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https://d.docs.live.net/8467af92f6a6b3cb/Documents/Work/Projet PEPR/"/>
    </mc:Choice>
  </mc:AlternateContent>
  <xr:revisionPtr revIDLastSave="28" documentId="8_{56FB5114-11D4-4FF5-9F90-EA956EB91925}" xr6:coauthVersionLast="47" xr6:coauthVersionMax="47" xr10:uidLastSave="{00B1279A-B034-411B-8977-42C1124C39A2}"/>
  <bookViews>
    <workbookView xWindow="38280" yWindow="1965" windowWidth="29040" windowHeight="17520" tabRatio="822" firstSheet="3" activeTab="8" xr2:uid="{1F12E46B-8E8B-7D4D-B5D5-0B16523495E3}"/>
  </bookViews>
  <sheets>
    <sheet name="Questions" sheetId="22" r:id="rId1"/>
    <sheet name="Stat_Projets par Etab porteurs" sheetId="23" r:id="rId2"/>
    <sheet name="Stat_Projets par Labo" sheetId="34" r:id="rId3"/>
    <sheet name="Stat_Financement" sheetId="16" r:id="rId4"/>
    <sheet name="Stat Disciplines" sheetId="42" r:id="rId5"/>
    <sheet name="Stat_Discipline_et_Projets" sheetId="44" r:id="rId6"/>
    <sheet name="GÉNÉRALITÉ" sheetId="1" r:id="rId7"/>
    <sheet name="Liste chercheurs" sheetId="2" r:id="rId8"/>
    <sheet name="liste des labo" sheetId="3" r:id="rId9"/>
    <sheet name="liste des établissements" sheetId="4" r:id="rId10"/>
    <sheet name="Liste des Partenaires et Noms" sheetId="5" r:id="rId11"/>
    <sheet name="listes des noms des partenaires" sheetId="7" r:id="rId12"/>
    <sheet name="Labos-établissements" sheetId="10" r:id="rId13"/>
    <sheet name="liste des CNU" sheetId="9" r:id="rId14"/>
    <sheet name="liste discipline ERC" sheetId="14" r:id="rId15"/>
    <sheet name="DS Domaine Scientifique " sheetId="15" r:id="rId16"/>
    <sheet name="discipline des chercheurs" sheetId="17" r:id="rId17"/>
    <sheet name="statut des personnes" sheetId="19" r:id="rId18"/>
    <sheet name="sexe" sheetId="20" r:id="rId19"/>
    <sheet name="site" sheetId="21" r:id="rId20"/>
  </sheets>
  <externalReferences>
    <externalReference r:id="rId21"/>
  </externalReferences>
  <definedNames>
    <definedName name="_xlnm._FilterDatabase" localSheetId="12" hidden="1">'Labos-établissements'!$A$1:$A$218</definedName>
    <definedName name="_xlnm._FilterDatabase" localSheetId="7" hidden="1">'Liste chercheurs'!$A$2:$A$457</definedName>
    <definedName name="_xlnm._FilterDatabase" localSheetId="13" hidden="1">'liste des CNU'!$A$1:$A$2</definedName>
    <definedName name="_xlnm._FilterDatabase" localSheetId="9" hidden="1">'liste des établissements'!$A$1:$R$114</definedName>
    <definedName name="_xlnm._FilterDatabase" localSheetId="8" hidden="1">'liste des labo'!$A$1:$M$268</definedName>
    <definedName name="_Toc158295993" localSheetId="6">GÉNÉRALITÉ!#REF!</definedName>
    <definedName name="_Toc158295994" localSheetId="6">GÉNÉRALITÉ!$A$4</definedName>
    <definedName name="_Toc158295995" localSheetId="6">GÉNÉRALITÉ!$A$5</definedName>
    <definedName name="_xlcn.WorksheetConnection_CopiedePEPR_VBDI_analyse_210524_GGE.xlsxTableau11" hidden="1">Tableau1[]</definedName>
    <definedName name="_xlcn.WorksheetConnection_CopiedePEPR_VBDI_analyse_210524_GGE.xlsxTableau31" hidden="1">Tableau3[]</definedName>
    <definedName name="_xlcn.WorksheetConnection_ListechercheursAAA1" hidden="1">'Liste chercheurs'!$A:$AA</definedName>
    <definedName name="_xlcn.WorksheetConnection_Temp_Labo_Feuil17AA1" hidden="1">[1]Temp_Labo_Feuil17!$A:$A</definedName>
    <definedName name="Generalite_Tab">GÉNÉRALITÉ!$A$1:$HV$41</definedName>
  </definedNames>
  <calcPr calcId="191029"/>
  <pivotCaches>
    <pivotCache cacheId="15" r:id="rId22"/>
    <pivotCache cacheId="16" r:id="rId23"/>
    <pivotCache cacheId="17" r:id="rId24"/>
    <pivotCache cacheId="18" r:id="rId25"/>
    <pivotCache cacheId="19" r:id="rId26"/>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lage" name="Plage" connection="WorksheetConnection_Temp_Labo_Feuil17!$A:$A"/>
          <x15:modelTable id="Tableau1" name="Tableau1" connection="WorksheetConnection_Copie de PEPR_VBDI_analyse_210524_GGE.xlsx!Tableau1"/>
          <x15:modelTable id="Tableau3" name="Tableau3" connection="WorksheetConnection_Copie de PEPR_VBDI_analyse_210524_GGE.xlsx!Tableau3"/>
          <x15:modelTable id="Plage 1" name="Plage 1" connection="WorksheetConnection_Liste chercheurs!$A:$A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8" i="4" l="1"/>
  <c r="C128" i="4"/>
  <c r="A112" i="4"/>
  <c r="N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3" i="3"/>
  <c r="C2" i="4"/>
  <c r="C3" i="4"/>
  <c r="D3" i="4"/>
  <c r="E3" i="4"/>
  <c r="F3" i="4"/>
  <c r="G3" i="4"/>
  <c r="H3" i="4"/>
  <c r="I3" i="4"/>
  <c r="J3" i="4"/>
  <c r="K3" i="4"/>
  <c r="L3" i="4"/>
  <c r="M3" i="4"/>
  <c r="N3" i="4"/>
  <c r="O3" i="4"/>
  <c r="P3" i="4"/>
  <c r="Q3" i="4"/>
  <c r="C4" i="4"/>
  <c r="D4" i="4"/>
  <c r="E4" i="4"/>
  <c r="F4" i="4"/>
  <c r="G4" i="4"/>
  <c r="H4" i="4"/>
  <c r="I4" i="4"/>
  <c r="J4" i="4"/>
  <c r="K4" i="4"/>
  <c r="L4" i="4"/>
  <c r="M4" i="4"/>
  <c r="N4" i="4"/>
  <c r="O4" i="4"/>
  <c r="P4" i="4"/>
  <c r="Q4" i="4"/>
  <c r="C5" i="4"/>
  <c r="D5" i="4"/>
  <c r="E5" i="4"/>
  <c r="F5" i="4"/>
  <c r="G5" i="4"/>
  <c r="H5" i="4"/>
  <c r="I5" i="4"/>
  <c r="J5" i="4"/>
  <c r="K5" i="4"/>
  <c r="L5" i="4"/>
  <c r="M5" i="4"/>
  <c r="N5" i="4"/>
  <c r="O5" i="4"/>
  <c r="P5" i="4"/>
  <c r="Q5" i="4"/>
  <c r="C6" i="4"/>
  <c r="D6" i="4"/>
  <c r="E6" i="4"/>
  <c r="F6" i="4"/>
  <c r="G6" i="4"/>
  <c r="H6" i="4"/>
  <c r="I6" i="4"/>
  <c r="J6" i="4"/>
  <c r="K6" i="4"/>
  <c r="L6" i="4"/>
  <c r="M6" i="4"/>
  <c r="N6" i="4"/>
  <c r="O6" i="4"/>
  <c r="P6" i="4"/>
  <c r="Q6" i="4"/>
  <c r="C7" i="4"/>
  <c r="D7" i="4"/>
  <c r="E7" i="4"/>
  <c r="F7" i="4"/>
  <c r="G7" i="4"/>
  <c r="H7" i="4"/>
  <c r="I7" i="4"/>
  <c r="J7" i="4"/>
  <c r="K7" i="4"/>
  <c r="L7" i="4"/>
  <c r="M7" i="4"/>
  <c r="N7" i="4"/>
  <c r="O7" i="4"/>
  <c r="P7" i="4"/>
  <c r="Q7" i="4"/>
  <c r="C8" i="4"/>
  <c r="D8" i="4"/>
  <c r="E8" i="4"/>
  <c r="F8" i="4"/>
  <c r="G8" i="4"/>
  <c r="H8" i="4"/>
  <c r="I8" i="4"/>
  <c r="J8" i="4"/>
  <c r="K8" i="4"/>
  <c r="L8" i="4"/>
  <c r="M8" i="4"/>
  <c r="N8" i="4"/>
  <c r="O8" i="4"/>
  <c r="P8" i="4"/>
  <c r="Q8" i="4"/>
  <c r="C9" i="4"/>
  <c r="D9" i="4"/>
  <c r="E9" i="4"/>
  <c r="F9" i="4"/>
  <c r="G9" i="4"/>
  <c r="H9" i="4"/>
  <c r="I9" i="4"/>
  <c r="J9" i="4"/>
  <c r="K9" i="4"/>
  <c r="L9" i="4"/>
  <c r="M9" i="4"/>
  <c r="N9" i="4"/>
  <c r="O9" i="4"/>
  <c r="P9" i="4"/>
  <c r="Q9" i="4"/>
  <c r="C10" i="4"/>
  <c r="D10" i="4"/>
  <c r="E10" i="4"/>
  <c r="F10" i="4"/>
  <c r="G10" i="4"/>
  <c r="H10" i="4"/>
  <c r="I10" i="4"/>
  <c r="J10" i="4"/>
  <c r="K10" i="4"/>
  <c r="L10" i="4"/>
  <c r="M10" i="4"/>
  <c r="N10" i="4"/>
  <c r="O10" i="4"/>
  <c r="P10" i="4"/>
  <c r="Q10" i="4"/>
  <c r="C11" i="4"/>
  <c r="D11" i="4"/>
  <c r="E11" i="4"/>
  <c r="F11" i="4"/>
  <c r="G11" i="4"/>
  <c r="H11" i="4"/>
  <c r="I11" i="4"/>
  <c r="J11" i="4"/>
  <c r="K11" i="4"/>
  <c r="L11" i="4"/>
  <c r="M11" i="4"/>
  <c r="N11" i="4"/>
  <c r="O11" i="4"/>
  <c r="P11" i="4"/>
  <c r="Q11" i="4"/>
  <c r="C12" i="4"/>
  <c r="D12" i="4"/>
  <c r="E12" i="4"/>
  <c r="F12" i="4"/>
  <c r="G12" i="4"/>
  <c r="H12" i="4"/>
  <c r="I12" i="4"/>
  <c r="J12" i="4"/>
  <c r="K12" i="4"/>
  <c r="L12" i="4"/>
  <c r="M12" i="4"/>
  <c r="N12" i="4"/>
  <c r="O12" i="4"/>
  <c r="P12" i="4"/>
  <c r="Q12" i="4"/>
  <c r="C13" i="4"/>
  <c r="D13" i="4"/>
  <c r="E13" i="4"/>
  <c r="F13" i="4"/>
  <c r="G13" i="4"/>
  <c r="H13" i="4"/>
  <c r="I13" i="4"/>
  <c r="J13" i="4"/>
  <c r="K13" i="4"/>
  <c r="L13" i="4"/>
  <c r="M13" i="4"/>
  <c r="N13" i="4"/>
  <c r="O13" i="4"/>
  <c r="P13" i="4"/>
  <c r="Q13" i="4"/>
  <c r="C14" i="4"/>
  <c r="D14" i="4"/>
  <c r="E14" i="4"/>
  <c r="F14" i="4"/>
  <c r="G14" i="4"/>
  <c r="H14" i="4"/>
  <c r="I14" i="4"/>
  <c r="J14" i="4"/>
  <c r="K14" i="4"/>
  <c r="L14" i="4"/>
  <c r="M14" i="4"/>
  <c r="N14" i="4"/>
  <c r="O14" i="4"/>
  <c r="P14" i="4"/>
  <c r="Q14" i="4"/>
  <c r="C15" i="4"/>
  <c r="D15" i="4"/>
  <c r="E15" i="4"/>
  <c r="F15" i="4"/>
  <c r="G15" i="4"/>
  <c r="H15" i="4"/>
  <c r="I15" i="4"/>
  <c r="J15" i="4"/>
  <c r="K15" i="4"/>
  <c r="L15" i="4"/>
  <c r="M15" i="4"/>
  <c r="N15" i="4"/>
  <c r="O15" i="4"/>
  <c r="P15" i="4"/>
  <c r="Q15" i="4"/>
  <c r="C16" i="4"/>
  <c r="D16" i="4"/>
  <c r="E16" i="4"/>
  <c r="F16" i="4"/>
  <c r="G16" i="4"/>
  <c r="H16" i="4"/>
  <c r="I16" i="4"/>
  <c r="J16" i="4"/>
  <c r="K16" i="4"/>
  <c r="L16" i="4"/>
  <c r="M16" i="4"/>
  <c r="N16" i="4"/>
  <c r="O16" i="4"/>
  <c r="P16" i="4"/>
  <c r="Q16" i="4"/>
  <c r="C17" i="4"/>
  <c r="D17" i="4"/>
  <c r="E17" i="4"/>
  <c r="F17" i="4"/>
  <c r="G17" i="4"/>
  <c r="H17" i="4"/>
  <c r="I17" i="4"/>
  <c r="J17" i="4"/>
  <c r="K17" i="4"/>
  <c r="L17" i="4"/>
  <c r="M17" i="4"/>
  <c r="N17" i="4"/>
  <c r="O17" i="4"/>
  <c r="P17" i="4"/>
  <c r="Q17" i="4"/>
  <c r="C18" i="4"/>
  <c r="D18" i="4"/>
  <c r="E18" i="4"/>
  <c r="F18" i="4"/>
  <c r="G18" i="4"/>
  <c r="H18" i="4"/>
  <c r="I18" i="4"/>
  <c r="J18" i="4"/>
  <c r="K18" i="4"/>
  <c r="L18" i="4"/>
  <c r="M18" i="4"/>
  <c r="N18" i="4"/>
  <c r="O18" i="4"/>
  <c r="P18" i="4"/>
  <c r="Q18" i="4"/>
  <c r="C19" i="4"/>
  <c r="D19" i="4"/>
  <c r="E19" i="4"/>
  <c r="F19" i="4"/>
  <c r="G19" i="4"/>
  <c r="H19" i="4"/>
  <c r="I19" i="4"/>
  <c r="J19" i="4"/>
  <c r="K19" i="4"/>
  <c r="L19" i="4"/>
  <c r="M19" i="4"/>
  <c r="N19" i="4"/>
  <c r="O19" i="4"/>
  <c r="P19" i="4"/>
  <c r="Q19" i="4"/>
  <c r="C20" i="4"/>
  <c r="D20" i="4"/>
  <c r="E20" i="4"/>
  <c r="F20" i="4"/>
  <c r="G20" i="4"/>
  <c r="H20" i="4"/>
  <c r="I20" i="4"/>
  <c r="J20" i="4"/>
  <c r="K20" i="4"/>
  <c r="L20" i="4"/>
  <c r="M20" i="4"/>
  <c r="N20" i="4"/>
  <c r="O20" i="4"/>
  <c r="P20" i="4"/>
  <c r="Q20" i="4"/>
  <c r="C21" i="4"/>
  <c r="D21" i="4"/>
  <c r="E21" i="4"/>
  <c r="F21" i="4"/>
  <c r="G21" i="4"/>
  <c r="H21" i="4"/>
  <c r="I21" i="4"/>
  <c r="J21" i="4"/>
  <c r="K21" i="4"/>
  <c r="L21" i="4"/>
  <c r="M21" i="4"/>
  <c r="N21" i="4"/>
  <c r="O21" i="4"/>
  <c r="P21" i="4"/>
  <c r="Q21" i="4"/>
  <c r="C22" i="4"/>
  <c r="D22" i="4"/>
  <c r="E22" i="4"/>
  <c r="F22" i="4"/>
  <c r="G22" i="4"/>
  <c r="H22" i="4"/>
  <c r="I22" i="4"/>
  <c r="J22" i="4"/>
  <c r="K22" i="4"/>
  <c r="L22" i="4"/>
  <c r="M22" i="4"/>
  <c r="N22" i="4"/>
  <c r="O22" i="4"/>
  <c r="P22" i="4"/>
  <c r="Q22" i="4"/>
  <c r="C23" i="4"/>
  <c r="D23" i="4"/>
  <c r="E23" i="4"/>
  <c r="F23" i="4"/>
  <c r="G23" i="4"/>
  <c r="H23" i="4"/>
  <c r="I23" i="4"/>
  <c r="J23" i="4"/>
  <c r="K23" i="4"/>
  <c r="L23" i="4"/>
  <c r="M23" i="4"/>
  <c r="N23" i="4"/>
  <c r="O23" i="4"/>
  <c r="P23" i="4"/>
  <c r="Q23" i="4"/>
  <c r="C24" i="4"/>
  <c r="D24" i="4"/>
  <c r="E24" i="4"/>
  <c r="F24" i="4"/>
  <c r="G24" i="4"/>
  <c r="H24" i="4"/>
  <c r="I24" i="4"/>
  <c r="J24" i="4"/>
  <c r="K24" i="4"/>
  <c r="L24" i="4"/>
  <c r="M24" i="4"/>
  <c r="N24" i="4"/>
  <c r="O24" i="4"/>
  <c r="P24" i="4"/>
  <c r="Q24" i="4"/>
  <c r="C25" i="4"/>
  <c r="D25" i="4"/>
  <c r="E25" i="4"/>
  <c r="F25" i="4"/>
  <c r="G25" i="4"/>
  <c r="H25" i="4"/>
  <c r="I25" i="4"/>
  <c r="J25" i="4"/>
  <c r="K25" i="4"/>
  <c r="L25" i="4"/>
  <c r="M25" i="4"/>
  <c r="N25" i="4"/>
  <c r="O25" i="4"/>
  <c r="P25" i="4"/>
  <c r="Q25" i="4"/>
  <c r="C26" i="4"/>
  <c r="D26" i="4"/>
  <c r="E26" i="4"/>
  <c r="F26" i="4"/>
  <c r="G26" i="4"/>
  <c r="H26" i="4"/>
  <c r="I26" i="4"/>
  <c r="J26" i="4"/>
  <c r="K26" i="4"/>
  <c r="L26" i="4"/>
  <c r="M26" i="4"/>
  <c r="N26" i="4"/>
  <c r="O26" i="4"/>
  <c r="P26" i="4"/>
  <c r="Q26" i="4"/>
  <c r="C27" i="4"/>
  <c r="D27" i="4"/>
  <c r="E27" i="4"/>
  <c r="F27" i="4"/>
  <c r="G27" i="4"/>
  <c r="H27" i="4"/>
  <c r="I27" i="4"/>
  <c r="J27" i="4"/>
  <c r="K27" i="4"/>
  <c r="L27" i="4"/>
  <c r="M27" i="4"/>
  <c r="N27" i="4"/>
  <c r="O27" i="4"/>
  <c r="P27" i="4"/>
  <c r="Q27" i="4"/>
  <c r="C28" i="4"/>
  <c r="D28" i="4"/>
  <c r="E28" i="4"/>
  <c r="F28" i="4"/>
  <c r="G28" i="4"/>
  <c r="H28" i="4"/>
  <c r="I28" i="4"/>
  <c r="J28" i="4"/>
  <c r="K28" i="4"/>
  <c r="L28" i="4"/>
  <c r="M28" i="4"/>
  <c r="N28" i="4"/>
  <c r="O28" i="4"/>
  <c r="P28" i="4"/>
  <c r="Q28" i="4"/>
  <c r="C29" i="4"/>
  <c r="D29" i="4"/>
  <c r="E29" i="4"/>
  <c r="F29" i="4"/>
  <c r="G29" i="4"/>
  <c r="H29" i="4"/>
  <c r="I29" i="4"/>
  <c r="J29" i="4"/>
  <c r="K29" i="4"/>
  <c r="L29" i="4"/>
  <c r="M29" i="4"/>
  <c r="N29" i="4"/>
  <c r="O29" i="4"/>
  <c r="P29" i="4"/>
  <c r="Q29" i="4"/>
  <c r="C30" i="4"/>
  <c r="D30" i="4"/>
  <c r="E30" i="4"/>
  <c r="F30" i="4"/>
  <c r="G30" i="4"/>
  <c r="H30" i="4"/>
  <c r="I30" i="4"/>
  <c r="J30" i="4"/>
  <c r="K30" i="4"/>
  <c r="L30" i="4"/>
  <c r="M30" i="4"/>
  <c r="N30" i="4"/>
  <c r="O30" i="4"/>
  <c r="P30" i="4"/>
  <c r="Q30" i="4"/>
  <c r="C31" i="4"/>
  <c r="D31" i="4"/>
  <c r="E31" i="4"/>
  <c r="F31" i="4"/>
  <c r="G31" i="4"/>
  <c r="H31" i="4"/>
  <c r="I31" i="4"/>
  <c r="J31" i="4"/>
  <c r="K31" i="4"/>
  <c r="L31" i="4"/>
  <c r="M31" i="4"/>
  <c r="N31" i="4"/>
  <c r="O31" i="4"/>
  <c r="P31" i="4"/>
  <c r="Q31" i="4"/>
  <c r="C32" i="4"/>
  <c r="D32" i="4"/>
  <c r="E32" i="4"/>
  <c r="F32" i="4"/>
  <c r="G32" i="4"/>
  <c r="H32" i="4"/>
  <c r="I32" i="4"/>
  <c r="J32" i="4"/>
  <c r="K32" i="4"/>
  <c r="L32" i="4"/>
  <c r="M32" i="4"/>
  <c r="N32" i="4"/>
  <c r="O32" i="4"/>
  <c r="P32" i="4"/>
  <c r="Q32" i="4"/>
  <c r="C33" i="4"/>
  <c r="D33" i="4"/>
  <c r="E33" i="4"/>
  <c r="F33" i="4"/>
  <c r="G33" i="4"/>
  <c r="H33" i="4"/>
  <c r="I33" i="4"/>
  <c r="J33" i="4"/>
  <c r="K33" i="4"/>
  <c r="L33" i="4"/>
  <c r="M33" i="4"/>
  <c r="N33" i="4"/>
  <c r="O33" i="4"/>
  <c r="P33" i="4"/>
  <c r="Q33" i="4"/>
  <c r="C34" i="4"/>
  <c r="D34" i="4"/>
  <c r="E34" i="4"/>
  <c r="F34" i="4"/>
  <c r="G34" i="4"/>
  <c r="H34" i="4"/>
  <c r="I34" i="4"/>
  <c r="J34" i="4"/>
  <c r="K34" i="4"/>
  <c r="L34" i="4"/>
  <c r="M34" i="4"/>
  <c r="N34" i="4"/>
  <c r="O34" i="4"/>
  <c r="P34" i="4"/>
  <c r="Q34" i="4"/>
  <c r="C35" i="4"/>
  <c r="D35" i="4"/>
  <c r="E35" i="4"/>
  <c r="F35" i="4"/>
  <c r="G35" i="4"/>
  <c r="H35" i="4"/>
  <c r="I35" i="4"/>
  <c r="J35" i="4"/>
  <c r="K35" i="4"/>
  <c r="L35" i="4"/>
  <c r="M35" i="4"/>
  <c r="N35" i="4"/>
  <c r="O35" i="4"/>
  <c r="P35" i="4"/>
  <c r="Q35" i="4"/>
  <c r="C36" i="4"/>
  <c r="D36" i="4"/>
  <c r="E36" i="4"/>
  <c r="F36" i="4"/>
  <c r="G36" i="4"/>
  <c r="H36" i="4"/>
  <c r="I36" i="4"/>
  <c r="J36" i="4"/>
  <c r="K36" i="4"/>
  <c r="L36" i="4"/>
  <c r="M36" i="4"/>
  <c r="N36" i="4"/>
  <c r="O36" i="4"/>
  <c r="P36" i="4"/>
  <c r="Q36" i="4"/>
  <c r="C37" i="4"/>
  <c r="D37" i="4"/>
  <c r="E37" i="4"/>
  <c r="F37" i="4"/>
  <c r="G37" i="4"/>
  <c r="H37" i="4"/>
  <c r="I37" i="4"/>
  <c r="J37" i="4"/>
  <c r="K37" i="4"/>
  <c r="L37" i="4"/>
  <c r="M37" i="4"/>
  <c r="N37" i="4"/>
  <c r="O37" i="4"/>
  <c r="P37" i="4"/>
  <c r="Q37" i="4"/>
  <c r="C38" i="4"/>
  <c r="D38" i="4"/>
  <c r="E38" i="4"/>
  <c r="F38" i="4"/>
  <c r="G38" i="4"/>
  <c r="H38" i="4"/>
  <c r="I38" i="4"/>
  <c r="J38" i="4"/>
  <c r="K38" i="4"/>
  <c r="L38" i="4"/>
  <c r="M38" i="4"/>
  <c r="N38" i="4"/>
  <c r="O38" i="4"/>
  <c r="P38" i="4"/>
  <c r="Q38" i="4"/>
  <c r="C39" i="4"/>
  <c r="D39" i="4"/>
  <c r="E39" i="4"/>
  <c r="F39" i="4"/>
  <c r="G39" i="4"/>
  <c r="H39" i="4"/>
  <c r="I39" i="4"/>
  <c r="J39" i="4"/>
  <c r="K39" i="4"/>
  <c r="L39" i="4"/>
  <c r="M39" i="4"/>
  <c r="N39" i="4"/>
  <c r="O39" i="4"/>
  <c r="P39" i="4"/>
  <c r="Q39" i="4"/>
  <c r="C40" i="4"/>
  <c r="D40" i="4"/>
  <c r="E40" i="4"/>
  <c r="F40" i="4"/>
  <c r="G40" i="4"/>
  <c r="H40" i="4"/>
  <c r="I40" i="4"/>
  <c r="J40" i="4"/>
  <c r="K40" i="4"/>
  <c r="L40" i="4"/>
  <c r="M40" i="4"/>
  <c r="N40" i="4"/>
  <c r="O40" i="4"/>
  <c r="P40" i="4"/>
  <c r="Q40" i="4"/>
  <c r="C41" i="4"/>
  <c r="D41" i="4"/>
  <c r="E41" i="4"/>
  <c r="F41" i="4"/>
  <c r="G41" i="4"/>
  <c r="H41" i="4"/>
  <c r="I41" i="4"/>
  <c r="J41" i="4"/>
  <c r="K41" i="4"/>
  <c r="L41" i="4"/>
  <c r="M41" i="4"/>
  <c r="N41" i="4"/>
  <c r="O41" i="4"/>
  <c r="P41" i="4"/>
  <c r="Q41" i="4"/>
  <c r="C42" i="4"/>
  <c r="D42" i="4"/>
  <c r="E42" i="4"/>
  <c r="F42" i="4"/>
  <c r="G42" i="4"/>
  <c r="H42" i="4"/>
  <c r="I42" i="4"/>
  <c r="J42" i="4"/>
  <c r="K42" i="4"/>
  <c r="L42" i="4"/>
  <c r="M42" i="4"/>
  <c r="N42" i="4"/>
  <c r="O42" i="4"/>
  <c r="P42" i="4"/>
  <c r="Q42" i="4"/>
  <c r="C43" i="4"/>
  <c r="D43" i="4"/>
  <c r="E43" i="4"/>
  <c r="F43" i="4"/>
  <c r="G43" i="4"/>
  <c r="H43" i="4"/>
  <c r="I43" i="4"/>
  <c r="J43" i="4"/>
  <c r="K43" i="4"/>
  <c r="L43" i="4"/>
  <c r="M43" i="4"/>
  <c r="N43" i="4"/>
  <c r="O43" i="4"/>
  <c r="P43" i="4"/>
  <c r="Q43" i="4"/>
  <c r="C44" i="4"/>
  <c r="D44" i="4"/>
  <c r="E44" i="4"/>
  <c r="F44" i="4"/>
  <c r="G44" i="4"/>
  <c r="H44" i="4"/>
  <c r="I44" i="4"/>
  <c r="J44" i="4"/>
  <c r="K44" i="4"/>
  <c r="L44" i="4"/>
  <c r="M44" i="4"/>
  <c r="N44" i="4"/>
  <c r="O44" i="4"/>
  <c r="P44" i="4"/>
  <c r="Q44" i="4"/>
  <c r="C45" i="4"/>
  <c r="D45" i="4"/>
  <c r="E45" i="4"/>
  <c r="F45" i="4"/>
  <c r="G45" i="4"/>
  <c r="H45" i="4"/>
  <c r="I45" i="4"/>
  <c r="J45" i="4"/>
  <c r="K45" i="4"/>
  <c r="L45" i="4"/>
  <c r="M45" i="4"/>
  <c r="N45" i="4"/>
  <c r="O45" i="4"/>
  <c r="P45" i="4"/>
  <c r="Q45" i="4"/>
  <c r="C46" i="4"/>
  <c r="D46" i="4"/>
  <c r="E46" i="4"/>
  <c r="F46" i="4"/>
  <c r="G46" i="4"/>
  <c r="H46" i="4"/>
  <c r="I46" i="4"/>
  <c r="J46" i="4"/>
  <c r="K46" i="4"/>
  <c r="L46" i="4"/>
  <c r="M46" i="4"/>
  <c r="N46" i="4"/>
  <c r="O46" i="4"/>
  <c r="P46" i="4"/>
  <c r="Q46" i="4"/>
  <c r="C47" i="4"/>
  <c r="D47" i="4"/>
  <c r="E47" i="4"/>
  <c r="F47" i="4"/>
  <c r="G47" i="4"/>
  <c r="H47" i="4"/>
  <c r="I47" i="4"/>
  <c r="J47" i="4"/>
  <c r="K47" i="4"/>
  <c r="L47" i="4"/>
  <c r="M47" i="4"/>
  <c r="N47" i="4"/>
  <c r="O47" i="4"/>
  <c r="P47" i="4"/>
  <c r="Q47" i="4"/>
  <c r="C48" i="4"/>
  <c r="D48" i="4"/>
  <c r="E48" i="4"/>
  <c r="F48" i="4"/>
  <c r="G48" i="4"/>
  <c r="H48" i="4"/>
  <c r="I48" i="4"/>
  <c r="J48" i="4"/>
  <c r="K48" i="4"/>
  <c r="L48" i="4"/>
  <c r="M48" i="4"/>
  <c r="N48" i="4"/>
  <c r="O48" i="4"/>
  <c r="P48" i="4"/>
  <c r="Q48" i="4"/>
  <c r="C49" i="4"/>
  <c r="D49" i="4"/>
  <c r="E49" i="4"/>
  <c r="F49" i="4"/>
  <c r="G49" i="4"/>
  <c r="H49" i="4"/>
  <c r="I49" i="4"/>
  <c r="J49" i="4"/>
  <c r="K49" i="4"/>
  <c r="L49" i="4"/>
  <c r="M49" i="4"/>
  <c r="N49" i="4"/>
  <c r="O49" i="4"/>
  <c r="P49" i="4"/>
  <c r="Q49" i="4"/>
  <c r="C50" i="4"/>
  <c r="D50" i="4"/>
  <c r="E50" i="4"/>
  <c r="F50" i="4"/>
  <c r="G50" i="4"/>
  <c r="H50" i="4"/>
  <c r="I50" i="4"/>
  <c r="J50" i="4"/>
  <c r="K50" i="4"/>
  <c r="L50" i="4"/>
  <c r="M50" i="4"/>
  <c r="N50" i="4"/>
  <c r="O50" i="4"/>
  <c r="P50" i="4"/>
  <c r="Q50" i="4"/>
  <c r="C51" i="4"/>
  <c r="D51" i="4"/>
  <c r="E51" i="4"/>
  <c r="F51" i="4"/>
  <c r="G51" i="4"/>
  <c r="H51" i="4"/>
  <c r="I51" i="4"/>
  <c r="J51" i="4"/>
  <c r="K51" i="4"/>
  <c r="L51" i="4"/>
  <c r="M51" i="4"/>
  <c r="N51" i="4"/>
  <c r="O51" i="4"/>
  <c r="P51" i="4"/>
  <c r="Q51" i="4"/>
  <c r="C52" i="4"/>
  <c r="D52" i="4"/>
  <c r="E52" i="4"/>
  <c r="F52" i="4"/>
  <c r="G52" i="4"/>
  <c r="H52" i="4"/>
  <c r="I52" i="4"/>
  <c r="J52" i="4"/>
  <c r="K52" i="4"/>
  <c r="L52" i="4"/>
  <c r="M52" i="4"/>
  <c r="N52" i="4"/>
  <c r="O52" i="4"/>
  <c r="P52" i="4"/>
  <c r="Q52" i="4"/>
  <c r="C53" i="4"/>
  <c r="D53" i="4"/>
  <c r="E53" i="4"/>
  <c r="F53" i="4"/>
  <c r="G53" i="4"/>
  <c r="H53" i="4"/>
  <c r="I53" i="4"/>
  <c r="J53" i="4"/>
  <c r="K53" i="4"/>
  <c r="L53" i="4"/>
  <c r="M53" i="4"/>
  <c r="N53" i="4"/>
  <c r="O53" i="4"/>
  <c r="P53" i="4"/>
  <c r="Q53" i="4"/>
  <c r="C54" i="4"/>
  <c r="D54" i="4"/>
  <c r="E54" i="4"/>
  <c r="F54" i="4"/>
  <c r="G54" i="4"/>
  <c r="H54" i="4"/>
  <c r="I54" i="4"/>
  <c r="J54" i="4"/>
  <c r="K54" i="4"/>
  <c r="L54" i="4"/>
  <c r="M54" i="4"/>
  <c r="N54" i="4"/>
  <c r="O54" i="4"/>
  <c r="P54" i="4"/>
  <c r="Q54" i="4"/>
  <c r="C55" i="4"/>
  <c r="D55" i="4"/>
  <c r="E55" i="4"/>
  <c r="F55" i="4"/>
  <c r="G55" i="4"/>
  <c r="H55" i="4"/>
  <c r="I55" i="4"/>
  <c r="J55" i="4"/>
  <c r="K55" i="4"/>
  <c r="L55" i="4"/>
  <c r="M55" i="4"/>
  <c r="N55" i="4"/>
  <c r="O55" i="4"/>
  <c r="P55" i="4"/>
  <c r="Q55" i="4"/>
  <c r="C56" i="4"/>
  <c r="D56" i="4"/>
  <c r="E56" i="4"/>
  <c r="F56" i="4"/>
  <c r="G56" i="4"/>
  <c r="H56" i="4"/>
  <c r="I56" i="4"/>
  <c r="J56" i="4"/>
  <c r="K56" i="4"/>
  <c r="L56" i="4"/>
  <c r="M56" i="4"/>
  <c r="N56" i="4"/>
  <c r="O56" i="4"/>
  <c r="P56" i="4"/>
  <c r="Q56" i="4"/>
  <c r="C57" i="4"/>
  <c r="D57" i="4"/>
  <c r="E57" i="4"/>
  <c r="F57" i="4"/>
  <c r="G57" i="4"/>
  <c r="H57" i="4"/>
  <c r="I57" i="4"/>
  <c r="J57" i="4"/>
  <c r="K57" i="4"/>
  <c r="L57" i="4"/>
  <c r="M57" i="4"/>
  <c r="N57" i="4"/>
  <c r="O57" i="4"/>
  <c r="P57" i="4"/>
  <c r="Q57" i="4"/>
  <c r="C58" i="4"/>
  <c r="D58" i="4"/>
  <c r="E58" i="4"/>
  <c r="F58" i="4"/>
  <c r="G58" i="4"/>
  <c r="H58" i="4"/>
  <c r="I58" i="4"/>
  <c r="J58" i="4"/>
  <c r="K58" i="4"/>
  <c r="L58" i="4"/>
  <c r="M58" i="4"/>
  <c r="N58" i="4"/>
  <c r="O58" i="4"/>
  <c r="P58" i="4"/>
  <c r="Q58" i="4"/>
  <c r="C59" i="4"/>
  <c r="D59" i="4"/>
  <c r="E59" i="4"/>
  <c r="F59" i="4"/>
  <c r="G59" i="4"/>
  <c r="H59" i="4"/>
  <c r="I59" i="4"/>
  <c r="J59" i="4"/>
  <c r="K59" i="4"/>
  <c r="L59" i="4"/>
  <c r="M59" i="4"/>
  <c r="N59" i="4"/>
  <c r="O59" i="4"/>
  <c r="P59" i="4"/>
  <c r="Q59" i="4"/>
  <c r="C60" i="4"/>
  <c r="D60" i="4"/>
  <c r="E60" i="4"/>
  <c r="F60" i="4"/>
  <c r="G60" i="4"/>
  <c r="H60" i="4"/>
  <c r="I60" i="4"/>
  <c r="J60" i="4"/>
  <c r="K60" i="4"/>
  <c r="L60" i="4"/>
  <c r="M60" i="4"/>
  <c r="N60" i="4"/>
  <c r="O60" i="4"/>
  <c r="P60" i="4"/>
  <c r="Q60" i="4"/>
  <c r="C61" i="4"/>
  <c r="D61" i="4"/>
  <c r="E61" i="4"/>
  <c r="F61" i="4"/>
  <c r="G61" i="4"/>
  <c r="H61" i="4"/>
  <c r="I61" i="4"/>
  <c r="J61" i="4"/>
  <c r="K61" i="4"/>
  <c r="L61" i="4"/>
  <c r="M61" i="4"/>
  <c r="N61" i="4"/>
  <c r="O61" i="4"/>
  <c r="P61" i="4"/>
  <c r="Q61" i="4"/>
  <c r="C62" i="4"/>
  <c r="D62" i="4"/>
  <c r="E62" i="4"/>
  <c r="F62" i="4"/>
  <c r="G62" i="4"/>
  <c r="H62" i="4"/>
  <c r="I62" i="4"/>
  <c r="J62" i="4"/>
  <c r="K62" i="4"/>
  <c r="L62" i="4"/>
  <c r="M62" i="4"/>
  <c r="N62" i="4"/>
  <c r="O62" i="4"/>
  <c r="P62" i="4"/>
  <c r="Q62" i="4"/>
  <c r="C63" i="4"/>
  <c r="D63" i="4"/>
  <c r="E63" i="4"/>
  <c r="F63" i="4"/>
  <c r="G63" i="4"/>
  <c r="H63" i="4"/>
  <c r="I63" i="4"/>
  <c r="J63" i="4"/>
  <c r="K63" i="4"/>
  <c r="L63" i="4"/>
  <c r="M63" i="4"/>
  <c r="N63" i="4"/>
  <c r="O63" i="4"/>
  <c r="P63" i="4"/>
  <c r="Q63" i="4"/>
  <c r="C64" i="4"/>
  <c r="D64" i="4"/>
  <c r="E64" i="4"/>
  <c r="F64" i="4"/>
  <c r="G64" i="4"/>
  <c r="H64" i="4"/>
  <c r="I64" i="4"/>
  <c r="J64" i="4"/>
  <c r="K64" i="4"/>
  <c r="L64" i="4"/>
  <c r="M64" i="4"/>
  <c r="N64" i="4"/>
  <c r="O64" i="4"/>
  <c r="P64" i="4"/>
  <c r="Q64" i="4"/>
  <c r="C65" i="4"/>
  <c r="D65" i="4"/>
  <c r="E65" i="4"/>
  <c r="F65" i="4"/>
  <c r="G65" i="4"/>
  <c r="H65" i="4"/>
  <c r="I65" i="4"/>
  <c r="J65" i="4"/>
  <c r="K65" i="4"/>
  <c r="L65" i="4"/>
  <c r="M65" i="4"/>
  <c r="N65" i="4"/>
  <c r="O65" i="4"/>
  <c r="P65" i="4"/>
  <c r="Q65" i="4"/>
  <c r="C66" i="4"/>
  <c r="D66" i="4"/>
  <c r="E66" i="4"/>
  <c r="F66" i="4"/>
  <c r="G66" i="4"/>
  <c r="H66" i="4"/>
  <c r="I66" i="4"/>
  <c r="J66" i="4"/>
  <c r="K66" i="4"/>
  <c r="L66" i="4"/>
  <c r="M66" i="4"/>
  <c r="N66" i="4"/>
  <c r="O66" i="4"/>
  <c r="P66" i="4"/>
  <c r="Q66" i="4"/>
  <c r="C67" i="4"/>
  <c r="D67" i="4"/>
  <c r="E67" i="4"/>
  <c r="F67" i="4"/>
  <c r="G67" i="4"/>
  <c r="H67" i="4"/>
  <c r="I67" i="4"/>
  <c r="J67" i="4"/>
  <c r="K67" i="4"/>
  <c r="L67" i="4"/>
  <c r="M67" i="4"/>
  <c r="N67" i="4"/>
  <c r="O67" i="4"/>
  <c r="P67" i="4"/>
  <c r="Q67" i="4"/>
  <c r="C68" i="4"/>
  <c r="D68" i="4"/>
  <c r="E68" i="4"/>
  <c r="F68" i="4"/>
  <c r="G68" i="4"/>
  <c r="H68" i="4"/>
  <c r="I68" i="4"/>
  <c r="J68" i="4"/>
  <c r="K68" i="4"/>
  <c r="L68" i="4"/>
  <c r="M68" i="4"/>
  <c r="N68" i="4"/>
  <c r="O68" i="4"/>
  <c r="P68" i="4"/>
  <c r="Q68" i="4"/>
  <c r="C69" i="4"/>
  <c r="D69" i="4"/>
  <c r="E69" i="4"/>
  <c r="F69" i="4"/>
  <c r="G69" i="4"/>
  <c r="H69" i="4"/>
  <c r="I69" i="4"/>
  <c r="J69" i="4"/>
  <c r="K69" i="4"/>
  <c r="L69" i="4"/>
  <c r="M69" i="4"/>
  <c r="N69" i="4"/>
  <c r="O69" i="4"/>
  <c r="P69" i="4"/>
  <c r="Q69" i="4"/>
  <c r="C70" i="4"/>
  <c r="D70" i="4"/>
  <c r="E70" i="4"/>
  <c r="F70" i="4"/>
  <c r="G70" i="4"/>
  <c r="H70" i="4"/>
  <c r="I70" i="4"/>
  <c r="J70" i="4"/>
  <c r="K70" i="4"/>
  <c r="L70" i="4"/>
  <c r="M70" i="4"/>
  <c r="N70" i="4"/>
  <c r="O70" i="4"/>
  <c r="P70" i="4"/>
  <c r="Q70" i="4"/>
  <c r="C71" i="4"/>
  <c r="D71" i="4"/>
  <c r="E71" i="4"/>
  <c r="F71" i="4"/>
  <c r="G71" i="4"/>
  <c r="H71" i="4"/>
  <c r="I71" i="4"/>
  <c r="J71" i="4"/>
  <c r="K71" i="4"/>
  <c r="L71" i="4"/>
  <c r="M71" i="4"/>
  <c r="N71" i="4"/>
  <c r="O71" i="4"/>
  <c r="P71" i="4"/>
  <c r="Q71" i="4"/>
  <c r="C72" i="4"/>
  <c r="D72" i="4"/>
  <c r="E72" i="4"/>
  <c r="F72" i="4"/>
  <c r="G72" i="4"/>
  <c r="H72" i="4"/>
  <c r="I72" i="4"/>
  <c r="J72" i="4"/>
  <c r="K72" i="4"/>
  <c r="L72" i="4"/>
  <c r="M72" i="4"/>
  <c r="N72" i="4"/>
  <c r="O72" i="4"/>
  <c r="P72" i="4"/>
  <c r="Q72" i="4"/>
  <c r="C73" i="4"/>
  <c r="D73" i="4"/>
  <c r="E73" i="4"/>
  <c r="F73" i="4"/>
  <c r="G73" i="4"/>
  <c r="H73" i="4"/>
  <c r="I73" i="4"/>
  <c r="J73" i="4"/>
  <c r="K73" i="4"/>
  <c r="L73" i="4"/>
  <c r="M73" i="4"/>
  <c r="N73" i="4"/>
  <c r="O73" i="4"/>
  <c r="P73" i="4"/>
  <c r="Q73" i="4"/>
  <c r="C74" i="4"/>
  <c r="D74" i="4"/>
  <c r="E74" i="4"/>
  <c r="F74" i="4"/>
  <c r="G74" i="4"/>
  <c r="H74" i="4"/>
  <c r="I74" i="4"/>
  <c r="J74" i="4"/>
  <c r="K74" i="4"/>
  <c r="L74" i="4"/>
  <c r="M74" i="4"/>
  <c r="N74" i="4"/>
  <c r="O74" i="4"/>
  <c r="P74" i="4"/>
  <c r="Q74" i="4"/>
  <c r="C75" i="4"/>
  <c r="D75" i="4"/>
  <c r="E75" i="4"/>
  <c r="F75" i="4"/>
  <c r="G75" i="4"/>
  <c r="H75" i="4"/>
  <c r="I75" i="4"/>
  <c r="J75" i="4"/>
  <c r="K75" i="4"/>
  <c r="L75" i="4"/>
  <c r="M75" i="4"/>
  <c r="N75" i="4"/>
  <c r="O75" i="4"/>
  <c r="P75" i="4"/>
  <c r="Q75" i="4"/>
  <c r="C76" i="4"/>
  <c r="D76" i="4"/>
  <c r="E76" i="4"/>
  <c r="F76" i="4"/>
  <c r="G76" i="4"/>
  <c r="H76" i="4"/>
  <c r="I76" i="4"/>
  <c r="J76" i="4"/>
  <c r="K76" i="4"/>
  <c r="L76" i="4"/>
  <c r="M76" i="4"/>
  <c r="N76" i="4"/>
  <c r="O76" i="4"/>
  <c r="P76" i="4"/>
  <c r="Q76" i="4"/>
  <c r="C77" i="4"/>
  <c r="D77" i="4"/>
  <c r="E77" i="4"/>
  <c r="F77" i="4"/>
  <c r="G77" i="4"/>
  <c r="H77" i="4"/>
  <c r="I77" i="4"/>
  <c r="J77" i="4"/>
  <c r="K77" i="4"/>
  <c r="L77" i="4"/>
  <c r="M77" i="4"/>
  <c r="N77" i="4"/>
  <c r="O77" i="4"/>
  <c r="P77" i="4"/>
  <c r="Q77" i="4"/>
  <c r="C78" i="4"/>
  <c r="D78" i="4"/>
  <c r="E78" i="4"/>
  <c r="F78" i="4"/>
  <c r="G78" i="4"/>
  <c r="H78" i="4"/>
  <c r="I78" i="4"/>
  <c r="J78" i="4"/>
  <c r="K78" i="4"/>
  <c r="L78" i="4"/>
  <c r="M78" i="4"/>
  <c r="N78" i="4"/>
  <c r="O78" i="4"/>
  <c r="P78" i="4"/>
  <c r="Q78" i="4"/>
  <c r="C79" i="4"/>
  <c r="D79" i="4"/>
  <c r="E79" i="4"/>
  <c r="F79" i="4"/>
  <c r="G79" i="4"/>
  <c r="H79" i="4"/>
  <c r="I79" i="4"/>
  <c r="J79" i="4"/>
  <c r="K79" i="4"/>
  <c r="L79" i="4"/>
  <c r="M79" i="4"/>
  <c r="N79" i="4"/>
  <c r="O79" i="4"/>
  <c r="P79" i="4"/>
  <c r="Q79" i="4"/>
  <c r="C80" i="4"/>
  <c r="D80" i="4"/>
  <c r="E80" i="4"/>
  <c r="F80" i="4"/>
  <c r="G80" i="4"/>
  <c r="H80" i="4"/>
  <c r="I80" i="4"/>
  <c r="J80" i="4"/>
  <c r="K80" i="4"/>
  <c r="L80" i="4"/>
  <c r="M80" i="4"/>
  <c r="N80" i="4"/>
  <c r="O80" i="4"/>
  <c r="P80" i="4"/>
  <c r="Q80" i="4"/>
  <c r="C81" i="4"/>
  <c r="D81" i="4"/>
  <c r="E81" i="4"/>
  <c r="F81" i="4"/>
  <c r="G81" i="4"/>
  <c r="H81" i="4"/>
  <c r="I81" i="4"/>
  <c r="J81" i="4"/>
  <c r="K81" i="4"/>
  <c r="L81" i="4"/>
  <c r="M81" i="4"/>
  <c r="N81" i="4"/>
  <c r="O81" i="4"/>
  <c r="P81" i="4"/>
  <c r="Q81" i="4"/>
  <c r="C82" i="4"/>
  <c r="D82" i="4"/>
  <c r="E82" i="4"/>
  <c r="F82" i="4"/>
  <c r="G82" i="4"/>
  <c r="H82" i="4"/>
  <c r="I82" i="4"/>
  <c r="J82" i="4"/>
  <c r="K82" i="4"/>
  <c r="L82" i="4"/>
  <c r="M82" i="4"/>
  <c r="N82" i="4"/>
  <c r="O82" i="4"/>
  <c r="P82" i="4"/>
  <c r="Q82" i="4"/>
  <c r="C83" i="4"/>
  <c r="D83" i="4"/>
  <c r="E83" i="4"/>
  <c r="F83" i="4"/>
  <c r="G83" i="4"/>
  <c r="H83" i="4"/>
  <c r="I83" i="4"/>
  <c r="J83" i="4"/>
  <c r="K83" i="4"/>
  <c r="L83" i="4"/>
  <c r="M83" i="4"/>
  <c r="N83" i="4"/>
  <c r="O83" i="4"/>
  <c r="P83" i="4"/>
  <c r="Q83" i="4"/>
  <c r="C84" i="4"/>
  <c r="D84" i="4"/>
  <c r="E84" i="4"/>
  <c r="F84" i="4"/>
  <c r="G84" i="4"/>
  <c r="H84" i="4"/>
  <c r="I84" i="4"/>
  <c r="J84" i="4"/>
  <c r="K84" i="4"/>
  <c r="L84" i="4"/>
  <c r="M84" i="4"/>
  <c r="N84" i="4"/>
  <c r="O84" i="4"/>
  <c r="P84" i="4"/>
  <c r="Q84" i="4"/>
  <c r="C85" i="4"/>
  <c r="D85" i="4"/>
  <c r="E85" i="4"/>
  <c r="F85" i="4"/>
  <c r="G85" i="4"/>
  <c r="H85" i="4"/>
  <c r="I85" i="4"/>
  <c r="J85" i="4"/>
  <c r="K85" i="4"/>
  <c r="L85" i="4"/>
  <c r="M85" i="4"/>
  <c r="N85" i="4"/>
  <c r="O85" i="4"/>
  <c r="P85" i="4"/>
  <c r="Q85" i="4"/>
  <c r="C86" i="4"/>
  <c r="D86" i="4"/>
  <c r="E86" i="4"/>
  <c r="F86" i="4"/>
  <c r="G86" i="4"/>
  <c r="H86" i="4"/>
  <c r="I86" i="4"/>
  <c r="J86" i="4"/>
  <c r="K86" i="4"/>
  <c r="L86" i="4"/>
  <c r="M86" i="4"/>
  <c r="N86" i="4"/>
  <c r="O86" i="4"/>
  <c r="P86" i="4"/>
  <c r="Q86" i="4"/>
  <c r="C87" i="4"/>
  <c r="D87" i="4"/>
  <c r="E87" i="4"/>
  <c r="F87" i="4"/>
  <c r="G87" i="4"/>
  <c r="H87" i="4"/>
  <c r="I87" i="4"/>
  <c r="J87" i="4"/>
  <c r="K87" i="4"/>
  <c r="L87" i="4"/>
  <c r="M87" i="4"/>
  <c r="N87" i="4"/>
  <c r="O87" i="4"/>
  <c r="P87" i="4"/>
  <c r="Q87" i="4"/>
  <c r="C88" i="4"/>
  <c r="D88" i="4"/>
  <c r="E88" i="4"/>
  <c r="F88" i="4"/>
  <c r="G88" i="4"/>
  <c r="H88" i="4"/>
  <c r="I88" i="4"/>
  <c r="J88" i="4"/>
  <c r="K88" i="4"/>
  <c r="L88" i="4"/>
  <c r="M88" i="4"/>
  <c r="N88" i="4"/>
  <c r="O88" i="4"/>
  <c r="P88" i="4"/>
  <c r="Q88" i="4"/>
  <c r="C89" i="4"/>
  <c r="D89" i="4"/>
  <c r="E89" i="4"/>
  <c r="F89" i="4"/>
  <c r="G89" i="4"/>
  <c r="H89" i="4"/>
  <c r="I89" i="4"/>
  <c r="J89" i="4"/>
  <c r="K89" i="4"/>
  <c r="L89" i="4"/>
  <c r="M89" i="4"/>
  <c r="N89" i="4"/>
  <c r="O89" i="4"/>
  <c r="P89" i="4"/>
  <c r="Q89" i="4"/>
  <c r="C90" i="4"/>
  <c r="D90" i="4"/>
  <c r="E90" i="4"/>
  <c r="F90" i="4"/>
  <c r="G90" i="4"/>
  <c r="H90" i="4"/>
  <c r="I90" i="4"/>
  <c r="J90" i="4"/>
  <c r="K90" i="4"/>
  <c r="L90" i="4"/>
  <c r="M90" i="4"/>
  <c r="N90" i="4"/>
  <c r="O90" i="4"/>
  <c r="P90" i="4"/>
  <c r="Q90" i="4"/>
  <c r="C91" i="4"/>
  <c r="D91" i="4"/>
  <c r="E91" i="4"/>
  <c r="F91" i="4"/>
  <c r="G91" i="4"/>
  <c r="H91" i="4"/>
  <c r="I91" i="4"/>
  <c r="J91" i="4"/>
  <c r="K91" i="4"/>
  <c r="L91" i="4"/>
  <c r="M91" i="4"/>
  <c r="N91" i="4"/>
  <c r="O91" i="4"/>
  <c r="P91" i="4"/>
  <c r="Q91" i="4"/>
  <c r="C92" i="4"/>
  <c r="D92" i="4"/>
  <c r="E92" i="4"/>
  <c r="F92" i="4"/>
  <c r="G92" i="4"/>
  <c r="H92" i="4"/>
  <c r="I92" i="4"/>
  <c r="J92" i="4"/>
  <c r="K92" i="4"/>
  <c r="L92" i="4"/>
  <c r="M92" i="4"/>
  <c r="N92" i="4"/>
  <c r="O92" i="4"/>
  <c r="P92" i="4"/>
  <c r="Q92" i="4"/>
  <c r="C93" i="4"/>
  <c r="D93" i="4"/>
  <c r="E93" i="4"/>
  <c r="F93" i="4"/>
  <c r="G93" i="4"/>
  <c r="H93" i="4"/>
  <c r="I93" i="4"/>
  <c r="J93" i="4"/>
  <c r="K93" i="4"/>
  <c r="L93" i="4"/>
  <c r="M93" i="4"/>
  <c r="N93" i="4"/>
  <c r="O93" i="4"/>
  <c r="P93" i="4"/>
  <c r="Q93" i="4"/>
  <c r="C94" i="4"/>
  <c r="D94" i="4"/>
  <c r="E94" i="4"/>
  <c r="F94" i="4"/>
  <c r="G94" i="4"/>
  <c r="H94" i="4"/>
  <c r="I94" i="4"/>
  <c r="J94" i="4"/>
  <c r="K94" i="4"/>
  <c r="L94" i="4"/>
  <c r="M94" i="4"/>
  <c r="N94" i="4"/>
  <c r="O94" i="4"/>
  <c r="P94" i="4"/>
  <c r="Q94" i="4"/>
  <c r="C95" i="4"/>
  <c r="D95" i="4"/>
  <c r="E95" i="4"/>
  <c r="F95" i="4"/>
  <c r="G95" i="4"/>
  <c r="H95" i="4"/>
  <c r="I95" i="4"/>
  <c r="J95" i="4"/>
  <c r="K95" i="4"/>
  <c r="L95" i="4"/>
  <c r="M95" i="4"/>
  <c r="N95" i="4"/>
  <c r="O95" i="4"/>
  <c r="P95" i="4"/>
  <c r="Q95" i="4"/>
  <c r="C96" i="4"/>
  <c r="D96" i="4"/>
  <c r="E96" i="4"/>
  <c r="F96" i="4"/>
  <c r="G96" i="4"/>
  <c r="H96" i="4"/>
  <c r="I96" i="4"/>
  <c r="J96" i="4"/>
  <c r="K96" i="4"/>
  <c r="L96" i="4"/>
  <c r="M96" i="4"/>
  <c r="N96" i="4"/>
  <c r="O96" i="4"/>
  <c r="P96" i="4"/>
  <c r="Q96" i="4"/>
  <c r="C97" i="4"/>
  <c r="D97" i="4"/>
  <c r="E97" i="4"/>
  <c r="F97" i="4"/>
  <c r="G97" i="4"/>
  <c r="H97" i="4"/>
  <c r="I97" i="4"/>
  <c r="J97" i="4"/>
  <c r="K97" i="4"/>
  <c r="L97" i="4"/>
  <c r="M97" i="4"/>
  <c r="N97" i="4"/>
  <c r="O97" i="4"/>
  <c r="P97" i="4"/>
  <c r="Q97" i="4"/>
  <c r="C98" i="4"/>
  <c r="D98" i="4"/>
  <c r="E98" i="4"/>
  <c r="F98" i="4"/>
  <c r="G98" i="4"/>
  <c r="H98" i="4"/>
  <c r="I98" i="4"/>
  <c r="J98" i="4"/>
  <c r="K98" i="4"/>
  <c r="L98" i="4"/>
  <c r="M98" i="4"/>
  <c r="N98" i="4"/>
  <c r="O98" i="4"/>
  <c r="P98" i="4"/>
  <c r="Q98" i="4"/>
  <c r="C99" i="4"/>
  <c r="D99" i="4"/>
  <c r="E99" i="4"/>
  <c r="F99" i="4"/>
  <c r="G99" i="4"/>
  <c r="H99" i="4"/>
  <c r="I99" i="4"/>
  <c r="J99" i="4"/>
  <c r="K99" i="4"/>
  <c r="L99" i="4"/>
  <c r="M99" i="4"/>
  <c r="N99" i="4"/>
  <c r="O99" i="4"/>
  <c r="P99" i="4"/>
  <c r="Q99" i="4"/>
  <c r="C100" i="4"/>
  <c r="D100" i="4"/>
  <c r="E100" i="4"/>
  <c r="F100" i="4"/>
  <c r="G100" i="4"/>
  <c r="H100" i="4"/>
  <c r="I100" i="4"/>
  <c r="J100" i="4"/>
  <c r="K100" i="4"/>
  <c r="L100" i="4"/>
  <c r="M100" i="4"/>
  <c r="N100" i="4"/>
  <c r="O100" i="4"/>
  <c r="P100" i="4"/>
  <c r="Q100" i="4"/>
  <c r="C101" i="4"/>
  <c r="D101" i="4"/>
  <c r="E101" i="4"/>
  <c r="F101" i="4"/>
  <c r="G101" i="4"/>
  <c r="H101" i="4"/>
  <c r="I101" i="4"/>
  <c r="J101" i="4"/>
  <c r="K101" i="4"/>
  <c r="L101" i="4"/>
  <c r="M101" i="4"/>
  <c r="N101" i="4"/>
  <c r="O101" i="4"/>
  <c r="P101" i="4"/>
  <c r="Q101" i="4"/>
  <c r="C102" i="4"/>
  <c r="D102" i="4"/>
  <c r="E102" i="4"/>
  <c r="F102" i="4"/>
  <c r="G102" i="4"/>
  <c r="H102" i="4"/>
  <c r="I102" i="4"/>
  <c r="J102" i="4"/>
  <c r="K102" i="4"/>
  <c r="L102" i="4"/>
  <c r="M102" i="4"/>
  <c r="N102" i="4"/>
  <c r="O102" i="4"/>
  <c r="P102" i="4"/>
  <c r="Q102" i="4"/>
  <c r="C103" i="4"/>
  <c r="D103" i="4"/>
  <c r="E103" i="4"/>
  <c r="F103" i="4"/>
  <c r="G103" i="4"/>
  <c r="H103" i="4"/>
  <c r="I103" i="4"/>
  <c r="J103" i="4"/>
  <c r="K103" i="4"/>
  <c r="L103" i="4"/>
  <c r="M103" i="4"/>
  <c r="N103" i="4"/>
  <c r="O103" i="4"/>
  <c r="P103" i="4"/>
  <c r="Q103" i="4"/>
  <c r="C104" i="4"/>
  <c r="D104" i="4"/>
  <c r="E104" i="4"/>
  <c r="F104" i="4"/>
  <c r="G104" i="4"/>
  <c r="H104" i="4"/>
  <c r="I104" i="4"/>
  <c r="J104" i="4"/>
  <c r="K104" i="4"/>
  <c r="L104" i="4"/>
  <c r="M104" i="4"/>
  <c r="N104" i="4"/>
  <c r="O104" i="4"/>
  <c r="P104" i="4"/>
  <c r="Q104" i="4"/>
  <c r="C105" i="4"/>
  <c r="D105" i="4"/>
  <c r="E105" i="4"/>
  <c r="F105" i="4"/>
  <c r="G105" i="4"/>
  <c r="H105" i="4"/>
  <c r="I105" i="4"/>
  <c r="J105" i="4"/>
  <c r="K105" i="4"/>
  <c r="L105" i="4"/>
  <c r="M105" i="4"/>
  <c r="N105" i="4"/>
  <c r="O105" i="4"/>
  <c r="P105" i="4"/>
  <c r="Q105" i="4"/>
  <c r="C106" i="4"/>
  <c r="D106" i="4"/>
  <c r="E106" i="4"/>
  <c r="F106" i="4"/>
  <c r="G106" i="4"/>
  <c r="H106" i="4"/>
  <c r="I106" i="4"/>
  <c r="J106" i="4"/>
  <c r="K106" i="4"/>
  <c r="L106" i="4"/>
  <c r="M106" i="4"/>
  <c r="N106" i="4"/>
  <c r="O106" i="4"/>
  <c r="P106" i="4"/>
  <c r="Q106" i="4"/>
  <c r="C107" i="4"/>
  <c r="D107" i="4"/>
  <c r="E107" i="4"/>
  <c r="F107" i="4"/>
  <c r="G107" i="4"/>
  <c r="H107" i="4"/>
  <c r="I107" i="4"/>
  <c r="J107" i="4"/>
  <c r="K107" i="4"/>
  <c r="L107" i="4"/>
  <c r="M107" i="4"/>
  <c r="N107" i="4"/>
  <c r="O107" i="4"/>
  <c r="P107" i="4"/>
  <c r="Q107" i="4"/>
  <c r="C108" i="4"/>
  <c r="D108" i="4"/>
  <c r="E108" i="4"/>
  <c r="F108" i="4"/>
  <c r="G108" i="4"/>
  <c r="H108" i="4"/>
  <c r="I108" i="4"/>
  <c r="J108" i="4"/>
  <c r="K108" i="4"/>
  <c r="L108" i="4"/>
  <c r="M108" i="4"/>
  <c r="N108" i="4"/>
  <c r="O108" i="4"/>
  <c r="P108" i="4"/>
  <c r="Q108" i="4"/>
  <c r="C109" i="4"/>
  <c r="D109" i="4"/>
  <c r="E109" i="4"/>
  <c r="F109" i="4"/>
  <c r="G109" i="4"/>
  <c r="H109" i="4"/>
  <c r="I109" i="4"/>
  <c r="J109" i="4"/>
  <c r="K109" i="4"/>
  <c r="L109" i="4"/>
  <c r="M109" i="4"/>
  <c r="N109" i="4"/>
  <c r="O109" i="4"/>
  <c r="P109" i="4"/>
  <c r="Q109" i="4"/>
  <c r="C110" i="4"/>
  <c r="D110" i="4"/>
  <c r="E110" i="4"/>
  <c r="F110" i="4"/>
  <c r="G110" i="4"/>
  <c r="H110" i="4"/>
  <c r="I110" i="4"/>
  <c r="J110" i="4"/>
  <c r="K110" i="4"/>
  <c r="L110" i="4"/>
  <c r="M110" i="4"/>
  <c r="N110" i="4"/>
  <c r="O110" i="4"/>
  <c r="P110" i="4"/>
  <c r="Q110" i="4"/>
  <c r="C111" i="4"/>
  <c r="D111" i="4"/>
  <c r="E111" i="4"/>
  <c r="F111" i="4"/>
  <c r="G111" i="4"/>
  <c r="H111" i="4"/>
  <c r="I111" i="4"/>
  <c r="J111" i="4"/>
  <c r="K111" i="4"/>
  <c r="L111" i="4"/>
  <c r="M111" i="4"/>
  <c r="N111" i="4"/>
  <c r="O111" i="4"/>
  <c r="P111" i="4"/>
  <c r="Q111" i="4"/>
  <c r="Q2" i="4"/>
  <c r="P2" i="4"/>
  <c r="O2" i="4"/>
  <c r="N2" i="4"/>
  <c r="M2" i="4"/>
  <c r="L2" i="4"/>
  <c r="K2" i="4"/>
  <c r="J2" i="4"/>
  <c r="I2" i="4"/>
  <c r="H2" i="4"/>
  <c r="G2" i="4"/>
  <c r="F2" i="4"/>
  <c r="E2" i="4"/>
  <c r="D2"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2" i="4"/>
  <c r="G112" i="4" l="1"/>
  <c r="O112" i="4"/>
  <c r="L263" i="3"/>
  <c r="H112" i="4"/>
  <c r="I112" i="4"/>
  <c r="Q112" i="4"/>
  <c r="P112" i="4"/>
  <c r="J112" i="4"/>
  <c r="K112" i="4"/>
  <c r="D112" i="4"/>
  <c r="L112" i="4"/>
  <c r="E112" i="4"/>
  <c r="M112" i="4"/>
  <c r="F112" i="4"/>
  <c r="N112" i="4"/>
  <c r="R5" i="4"/>
  <c r="R110" i="4"/>
  <c r="R102" i="4"/>
  <c r="R94" i="4"/>
  <c r="R86" i="4"/>
  <c r="R78" i="4"/>
  <c r="R70" i="4"/>
  <c r="R62" i="4"/>
  <c r="R54" i="4"/>
  <c r="R46" i="4"/>
  <c r="R38" i="4"/>
  <c r="R30" i="4"/>
  <c r="R22" i="4"/>
  <c r="R14" i="4"/>
  <c r="R6" i="4"/>
  <c r="R111" i="4"/>
  <c r="R103" i="4"/>
  <c r="R95" i="4"/>
  <c r="R87" i="4"/>
  <c r="R79" i="4"/>
  <c r="R71" i="4"/>
  <c r="R63" i="4"/>
  <c r="R55" i="4"/>
  <c r="R47" i="4"/>
  <c r="R39" i="4"/>
  <c r="R31" i="4"/>
  <c r="R23" i="4"/>
  <c r="R15" i="4"/>
  <c r="R7" i="4"/>
  <c r="R93" i="4"/>
  <c r="R69" i="4"/>
  <c r="R29" i="4"/>
  <c r="R108" i="4"/>
  <c r="R100" i="4"/>
  <c r="R92" i="4"/>
  <c r="R84" i="4"/>
  <c r="R76" i="4"/>
  <c r="R68" i="4"/>
  <c r="R60" i="4"/>
  <c r="R52" i="4"/>
  <c r="R44" i="4"/>
  <c r="R36" i="4"/>
  <c r="R28" i="4"/>
  <c r="R20" i="4"/>
  <c r="R12" i="4"/>
  <c r="R4" i="4"/>
  <c r="R109" i="4"/>
  <c r="R61" i="4"/>
  <c r="R21" i="4"/>
  <c r="R107" i="4"/>
  <c r="R99" i="4"/>
  <c r="R91" i="4"/>
  <c r="R83" i="4"/>
  <c r="R75" i="4"/>
  <c r="R67" i="4"/>
  <c r="R59" i="4"/>
  <c r="R51" i="4"/>
  <c r="R43" i="4"/>
  <c r="R35" i="4"/>
  <c r="R27" i="4"/>
  <c r="R19" i="4"/>
  <c r="R11" i="4"/>
  <c r="R3" i="4"/>
  <c r="R101" i="4"/>
  <c r="R53" i="4"/>
  <c r="R13" i="4"/>
  <c r="R106" i="4"/>
  <c r="R98" i="4"/>
  <c r="R90" i="4"/>
  <c r="R82" i="4"/>
  <c r="R74" i="4"/>
  <c r="R66" i="4"/>
  <c r="R58" i="4"/>
  <c r="R50" i="4"/>
  <c r="R42" i="4"/>
  <c r="R34" i="4"/>
  <c r="R26" i="4"/>
  <c r="R18" i="4"/>
  <c r="R10" i="4"/>
  <c r="R2" i="4"/>
  <c r="R77" i="4"/>
  <c r="R37" i="4"/>
  <c r="R105" i="4"/>
  <c r="R97" i="4"/>
  <c r="R89" i="4"/>
  <c r="R81" i="4"/>
  <c r="R73" i="4"/>
  <c r="R65" i="4"/>
  <c r="R57" i="4"/>
  <c r="R49" i="4"/>
  <c r="R41" i="4"/>
  <c r="R33" i="4"/>
  <c r="R25" i="4"/>
  <c r="R17" i="4"/>
  <c r="R9" i="4"/>
  <c r="R85" i="4"/>
  <c r="R45" i="4"/>
  <c r="R104" i="4"/>
  <c r="R96" i="4"/>
  <c r="R88" i="4"/>
  <c r="R80" i="4"/>
  <c r="R72" i="4"/>
  <c r="R64" i="4"/>
  <c r="R56" i="4"/>
  <c r="R48" i="4"/>
  <c r="R40" i="4"/>
  <c r="R32" i="4"/>
  <c r="R24" i="4"/>
  <c r="R16" i="4"/>
  <c r="R8" i="4"/>
  <c r="B112" i="4"/>
  <c r="C112" i="4"/>
  <c r="R113" i="4" l="1"/>
  <c r="R114" i="4"/>
  <c r="R112" i="4"/>
  <c r="M265" i="3"/>
  <c r="M263" i="3"/>
  <c r="M264" i="3"/>
  <c r="M26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EA6AD89-09AF-46C7-B51F-2073050213D5}" keepAlive="1" name="ThisWorkbookDataModel" description="Modèle de données"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1218461-8A39-45AD-8987-81133B12E37F}" name="WorksheetConnection_Copie de PEPR_VBDI_analyse_210524_GGE.xlsx!Tableau1" type="102" refreshedVersion="8" minRefreshableVersion="5">
    <extLst>
      <ext xmlns:x15="http://schemas.microsoft.com/office/spreadsheetml/2010/11/main" uri="{DE250136-89BD-433C-8126-D09CA5730AF9}">
        <x15:connection id="Tableau1">
          <x15:rangePr sourceName="_xlcn.WorksheetConnection_CopiedePEPR_VBDI_analyse_210524_GGE.xlsxTableau11"/>
        </x15:connection>
      </ext>
    </extLst>
  </connection>
  <connection id="3" xr16:uid="{F5133EEE-45B1-4D86-8581-177820956DAC}" name="WorksheetConnection_Copie de PEPR_VBDI_analyse_210524_GGE.xlsx!Tableau3" type="102" refreshedVersion="8" minRefreshableVersion="5">
    <extLst>
      <ext xmlns:x15="http://schemas.microsoft.com/office/spreadsheetml/2010/11/main" uri="{DE250136-89BD-433C-8126-D09CA5730AF9}">
        <x15:connection id="Tableau3">
          <x15:rangePr sourceName="_xlcn.WorksheetConnection_CopiedePEPR_VBDI_analyse_210524_GGE.xlsxTableau31"/>
        </x15:connection>
      </ext>
    </extLst>
  </connection>
  <connection id="4" xr16:uid="{78413BB9-8A6B-4BF7-A1F0-2800E0239400}" name="WorksheetConnection_Liste chercheurs!$A:$AA" type="102" refreshedVersion="8" minRefreshableVersion="5">
    <extLst>
      <ext xmlns:x15="http://schemas.microsoft.com/office/spreadsheetml/2010/11/main" uri="{DE250136-89BD-433C-8126-D09CA5730AF9}">
        <x15:connection id="Plage 1" autoDelete="1">
          <x15:rangePr sourceName="_xlcn.WorksheetConnection_ListechercheursAAA1"/>
        </x15:connection>
      </ext>
    </extLst>
  </connection>
  <connection id="5" xr16:uid="{0EDF9E6A-DBAB-4C83-BB95-1ADA5EF18971}" name="WorksheetConnection_Temp_Labo_Feuil17!$A:$A" type="102" refreshedVersion="8" minRefreshableVersion="5">
    <extLst>
      <ext xmlns:x15="http://schemas.microsoft.com/office/spreadsheetml/2010/11/main" uri="{DE250136-89BD-433C-8126-D09CA5730AF9}">
        <x15:connection id="Plage" autoDelete="1">
          <x15:rangePr sourceName="_xlcn.WorksheetConnection_Temp_Labo_Feuil17AA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Tableau1].[AUDITIONNÉ].[All]}"/>
    <s v="{[Tableau1].[Financé].&amp;[OUI]}"/>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<sst xmlns="http://schemas.openxmlformats.org/spreadsheetml/2006/main" count="15054" uniqueCount="2748">
  <si>
    <t>Établissement porteur</t>
  </si>
  <si>
    <t>NOM PRENOM DU PORTEUR</t>
  </si>
  <si>
    <t>ZISSIS Georges</t>
  </si>
  <si>
    <t>Établissement 2</t>
  </si>
  <si>
    <t>Établissement 3</t>
  </si>
  <si>
    <t>Établissement 4</t>
  </si>
  <si>
    <t>Établissement 5</t>
  </si>
  <si>
    <t>Établissement 6</t>
  </si>
  <si>
    <t>Établissement 7</t>
  </si>
  <si>
    <t>Établissement 8</t>
  </si>
  <si>
    <t>Établissement 9</t>
  </si>
  <si>
    <t>Établissement 10</t>
  </si>
  <si>
    <t>Établissement 11</t>
  </si>
  <si>
    <t>Établissement 12</t>
  </si>
  <si>
    <t>Établissement 13</t>
  </si>
  <si>
    <t>Établissement 14</t>
  </si>
  <si>
    <t>Établissement 15</t>
  </si>
  <si>
    <t>Partenaire 1</t>
  </si>
  <si>
    <t>Partenaire 12</t>
  </si>
  <si>
    <t>Partenaire 13</t>
  </si>
  <si>
    <t>Partenaire 14</t>
  </si>
  <si>
    <t>Partenaire 15</t>
  </si>
  <si>
    <t>Partenaire 2</t>
  </si>
  <si>
    <t>Partenaire 3</t>
  </si>
  <si>
    <t>Partenaire 4</t>
  </si>
  <si>
    <t>Partenaire 5</t>
  </si>
  <si>
    <t>Partenaire 6</t>
  </si>
  <si>
    <t>Partenaire 7</t>
  </si>
  <si>
    <t>Partenaire 8</t>
  </si>
  <si>
    <t>Partenaire 9</t>
  </si>
  <si>
    <t>Partenaire 10</t>
  </si>
  <si>
    <t>Partenaire 11</t>
  </si>
  <si>
    <t>ACTION (de recherche)</t>
  </si>
  <si>
    <t>COMMENT</t>
  </si>
  <si>
    <t>POUR QUOI FAIRE</t>
  </si>
  <si>
    <t>Présent aux journées</t>
  </si>
  <si>
    <t>AnthroPolUrb</t>
  </si>
  <si>
    <t>NON</t>
  </si>
  <si>
    <t>ATTERRIR</t>
  </si>
  <si>
    <t>BASE</t>
  </si>
  <si>
    <t>BEECS</t>
  </si>
  <si>
    <t>CITIFLEX</t>
  </si>
  <si>
    <t>OUI</t>
  </si>
  <si>
    <t>CityVerse</t>
  </si>
  <si>
    <t>GAIA-C</t>
  </si>
  <si>
    <t>inteGREEN</t>
  </si>
  <si>
    <t>IsoMat</t>
  </si>
  <si>
    <t>LAVEC</t>
  </si>
  <si>
    <t>NÉO</t>
  </si>
  <si>
    <t>RAVIVE</t>
  </si>
  <si>
    <t>RÉGÉNÉRATIVE</t>
  </si>
  <si>
    <t>RÉSILIENCE</t>
  </si>
  <si>
    <t>SE-EDUM</t>
  </si>
  <si>
    <t>IDEA</t>
  </si>
  <si>
    <t>SmartCityZen</t>
  </si>
  <si>
    <t>S2C2T</t>
  </si>
  <si>
    <t>SPACE2050</t>
  </si>
  <si>
    <t>SYMBIOTIQUE</t>
  </si>
  <si>
    <t>TRACES</t>
  </si>
  <si>
    <t>REQUAL</t>
  </si>
  <si>
    <t>UNIR</t>
  </si>
  <si>
    <t>URBHEALTH</t>
  </si>
  <si>
    <t>UrBioLLabs</t>
  </si>
  <si>
    <t>VEPAC</t>
  </si>
  <si>
    <t>VF++</t>
  </si>
  <si>
    <t>VILLEGARDEN</t>
  </si>
  <si>
    <t>VILLE-VIVANTE</t>
  </si>
  <si>
    <t>VIMAP</t>
  </si>
  <si>
    <t>CAVEAU</t>
  </si>
  <si>
    <t>WHAOU</t>
  </si>
  <si>
    <t>ALIVE</t>
  </si>
  <si>
    <t>CETU - Bron</t>
  </si>
  <si>
    <t>Lab porteur chercheur 1</t>
  </si>
  <si>
    <t>Lab porteur chercheur 2</t>
  </si>
  <si>
    <t>Lab porteur chercheur 3</t>
  </si>
  <si>
    <t>Lab porteur chercheur 4</t>
  </si>
  <si>
    <t>Lab porteur chercheur 5</t>
  </si>
  <si>
    <t>Lab 2 Chercheur 1</t>
  </si>
  <si>
    <t>Lab 2 Chercheur 2</t>
  </si>
  <si>
    <t>Lab 2 Chercheur 3</t>
  </si>
  <si>
    <t>Lab 2 Chercheur 4</t>
  </si>
  <si>
    <t>Lab 2 Chercheur 5</t>
  </si>
  <si>
    <t>Lab 3 Chercheur 1</t>
  </si>
  <si>
    <t>Lab 3 Chercheur 2</t>
  </si>
  <si>
    <t>Lab 3 Chercheur 3</t>
  </si>
  <si>
    <t>Lab 3 Chercheur 4</t>
  </si>
  <si>
    <t>Lab 3 Chercheur 5</t>
  </si>
  <si>
    <t>Lab 4 Chercheur 1</t>
  </si>
  <si>
    <t>Lab 4 Chercheur 2</t>
  </si>
  <si>
    <t>Lab 4 Chercheur 3</t>
  </si>
  <si>
    <t>Lab 4 Chercheur 4</t>
  </si>
  <si>
    <t>Lab 4 Chercheur 5</t>
  </si>
  <si>
    <t>Lab 5 Chercheur 1</t>
  </si>
  <si>
    <t>Lab 5 Chercheur 2</t>
  </si>
  <si>
    <t>Lab 5 Chercheur 3</t>
  </si>
  <si>
    <t>Lab 5 Chercheur 4</t>
  </si>
  <si>
    <t>Lab 5 Chercheur 5</t>
  </si>
  <si>
    <t>Lab 6 Chercheur 1</t>
  </si>
  <si>
    <t>Lab 6 Chercheur 2</t>
  </si>
  <si>
    <t>Lab 6 Chercheur 3</t>
  </si>
  <si>
    <t>Lab 6 Chercheur 4</t>
  </si>
  <si>
    <t>Lab 6 Chercheur 5</t>
  </si>
  <si>
    <t>Lab 7 Chercheur 1</t>
  </si>
  <si>
    <t>Lab 7 Chercheur 2</t>
  </si>
  <si>
    <t>Lab 7 Chercheur 3</t>
  </si>
  <si>
    <t>Lab 7 Chercheur 4</t>
  </si>
  <si>
    <t>Lab 7 Chercheur 5</t>
  </si>
  <si>
    <t>Lab 8 Chercheur 1</t>
  </si>
  <si>
    <t>Lab 8 Chercheur 2</t>
  </si>
  <si>
    <t>Lab 8 Chercheur 3</t>
  </si>
  <si>
    <t>Lab 8 Chercheur 4</t>
  </si>
  <si>
    <t>Lab 8 Chercheur 5</t>
  </si>
  <si>
    <t>Lab 7 Chercheur 6</t>
  </si>
  <si>
    <t>Lab 7 Chercheur 7</t>
  </si>
  <si>
    <t>Lab 8 Chercheur 6</t>
  </si>
  <si>
    <t>Lab 8 Chercheur 7</t>
  </si>
  <si>
    <t>Lab 9 Chercheur 1</t>
  </si>
  <si>
    <t>Lab 9 Chercheur 2</t>
  </si>
  <si>
    <t>Lab 9 Chercheur 3</t>
  </si>
  <si>
    <t>Lab 9 Chercheur 4</t>
  </si>
  <si>
    <t>Lab 9 Chercheur 5</t>
  </si>
  <si>
    <t>Lab 10 Chercheur 1</t>
  </si>
  <si>
    <t>Lab 10 Chercheur 2</t>
  </si>
  <si>
    <t>Lab 10 Chercheur 3</t>
  </si>
  <si>
    <t>Lab 10 Chercheur 4</t>
  </si>
  <si>
    <t>Lab 10 Chercheur 5</t>
  </si>
  <si>
    <t>Lab 10 Chercheur 6</t>
  </si>
  <si>
    <t>Lab 11 Chercheur 1</t>
  </si>
  <si>
    <t>Lab 11 Chercheur 2</t>
  </si>
  <si>
    <t>Lab 11 Chercheur 3</t>
  </si>
  <si>
    <t>Lab 11 Chercheur 4</t>
  </si>
  <si>
    <t>Lab 11 Chercheur 5</t>
  </si>
  <si>
    <t>Lab 11 Chercheur 6</t>
  </si>
  <si>
    <t>Lab 11 Chercheur 7</t>
  </si>
  <si>
    <t>Lab 12 Chercheur 1</t>
  </si>
  <si>
    <t>Lab 12 Chercheur 2</t>
  </si>
  <si>
    <t>Lab 12 Chercheur 3</t>
  </si>
  <si>
    <t>Lab 12 Chercheur 4</t>
  </si>
  <si>
    <t>Lab 12 Chercheur 5</t>
  </si>
  <si>
    <t>Lab 12 Chercheur 6</t>
  </si>
  <si>
    <t>Lab 13 Chercheur 1</t>
  </si>
  <si>
    <t>Lab 13 Chercheur 2</t>
  </si>
  <si>
    <t>Lab 13 Chercheur 3</t>
  </si>
  <si>
    <t>Lab 13 Chercheur 4</t>
  </si>
  <si>
    <t>Lab 13 Chercheur 5</t>
  </si>
  <si>
    <t>Lab 13 Chercheur 6</t>
  </si>
  <si>
    <t>Lab 14 Chercheur 1</t>
  </si>
  <si>
    <t>Lab 14 Chercheur 2</t>
  </si>
  <si>
    <t>Lab 14 Chercheur 3</t>
  </si>
  <si>
    <t>Lab 14 Chercheur 4</t>
  </si>
  <si>
    <t>Lab 14 Chercheur 5</t>
  </si>
  <si>
    <t>Lab 15 Chercheur 1</t>
  </si>
  <si>
    <t>Lab 15 Chercheur 2</t>
  </si>
  <si>
    <t>Lab 15 Chercheur 3</t>
  </si>
  <si>
    <t>Lab 15 Chercheur 4</t>
  </si>
  <si>
    <t>Lab 15 Chercheur 5</t>
  </si>
  <si>
    <t>LABORATOIRE 15</t>
  </si>
  <si>
    <t>LABORATOIRE 14</t>
  </si>
  <si>
    <t>LABORATOIRE 13</t>
  </si>
  <si>
    <t>LABORATOIRE 12</t>
  </si>
  <si>
    <t>LABORATOIRE 11</t>
  </si>
  <si>
    <t>LABORATOIRE 10</t>
  </si>
  <si>
    <t>LABORATOIRE 9</t>
  </si>
  <si>
    <t>LABORATOIRE 8</t>
  </si>
  <si>
    <t>LABORATOIRE 7</t>
  </si>
  <si>
    <t>LABORATOIRE 6</t>
  </si>
  <si>
    <t>LABORATOIRE 5</t>
  </si>
  <si>
    <t>LABORATOIRE 4</t>
  </si>
  <si>
    <t>LABORATOIRE 3</t>
  </si>
  <si>
    <t>LABORATOIRE 2</t>
  </si>
  <si>
    <t>LABORATOIRE DU PORTEUR</t>
  </si>
  <si>
    <t>ACRONYME</t>
  </si>
  <si>
    <t>MEQUIGNON Marc</t>
  </si>
  <si>
    <t>JOST Sophie</t>
  </si>
  <si>
    <t>SARI Ali</t>
  </si>
  <si>
    <t>MUSELET Damien</t>
  </si>
  <si>
    <t>COLANTONI Philippe</t>
  </si>
  <si>
    <t>TREMEAU Alain</t>
  </si>
  <si>
    <t>MENEVEAUX Daniel</t>
  </si>
  <si>
    <t xml:space="preserve">SIMONOT Lionel </t>
  </si>
  <si>
    <t xml:space="preserve">GRANDPIERRE Thierry </t>
  </si>
  <si>
    <t>BREMOND Roland</t>
  </si>
  <si>
    <t>MARCHETTI Mario</t>
  </si>
  <si>
    <t>LESCOP Laurent</t>
  </si>
  <si>
    <t>GRONFIER Claude</t>
  </si>
  <si>
    <t>MERLE Lydie</t>
  </si>
  <si>
    <t>GREFFIER Florian</t>
  </si>
  <si>
    <t>BOUCHER Vincent</t>
  </si>
  <si>
    <t>GIRARD Joffrey</t>
  </si>
  <si>
    <t>LEBOUC Laure</t>
  </si>
  <si>
    <t>FAURE Thomas</t>
  </si>
  <si>
    <t>Origine et devenir du paléo-anthropocène</t>
  </si>
  <si>
    <t>DELILE Hugo</t>
  </si>
  <si>
    <t>Musée Gallo-Romain de Saint-Romain-en-Gal</t>
  </si>
  <si>
    <t>GOIRAN Jean-Philippe</t>
  </si>
  <si>
    <t>BOUZID Sofiane</t>
  </si>
  <si>
    <t>GAERTNER Vincent</t>
  </si>
  <si>
    <t>BLICHERT-TOFT Janne</t>
  </si>
  <si>
    <t>GRANIER Gaëlle</t>
  </si>
  <si>
    <t>ADALIAN Pascal</t>
  </si>
  <si>
    <t>LE COZ Jérôme</t>
  </si>
  <si>
    <t>BRANGER Flora</t>
  </si>
  <si>
    <t>VIDAL Jean-Philippe</t>
  </si>
  <si>
    <t>DABRIN Aymeric</t>
  </si>
  <si>
    <t>MASSON Matthieu</t>
  </si>
  <si>
    <t>Lab 4 Chercheur 6</t>
  </si>
  <si>
    <t>Lab 4 Chercheur 7</t>
  </si>
  <si>
    <t>TERRAZ Théophile</t>
  </si>
  <si>
    <t>LAGOUY Mickaël</t>
  </si>
  <si>
    <t>Lab porteur chercheur 6</t>
  </si>
  <si>
    <t>Lab porteur chercheur 7</t>
  </si>
  <si>
    <t>Lab 2 Chercheur 6</t>
  </si>
  <si>
    <t>Lab 2 Chercheur 7</t>
  </si>
  <si>
    <t>Lab 3 Chercheur 6</t>
  </si>
  <si>
    <t>Lab 3 Chercheur 7</t>
  </si>
  <si>
    <t>Lab 5 Chercheur 6</t>
  </si>
  <si>
    <t>Lab 5 Chercheur 7</t>
  </si>
  <si>
    <t>Lab 6 Chercheur 6</t>
  </si>
  <si>
    <t>Lab 6 Chercheur 7</t>
  </si>
  <si>
    <t>Lab 9 Chercheur 6</t>
  </si>
  <si>
    <t>Lab 9 Chercheur 7</t>
  </si>
  <si>
    <t>Lab 10 Chercheur 7</t>
  </si>
  <si>
    <t>Lab 12 Chercheur 7</t>
  </si>
  <si>
    <t>Lab 13 Chercheur 7</t>
  </si>
  <si>
    <t>Lab 14 Chercheur 6</t>
  </si>
  <si>
    <t>Lab 14 Chercheur 7</t>
  </si>
  <si>
    <t>Lab 15 Chercheur 6</t>
  </si>
  <si>
    <t>Lab 15 Chercheur 7</t>
  </si>
  <si>
    <t>BARON Sandrine</t>
  </si>
  <si>
    <t>BERGER Jean-François</t>
  </si>
  <si>
    <t>PEUBLE Steve</t>
  </si>
  <si>
    <t>PARAN Frédéric</t>
  </si>
  <si>
    <t>TRONCHERE-COTTET Hervé</t>
  </si>
  <si>
    <t>GAILLOT Stéphane</t>
  </si>
  <si>
    <t>BARRA Adrien</t>
  </si>
  <si>
    <t>DENDIEVEL André-Marie</t>
  </si>
  <si>
    <t>SANCHEZ Corinne</t>
  </si>
  <si>
    <t>BIGOT Fabrice</t>
  </si>
  <si>
    <t>HEIJMANS Marc</t>
  </si>
  <si>
    <t>BRISSAUD Laurence</t>
  </si>
  <si>
    <t>COQUIDE Catherine</t>
  </si>
  <si>
    <t>HOSTEIN Anthony</t>
  </si>
  <si>
    <t>VAN ANDREGA</t>
  </si>
  <si>
    <t>DEZILEAU Laurent</t>
  </si>
  <si>
    <t>DELCAILLAU Bernard</t>
  </si>
  <si>
    <t>Université Lumière Lyon 2</t>
  </si>
  <si>
    <t>Aix-Marseille Université (AMU)</t>
  </si>
  <si>
    <t>École Pratique des Hautes Études (EPHE)</t>
  </si>
  <si>
    <t>Université de Caen Normandie (UNICAEN)</t>
  </si>
  <si>
    <t>École nationale des travaux publics de l'État (ENTPE)</t>
  </si>
  <si>
    <t>Centre national de la recherche scientifique (CNRS)</t>
  </si>
  <si>
    <t>Musée d’Histoire de Vienne</t>
  </si>
  <si>
    <t>Musée gallo-romain de Saint-Romain-en-Gal</t>
  </si>
  <si>
    <t>Service archéologique de la Ville de Lyon (SAVL)</t>
  </si>
  <si>
    <t>Mosaïques archéologie</t>
  </si>
  <si>
    <t>BESSON Séverine</t>
  </si>
  <si>
    <t>TALON Dorian</t>
  </si>
  <si>
    <t xml:space="preserve">BUSO David </t>
  </si>
  <si>
    <t xml:space="preserve">LEGAL Luc </t>
  </si>
  <si>
    <t>LABAYRADE Raphaël</t>
  </si>
  <si>
    <t>DINET Eric</t>
  </si>
  <si>
    <t>LARABI Chaker</t>
  </si>
  <si>
    <t>RIBARDIERE Mickaël</t>
  </si>
  <si>
    <t>VILLA Céline</t>
  </si>
  <si>
    <t>CAUMON Céline</t>
  </si>
  <si>
    <t>BECHERAS Elodie</t>
  </si>
  <si>
    <t>DROZD Céline</t>
  </si>
  <si>
    <t>Université de Poitiers</t>
  </si>
  <si>
    <t>Université Gustave Eiffel (UGE)</t>
  </si>
  <si>
    <t>INSERM Lyon</t>
  </si>
  <si>
    <t>Centre d’études des Tunnels (CETU), Bron</t>
  </si>
  <si>
    <t>Anthropocène, Transitions urbaines et TERRe crue. Analyse de la mIse en œuvre des villes duRables à partir de la terre crue dans la construction</t>
  </si>
  <si>
    <t>VAREILLES Sophie</t>
  </si>
  <si>
    <t>Institut National des Sciences Appliquées de Lyon (INSA)</t>
  </si>
  <si>
    <t>École des Hautes Etudes en Sciences Sociales (EHESS)</t>
  </si>
  <si>
    <t>École Nationale Supérieure d’Architecture de Grenoble (ENSAG)</t>
  </si>
  <si>
    <t>École Nationale Supérieure d’Architecture de Lyon (ENSAL)</t>
  </si>
  <si>
    <t>Université Bretagne Sud (UBS)</t>
  </si>
  <si>
    <t>Université Grenoble Alpes (UGA)</t>
  </si>
  <si>
    <t xml:space="preserve">Amàco </t>
  </si>
  <si>
    <t>Commune de Lyon</t>
  </si>
  <si>
    <t xml:space="preserve">Commune de Villeurbanne </t>
  </si>
  <si>
    <t>Saint-Gobain Research Paris (SGRP)</t>
  </si>
  <si>
    <t>Institut National du Patrimoine de Tunisie (INP)</t>
  </si>
  <si>
    <t>École Centrale de Lyon (ECL)</t>
  </si>
  <si>
    <t>École des Mines de Saint-Etienne (MSE)</t>
  </si>
  <si>
    <t>Institut national de recherche pour l'agriculture, l'alimentation et l'environnement (INRAE)</t>
  </si>
  <si>
    <t>BERDIER Chantal</t>
  </si>
  <si>
    <t>MORLÉ Estelle</t>
  </si>
  <si>
    <t>ANGER Romain</t>
  </si>
  <si>
    <t>BALAZARD Hélène2</t>
  </si>
  <si>
    <t>BEGUIN Pascal</t>
  </si>
  <si>
    <t>CASSE Christelle</t>
  </si>
  <si>
    <t>DAUDON Dominique</t>
  </si>
  <si>
    <t>MALECOT Yann</t>
  </si>
  <si>
    <t>VIEUX-CHAMPAGNE Florent</t>
  </si>
  <si>
    <t>HORSH Bettina</t>
  </si>
  <si>
    <t>MAZEL Ivan</t>
  </si>
  <si>
    <t>POINTET Martin</t>
  </si>
  <si>
    <t>JOFFROY Thierry</t>
  </si>
  <si>
    <t>MISSE Arnaud</t>
  </si>
  <si>
    <t>PRUVOST Geneviève</t>
  </si>
  <si>
    <t>ALLAM Hamza</t>
  </si>
  <si>
    <t>BOUDENNE Abderrahim</t>
  </si>
  <si>
    <t>DUJARDIN Nicolas</t>
  </si>
  <si>
    <t>FEUILLET Vincent</t>
  </si>
  <si>
    <t>HAMDAOUI Ons</t>
  </si>
  <si>
    <t>IBOS Laurent</t>
  </si>
  <si>
    <t>WAYMEL Patrick</t>
  </si>
  <si>
    <t>DELHOMME Fabien</t>
  </si>
  <si>
    <t>PRUNIER Florent</t>
  </si>
  <si>
    <t>SILVANI Claire</t>
  </si>
  <si>
    <t>VACHERIE Stéphane</t>
  </si>
  <si>
    <t>BRUYÈRE Emeric</t>
  </si>
  <si>
    <t>DUC Myriam</t>
  </si>
  <si>
    <t>COLINART Thibaut</t>
  </si>
  <si>
    <t>GARDAREIN J.-Laurent</t>
  </si>
  <si>
    <t>FASQUELLE Thomas</t>
  </si>
  <si>
    <t>HAFSA Wael</t>
  </si>
  <si>
    <t>RIGOLLET Fabrice</t>
  </si>
  <si>
    <t>EHRET Nathalie</t>
  </si>
  <si>
    <t>MARICCHIOLO Luca</t>
  </si>
  <si>
    <t>BAILLIS Dominique</t>
  </si>
  <si>
    <t>FOURMEAU Marion</t>
  </si>
  <si>
    <t>NAOUAR Naïm</t>
  </si>
  <si>
    <t>CHAUDET Philippe</t>
  </si>
  <si>
    <t>SIMONS Alexis</t>
  </si>
  <si>
    <t>FABBRI Antonin</t>
  </si>
  <si>
    <t>MOREL Jean-Claude</t>
  </si>
  <si>
    <t>VINCENS Éric</t>
  </si>
  <si>
    <t>HAMARD Erwan</t>
  </si>
  <si>
    <t>JORAND Yves</t>
  </si>
  <si>
    <t>MEILLE Sylvain</t>
  </si>
  <si>
    <t>PRUD’HOMME Élodie</t>
  </si>
  <si>
    <t>SIEFFERT Yannick</t>
  </si>
  <si>
    <t>LABORATOIRE 16</t>
  </si>
  <si>
    <t>Lab 16 Chercheur 1</t>
  </si>
  <si>
    <t>LABORATOIRE 17</t>
  </si>
  <si>
    <t>Lab 16 Chercheur 2</t>
  </si>
  <si>
    <t>Lab 16 Chercheur 3</t>
  </si>
  <si>
    <t>Lab 16 Chercheur 4</t>
  </si>
  <si>
    <t>Lab 16 Chercheur 5</t>
  </si>
  <si>
    <t>Lab 16 Chercheur 6</t>
  </si>
  <si>
    <t>Lab 16 Chercheur 7</t>
  </si>
  <si>
    <t>Lab 17 Chercheur 1</t>
  </si>
  <si>
    <t>Lab 17 Chercheur 2</t>
  </si>
  <si>
    <t>Lab 17 Chercheur 3</t>
  </si>
  <si>
    <t>Lab 17 Chercheur 4</t>
  </si>
  <si>
    <t>Lab 17 Chercheur 5</t>
  </si>
  <si>
    <t>Lab 17 Chercheur 6</t>
  </si>
  <si>
    <t>Lab 17 Chercheur 7</t>
  </si>
  <si>
    <t>Eiffage</t>
  </si>
  <si>
    <t>Bâtiment apprenant à être sain et Eco-responsable</t>
  </si>
  <si>
    <t>CORMIER Pierre-Antoine</t>
  </si>
  <si>
    <t>CESI</t>
  </si>
  <si>
    <t>Ville de Saint-Pierre-Du-Perray</t>
  </si>
  <si>
    <t>Communauté d'agglomération Grand Paris Sud</t>
  </si>
  <si>
    <t>Fédération Française du Bâtiment</t>
  </si>
  <si>
    <t>BIANCARDI Beatrice</t>
  </si>
  <si>
    <t>GUIRAUD Maël</t>
  </si>
  <si>
    <t>ANDRIANKAJA Héry</t>
  </si>
  <si>
    <t>LAPORTE- CHABASSE Quentin</t>
  </si>
  <si>
    <t>BERTON Julien</t>
  </si>
  <si>
    <t>VALIZADEH Mohammad</t>
  </si>
  <si>
    <t>BARTH Dominique</t>
  </si>
  <si>
    <t>CABESSA Jérémie</t>
  </si>
  <si>
    <t>GIORGIS- ALLEMAND Lise</t>
  </si>
  <si>
    <t>CHARRON Aurélie</t>
  </si>
  <si>
    <t>DAËLE Véronique</t>
  </si>
  <si>
    <t>GROSSELIN Benoît</t>
  </si>
  <si>
    <t>MCGILLEN Max</t>
  </si>
  <si>
    <t>AUDITIONNÉ</t>
  </si>
  <si>
    <t>PENOT Jean-Daniel</t>
  </si>
  <si>
    <t>Lab porteur chercheur 8</t>
  </si>
  <si>
    <t>Aide à la planification de trajectoires d'aménagement écologiques multi-acteurs du territoire: Biodiversité - Énergie - Eau - Construction - Sols</t>
  </si>
  <si>
    <t>Université de Rouen Normandie</t>
  </si>
  <si>
    <t>Sorbonne Université</t>
  </si>
  <si>
    <t>Urban Climate Change Research Network</t>
  </si>
  <si>
    <t>Ville de Marseille</t>
  </si>
  <si>
    <t>Métropole de Rouen</t>
  </si>
  <si>
    <t>Institut Paris Région</t>
  </si>
  <si>
    <t>BARROCA Bruno</t>
  </si>
  <si>
    <t>PELLEGRINO Margot</t>
  </si>
  <si>
    <t>DESROUSSEAUx Maylis</t>
  </si>
  <si>
    <t>RUAS Anne</t>
  </si>
  <si>
    <t>LORTIE André</t>
  </si>
  <si>
    <t>HENRY Patrick</t>
  </si>
  <si>
    <t>MOLINES Nathalie</t>
  </si>
  <si>
    <t>BENEZECH-SARRON Patricia</t>
  </si>
  <si>
    <t>DUBOIS Jérôme</t>
  </si>
  <si>
    <t>ARNAUD Aurélie</t>
  </si>
  <si>
    <t>DA CUNHA Charlotte</t>
  </si>
  <si>
    <t>BULTEAU Julie</t>
  </si>
  <si>
    <t>SEGALEN Loic</t>
  </si>
  <si>
    <t>MASSEI Nicolas</t>
  </si>
  <si>
    <t>PLANCHAIS Séverine</t>
  </si>
  <si>
    <t>PACTEAU Chantal</t>
  </si>
  <si>
    <t>GEFFROY Alexandre</t>
  </si>
  <si>
    <t>Institut National de Recherches Archeologiques Préventives (INRAP)</t>
  </si>
  <si>
    <t>Université Paris Saclay</t>
  </si>
  <si>
    <t>LAMBERT Marie-Laure</t>
  </si>
  <si>
    <t>TATONI Thierry</t>
  </si>
  <si>
    <t>SAVOURÉ Arnould</t>
  </si>
  <si>
    <t>Institut T.URN - Université Rouen Normandie</t>
  </si>
  <si>
    <t xml:space="preserve">OUI </t>
  </si>
  <si>
    <t>BlueRiver 2050</t>
  </si>
  <si>
    <t>RIVIERE Nicolas</t>
  </si>
  <si>
    <t>VINKOVIC Ivana</t>
  </si>
  <si>
    <t>MIGNOT Emmanuel</t>
  </si>
  <si>
    <t>LIPEME KOUYI Gislain</t>
  </si>
  <si>
    <t>BONNEAU Jérémie</t>
  </si>
  <si>
    <t>NAVRATIL Oldrich</t>
  </si>
  <si>
    <t>HONEGGER Anne</t>
  </si>
  <si>
    <t>PERRET Franck</t>
  </si>
  <si>
    <t>PUIJALON Sara</t>
  </si>
  <si>
    <t>DECHAUME-MONCHARMONT F.-X</t>
  </si>
  <si>
    <t>MORALES Anne</t>
  </si>
  <si>
    <t>GUILLARD Ludovic</t>
  </si>
  <si>
    <t>BOISSELET Christelle</t>
  </si>
  <si>
    <t>POUSSINEAU Sophie</t>
  </si>
  <si>
    <t>GRAMAGLIA, Christelle</t>
  </si>
  <si>
    <t>CAMENEN Benoît</t>
  </si>
  <si>
    <t>BERNI Céline</t>
  </si>
  <si>
    <t>THOLLET Fabien</t>
  </si>
  <si>
    <t>BONNEFOY Adrien</t>
  </si>
  <si>
    <t>MÉDOC Vincent</t>
  </si>
  <si>
    <t>PRADEAU Aurélie</t>
  </si>
  <si>
    <t>ROUCH Jérémy</t>
  </si>
  <si>
    <t>LINTON James</t>
  </si>
  <si>
    <t>DELLIER Julien</t>
  </si>
  <si>
    <t>LESTEL Laurence</t>
  </si>
  <si>
    <t>THOMAS Marie-Florence</t>
  </si>
  <si>
    <t>LE CANN Pierre</t>
  </si>
  <si>
    <t>PORCHERIE Marion</t>
  </si>
  <si>
    <t>LE BOURHIS Jean-Pierre</t>
  </si>
  <si>
    <t>D’EMILIO Luna</t>
  </si>
  <si>
    <t>GHIRARDI Ludovic</t>
  </si>
  <si>
    <t>200111819X ArAr UMR 5138</t>
  </si>
  <si>
    <t>200711821Y ASM UMR 5140</t>
  </si>
  <si>
    <t>Université de Limoges</t>
  </si>
  <si>
    <t>VNF - Voies navigables de France</t>
  </si>
  <si>
    <t>Symalim (Grand Parc) Syndicat Mixte</t>
  </si>
  <si>
    <t>SDMIS Sécurité Civile</t>
  </si>
  <si>
    <t>École des hautes études en santé publique (EHESP)</t>
  </si>
  <si>
    <t>Transformation Numérique des Villes : l'Inclusion par la Flexibilité Spatiale et Temporelle</t>
  </si>
  <si>
    <t>Université de Bourgogne</t>
  </si>
  <si>
    <t>Université de Franche-Comté</t>
  </si>
  <si>
    <t>Université Le Havre Normandie</t>
  </si>
  <si>
    <t>Groupe Kedge Business School</t>
  </si>
  <si>
    <t>Institut National d'Études Démographiques (INED)</t>
  </si>
  <si>
    <t>MOTTE-BAUMVOL Benjamin</t>
  </si>
  <si>
    <t>HOUOT Hélène</t>
  </si>
  <si>
    <t>GRIFFOND-BOITIER Anne</t>
  </si>
  <si>
    <t>VUIDEL Gilles</t>
  </si>
  <si>
    <t>GARDRAT Mathieu</t>
  </si>
  <si>
    <t>TOILIER Florence</t>
  </si>
  <si>
    <t>LEJOUX Patricia</t>
  </si>
  <si>
    <t>POCHET Pascal</t>
  </si>
  <si>
    <t>LESTEVEN Gaël</t>
  </si>
  <si>
    <t>BELTON-CHEVALLIER Leslie</t>
  </si>
  <si>
    <t>AGUILERA Anne</t>
  </si>
  <si>
    <t>MUNCH Emmanuel</t>
  </si>
  <si>
    <t>DABLANC Laetitia</t>
  </si>
  <si>
    <t>CHABAULT Vincent</t>
  </si>
  <si>
    <t>VERNET Céline</t>
  </si>
  <si>
    <t xml:space="preserve">FORT Emmanuel </t>
  </si>
  <si>
    <t>AMOROS Emmanuelle</t>
  </si>
  <si>
    <t>GADEGBEKU Blandine</t>
  </si>
  <si>
    <t>FONTANA Luc</t>
  </si>
  <si>
    <t>LAMBERT Anne</t>
  </si>
  <si>
    <t>SAJOUS Patricia</t>
  </si>
  <si>
    <t>VIDAL Philippe</t>
  </si>
  <si>
    <t>DEPREZ Samuel</t>
  </si>
  <si>
    <t>ROBICHET Antoine</t>
  </si>
  <si>
    <t>Jumeaux Numériques Urbains Immersifs pour Territoires Intelligents Résilients et Durables</t>
  </si>
  <si>
    <t xml:space="preserve">TRAORE Mamadou Kaba </t>
  </si>
  <si>
    <t>DUCQ Yves</t>
  </si>
  <si>
    <t>GORECKI Simon</t>
  </si>
  <si>
    <t xml:space="preserve">DOAN Minh Phuoc </t>
  </si>
  <si>
    <t>HOUE NGOUNA Raymond</t>
  </si>
  <si>
    <t xml:space="preserve">ARCHIMEDE Bernard </t>
  </si>
  <si>
    <t>CHIRON Pascale</t>
  </si>
  <si>
    <t xml:space="preserve">BAZET Isabelle </t>
  </si>
  <si>
    <t xml:space="preserve">PETITDEMANGE Eva </t>
  </si>
  <si>
    <t>MARTINEZ Cléa</t>
  </si>
  <si>
    <t>SALATGE Nicolas</t>
  </si>
  <si>
    <t>REBIERE Sébastien</t>
  </si>
  <si>
    <t>BENSLIMANE Abderrahim</t>
  </si>
  <si>
    <t>GENRE-GRANDPIERRE Cyrille</t>
  </si>
  <si>
    <t>HAYEL Yezekael</t>
  </si>
  <si>
    <t xml:space="preserve">PEREZ Julio </t>
  </si>
  <si>
    <t>UT de Tarbes (UTTOP)</t>
  </si>
  <si>
    <t>Avignon Université</t>
  </si>
  <si>
    <t>Métropole de Lyon</t>
  </si>
  <si>
    <t>Notes</t>
  </si>
  <si>
    <t>Pas de partenaires (hors académie); institution du porteur non renseignée (IMS Bordeaux)</t>
  </si>
  <si>
    <t>INP Bordeaux - Université de Bordeaux</t>
  </si>
  <si>
    <t xml:space="preserve">MARRAST Philippe </t>
  </si>
  <si>
    <t>FERTIER Audrey</t>
  </si>
  <si>
    <t>Les écoquartiers: espaces d'expérimentation de "communs urbains" ?</t>
  </si>
  <si>
    <t>École Supérieure des Professions Immobilières (ESPI)</t>
  </si>
  <si>
    <t>École Nationale Supérieure d'Architecture et du Paysage de Lille (ENSAPL)</t>
  </si>
  <si>
    <t>École Nationale Supérieure d'Architecture de Strasbourg (ENSAS)</t>
  </si>
  <si>
    <t>Université de Rennes 2</t>
  </si>
  <si>
    <t>École d’Urbanisme de Paris, Paris Est Créteil</t>
  </si>
  <si>
    <t>École Nationale Supérieure d'Architecture Paris La Villette (ENSAPV)</t>
  </si>
  <si>
    <t>Museum National d’Histoire Naturelle</t>
  </si>
  <si>
    <t>Centre Scientifique et Technique du Bâtiment (CSTB)</t>
  </si>
  <si>
    <t>ZETLAOUI-LÉGER Jodelle</t>
  </si>
  <si>
    <t>FENKER Michael</t>
  </si>
  <si>
    <t>ROUDIL Nadine</t>
  </si>
  <si>
    <t>JOURDHEUIL Anne Laure</t>
  </si>
  <si>
    <t>NESSI Hélène</t>
  </si>
  <si>
    <t>MACHON Nathalie</t>
  </si>
  <si>
    <t>DERVIEUX Zénaïde</t>
  </si>
  <si>
    <t>BAILLY Emeline</t>
  </si>
  <si>
    <t>TRIBOUT Silvère</t>
  </si>
  <si>
    <t>GARDESSE Camille</t>
  </si>
  <si>
    <t xml:space="preserve">EMELIANOFF Cyria </t>
  </si>
  <si>
    <t xml:space="preserve">DIESTCHY Mireille </t>
  </si>
  <si>
    <t xml:space="preserve">LEBOIS Valérie </t>
  </si>
  <si>
    <t xml:space="preserve">MANGOLD Marie </t>
  </si>
  <si>
    <t xml:space="preserve">SADOUX Stéphane </t>
  </si>
  <si>
    <t>MAMA AWAL Halimatou</t>
  </si>
  <si>
    <t xml:space="preserve">CANOVA Nicolas </t>
  </si>
  <si>
    <t>WORMSER Roxane</t>
  </si>
  <si>
    <t>DRIS Yasmina</t>
  </si>
  <si>
    <t xml:space="preserve">BARRÈRE Céline </t>
  </si>
  <si>
    <t>Université Paris Ouest Nanterre</t>
  </si>
  <si>
    <t>E-NOSE AP</t>
  </si>
  <si>
    <t>Nez électronique imprimé, portable et connecté à base de matériaux 2D fonctionnalisés pour la détection des polluants des environnements urbains (CO2, NO2, NO et COV (benzène)</t>
  </si>
  <si>
    <t>indications incorrect LUMI 200610662T (le chiffre correspons à l'IRSTV), Bailly Emeline est chercheure au CSTB (qui est donc à la fois partenaire et recherche). Le partenaire est également compté en tant que recherche (CSTB)</t>
  </si>
  <si>
    <t>BOUANIS Fatima</t>
  </si>
  <si>
    <t>LAPORTE Stéphane</t>
  </si>
  <si>
    <t>ULANOWSKI Yan</t>
  </si>
  <si>
    <t>LEONARD Céline</t>
  </si>
  <si>
    <t>MITRUSHCHENKOV Alexander</t>
  </si>
  <si>
    <t>VINCENT Stéphane</t>
  </si>
  <si>
    <t>TROUETTE Benoît</t>
  </si>
  <si>
    <t>NICOLAS Xavier</t>
  </si>
  <si>
    <t>YASSAR Abderrahim</t>
  </si>
  <si>
    <t>VANEL Jean-Charles</t>
  </si>
  <si>
    <t>KORRI-YOUSSOUFI Hafsa</t>
  </si>
  <si>
    <t>DORIZON Hélène</t>
  </si>
  <si>
    <t>PIRO Benoît</t>
  </si>
  <si>
    <t>CHALLIER Lylian</t>
  </si>
  <si>
    <t>NOEL Vincent</t>
  </si>
  <si>
    <t>MATTANA Giorgio</t>
  </si>
  <si>
    <t>RANDRIAMAHAZAKA Hyacinthe</t>
  </si>
  <si>
    <t>BATTAGLINI Nicolas</t>
  </si>
  <si>
    <t>MENINI Philippe</t>
  </si>
  <si>
    <t>MAZENQ Laurent</t>
  </si>
  <si>
    <t>CHARLOT Samuel</t>
  </si>
  <si>
    <t>MESNILGRENTE Fabien</t>
  </si>
  <si>
    <t>GAUTHIER Jérôme</t>
  </si>
  <si>
    <t>POLI Jean-Philippe</t>
  </si>
  <si>
    <t>RAMUZ Marc</t>
  </si>
  <si>
    <t>BLAYAC Sylvain</t>
  </si>
  <si>
    <t>KHARBOUCHE Elias</t>
  </si>
  <si>
    <t>REDON Nathalie</t>
  </si>
  <si>
    <t>CRUNAIRE Sabine</t>
  </si>
  <si>
    <t>LOCOGE Nadine</t>
  </si>
  <si>
    <t>BOUKOUR Fouzia</t>
  </si>
  <si>
    <t>MAYE Caroline</t>
  </si>
  <si>
    <t>École Polytechnique</t>
  </si>
  <si>
    <t>Université Paris Cité</t>
  </si>
  <si>
    <t>Institut Mines-Télécom Nord Europe (IMT Nord Europe Lille Douai)</t>
  </si>
  <si>
    <t>Commissariat à l’Énergie Atomique (CEA)</t>
  </si>
  <si>
    <t>Aucun partenaire et beaucoup de COSY (Dpt UGE)</t>
  </si>
  <si>
    <t xml:space="preserve"> Intelligence artificielle multimodale générative pour ré-inventer la ville</t>
  </si>
  <si>
    <t>TOUGNE RODET Laure</t>
  </si>
  <si>
    <t>CRISPIM JUNIOR Carlos</t>
  </si>
  <si>
    <t>FAURE Élodie</t>
  </si>
  <si>
    <t>HOUETO Anita</t>
  </si>
  <si>
    <t>EVRARD Anne-Sophie</t>
  </si>
  <si>
    <t>CARO Stéphane</t>
  </si>
  <si>
    <t>DANG Nguyen-Thong</t>
  </si>
  <si>
    <t>AUBERLET Jean-Michel</t>
  </si>
  <si>
    <t>SANCHEZ Alexandre</t>
  </si>
  <si>
    <t>TETTARASSAR Christophe</t>
  </si>
  <si>
    <t>FAURE Emmanuelle</t>
  </si>
  <si>
    <t>BLANCHARD Sophie</t>
  </si>
  <si>
    <t>CHASLES Virginie</t>
  </si>
  <si>
    <t>WILSON Yaneira</t>
  </si>
  <si>
    <t>MARSAULT Xavier</t>
  </si>
  <si>
    <t>École Supérieure des Professions Immobilières</t>
  </si>
  <si>
    <t>Université Gustave Eiffel</t>
  </si>
  <si>
    <t xml:space="preserve">Bruitparif </t>
  </si>
  <si>
    <t>Acoucité</t>
  </si>
  <si>
    <t>École Supérieure des Professions Immoblière (ESPI)</t>
  </si>
  <si>
    <t>École Supérieure des Professions Immoblière (ESPI) posée à la fois comme recherche et partenaire</t>
  </si>
  <si>
    <t>Services urbains intégrés à partir de stratégies de végétalisation pour améliorer la résilience des villes</t>
  </si>
  <si>
    <t>KOTTHAUS Simone</t>
  </si>
  <si>
    <t>HAEFFELIN Martial</t>
  </si>
  <si>
    <t>DUPONT Jean-Charles</t>
  </si>
  <si>
    <t>BASTIN Sophie</t>
  </si>
  <si>
    <t>VILTARD Nicolas</t>
  </si>
  <si>
    <t>PAYAN Sebastien</t>
  </si>
  <si>
    <t>VIATTE Camille</t>
  </si>
  <si>
    <t>CAILTEAU Cristelle</t>
  </si>
  <si>
    <t>DUCHARNE Agnès</t>
  </si>
  <si>
    <t>DELARUE Frédéric</t>
  </si>
  <si>
    <t>QUÉNÉA Katell</t>
  </si>
  <si>
    <t>THIÉSSON Julien</t>
  </si>
  <si>
    <t>OUDIN Ludovic</t>
  </si>
  <si>
    <t>GROS Valérie</t>
  </si>
  <si>
    <t>BERGÉ Antonin</t>
  </si>
  <si>
    <t>PETIT Jean-Eudes</t>
  </si>
  <si>
    <t>FOLIOT Lorna</t>
  </si>
  <si>
    <t>SARTELET Karine</t>
  </si>
  <si>
    <t>VIGUIÉ Vincent</t>
  </si>
  <si>
    <t>RADJA Katia</t>
  </si>
  <si>
    <t>LEYMARIE Juliette</t>
  </si>
  <si>
    <t>REPELLIN Anne</t>
  </si>
  <si>
    <t>LEITAO Luis</t>
  </si>
  <si>
    <t>PUGA FREITAS Ruben</t>
  </si>
  <si>
    <t>HENDEL Martin</t>
  </si>
  <si>
    <t>BOUTEAU François</t>
  </si>
  <si>
    <t>BONNIN Delphine</t>
  </si>
  <si>
    <t>LAURENTI Patrick</t>
  </si>
  <si>
    <t>MEIMOUN Patrice</t>
  </si>
  <si>
    <t>DELBART Nicolas</t>
  </si>
  <si>
    <t>GOUPIL Christophe</t>
  </si>
  <si>
    <t>HERBERT Éric</t>
  </si>
  <si>
    <t>FILAINE Frédéric</t>
  </si>
  <si>
    <t>ROYON Laurent</t>
  </si>
  <si>
    <t>GRESILLON Etienne</t>
  </si>
  <si>
    <t>École Nationale Supérieure d’Architecture de Paris Belleville (ENSAPB)</t>
  </si>
  <si>
    <t>École Nationale Supérieure d’Architecture de Nantes (ENSAN)</t>
  </si>
  <si>
    <t>École Normale Supérieure de Lyon (ENS Lyon) </t>
  </si>
  <si>
    <t>Lab 10 Chercheur 8</t>
  </si>
  <si>
    <t>Lab 10 Chercheur 9</t>
  </si>
  <si>
    <t>Lab 10 Chercheur 10</t>
  </si>
  <si>
    <t>Pas de partenaires (hors académie)
Mobilisation nationale limité à la Région Ile de France</t>
  </si>
  <si>
    <t>Matériaux biosourcés "aérogels", hybrides et composites, pour l'isolation et la super-isolation thermique des bâtiments</t>
  </si>
  <si>
    <t>École Nationale Supérieure d'Architecture Paris Val de Seine (ENSAPVS)</t>
  </si>
  <si>
    <t>Mines Paris</t>
  </si>
  <si>
    <t>Institut Mines-Télécom Alès (IMT Alès)</t>
  </si>
  <si>
    <t>Institut Mines-Télécom Mines Albi (IMT Albi)</t>
  </si>
  <si>
    <t xml:space="preserve">Centre d’études et d’expertise sur les risques, l’environnement, la mobilité et l’aménagement (CEREMA) </t>
  </si>
  <si>
    <t>Cargill</t>
  </si>
  <si>
    <t>BUDTOVA Tatiana</t>
  </si>
  <si>
    <t>BUWALDA Sijtze</t>
  </si>
  <si>
    <t>CASTELLANI Romain</t>
  </si>
  <si>
    <t>RIGACCI Arnaud</t>
  </si>
  <si>
    <t>JAXEL Julien</t>
  </si>
  <si>
    <t>BIWOLE Pascal</t>
  </si>
  <si>
    <t>FLEURY Etienne</t>
  </si>
  <si>
    <t>PORTINHA Daniel</t>
  </si>
  <si>
    <t>GLÉ Philippe</t>
  </si>
  <si>
    <t>PIÉGAY Clément</t>
  </si>
  <si>
    <t>SONNIER Rodolphe</t>
  </si>
  <si>
    <t>FERRY Laurent</t>
  </si>
  <si>
    <t>OTAZAGHINE Belkacem</t>
  </si>
  <si>
    <t>LONGUET Claire</t>
  </si>
  <si>
    <t>DUMAZERT Loïc</t>
  </si>
  <si>
    <t>ALI TOUDERT Fazia</t>
  </si>
  <si>
    <t>CHARLOT Aurélia</t>
  </si>
  <si>
    <t>Université Jean Monnet Saint-Etienne (UJM)</t>
  </si>
  <si>
    <t>BRINGIER Benjamin</t>
  </si>
  <si>
    <t>Un dispositif d'observation au service de la transformation sociotechnique et environnementale des villes</t>
  </si>
  <si>
    <t>École des Ponts et Chaussées (ENPC)</t>
  </si>
  <si>
    <t xml:space="preserve">Université de Montpellier </t>
  </si>
  <si>
    <t>Conservatoire National des Arts et Métiers (CNAM)</t>
  </si>
  <si>
    <t>Bureau de Recherches Géologiques et Minières (BRGM)</t>
  </si>
  <si>
    <t>200012191F Géosciences Rennes UMR 6118</t>
  </si>
  <si>
    <t>RODRIGUEZ Fabrice</t>
  </si>
  <si>
    <t>KOUADIO Jules</t>
  </si>
  <si>
    <t>MOSINI Marie Laure</t>
  </si>
  <si>
    <t>JEAN-SORO Liliane</t>
  </si>
  <si>
    <t>BÉCHET Béatrice</t>
  </si>
  <si>
    <t>NABUCET Jean</t>
  </si>
  <si>
    <t>LONGUEVERGNE Laurent</t>
  </si>
  <si>
    <t>LE GALL AH</t>
  </si>
  <si>
    <t>PUISSANT Anne</t>
  </si>
  <si>
    <t>DÉPREZ Aline</t>
  </si>
  <si>
    <t>HIDALGO Julia</t>
  </si>
  <si>
    <t>TOUATI Najla</t>
  </si>
  <si>
    <t>WILDA Jean Baptiste</t>
  </si>
  <si>
    <t>JEGOU Laurent</t>
  </si>
  <si>
    <t>SÈZE-GOISMIER Camille</t>
  </si>
  <si>
    <t>BLANC Davien</t>
  </si>
  <si>
    <t>THOMAS Zahra</t>
  </si>
  <si>
    <t>LE MOINE Nicolas</t>
  </si>
  <si>
    <t>MOULIN Nelly</t>
  </si>
  <si>
    <t>SQUIVIDANT Hervé</t>
  </si>
  <si>
    <t>ROUAULT François</t>
  </si>
  <si>
    <t>BUJACIC Stéphane</t>
  </si>
  <si>
    <t>DEROUBAIX José-Frédéric</t>
  </si>
  <si>
    <t>CHEBBO Ghassan</t>
  </si>
  <si>
    <t>GROMAIRE Marie Christine</t>
  </si>
  <si>
    <t>SEIDL Martin</t>
  </si>
  <si>
    <t>GOBERT Julie</t>
  </si>
  <si>
    <t>GAUTIER Mathieu</t>
  </si>
  <si>
    <t>GAUTIER Emeric</t>
  </si>
  <si>
    <t>LEBEAU Thierry</t>
  </si>
  <si>
    <t>BOUYER Julien</t>
  </si>
  <si>
    <t>TROUVE Loéna</t>
  </si>
  <si>
    <t>GEOFFROY Géraldine</t>
  </si>
  <si>
    <t>MERCIER Bérangère</t>
  </si>
  <si>
    <t>RHODDE Louise</t>
  </si>
  <si>
    <t>LAINÉ Pierre</t>
  </si>
  <si>
    <t>BERTRAND Xavier</t>
  </si>
  <si>
    <t>PERRIN Jean-Louis</t>
  </si>
  <si>
    <t>MONTIGNY Chrystelle</t>
  </si>
  <si>
    <t>SALLES Christian</t>
  </si>
  <si>
    <t>GUINOT Vincent</t>
  </si>
  <si>
    <t>CARMES Maryse</t>
  </si>
  <si>
    <t>Rennes Métropole (GOUVERNEUR Pauline)</t>
  </si>
  <si>
    <t>Lyon Métropole (FLORIAT Muriel)</t>
  </si>
  <si>
    <t>Nantes Métropole (MEDELEC Elsa)</t>
  </si>
  <si>
    <t>Lyon Métropole</t>
  </si>
  <si>
    <t>Rouen Métropole</t>
  </si>
  <si>
    <t>SOPREMA</t>
  </si>
  <si>
    <t>ECOMAISON</t>
  </si>
  <si>
    <t>Pôle d'équilibre territorial et rural (PETR) du Pays de la Vallée de Montluçon et du Cher</t>
  </si>
  <si>
    <t>Pole de compétitivité Bioéconomy for change</t>
  </si>
  <si>
    <t>Ville de Paris</t>
  </si>
  <si>
    <t>Communauté d'agglomération de Saint Quentin en Yvelines (CASQY)</t>
  </si>
  <si>
    <t>Agence de l'eau de Normandie (AESN)</t>
  </si>
  <si>
    <t>Airparif</t>
  </si>
  <si>
    <t>APUR (Atelier parisien d'urbanisme)</t>
  </si>
  <si>
    <t>EKOPOLIS</t>
  </si>
  <si>
    <t>Urban Cooling Solutions</t>
  </si>
  <si>
    <t>VALHOR</t>
  </si>
  <si>
    <t>Robuste Evaluation de Solutions pour limiter les impacts Liés aux ÉvolutioNs du Climat sur les Écocités</t>
  </si>
  <si>
    <t>Université de Lille</t>
  </si>
  <si>
    <t>Université du Littoral Côte d'Opale (ULCO)</t>
  </si>
  <si>
    <t>Marseille Métropole</t>
  </si>
  <si>
    <t>Laboratoire Mécanismes d’Accidents</t>
  </si>
  <si>
    <t>Ecole Centrale</t>
  </si>
  <si>
    <t>Aix Marseille Université</t>
  </si>
  <si>
    <t>Université de la Méditerranée Aix-Marseille 2</t>
  </si>
  <si>
    <t>RSTA Institut National de la recherche en sciences et technologie pour l’environnement et l’agriculture</t>
  </si>
  <si>
    <t>ENPC PARIS - Ecole des Ponts ParisTech</t>
  </si>
  <si>
    <t>LABORATOIRE GÉNIE CIVIL ET GÉO-ENVIRONNEMENT</t>
  </si>
  <si>
    <t>Université d'Artois</t>
  </si>
  <si>
    <t>JUNIA - Grande École d'Ingénieur de Lille</t>
  </si>
  <si>
    <t>TERRITOIRES, VILLES, ENVIRONNEMENT ET SOCIETE</t>
  </si>
  <si>
    <t>Centre d'Enseignement et de Recherche en Environnement Atmosphérique</t>
  </si>
  <si>
    <t>Institut universitaire des systèmes thermiques industriels </t>
  </si>
  <si>
    <t>Institut méditerranéen de biodiversité et d'écologie marine et continentale </t>
  </si>
  <si>
    <t>Avignon Université</t>
  </si>
  <si>
    <t>Institut de Recherche pour le Développement (IRD)</t>
  </si>
  <si>
    <t>Laboratoire de Chimie de l'Environnement</t>
  </si>
  <si>
    <t>Institut Mines Télécom</t>
  </si>
  <si>
    <t>Centre d'Enseignement de Recherche et d'Innovation Energie Environnement</t>
  </si>
  <si>
    <t>D’ANNA Barbara</t>
  </si>
  <si>
    <t>KAMMER Julien</t>
  </si>
  <si>
    <t>WORTHAM Henri</t>
  </si>
  <si>
    <t>MONOD Anne</t>
  </si>
  <si>
    <t>ROUSSEL Brice-Temime</t>
  </si>
  <si>
    <t>DURAND Amandine</t>
  </si>
  <si>
    <t>RAVIER Sylvain</t>
  </si>
  <si>
    <t>MARCHAND Nicolas</t>
  </si>
  <si>
    <t>GORI Didier</t>
  </si>
  <si>
    <t>RIFFAULT Véronique</t>
  </si>
  <si>
    <t>BRITO Joel</t>
  </si>
  <si>
    <t>TISON Emmanuel</t>
  </si>
  <si>
    <t>JAMAR Marina</t>
  </si>
  <si>
    <t>VICENTE Jérôme</t>
  </si>
  <si>
    <t>ALBERT Cécile</t>
  </si>
  <si>
    <t>REMY-XUEREF Irene</t>
  </si>
  <si>
    <t>LEYDET Michelle</t>
  </si>
  <si>
    <t>HAMONIC François</t>
  </si>
  <si>
    <t>HERNANDEZ Frédérique</t>
  </si>
  <si>
    <t>DUBREUIL SZYMANSKI Zoé</t>
  </si>
  <si>
    <t>COQUELET Cécile</t>
  </si>
  <si>
    <t>RAGOT-COURT Isabelle</t>
  </si>
  <si>
    <t>KIM Youngseob</t>
  </si>
  <si>
    <t>LUGON Lya</t>
  </si>
  <si>
    <t>OCCELLI Florent</t>
  </si>
  <si>
    <t>LANIER Caroline</t>
  </si>
  <si>
    <t>CUNY Damien</t>
  </si>
  <si>
    <t>DERAM Annabelle</t>
  </si>
  <si>
    <t>FRÈRE Séverine</t>
  </si>
  <si>
    <t>Ville de Lille</t>
  </si>
  <si>
    <t>Lab porteur chercheur 9</t>
  </si>
  <si>
    <t>Agence Régionale Biodiversité Environnement (PACA)</t>
  </si>
  <si>
    <t>The Régional Climate Expert Group PACA</t>
  </si>
  <si>
    <t>CISAM Marseille</t>
  </si>
  <si>
    <t>AMP Metropole</t>
  </si>
  <si>
    <t xml:space="preserve">Association pour la Prévention de la Pollution Atmosphérique APPA </t>
  </si>
  <si>
    <t>Association Air Climat</t>
  </si>
  <si>
    <t>Métropole Européenne de Lille (MEL)</t>
  </si>
  <si>
    <t>Simulateur Atmosphérique des Grandes Agglomérations</t>
  </si>
  <si>
    <t>Université de Rennes</t>
  </si>
  <si>
    <t>Centre Léon Berard</t>
  </si>
  <si>
    <t>Météo France</t>
  </si>
  <si>
    <t>Institut national de la santé et de la recherche médicale (INSERM)</t>
  </si>
  <si>
    <t>Atmo Aura</t>
  </si>
  <si>
    <t>LABORATOIRE DE MÉCANIQUE DES FLUIDES ET D'ACOUSTIQUE</t>
  </si>
  <si>
    <t>Université Claude Bernard Lyon 1</t>
  </si>
  <si>
    <t>Climat, Environnement, Couplages et Incertitudes</t>
  </si>
  <si>
    <t>Centre européen de recherche et formation avancée en calcul scientifique de recherche (CERFACS)</t>
  </si>
  <si>
    <t>LABORATOIRE D'INFORMATIQUE EN IMAGE ET SYSTEMES D'INFORMATION</t>
  </si>
  <si>
    <t>Groupe d'Analyse et de Théorie Economique Lyon-Saint Etienne</t>
  </si>
  <si>
    <t>École de management de Lyon (EM Lyon)</t>
  </si>
  <si>
    <t>Radiations : défense, santé et environnement </t>
  </si>
  <si>
    <t>Direction Centrale du Service de Santé des Armées (DCSSA)</t>
  </si>
  <si>
    <t>Centre national de recherches météorologiques</t>
  </si>
  <si>
    <t>ENVIRONNEMENT, VILLE, SOCIETE</t>
  </si>
  <si>
    <t>École Nationale des Travaux Publics de l'État (ENTPE)</t>
  </si>
  <si>
    <t>École Nationale Supérieure des Mines de Saint-Etienne (Mines Saint-Etienne)</t>
  </si>
  <si>
    <t>Université Jean-Mouin Lyon 3</t>
  </si>
  <si>
    <t>Centre de Recherche en Epidémiologie et StatistiqueS</t>
  </si>
  <si>
    <t>Université Paris Nord Paris 13</t>
  </si>
  <si>
    <t>Conservatoire National des Arts et Métiers Paris (Le CNAM)</t>
  </si>
  <si>
    <t>Physique et Physiologie Intégratives de l'Arbre en environnement fluctuant</t>
  </si>
  <si>
    <t>Université Clermont Auvergne</t>
  </si>
  <si>
    <t>CENTRE D'INNOVATION EN TELECOMMUNICATIONS ET INTEGRATION DE SERVICES</t>
  </si>
  <si>
    <t>Institut National de la Recherche en Informatique et Automatique (INRIA)</t>
  </si>
  <si>
    <t>RESearch on HealthcAre PErformance</t>
  </si>
  <si>
    <t>Hopices Civils de Lyon (HCL)</t>
  </si>
  <si>
    <t>Centre Léon-Bérard</t>
  </si>
  <si>
    <t>SALIZZONI Pietro</t>
  </si>
  <si>
    <t>EMMANUELLI Ariane</t>
  </si>
  <si>
    <t>MARRO Massimo</t>
  </si>
  <si>
    <t>CORREIA Horacio</t>
  </si>
  <si>
    <t>JARAVEL Thomas</t>
  </si>
  <si>
    <t>ROCHOUX Mélanie</t>
  </si>
  <si>
    <t>DAMIAND Guillaume</t>
  </si>
  <si>
    <t>DIGNE Julie</t>
  </si>
  <si>
    <t>CHAINE Raphaëlle</t>
  </si>
  <si>
    <t>DELLANDREA Emmanuel</t>
  </si>
  <si>
    <t>POLOMÉ Philippe</t>
  </si>
  <si>
    <t>MICHALLET Isabelle</t>
  </si>
  <si>
    <t>LEMOINE-SCHONNE Marion</t>
  </si>
  <si>
    <t>FERVERS Béatrice</t>
  </si>
  <si>
    <t>COUDON Thomas</t>
  </si>
  <si>
    <t>PRAUD Delphine</t>
  </si>
  <si>
    <t>GRASSOT Lény</t>
  </si>
  <si>
    <t>AMADOU Amina</t>
  </si>
  <si>
    <t>SCHOETTER Robert</t>
  </si>
  <si>
    <t>MASSON Valéry</t>
  </si>
  <si>
    <t>SROUR Bernard</t>
  </si>
  <si>
    <t>TOUVIER Mathilde</t>
  </si>
  <si>
    <t>BECHKIT Walid</t>
  </si>
  <si>
    <t>BOUBRIMA Ahmed</t>
  </si>
  <si>
    <t>RIVANO Hervé</t>
  </si>
  <si>
    <t>AMÉGLIO Thierry</t>
  </si>
  <si>
    <t>SAUDREAU Marc</t>
  </si>
  <si>
    <t>WALSER Pascal</t>
  </si>
  <si>
    <t>BARROUX Laurent</t>
  </si>
  <si>
    <t>COURAUD Sébastien</t>
  </si>
  <si>
    <t>VIPEREY Marie</t>
  </si>
  <si>
    <t>TAZAROURTE Karim</t>
  </si>
  <si>
    <t>GROLLEAU Emmanuel</t>
  </si>
  <si>
    <t>Durabilité des modèles socioéconomiques-écologiques de développement et mixité urbaine</t>
  </si>
  <si>
    <t>Université de Bordeaux</t>
  </si>
  <si>
    <t>Bordeaux Sciences Economiques</t>
  </si>
  <si>
    <t>Institut National de la Santé et de la Recherche Médicale (INSERM)</t>
  </si>
  <si>
    <t>Environnement, territoires en transition, infrastructures, sociétés</t>
  </si>
  <si>
    <t>Institut National de Recherche pour l'Agriculture, l'alimentation et l'Environnement (INRAE)</t>
  </si>
  <si>
    <t>Laboratoire d'Ingénierie des Systèmes Complexes</t>
  </si>
  <si>
    <t>Laboratoire dynamiques sociales et recomposition des espaces</t>
  </si>
  <si>
    <t>Université Panthéon-Sorbonne Paris 1</t>
  </si>
  <si>
    <t>Université Vincennes-Saint Denis Paris 8</t>
  </si>
  <si>
    <t>Université de Paris Nanterre</t>
  </si>
  <si>
    <t>Recherches en Économie Gestion AgroRessources Durabilité Santé</t>
  </si>
  <si>
    <t>Université de Reims Champagne-Ardennes</t>
  </si>
  <si>
    <t>CHENAF-NICET Dalila</t>
  </si>
  <si>
    <t>ONFROY Karine</t>
  </si>
  <si>
    <t>PEREZ Stéphanie</t>
  </si>
  <si>
    <t>BRUNEAU Denis</t>
  </si>
  <si>
    <t>DELDREVE Valérie</t>
  </si>
  <si>
    <t>LE BERRE Sylvain</t>
  </si>
  <si>
    <t>BANOS Vincent</t>
  </si>
  <si>
    <t>THIANN BO MOREL Marie</t>
  </si>
  <si>
    <t>RULLEAU Benedicte</t>
  </si>
  <si>
    <t>UNY Daniel</t>
  </si>
  <si>
    <t>MATHIAS Jean-Denis</t>
  </si>
  <si>
    <t>BERNARD Stéphane</t>
  </si>
  <si>
    <t>GROUIEZ Pascal</t>
  </si>
  <si>
    <t>LAIGLE Lydie</t>
  </si>
  <si>
    <t>DOMINIQUE Franck</t>
  </si>
  <si>
    <t>GOUCHON MAËLISS Vivien</t>
  </si>
  <si>
    <t>DEBREF Romain</t>
  </si>
  <si>
    <t>MONSAINGEAON Baptiste</t>
  </si>
  <si>
    <t>MAILLEFERT Murielle</t>
  </si>
  <si>
    <t>Ville de Saint-Denis</t>
  </si>
  <si>
    <t>Ville de Lyon</t>
  </si>
  <si>
    <t>Clermont Auvergne Métropole</t>
  </si>
  <si>
    <t>Ville de Bordeaux</t>
  </si>
  <si>
    <t>Aucune lettre des partenaires. Les partenaires sont cités comme intention de contact ou comme contact dans le cadre de recherches en cours.</t>
  </si>
  <si>
    <t>CAZALS Clarisse</t>
  </si>
  <si>
    <t>HUET Sylvie</t>
  </si>
  <si>
    <t>Jumeau numérique intelligent au service de la qualité de l'environnement urbain en contexte indor et outdoor</t>
  </si>
  <si>
    <t>École d'Ingénieure de la Ville de Paris (EIVP - UGE)</t>
  </si>
  <si>
    <t>Données et Algorithmes pour une ville intelligente et durable</t>
  </si>
  <si>
    <t>Université de Versaille Saint-Quentin-en-Yvelines</t>
  </si>
  <si>
    <t>Laboratoire d'Informatique Gaspard-Monge</t>
  </si>
  <si>
    <t>École Supérieure Ingénieurs Electrotechnique, Electronique Marne La Vallée</t>
  </si>
  <si>
    <t>Université Gustave Eiffel (UGE)</t>
  </si>
  <si>
    <t>Laboratoire des sciences et technologies de l'information, pour la ville et les territoires durables</t>
  </si>
  <si>
    <t>Institut National de l'information Géographique et forestière (IGN)</t>
  </si>
  <si>
    <t>École d'Ingénieur de la Ville de Paris (EIVP-UGE)</t>
  </si>
  <si>
    <t>Modélisation et simulation multi-échelle - Unité de recherche</t>
  </si>
  <si>
    <t>Université Paris est Créteil Val de Marne (UPEC)</t>
  </si>
  <si>
    <t>Département Composants et systèmes </t>
  </si>
  <si>
    <t>LABORATOIRE ELECTRONIQUE, SYSTÈMES DE COMMUNICATIONS ET MICROSYSTÈME</t>
  </si>
  <si>
    <t>Conservatoire National des Arts et Métiers Paris  (CNAM)</t>
  </si>
  <si>
    <t>Ecole Supérieure Ingénieurs Electrotechnique, Electronique Marne La Vallée (ESIEE)</t>
  </si>
  <si>
    <t>Laboratoire d'intégration du matériau au système</t>
  </si>
  <si>
    <t> Institut Polytechnique Bordeaux (INP Bordeaux)</t>
  </si>
  <si>
    <t>Ecole Nationale Supérieure des Sciences Agronomiques de Bordeaux Aquitaine</t>
  </si>
  <si>
    <t>Université de Montpellier</t>
  </si>
  <si>
    <t>XLIM</t>
  </si>
  <si>
    <t>Université de Poitiers</t>
  </si>
  <si>
    <t>Laboratoire de chimie des polymères organiques</t>
  </si>
  <si>
    <t>Institut Polytechnique Bordeaux (Bordeaux INP)</t>
  </si>
  <si>
    <t>Ville de Meaux</t>
  </si>
  <si>
    <t>VINCI</t>
  </si>
  <si>
    <t>AirPays de Loire</t>
  </si>
  <si>
    <t>RACHEDI Abderrezak</t>
  </si>
  <si>
    <t>KEDAD Zoubida</t>
  </si>
  <si>
    <t>SAMI OUBBATI Omar</t>
  </si>
  <si>
    <t>BOUCETTA Chérifa</t>
  </si>
  <si>
    <t>CHACHOUA Mohamed</t>
  </si>
  <si>
    <t>JACQUINOT Florence</t>
  </si>
  <si>
    <t>BUCHER Bénédicte</t>
  </si>
  <si>
    <t>MEBARKI Ahmed</t>
  </si>
  <si>
    <t>VIENNE Fabrice</t>
  </si>
  <si>
    <t>LEBENTAL Bérengère</t>
  </si>
  <si>
    <t>ROSPARS Claude</t>
  </si>
  <si>
    <t>LAHEURTE Jean-Marc</t>
  </si>
  <si>
    <t>KOCIK Rémy</t>
  </si>
  <si>
    <t>HAMOUCHE Reda</t>
  </si>
  <si>
    <t>REZQUI Abir</t>
  </si>
  <si>
    <t>HALLIL Hamida</t>
  </si>
  <si>
    <t>DEJOUS Corinne</t>
  </si>
  <si>
    <t>ANNESI-MAESANO Isabelle</t>
  </si>
  <si>
    <t>DEMOLY Pascal</t>
  </si>
  <si>
    <t>KASE TANNO Luciana</t>
  </si>
  <si>
    <t>YASSIR ERRHAMANY Mohamed</t>
  </si>
  <si>
    <t>ROUX Charlotte</t>
  </si>
  <si>
    <t>BILLA Stéphane</t>
  </si>
  <si>
    <t>PASSERIEUX Damien</t>
  </si>
  <si>
    <t>CLOUTET Éric</t>
  </si>
  <si>
    <t>ROUSTAN Yelva</t>
  </si>
  <si>
    <t>FERRAND Martin</t>
  </si>
  <si>
    <t>0 - Inconnu</t>
  </si>
  <si>
    <t>SCHALBART Patrick</t>
  </si>
  <si>
    <t>Pays de Loire</t>
  </si>
  <si>
    <t>Champ sur Marne</t>
  </si>
  <si>
    <t>Pluralité scientifique faible, recherche tirée par l'aval ne semble pas très forte</t>
  </si>
  <si>
    <t>Université Paul Valéry Montpellier 3</t>
  </si>
  <si>
    <t> Cergy Paris Université</t>
  </si>
  <si>
    <t> CentraleSupélec</t>
  </si>
  <si>
    <t>Université de Technologie de Compiègne (UTC)</t>
  </si>
  <si>
    <t>Efficacity</t>
  </si>
  <si>
    <t>Association Léonard de Vinci</t>
  </si>
  <si>
    <t>Communauté Urbaine de Dunkerque</t>
  </si>
  <si>
    <t>Montpellier Méditerranée Métropole</t>
  </si>
  <si>
    <t>Bordeaux Métropole</t>
  </si>
  <si>
    <t>Région Hauts-de-France</t>
  </si>
  <si>
    <t>Agglomération Paris-Saclay</t>
  </si>
  <si>
    <t> LABORATOIRE VILLE MOBILITE TRANSPORT</t>
  </si>
  <si>
    <t>Département Energétique et Procédés</t>
  </si>
  <si>
    <t>Ecole nationale supérieure des mines de Paris (ENSM Paris)</t>
  </si>
  <si>
    <t> Université Paris sciences et lettre (PSL)</t>
  </si>
  <si>
    <t> Institut Catholique Lille</t>
  </si>
  <si>
    <t>Université Artois</t>
  </si>
  <si>
    <t> INSTITUT ECONOMIE SCIENTIFIQUE ET DE GESTION (IESEG)</t>
  </si>
  <si>
    <t>Université Littoral-Côte d'Opale (ULCO)</t>
  </si>
  <si>
    <t>Recherche Interdisciplinaires en Management et Economie</t>
  </si>
  <si>
    <t> Lille Economie et Management</t>
  </si>
  <si>
    <t>Laboratoire de Géographie et d'Aménagement de Montpellier</t>
  </si>
  <si>
    <t>Laboratoire Aménagement, Économie, Transport </t>
  </si>
  <si>
    <t>Mobilités, Aménagement, Transports, Risques et Société</t>
  </si>
  <si>
    <t>Cergy Paris Université</t>
  </si>
  <si>
    <t>Centre d'études et d'expertise sur les risques, l'environnement, la mobilité et l'aménagement (CEREMA)</t>
  </si>
  <si>
    <t> Equipes Traitement de l'Information et Systèmes</t>
  </si>
  <si>
    <t>Ecole Nationale Supérieure Electronique et ses applications Cergy-Pontoise</t>
  </si>
  <si>
    <t> LABORATOIRE GENIE INDUSTRIEL</t>
  </si>
  <si>
    <t>CentraleSupélec</t>
  </si>
  <si>
    <t>Université Paris-Saclay</t>
  </si>
  <si>
    <t>Modélisation multi-échelle des systèmes urbains</t>
  </si>
  <si>
    <t>Pour une approche Systémique de la Planification bAs Carbone des tErritoires</t>
  </si>
  <si>
    <t>L'HOSTIS Alain</t>
  </si>
  <si>
    <t>BONIN Olivier</t>
  </si>
  <si>
    <t>COULOMBEL Nicolas</t>
  </si>
  <si>
    <t>SEREGINA Tatiana</t>
  </si>
  <si>
    <t>STABAT Pascal</t>
  </si>
  <si>
    <t>DUPLESSIS Bruno</t>
  </si>
  <si>
    <t>GIRARD Robin</t>
  </si>
  <si>
    <t>KILANI Moez</t>
  </si>
  <si>
    <t>DE WOLF Daniel</t>
  </si>
  <si>
    <t>BOYABÉ Jean-Bernard</t>
  </si>
  <si>
    <t>BENAYA Souhir</t>
  </si>
  <si>
    <t>WAGENHAUSEN Falk</t>
  </si>
  <si>
    <t>CHAPELON Laurent</t>
  </si>
  <si>
    <t>LE TEXIER Marion</t>
  </si>
  <si>
    <t>LAMMOGLIA Adrien</t>
  </si>
  <si>
    <t>MANOUT Ouassim</t>
  </si>
  <si>
    <t>HAVET Nahtalie</t>
  </si>
  <si>
    <t>PÉGUY Pierre-Yves</t>
  </si>
  <si>
    <t>LEVIAUX Pierre</t>
  </si>
  <si>
    <t>OVTRACHT Nicolas</t>
  </si>
  <si>
    <t>LIU Liu</t>
  </si>
  <si>
    <t>KOTZINOS Dimitris</t>
  </si>
  <si>
    <t>BOUILLASS Ghada</t>
  </si>
  <si>
    <t>VALLET Flore</t>
  </si>
  <si>
    <t>HACHETTE Maxime</t>
  </si>
  <si>
    <t>CELIK Berk</t>
  </si>
  <si>
    <t>ZERGUINI Seghir</t>
  </si>
  <si>
    <t>GAUSSIER Nathalie</t>
  </si>
  <si>
    <t>Centre d'Etudes et de Recherches sur le Développement International </t>
  </si>
  <si>
    <t>Institut de recherche pour le developpement (IRD)</t>
  </si>
  <si>
    <t>Centre d'Enseignement de Recherche et d'Innovation Matériaux et Procédés</t>
  </si>
  <si>
    <t>Institut mines-Télécom Nord Europe (IMT Nord Europe Lille Douai)</t>
  </si>
  <si>
    <t>Observation spatiale, modèle et science impliquée (ex-ESPACE pour le DEVeloppement)</t>
  </si>
  <si>
    <t>Centre National d'Etude Spatiales (CNES)</t>
  </si>
  <si>
    <t>Université La Réunion</t>
  </si>
  <si>
    <t>Université des Antilles</t>
  </si>
  <si>
    <t>Université de la Guyane</t>
  </si>
  <si>
    <t>Université Nouvelle Calédonie</t>
  </si>
  <si>
    <t>Université Perpignan via Domitia</t>
  </si>
  <si>
    <t>Centre de Géosciences</t>
  </si>
  <si>
    <t>École des Mines de Paris</t>
  </si>
  <si>
    <t>Université Paris sciences et lettres (PSL)</t>
  </si>
  <si>
    <t>Laboratoire ESPI Research in Real Estate</t>
  </si>
  <si>
    <t>DIEMER Arnaud</t>
  </si>
  <si>
    <t>LEMELIN Emmanuel</t>
  </si>
  <si>
    <t>CHAPUIS Kevin</t>
  </si>
  <si>
    <t>GARBOLINO Emmanuel</t>
  </si>
  <si>
    <t>CANTUARIAS-VILLESSUZANNE Carmen</t>
  </si>
  <si>
    <t>Évaluation des impacts de l’implémentation d’une symbiose sur des territoires urbains et ruraux</t>
  </si>
  <si>
    <t>Université Clermont Auvergne (UCA)</t>
  </si>
  <si>
    <t>Pôle de compétitivité économie circulaire TEAM2</t>
  </si>
  <si>
    <t>Pôle d'excellence Régionale de l'énergie (Polénergie)</t>
  </si>
  <si>
    <t>Agence de développement de l'urbanisme Lille Métropole (ADULM)</t>
  </si>
  <si>
    <t>Ville de Roubaix</t>
  </si>
  <si>
    <t>Issoire Agglomération</t>
  </si>
  <si>
    <t>liste des partenaires n'est pas très cohérente</t>
  </si>
  <si>
    <t>Transformer pour Adapter l'existant: une approche multisCalaireE et Systémique</t>
  </si>
  <si>
    <t>École Normale Supérieure Paris Saclais (ENS Paris-Saclay)</t>
  </si>
  <si>
    <t>École Polytechnique Féminine (EPF-Fondation)</t>
  </si>
  <si>
    <t>Architecture Urbanisme Société : Savoirs, Enseignement, Recherche</t>
  </si>
  <si>
    <t>Ministère de la culture</t>
  </si>
  <si>
    <t>École Nationale Supérieure d'Architecture de Paris-la-Villette (ENSAPV)</t>
  </si>
  <si>
    <t> École Nationale Supérieure d'Architecture de Paris Malaquais (ENSAPM)</t>
  </si>
  <si>
    <t>École Nationale Supérieure d'Architecture de Paris Belleville (ENSAPB)</t>
  </si>
  <si>
    <t>Ecole normale supérieure Paris-Saclay (ENS Paris-Saclay)</t>
  </si>
  <si>
    <t>Institutions et dynamiques historiques de l'économie et de la société</t>
  </si>
  <si>
    <t>Laboratoire de Mécanique Paris-Saclay</t>
  </si>
  <si>
    <t>Laboratoire d'Applications et de Recherches en Informatique pour l'Architecture</t>
  </si>
  <si>
    <t>Ecole Nationale Supérieure d'Architecture de Lyon</t>
  </si>
  <si>
    <t>RESSOURCES</t>
  </si>
  <si>
    <t xml:space="preserve">Département Seine-Saint-Denis </t>
  </si>
  <si>
    <t xml:space="preserve">Montélimar-Agglomération </t>
  </si>
  <si>
    <t>Ville de Thiers</t>
  </si>
  <si>
    <t>Ville de Montélimar</t>
  </si>
  <si>
    <t>Ville de Plauzat</t>
  </si>
  <si>
    <t>Ville d'Urbino (Italie)</t>
  </si>
  <si>
    <t>Association Arthropologia</t>
  </si>
  <si>
    <t>Agence Boris Bouchet Architectes</t>
  </si>
  <si>
    <t xml:space="preserve">CAUE Rhône Métropole </t>
  </si>
  <si>
    <t xml:space="preserve">Association Voisinage Patrimoine Pavillonnaire Bocage États-Unis </t>
  </si>
  <si>
    <t>MORELLI Roberta</t>
  </si>
  <si>
    <t>MAZZONI Cristiana</t>
  </si>
  <si>
    <t>LAMBERT Guy</t>
  </si>
  <si>
    <t>ALBRECHT David</t>
  </si>
  <si>
    <t>BARDOT Michela</t>
  </si>
  <si>
    <t>BESSY Christian</t>
  </si>
  <si>
    <t>BENITES-GAMBIRAZIO Eliza</t>
  </si>
  <si>
    <t>MONTABERT Arnaud</t>
  </si>
  <si>
    <t>GIRY Cédric</t>
  </si>
  <si>
    <t>APPERT Manuel</t>
  </si>
  <si>
    <t>FIORI Sandra</t>
  </si>
  <si>
    <t>FORT-JACQUES Théo</t>
  </si>
  <si>
    <t>MEYNIER Mélanie</t>
  </si>
  <si>
    <t>COUTURIER Bastien</t>
  </si>
  <si>
    <t>PESENTI Maeva</t>
  </si>
  <si>
    <t>ZANETTI Thomas</t>
  </si>
  <si>
    <t>LEQUAY Hervé</t>
  </si>
  <si>
    <t>JACQUOT Kévin</t>
  </si>
  <si>
    <t>SALERI Renato</t>
  </si>
  <si>
    <t>GAUSSUIN Bérénice</t>
  </si>
  <si>
    <t>DETRY Nicolas</t>
  </si>
  <si>
    <t>GAUTHIER Catherine</t>
  </si>
  <si>
    <t>BONZANI Stéphane</t>
  </si>
  <si>
    <t>COSTES Jean-Philippe</t>
  </si>
  <si>
    <t>École Nationale Supérieure d'Architecture de Clermont-Ferrand (ENSACF)</t>
  </si>
  <si>
    <t xml:space="preserve">Établissement Public d'Aménagement de Paris-Saclay </t>
  </si>
  <si>
    <t xml:space="preserve">Communauté d'Agglomération Ouest Rhodanien </t>
  </si>
  <si>
    <t>Communauté d'Agglomération Grand Paris Sud</t>
  </si>
  <si>
    <t>Communauté d'Agglomération de Saint Quentin en Yvelines (CASQY)</t>
  </si>
  <si>
    <t>MAYAUD Deborah</t>
  </si>
  <si>
    <t>Lab 4 Chercheur 8</t>
  </si>
  <si>
    <t>Résilience intégrée des réseaux urbains</t>
  </si>
  <si>
    <t>Institut Mines-Télécom Atlantique Bretagne Pays de la Loire (IMT Atlantique Bretagne Pays de la Loire)</t>
  </si>
  <si>
    <t>Université La Rochelle</t>
  </si>
  <si>
    <t>Business School (SKEMA</t>
  </si>
  <si>
    <t>Orange SA</t>
  </si>
  <si>
    <t> Laboratoire d'Ingénierie Circulation Transport </t>
  </si>
  <si>
    <t>École Nationale des Travaux Public de l'État (ENTPE)</t>
  </si>
  <si>
    <t>LABORATOIRE D'URBANISME</t>
  </si>
  <si>
    <t>École des Ingénieurs de la ville de Paris (EIVP - UGE)</t>
  </si>
  <si>
    <t>Université Paris Est Créteil Val de Marne (UPEC)</t>
  </si>
  <si>
    <t>SOUtenabilité et RésilienCE</t>
  </si>
  <si>
    <t>Université Versailles Saint-Quentin-en-Yvelines</t>
  </si>
  <si>
    <t>Département Géotechnique, environnement, risques naturels et sciences de la terre </t>
  </si>
  <si>
    <t>LABORATOIRE DE PHYSIQUE DE L'ENS DE LYON</t>
  </si>
  <si>
    <t>École Normale Supérieure de Lyon (ENS Lyon)</t>
  </si>
  <si>
    <t>Laboratoire Procédés, Matériaux, Energie solaire</t>
  </si>
  <si>
    <t>Université de Perpignan via Domitia</t>
  </si>
  <si>
    <t>SKEMA Business School</t>
  </si>
  <si>
    <t>Laboratoire de Génie Electrique de Grenoble</t>
  </si>
  <si>
    <t>Institut Polytechnique de Grenoble (INPG)</t>
  </si>
  <si>
    <t>Laboratoire des Sciences et Techniques de l'Information, de la Communication et de la Connaissance</t>
  </si>
  <si>
    <t>École Nationale Supérieure de Techniques Avancées Bretagne (ENSTA Bretagne)</t>
  </si>
  <si>
    <t>Université de Brest (UBO)</t>
  </si>
  <si>
    <t>École Nationale Ingénieurs Brest (ENIB)</t>
  </si>
  <si>
    <t>Institut Mines Télécom (MinesTélécom)</t>
  </si>
  <si>
    <t>École nationale supérieure Mines-Télécom Atlantique Bretagne Pays de la Loire (IMT Atlantique)</t>
  </si>
  <si>
    <t>LABORATOIRE INFORMATIQUE IMAGE INTERACTION</t>
  </si>
  <si>
    <t>Université de la Rochelle</t>
  </si>
  <si>
    <t>Laboratory of Sociology and Economics of Neworks and Service</t>
  </si>
  <si>
    <t>ORANGE SA</t>
  </si>
  <si>
    <t>NOM et Prénom</t>
  </si>
  <si>
    <t>discipline a</t>
  </si>
  <si>
    <t>FURNO Angelo</t>
  </si>
  <si>
    <t>CNU</t>
  </si>
  <si>
    <t>EL FAOUZIi Nour-Eddin</t>
  </si>
  <si>
    <t>VAROTTO Silvia Francesca</t>
  </si>
  <si>
    <t>modélisation</t>
  </si>
  <si>
    <t>systèmes et réseaux</t>
  </si>
  <si>
    <t>LECLERCQ Ludovic</t>
  </si>
  <si>
    <t>transport/mobilité</t>
  </si>
  <si>
    <t>VINOT Emmanuel</t>
  </si>
  <si>
    <t>non renseignée</t>
  </si>
  <si>
    <t>LAHAROTTE Pierre-Antoine</t>
  </si>
  <si>
    <t>réseaux</t>
  </si>
  <si>
    <t xml:space="preserve">TOUZOUT Faycal </t>
  </si>
  <si>
    <t>SEPPECHER Manon</t>
  </si>
  <si>
    <t>sciences des données</t>
  </si>
  <si>
    <t xml:space="preserve">MADADI Bahman </t>
  </si>
  <si>
    <t>IoT</t>
  </si>
  <si>
    <t>BUISSON Christine</t>
  </si>
  <si>
    <t>VUILLET Marc</t>
  </si>
  <si>
    <t>DIAB Youssef</t>
  </si>
  <si>
    <t>DER SARKISSIAN Rita</t>
  </si>
  <si>
    <t>POTTIER Nathalie</t>
  </si>
  <si>
    <t>DALMAS Laurent</t>
  </si>
  <si>
    <t>GOUTTE Stéphane</t>
  </si>
  <si>
    <t>PAYRASTRE Olivier</t>
  </si>
  <si>
    <t>GAUME Eric</t>
  </si>
  <si>
    <t>NAAS Mohamed Islam</t>
  </si>
  <si>
    <t>NICOLLE Pierre</t>
  </si>
  <si>
    <t>RIVANO Hervé</t>
  </si>
  <si>
    <t>SOLNON Christine</t>
  </si>
  <si>
    <t>CAZABET Remy</t>
  </si>
  <si>
    <t>BORGNAT Pierre</t>
  </si>
  <si>
    <t>ROUX Stéphane</t>
  </si>
  <si>
    <t>ABRY Patrice</t>
  </si>
  <si>
    <t>AUSSEL Didier</t>
  </si>
  <si>
    <t>REY David</t>
  </si>
  <si>
    <t>PAGNONCELLI Bernardo</t>
  </si>
  <si>
    <t>RETIERE Nicolas</t>
  </si>
  <si>
    <t xml:space="preserve">SUMAN-BRETAS Arturo </t>
  </si>
  <si>
    <t>BILLOT Romain</t>
  </si>
  <si>
    <t>MEYER Patrick</t>
  </si>
  <si>
    <t>GHAMRI-DOUDANE Yacine</t>
  </si>
  <si>
    <t>GUILLAUME Jean-Loup</t>
  </si>
  <si>
    <t xml:space="preserve">BERTET Karell </t>
  </si>
  <si>
    <t>STEFANIA Rubrichi</t>
  </si>
  <si>
    <t>ZBIGNIEW Smoreda</t>
  </si>
  <si>
    <t>CEZARY Ziemlicki</t>
  </si>
  <si>
    <t>Université de Versaille Saint-Quentin-en-Yvelines (UVSQ)</t>
  </si>
  <si>
    <t>Lab porteur chercheur 10</t>
  </si>
  <si>
    <t>FAUCHER Cyril</t>
  </si>
  <si>
    <t>US Army Corps of Engineers</t>
  </si>
  <si>
    <t>Ministère de l'Intérieur et des Outre-Mer (France)</t>
  </si>
  <si>
    <t>European Cluster for Mobility Solutions (CARA)</t>
  </si>
  <si>
    <t>TENERRDIS Auvergne Rhône Alpes</t>
  </si>
  <si>
    <t>France Ville &amp; Territoires Durables</t>
  </si>
  <si>
    <t>Réseau de Transport d'électricité (RTE)</t>
  </si>
  <si>
    <t>ORANGE Innovation</t>
  </si>
  <si>
    <t>KEOLIS</t>
  </si>
  <si>
    <t>Transilien SNCF voyageurs</t>
  </si>
  <si>
    <t>SHS</t>
  </si>
  <si>
    <t>Génie urbain</t>
  </si>
  <si>
    <t>optimisation</t>
  </si>
  <si>
    <t>simulation numérique</t>
  </si>
  <si>
    <t>mathématiques appliquées</t>
  </si>
  <si>
    <t>Sciences de l'environnement</t>
  </si>
  <si>
    <t>hydrologie</t>
  </si>
  <si>
    <t>géomorphologie</t>
  </si>
  <si>
    <t xml:space="preserve">01 Droit privé et sciences criminelles </t>
  </si>
  <si>
    <t xml:space="preserve">02 Droit public </t>
  </si>
  <si>
    <t xml:space="preserve">03 Histoire du droit et des institutions </t>
  </si>
  <si>
    <t xml:space="preserve">04 Science politique </t>
  </si>
  <si>
    <t xml:space="preserve">05 Sciences économiques </t>
  </si>
  <si>
    <t xml:space="preserve">06 Sciences de gestion </t>
  </si>
  <si>
    <t xml:space="preserve">07 Sciences du langage : linguistique et phonétique générales </t>
  </si>
  <si>
    <t xml:space="preserve">08 Langues et littératures anciennes </t>
  </si>
  <si>
    <t xml:space="preserve">09 Langue et littérature françaises </t>
  </si>
  <si>
    <t xml:space="preserve">10 Littératures comparées </t>
  </si>
  <si>
    <t xml:space="preserve">11 Langues et littératures anglaises et anglo-saxonnes </t>
  </si>
  <si>
    <t xml:space="preserve">12 Langues et littératures germaniques et scandinaves </t>
  </si>
  <si>
    <t xml:space="preserve">13 Langues et littératures slaves </t>
  </si>
  <si>
    <t xml:space="preserve">14 Langues et littératures romanes : espagnol, italien, portugais, autres langues romanes </t>
  </si>
  <si>
    <t xml:space="preserve">15 Langues et littératures arabes, chinoises, japonaises, hébraïques, d'autres domaines linguistiques </t>
  </si>
  <si>
    <t xml:space="preserve">16 Psychologie, psychologie clinique, psychologie sociale </t>
  </si>
  <si>
    <t xml:space="preserve">17 Philosophie </t>
  </si>
  <si>
    <t xml:space="preserve">18 Architecture (ses théories et ses pratiques), arts appliqués, arts plastiques, arts du spectacle, épistémologie des enseignements artistiques, esthétique, musicologie, musique, sciences de l'art </t>
  </si>
  <si>
    <t xml:space="preserve">19 Sociologie, démographie </t>
  </si>
  <si>
    <t xml:space="preserve">20 Anthropologie biologique, ethnologie, préhistoire </t>
  </si>
  <si>
    <t xml:space="preserve">21 Histoire, civilisation, archéologie et art des mondes anciens et médiévaux </t>
  </si>
  <si>
    <t xml:space="preserve">22 Histoire et civilisations : histoire des mondes modernes, histoire du monde contemporain, de l'art, de la musique </t>
  </si>
  <si>
    <t xml:space="preserve">23 Géographie physique, humaine, économique et régionale </t>
  </si>
  <si>
    <t xml:space="preserve">24 Aménagement de l'espace, urbanisme </t>
  </si>
  <si>
    <t xml:space="preserve">25 Mathématiques </t>
  </si>
  <si>
    <t xml:space="preserve">26 Mathématiques appliquées et applications des mathématiques </t>
  </si>
  <si>
    <t xml:space="preserve">27 Informatique </t>
  </si>
  <si>
    <t xml:space="preserve">28 Milieux denses et matériaux </t>
  </si>
  <si>
    <t xml:space="preserve">29 Constituants élémentaires </t>
  </si>
  <si>
    <t xml:space="preserve">30 Milieux dilués et optique </t>
  </si>
  <si>
    <t xml:space="preserve">31 Chimie théorique, physique, analytique </t>
  </si>
  <si>
    <t xml:space="preserve">32 Chimie organique, minérale, industrielle </t>
  </si>
  <si>
    <t xml:space="preserve">33 Chimie des matériaux </t>
  </si>
  <si>
    <t xml:space="preserve">34 Astronomie, astrophysique </t>
  </si>
  <si>
    <t xml:space="preserve">35 Structure et évolution de la Terre et des autres planètes </t>
  </si>
  <si>
    <t xml:space="preserve">36 Terre solide : géodynamique des enveloppes supérieures, paléo-biosphère </t>
  </si>
  <si>
    <t xml:space="preserve">37 Météorologie, océanographie physique et physique de l'environnement </t>
  </si>
  <si>
    <t xml:space="preserve">60 Mécanique, génie mécanique, génie civil </t>
  </si>
  <si>
    <t xml:space="preserve">61 Génie informatique, automatique et traitement du signal </t>
  </si>
  <si>
    <t xml:space="preserve">62 Énergétique, génie des procédés </t>
  </si>
  <si>
    <t xml:space="preserve">63 Génie électrique, électronique, photonique et systèmes </t>
  </si>
  <si>
    <t xml:space="preserve">64 Biochimie et biologie moléculaire </t>
  </si>
  <si>
    <t xml:space="preserve">65 Biologie cellulaire </t>
  </si>
  <si>
    <t xml:space="preserve">66 Physiologie </t>
  </si>
  <si>
    <t xml:space="preserve">68 Biologie des organismes </t>
  </si>
  <si>
    <t xml:space="preserve">69 Neurosciences </t>
  </si>
  <si>
    <t xml:space="preserve">70 Sciences de l'éducation </t>
  </si>
  <si>
    <t xml:space="preserve">71 Sciences de l'information et de la communication </t>
  </si>
  <si>
    <t xml:space="preserve">72 Épistémologie, histoire des sciences et des techniques </t>
  </si>
  <si>
    <t xml:space="preserve">73 Cultures et langues régionales </t>
  </si>
  <si>
    <t xml:space="preserve">74 Sciences et techniques des activités physiques et sportives </t>
  </si>
  <si>
    <t xml:space="preserve">76 Théologie catholique </t>
  </si>
  <si>
    <t xml:space="preserve">77 Théologie protestante </t>
  </si>
  <si>
    <t>non connue</t>
  </si>
  <si>
    <t>Quels sont les champs scientifiques auxquels appartiennent les chercheurs suivants</t>
  </si>
  <si>
    <t>labo (acronyme)</t>
  </si>
  <si>
    <t>199612364L CERDI UMR 6587 Centre d'Etudes et de Recherches sur le Développement International </t>
  </si>
  <si>
    <t>197112027D LAET UMR 5593 - Laboratoire Aménagement, Économie, Transport </t>
  </si>
  <si>
    <t>198612058X LCPO UMR 5629 - Laboratoire de chimie des polymères organiques</t>
  </si>
  <si>
    <t>198821774Z MAP-ARIA UMR - Laboratoire d'Applications et de Recherches en Informatique pour l'Architecture</t>
  </si>
  <si>
    <t>198917681W PROMES UPR 8521 - Laboratoire Procédés, Matériaux, Energie solaire</t>
  </si>
  <si>
    <t>199318205Y  LICIT-ECO7 - Laboratoire d'Ingénierie Circulation Transport </t>
  </si>
  <si>
    <t>199511664E EVS UMR 5600 - ENVIRONNEMENT, VILLE, SOCIETE</t>
  </si>
  <si>
    <t>199511953U LMFA UMR 5509 - LABORATOIRE DE MÉCANIQUE DES FLUIDES ET D'ACOUSTIQUE</t>
  </si>
  <si>
    <t>199512098B GATE-LSE UMR 5824 - Groupe d'Analyse et de Théorie Economique Lyon-Saint Etienne</t>
  </si>
  <si>
    <t>199613735B L3I EA 2118 - LABORATOIRE INFORMATIQUE IMAGE INTERACTION</t>
  </si>
  <si>
    <t>199617659S LMA UMR 7031 - Laboratoire Mécanismes d’Accidents</t>
  </si>
  <si>
    <t>199712591D LADYSS UMR 7533 - Laboratoire dynamiques sociales et recomposition des espaces</t>
  </si>
  <si>
    <t>199718620G LISC UR 1465 - Laboratoire d'Ingénierie des Systèmes Complexes</t>
  </si>
  <si>
    <t>199812078S LPENSL UMR 5672 - LABORATOIRE DE PHYSIQUE DE L'ENS DE LYON</t>
  </si>
  <si>
    <t>199812861T IDHE.S UMR 8533 - Institutions et dynamiques historiques de l'économie et de la société</t>
  </si>
  <si>
    <t>199814079S ESYCOM UMR 9007 - LABORATOIRE ELECTRONIQUE, SYSTÈMES DE COMMUNICATIONS ET MICROSYSTÈME</t>
  </si>
  <si>
    <t>199814131Y LGI EA 2606 - LABORATOIRE GENIE INDUSTRIEL</t>
  </si>
  <si>
    <t>200017466P PIAF UMR 547 (INRAE) - Physique et Physiologie Intégratives de l'Arbre en environnement fluctuant</t>
  </si>
  <si>
    <t>200212717U LIGM - UMR 8049 - Laboratoire d'Informatique Gaspard-Monge</t>
  </si>
  <si>
    <t>200212719W ETIS UMR 8051 - Equipes Traitement de l'Information et Systèmes</t>
  </si>
  <si>
    <t>200314989J CITI EA 3720 - CENTRE D'INNOVATION EN TELECOMMUNICATIONS ET INTEGRATION DE SERVICES</t>
  </si>
  <si>
    <t>200320606P CEREA - Laboratoire commun (enseignement recherche) Centre d'Enseignement et de Recherche en Environnement Atmosphérique</t>
  </si>
  <si>
    <t>200420613T DEP UR (CEEP) - Département Energétique et Procédés</t>
  </si>
  <si>
    <t>200420613T DEP UR (PERSEE) - Département Energétique et Procédés</t>
  </si>
  <si>
    <t>200511875R LIRIS UMR 5205 - LABORATOIRE D'INFORMATIQUE EN IMAGE ET SYSTEMES D'INFORMATION</t>
  </si>
  <si>
    <t>200617605P LVMT UMR T 9403  - LABORATOIRE VILLE MOBILITE TRANSPORT</t>
  </si>
  <si>
    <t>200711887V IMS UMR 5218 - Laboratoire d'intégration du matériau au système</t>
  </si>
  <si>
    <t>200711931T G2Elab UMR 5269 - Laboratoire de Génie Electrique de Grenoble</t>
  </si>
  <si>
    <t>200812291E IODE UMR 6262 - Centre national de la recherche scientifique (CNRS)</t>
  </si>
  <si>
    <t>200920615Y GEOSCIENCE - Centre de Géosciences</t>
  </si>
  <si>
    <t>201019043K LGCgE ULR 4515 - LABORATOIRE GÉNIE CIVIL ET GÉO-ENVIRONNEMENT</t>
  </si>
  <si>
    <t xml:space="preserve">201220305Y CCJ UMR 7299 CNRS - </t>
  </si>
  <si>
    <t>CAMS - Laboratory of Sociology and Economics of Neworks and Service</t>
  </si>
  <si>
    <t>202224281B SOURCE - SOUtenabilité et RésilienCE</t>
  </si>
  <si>
    <t>202224231X MATRiS - Mobilités, Aménagement, Transports, Risques et Société</t>
  </si>
  <si>
    <t>202224195H BSE UMR 6060 - Bordeaux Sciences Economiques</t>
  </si>
  <si>
    <t>202224176M LMPS UMR 9076 - Laboratoire de Mécanique Paris-Saclay</t>
  </si>
  <si>
    <t>202124008J Radiations : défense, santé et environnement U 1296 (INSERM) - Radiations : défense, santé et environnement </t>
  </si>
  <si>
    <t>202123961H RESSOURCES - RESSOURCES</t>
  </si>
  <si>
    <t>202123741U IDESP UA 11 - Institut Desbrest d'Epidémiologie et de Santé Publique</t>
  </si>
  <si>
    <t>Institut Desbrest d'Epidémiologie et de Santé Publique</t>
  </si>
  <si>
    <t>202123674W LAGAM - Laboratoire de Géographie et d'Aménagement de Montpellier</t>
  </si>
  <si>
    <t>201923370Z LASTIG - Laboratoire des sciences et technologies de l'information, pour la ville et les territoires durables</t>
  </si>
  <si>
    <t>201923319U CERI MP UR IMT Nord Europe – Lille Douai - Centre d'Enseignement de Recherche et d'Innovation Matériaux et Procédés</t>
  </si>
  <si>
    <t>201923318T CERI EE UR IMT Nord Europe – Lille Douai - Centre d'Enseignement de Recherche et d'Innovation Energie Environnement</t>
  </si>
  <si>
    <t>201724513A ESPI2R (formation recherche) - Laboratoire ESPI Research in Real Estate</t>
  </si>
  <si>
    <t>201622384R CECI UMR 5318 - Climat, Environnement, Couplages et Incertitudes</t>
  </si>
  <si>
    <t>201622306F RESHAPE U1290 (INSERM) - RESearch on HealthcAre Performance</t>
  </si>
  <si>
    <t>201622145F DAVID EA 7431 - Données et Algorithmes pour une ville intelligente et durable</t>
  </si>
  <si>
    <t>201521703E LEM UMR 9221 -  Lille Economie et Management</t>
  </si>
  <si>
    <t>201521652Z RIMELAB ULR 7396 - Recherche Interdisciplinaires en Management et Economie</t>
  </si>
  <si>
    <t>201421784X ETTIS UR 1456 - Environnement, territoires en transition, infrastructures, sociétés</t>
  </si>
  <si>
    <t>201420738K CRESS U 1153 (INSERM) - Centre de Recherche en Epidémiologie et StatistiqueS</t>
  </si>
  <si>
    <t>201320680B COSYS/PICS-L (UGE Département, formation recherche) - Département Composants et systèmes </t>
  </si>
  <si>
    <t>201320680B COSYS-IMSE (UGE Département, formation recherche) - Département Composants et systèmes </t>
  </si>
  <si>
    <t>201320680B COSYS- LEOST (UGE Département, formation recherche) - Département Composants et systèmes </t>
  </si>
  <si>
    <t>201320679A GERS (Département, formation recherche UGE) - Département Géotechnique, environnement, risques naturels et sciences de la terre </t>
  </si>
  <si>
    <t>201320566C CNRM UMR 3589 - Centre national de recherches météorologiques</t>
  </si>
  <si>
    <t>201222031Z AVENUES EA 7284 - Modélisation multi-échelle des systèmes urbains</t>
  </si>
  <si>
    <t>201220367R REGARDS EA 6292 - Recherches en Économie Gestion AgroRessources Durabilité Santé</t>
  </si>
  <si>
    <t>201220353A LCE UMR 7376 - Laboratoire de Chimie de l'Environnement</t>
  </si>
  <si>
    <t>201220339K IMBE UMR 7263 - Institut méditerranéen de biodiversité et d'écologie marine et continentale </t>
  </si>
  <si>
    <t>201220275R IUSTI UMR 7343 - Institut universitaire des systèmes thermiques industriels </t>
  </si>
  <si>
    <t>201220195D XLIM UMR 7252 - XLIM</t>
  </si>
  <si>
    <t>201220091R LAB-STICC UMR 6285 - Laboratoire des Sciences et Techniques de l'Information, de la Communication et de la Connaissance</t>
  </si>
  <si>
    <t>201119392K ESPACE-DEV UMR D 228 - Observation spatiale, modèle et science impliquée (ex-ESPACE pour le DEVeloppement)</t>
  </si>
  <si>
    <t>201019326T AUSSER UMR 3329 - Architecture Urbanisme Société : Savoirs, Enseignement, Recherche</t>
  </si>
  <si>
    <t>201019090L TVES ULR 4477 - TERRITOIRES, VILLES, ENVIRONNEMENT ET SOCIETE</t>
  </si>
  <si>
    <t>201019066K MSME UMR8208 - Modélisation et simulation multi-échelle - Unité de recherche</t>
  </si>
  <si>
    <t>200114758S LAB'URBA EA 7374 - LABORATOIRE D'URBANISME</t>
  </si>
  <si>
    <t>géographie</t>
  </si>
  <si>
    <t>Géoinformatique</t>
  </si>
  <si>
    <t>Territoires URBanisés: influence des HÉtérogénéités
spatiALes et des sources de pollution aTmospHérique sur la
santé</t>
  </si>
  <si>
    <t>Institut Recherche et Développement (IRD)</t>
  </si>
  <si>
    <t>201722374A IGE - UMR 5001 -UR 252 - Institut des Géosciences de l'Environnement</t>
  </si>
  <si>
    <t>Institut des Géosciences de l'Environnement</t>
  </si>
  <si>
    <t>Cohortes épidémiologiques en population</t>
  </si>
  <si>
    <t>Université Paris Cité</t>
  </si>
  <si>
    <t>201322808P CONSTANCES US 11 - Cohortes épidémiologiques en population</t>
  </si>
  <si>
    <t>199812867Z LMD UMR 8539 - Laboratoire de météorologie dynamique</t>
  </si>
  <si>
    <t>Laboratoire de météorologie dynamique</t>
  </si>
  <si>
    <t>École Normale Supérieure Paris (ENS Paris)</t>
  </si>
  <si>
    <t>Institut Polytechnique Paris (IP Paris)</t>
  </si>
  <si>
    <t>Université Sciences et Lettres (PSL)</t>
  </si>
  <si>
    <t>199412629H LISA UMR 7583 - Laboratoire Inter-universitaire des Systèmes Atmosphèriques</t>
  </si>
  <si>
    <t>Laboratoire Inter-universitaire des Systèmes Atmosphèriques</t>
  </si>
  <si>
    <t>Laboratoire d'Economie Appliquée de Grenoble</t>
  </si>
  <si>
    <t>UZU Gaëlle</t>
  </si>
  <si>
    <t>JAFFREZO Jean-Luc</t>
  </si>
  <si>
    <t>DARFEUIL Sophie</t>
  </si>
  <si>
    <t>VOIRON Céline</t>
  </si>
  <si>
    <t>LEQUY-FLAHAULT Emeline</t>
  </si>
  <si>
    <t>ZINS Marie</t>
  </si>
  <si>
    <t>KAB Sofiane</t>
  </si>
  <si>
    <t xml:space="preserve">FORET Gilles </t>
  </si>
  <si>
    <t xml:space="preserve">COLL Isabelle </t>
  </si>
  <si>
    <t>MATHY Sandrine</t>
  </si>
  <si>
    <t>POULHES Alexis</t>
  </si>
  <si>
    <t>PROULHAC Laurent</t>
  </si>
  <si>
    <t>Direction Régionale et Interdépartementale de l'environnement, de l'aménagement et des Transports d'île de France</t>
  </si>
  <si>
    <t>Département Val de Marne</t>
  </si>
  <si>
    <t>ANSES</t>
  </si>
  <si>
    <t>Observatoire régional de Santé (ORS)</t>
  </si>
  <si>
    <t>INERIS</t>
  </si>
  <si>
    <t>VALARI Myrto</t>
  </si>
  <si>
    <t>200317671Z GAEL UMR 5313 - Laboratoire d'Économie Appliquée de Grenoble</t>
  </si>
  <si>
    <t>Des villes fraîches par et pour les usagers : intégrer solutions douces, vertes et grises pour favoriser la santé des habitants dans un environnement durable</t>
  </si>
  <si>
    <t>Hospices Civils de Lyon (HCL)</t>
  </si>
  <si>
    <t>Ville de Villeurbanne</t>
  </si>
  <si>
    <t>GrandLyon Habitat</t>
  </si>
  <si>
    <t>ESTMétropoleHabitat</t>
  </si>
  <si>
    <t>Agence Locale de l'Énergie et du Climat Métropole Lyon (ALEC)</t>
  </si>
  <si>
    <t>TRIBU</t>
  </si>
  <si>
    <t>CENTRE D' ÉNERGÉTIQUE ET DE THERMIQUE DE LYON</t>
  </si>
  <si>
    <t>Laboratoire des Sciences de l'Ingénieur pour l'Environnement</t>
  </si>
  <si>
    <t>201220413R LaSIE UMR 7356 - Laboratoire des Sciences de l'Ingénieur pour l'Environnement</t>
  </si>
  <si>
    <t>201220330A M2P2 UMR 7340 - Laboratoire de Mécanique, Modélisation et Procédés Propres</t>
  </si>
  <si>
    <t>Aix Marseille Université (AMU)</t>
  </si>
  <si>
    <t>École Centrale de Marseille</t>
  </si>
  <si>
    <t>201119386D I2M UMR 5295 - Institut de mécanique et d'ingénierie de Bordeaux</t>
  </si>
  <si>
    <t>École Nationale Supérieure des Arts et Métiers</t>
  </si>
  <si>
    <t>201320733J LIED UMR 8236 - Laboratoire Interdisciplinaire des Energies de Demain</t>
  </si>
  <si>
    <t>201420917E iPLESP - Institut Pierre Louis d'Epidémiologie et de Santé Publique</t>
  </si>
  <si>
    <t>Institut Pierre Louis d'Epidémiologie et de Santé Publique</t>
  </si>
  <si>
    <r>
      <t xml:space="preserve">199612367P </t>
    </r>
    <r>
      <rPr>
        <sz val="16"/>
        <color theme="1"/>
        <rFont val="Garamond"/>
        <family val="1"/>
      </rPr>
      <t>ESO UMR 6590 - ESPACES ET SOCIETES</t>
    </r>
  </si>
  <si>
    <t>ESPACES ET SOCIETES</t>
  </si>
  <si>
    <t>Université de Caen Normandie</t>
  </si>
  <si>
    <t>Université d'Angers</t>
  </si>
  <si>
    <t>Le Mans Université</t>
  </si>
  <si>
    <t>Université Rennes 2</t>
  </si>
  <si>
    <t>Nantes Université</t>
  </si>
  <si>
    <t>École des Hautes Études en Santé Publique (EHESP Rennes)</t>
  </si>
  <si>
    <t>Institut National d'Enseignement Supérieur pour l'agriculture, l'alimentation et l'environnement (L'institut Agro)</t>
  </si>
  <si>
    <t>École Nationale Supérieure d'Architecture de Paris Malaquais (ENSAPM)</t>
  </si>
  <si>
    <t>Institut Catholique Lille</t>
  </si>
  <si>
    <t>INSTITUT ECONOMIE SCIENTIFIQUE ET DE GESTION (IESEG)</t>
  </si>
  <si>
    <t>Institut National de Recherche pour l'Agriculture, l'Alimentation et l'Environnement (INRAE)</t>
  </si>
  <si>
    <t>Institut National de la Recherche en Sciences et Technologie pour l’Environnement et l’Agriculture (IRSTA)</t>
  </si>
  <si>
    <t>200610662T IRSTV FR 2488 - Institut de recherche en sciences et techniques de la ville</t>
  </si>
  <si>
    <t>Institut de recherche en sciences et techniques de la ville</t>
  </si>
  <si>
    <t>BRGM</t>
  </si>
  <si>
    <t>École Nationale Supérieure d'Architecture de Nantes (ENSAN)</t>
  </si>
  <si>
    <t>École Centrale de Nantes</t>
  </si>
  <si>
    <t>KUZNIK Frédéric</t>
  </si>
  <si>
    <t>DAVID Damien</t>
  </si>
  <si>
    <t>GUILMARD Loic</t>
  </si>
  <si>
    <t>BOZONNET Emmanuel</t>
  </si>
  <si>
    <t>SAGAUT Pierre</t>
  </si>
  <si>
    <t>JACOB Jérôme</t>
  </si>
  <si>
    <t>VELLEI Marika</t>
  </si>
  <si>
    <t>MORA Laurent</t>
  </si>
  <si>
    <t>HARPET Claire</t>
  </si>
  <si>
    <t>REGNAULT Cécile</t>
  </si>
  <si>
    <t>LAPRAY Karine</t>
  </si>
  <si>
    <t>CHAIX Basile</t>
  </si>
  <si>
    <t>FANCELLO Giovanna</t>
  </si>
  <si>
    <t>DRUREAU Clélie</t>
  </si>
  <si>
    <t>DOUPLAT Marion</t>
  </si>
  <si>
    <t>JACQUIN Laurent</t>
  </si>
  <si>
    <t>MOLINA Géraldine</t>
  </si>
  <si>
    <t>LAMBERTS Christine</t>
  </si>
  <si>
    <t>RODLER Auline</t>
  </si>
  <si>
    <t>MUSY Marjorie</t>
  </si>
  <si>
    <t>MOUJALLED Bassam</t>
  </si>
  <si>
    <t>KYRIAKODIS Georgios</t>
  </si>
  <si>
    <t>DEMOUGE François</t>
  </si>
  <si>
    <t>CARRE Samuel</t>
  </si>
  <si>
    <t>TOESCA Adrien</t>
  </si>
  <si>
    <t>199911704F CETHIL UMR 5008 - CENTRE D' ÉNERGÉTIQUE ET DE THERMIQUE DE LYON</t>
  </si>
  <si>
    <t>199612367P ESO UMR 6590 - ESPACES ET SOCIETES</t>
  </si>
  <si>
    <t xml:space="preserve">201923230X BPE - Bâtiments Performants dans leur Environnement </t>
  </si>
  <si>
    <t>Bâtiments Performants dans leur Environnement </t>
  </si>
  <si>
    <t>MERLIER Lucie</t>
  </si>
  <si>
    <t>Université Jean Moulin Lyon 3</t>
  </si>
  <si>
    <t>Les contributions des espaces verts résidentiels et partagés à la transition vers des villes biodiverses et perméables</t>
  </si>
  <si>
    <t>KAUFMANN Bernard</t>
  </si>
  <si>
    <t>199911718W LEHNA UMR 5023 - LABORATOIRE D'ECOLOGIE DES HYDROSYSTEMES NATURELS ANTHROPISES</t>
  </si>
  <si>
    <t>LABORATOIRE D'ECOLOGIE DES HYDROSYSTEMES NATURELS ANTHROPISES</t>
  </si>
  <si>
    <t>Institut Agro Rennes Angers (INRAE)</t>
  </si>
  <si>
    <t>Université de Lorraine</t>
  </si>
  <si>
    <t>201823231C TEAM UR Cerema - Transferts et interactions liés à l'eau en milieu construit</t>
  </si>
  <si>
    <t>Transferts et interactions liés à l'eau en milieu construit</t>
  </si>
  <si>
    <t>201220788Y EPHor - environnement physique de la plante horticole</t>
  </si>
  <si>
    <t>environnement physique de la plante horticole</t>
  </si>
  <si>
    <t>201722613K BAGAP UMR 0980 - Biodiversité agroécologie et aménagement du paysage</t>
  </si>
  <si>
    <t>Biodiversité agroécologie et aménagement du paysage</t>
  </si>
  <si>
    <t>École Supérieure d'Agriculture Angers (ESA Angers)</t>
  </si>
  <si>
    <t>199511997S EM UMR 5557 - Ecologie microbienne</t>
  </si>
  <si>
    <t>Ecologie microbienne</t>
  </si>
  <si>
    <t>VetAgro Sup</t>
  </si>
  <si>
    <t>201220381F AGROECOLOGIE UMR 1347 - AGROECOLOGIE</t>
  </si>
  <si>
    <t>AGROECOLOGIE</t>
  </si>
  <si>
    <t>Université de Bourgogne Dijon</t>
  </si>
  <si>
    <t>Université de Bourgogne Franche-Comté (UBFC)</t>
  </si>
  <si>
    <t>200311847U CEFE UMR 5175 - Centre d'Ecologie Fonctionnelle et Evolutive</t>
  </si>
  <si>
    <t>Centre d'Ecologie Fonctionnelle et Evolutive</t>
  </si>
  <si>
    <t>École Pratique des Hautes Études Paris (EPHEP)</t>
  </si>
  <si>
    <t>MONDY Nathalie</t>
  </si>
  <si>
    <t>LENGAGNE Thierry</t>
  </si>
  <si>
    <t>DUMET Adeline</t>
  </si>
  <si>
    <t>VERNAY Antoine</t>
  </si>
  <si>
    <t>COTTET Marylise</t>
  </si>
  <si>
    <t>BOURGEOIS Marc</t>
  </si>
  <si>
    <t>LUSSAULT Michel</t>
  </si>
  <si>
    <t>PUEYO Valérie</t>
  </si>
  <si>
    <t>COMBY Emeline</t>
  </si>
  <si>
    <t>BRANCHU Philippe</t>
  </si>
  <si>
    <t>AMOSSÉ Joël</t>
  </si>
  <si>
    <t>LIBESSART Gwendall</t>
  </si>
  <si>
    <t>TÉCHER Didier</t>
  </si>
  <si>
    <t>CHIN Phalkun</t>
  </si>
  <si>
    <t>BASUYAU Mathilde</t>
  </si>
  <si>
    <t>SALMON Delphine</t>
  </si>
  <si>
    <t>BELOT-LÉON Mélanie</t>
  </si>
  <si>
    <t>MARTIN Manon</t>
  </si>
  <si>
    <t>COURTIER-MURIAS Denis</t>
  </si>
  <si>
    <t>MABILAIS David</t>
  </si>
  <si>
    <t>CHARMES Eric</t>
  </si>
  <si>
    <t>BADIN Anne-Laure</t>
  </si>
  <si>
    <t>VIDAL-BEAUDET Laure</t>
  </si>
  <si>
    <t>CANNAVO Patrice</t>
  </si>
  <si>
    <t>DUCOMMUN Christophe</t>
  </si>
  <si>
    <t>GUÉNON René</t>
  </si>
  <si>
    <t>MELOT Romain</t>
  </si>
  <si>
    <t>DANIEL Hervé</t>
  </si>
  <si>
    <t>PITHON Joséphine</t>
  </si>
  <si>
    <t>BEAUJEAN Véronique</t>
  </si>
  <si>
    <t>LE ROUX Xavier</t>
  </si>
  <si>
    <t>RICHAUME-JOLION Agnès</t>
  </si>
  <si>
    <t>CANTAREL Amélie</t>
  </si>
  <si>
    <t>CZARNES Sonia</t>
  </si>
  <si>
    <t>FLORIO Alessandro</t>
  </si>
  <si>
    <t>DELORT Abigail</t>
  </si>
  <si>
    <t>MARON Pierre-Alain</t>
  </si>
  <si>
    <t>CORTET Jérôme</t>
  </si>
  <si>
    <t>200212739T ESE UMR 8079 - Écologie, systématique et évolution</t>
  </si>
  <si>
    <t>Écologie, systématique et évolution</t>
  </si>
  <si>
    <t>AgroParisTech</t>
  </si>
  <si>
    <t>200920634U LEESU UMR-MA 102 - Laboratoire Eau, Environnement, Systèmes Urbains</t>
  </si>
  <si>
    <t>Laboratoire Eau, Environnement, Systèmes Urbains</t>
  </si>
  <si>
    <t>200517555P iEES UMR 7618 - Institut d'écologie et des sciences de l'environnement de Paris</t>
  </si>
  <si>
    <t>Institut d'écologie et des sciences de l'environnement de Paris</t>
  </si>
  <si>
    <t>200117465J L.S.E. UMR A 1120 - Laboratoire Sols et Environnement</t>
  </si>
  <si>
    <t>Laboratoire Sols et Environnement</t>
  </si>
  <si>
    <t>195922846R - BRGM - BUREAU DE RECHERCHE GEOLOGIQUE ET MINIERE</t>
  </si>
  <si>
    <t>BUREAU DE RECHERCHE GEOLOGIQUE ET MINIERE</t>
  </si>
  <si>
    <t>200317657J DyNAFOR UMR A1201 - Dynamiques et écologie des paysages agriforestiers</t>
  </si>
  <si>
    <t>Dynamiques et écologie des paysages agriforestiers</t>
  </si>
  <si>
    <t>Institut National Polytechnique de Toulouse (INPT)</t>
  </si>
  <si>
    <t>198017827U LIPME UMR 2594 - Laboratoire des Interactions Plantes Microbes Environnement</t>
  </si>
  <si>
    <t>Laboratoire des Interactions Plantes Microbes Environnement</t>
  </si>
  <si>
    <t>École Nationale Supérieure de Formation de l'Enseignement Agricole (ENSFEA)</t>
  </si>
  <si>
    <t>Université Paul Sabatier Toulouse 3</t>
  </si>
  <si>
    <t>199511988G LRSV UMR 5546 - LABORATOIRE DE RECHERCHE EN SCIENCES VEGETALES</t>
  </si>
  <si>
    <t>LABORATOIRE DE RECHERCHE EN SCIENCES VEGETALES</t>
  </si>
  <si>
    <t>201220322S CEREGE UMR 7330 - Centre de recherche et d'enseignement des géosciences de l'environnement</t>
  </si>
  <si>
    <t>Centre de recherche et d'enseignement des géosciences de l'environnement</t>
  </si>
  <si>
    <t>Collège de France</t>
  </si>
  <si>
    <t>201220240C ESPACE UMR 7300 - Etudes des structures, des processus d'adaptation et des changements de l'espace</t>
  </si>
  <si>
    <t>Etudes des structures, des processus d'adaptation et des changements de l'espace</t>
  </si>
  <si>
    <t>Université Côte d'Azur (UniCA)</t>
  </si>
  <si>
    <t>200217423J LPED UMR 151 - Laboratoire Population-Environnement-Développement</t>
  </si>
  <si>
    <t>Laboratoire Population-Environnement-Développement</t>
  </si>
  <si>
    <t>BAUDRY Emmanuelle</t>
  </si>
  <si>
    <t>BESSA GOMES Carmen</t>
  </si>
  <si>
    <t>HANOT Christophe</t>
  </si>
  <si>
    <t>DARLY Ségolène</t>
  </si>
  <si>
    <t>RIBOULOT-CHETRIT Mathilde</t>
  </si>
  <si>
    <t>BALLAND-BOLOU-BI Clarisse</t>
  </si>
  <si>
    <t>HUOT Hermine</t>
  </si>
  <si>
    <t>FOUCHÉ-GROBLA Olivier</t>
  </si>
  <si>
    <t>LERCH Thomas</t>
  </si>
  <si>
    <t>ROBAIN Henri</t>
  </si>
  <si>
    <t>SÉRÉ Geoffroy</t>
  </si>
  <si>
    <t>SCHWARTZ Christophe</t>
  </si>
  <si>
    <t>OUVRARD Stéphanie</t>
  </si>
  <si>
    <t>AUCLERC Apolline</t>
  </si>
  <si>
    <t>RAKOTO Alain</t>
  </si>
  <si>
    <t>SIMONIN Gérard</t>
  </si>
  <si>
    <t>GOUDON Romain</t>
  </si>
  <si>
    <t>CLESSE Margaux</t>
  </si>
  <si>
    <t>LE GUERN Cécile</t>
  </si>
  <si>
    <t>DUMAT Camille</t>
  </si>
  <si>
    <t>HANEMIAN Mathieu</t>
  </si>
  <si>
    <t>SEJALON-DELMAS Nathalie</t>
  </si>
  <si>
    <t>KELLER Catherine</t>
  </si>
  <si>
    <t>ANGELETTI Bernard</t>
  </si>
  <si>
    <t>ROBERT Samuel</t>
  </si>
  <si>
    <t>DESCHAMPS-COTTIN Magali</t>
  </si>
  <si>
    <t>VILA Bruno</t>
  </si>
  <si>
    <t>BERTAUDIÈRE-MONTÈS Valérie</t>
  </si>
  <si>
    <t>ROBLES Christine</t>
  </si>
  <si>
    <t>LAFFONT-SCHWOB Isabelle</t>
  </si>
  <si>
    <t>LE CHAMPION Clémentine</t>
  </si>
  <si>
    <t>MAURER Hugo</t>
  </si>
  <si>
    <t>SABAH Caroline</t>
  </si>
  <si>
    <t>CHANDON Brice</t>
  </si>
  <si>
    <t>THIMONNIER-ROUZET Emmanuel</t>
  </si>
  <si>
    <t>Association Arthropologia (Lyon)</t>
  </si>
  <si>
    <t>CUCHEVAL Corinne</t>
  </si>
  <si>
    <t>PILLONEL Olivier</t>
  </si>
  <si>
    <t>BOUVIN Tatiana</t>
  </si>
  <si>
    <t>GARGOT Carole</t>
  </si>
  <si>
    <t>HERBÉ Stephanie</t>
  </si>
  <si>
    <t>DAVALO Christophe</t>
  </si>
  <si>
    <t>DELANNOY Clara</t>
  </si>
  <si>
    <t>STOTZENBACH Gaëlle</t>
  </si>
  <si>
    <t>MARIÉ Xavier</t>
  </si>
  <si>
    <t>BRUNET Valérie</t>
  </si>
  <si>
    <t>STEPHEN Luc</t>
  </si>
  <si>
    <t>MALLET Alban</t>
  </si>
  <si>
    <t>MAUJEAN Fanny</t>
  </si>
  <si>
    <t>PERIGAUD Noémie</t>
  </si>
  <si>
    <t>GROSSET Stéphanie</t>
  </si>
  <si>
    <t>Urba Lyon</t>
  </si>
  <si>
    <t>Établissement Public d'Aménagement (EPA) Euroméditerranéen (Marseille)</t>
  </si>
  <si>
    <t>Néo-Eco (Marseille)</t>
  </si>
  <si>
    <t>Association J'aime le Vert (Alfortville 94)</t>
  </si>
  <si>
    <t>Halage (SIAE) – (Paris &amp; Région Parisienne)</t>
  </si>
  <si>
    <t>Paris Habitat / Ville de Paris</t>
  </si>
  <si>
    <t>Noé Conservation (Paris &amp; Région Parisienne)</t>
  </si>
  <si>
    <t>Département de Seine-Saint-Denis</t>
  </si>
  <si>
    <t>Sol Paysage</t>
  </si>
  <si>
    <t>Agence d'Urbanisme de la Région Angevine (Angers)</t>
  </si>
  <si>
    <t>Nantes Métropole Habitat</t>
  </si>
  <si>
    <t>Nantes Métropole</t>
  </si>
  <si>
    <t>Angers Loire Métropole</t>
  </si>
  <si>
    <t>Montpellier Métropole</t>
  </si>
  <si>
    <t>Ville de Montpellier</t>
  </si>
  <si>
    <t>Est Métropole Habitat Vaulx-en-Velin - Lyon Métropole</t>
  </si>
  <si>
    <t>Lab 3 Chercheur 8</t>
  </si>
  <si>
    <t>Lab 3 Chercheur 9</t>
  </si>
  <si>
    <t>VERGNES Alain</t>
  </si>
  <si>
    <t>Lab 13 Chercheur 8</t>
  </si>
  <si>
    <t>Lab 14 Chercheur 8</t>
  </si>
  <si>
    <t>LABORATOIRE 18</t>
  </si>
  <si>
    <t>LABORATOIRE 19</t>
  </si>
  <si>
    <t>LABORATOIRE 20</t>
  </si>
  <si>
    <t>LABORATOIRE 21</t>
  </si>
  <si>
    <t>Lab 18 Chercheur 1</t>
  </si>
  <si>
    <t>Lab 18 Chercheur 2</t>
  </si>
  <si>
    <t>Lab 18 Chercheur 3</t>
  </si>
  <si>
    <t>Lab 18 Chercheur 4</t>
  </si>
  <si>
    <t>Lab 18 Chercheur 5</t>
  </si>
  <si>
    <t>Lab 18 Chercheur 6</t>
  </si>
  <si>
    <t>Lab 18 Chercheur 7</t>
  </si>
  <si>
    <t>Lab 19 Chercheur 1</t>
  </si>
  <si>
    <t>Lab 19 Chercheur 2</t>
  </si>
  <si>
    <t>Lab 19 Chercheur 3</t>
  </si>
  <si>
    <t>Lab 19 Chercheur 4</t>
  </si>
  <si>
    <t>Lab 19 Chercheur 5</t>
  </si>
  <si>
    <t>Lab 19 Chercheur 6</t>
  </si>
  <si>
    <t>Lab 19 Chercheur 7</t>
  </si>
  <si>
    <t>Lab 20 Chercheur 1</t>
  </si>
  <si>
    <t>Lab 20 Chercheur 2</t>
  </si>
  <si>
    <t>Lab 20 Chercheur 3</t>
  </si>
  <si>
    <t>Lab 20 Chercheur 4</t>
  </si>
  <si>
    <t>Lab 20 Chercheur 5</t>
  </si>
  <si>
    <t>Lab 20 Chercheur 6</t>
  </si>
  <si>
    <t>Lab 20 Chercheur 7</t>
  </si>
  <si>
    <t>Lab 21 Chercheur 1</t>
  </si>
  <si>
    <t>Lab 21 Chercheur 2</t>
  </si>
  <si>
    <t>Lab 21 Chercheur 3</t>
  </si>
  <si>
    <t>Lab 21 Chercheur 4</t>
  </si>
  <si>
    <t>Lab 21 Chercheur 5</t>
  </si>
  <si>
    <t>Lab 21 Chercheur 6</t>
  </si>
  <si>
    <t>Lab 21 Chercheur 7</t>
  </si>
  <si>
    <t>LABS3</t>
  </si>
  <si>
    <t>CHAPIN Yves</t>
  </si>
  <si>
    <t>Partenaire 16</t>
  </si>
  <si>
    <t>Partenaire 17</t>
  </si>
  <si>
    <t>Partenaire 18</t>
  </si>
  <si>
    <t>Partenaire 19</t>
  </si>
  <si>
    <t>Partenaire 20</t>
  </si>
  <si>
    <t>Villes Inclusives pour la Mobilité Aînée Piétonne</t>
  </si>
  <si>
    <t>SERVIÉRES Myriam</t>
  </si>
  <si>
    <t>199819322R AAU UMR 1563 - Ambiances Architectures Urbanité</t>
  </si>
  <si>
    <t>Ambiances Architectures Urbanité</t>
  </si>
  <si>
    <t>École Nationale Supérieure d'Architecture de Grenoble (ENSAG)</t>
  </si>
  <si>
    <t>Métropole Nice Côte d'Azur</t>
  </si>
  <si>
    <t>EPA Nice Écovallée</t>
  </si>
  <si>
    <t>association des séniors nantais ORPAN</t>
  </si>
  <si>
    <t>Agence d'Urbanisme Azuréenne (AUA)</t>
  </si>
  <si>
    <t>SNCF - direction technologies, innnovations et projets groupe innovation et recherche</t>
  </si>
  <si>
    <t>ID4 Mobility</t>
  </si>
  <si>
    <t>Ville de Nice</t>
  </si>
  <si>
    <t>LABORATOIRE DE PSYCHOLOGIE ET D'ERGONOMIE APPLIQUÉES</t>
  </si>
  <si>
    <t>201320682D AME (formation et recherche) - Département Aménagement, mobilités et environnement (UGE) - GEOLOC - Géolocalisation</t>
  </si>
  <si>
    <t>Département Aménagement, mobilités et environnement (UGE) - GEOLOC - Géolocalisation</t>
  </si>
  <si>
    <t>202024516R IMREDD - Institut Méditerranéen du Risque de l'Environnement et du Développement Durable</t>
  </si>
  <si>
    <t>Institut Méditerranéen du Risque de l'Environnement et du Développement Durable</t>
  </si>
  <si>
    <t xml:space="preserve">200415080D SIC.LAB UPR 3820 - Laboratoire des sciences de l'information et de la communication </t>
  </si>
  <si>
    <t xml:space="preserve">Laboratoire des sciences de l'information et de la communication </t>
  </si>
  <si>
    <t>Cognition Behaviour Technology</t>
  </si>
  <si>
    <t>Centre Hospitalier Régional ou Universitaire (CHR-CHU)</t>
  </si>
  <si>
    <t>201220412P COBTEK UPR EA 7276 - Cognition Behaviour Technology</t>
  </si>
  <si>
    <t>201922974U - LaPEA UMR T 7708 - LABORATOIRE DE PSYCHOLOGIE ET D'ERGONOMIE APPLIQUÉES</t>
  </si>
  <si>
    <t>201019092N IBENS UMR 8197 -  Institut de biologie de l'Ecole Normale Supérieure</t>
  </si>
  <si>
    <t> Institut de biologie de l'Ecole Normale Supérieure</t>
  </si>
  <si>
    <t>TOURRE Vincent</t>
  </si>
  <si>
    <t>LEDUC Thomas</t>
  </si>
  <si>
    <t>DOMMES Aurélie</t>
  </si>
  <si>
    <t>LHUILLIER Simon</t>
  </si>
  <si>
    <t>COLLANGE Julie</t>
  </si>
  <si>
    <t>GUÉGAN Jérôme</t>
  </si>
  <si>
    <t>RENAUDIN Valerie</t>
  </si>
  <si>
    <t>ZHU Ni</t>
  </si>
  <si>
    <t>ORTIZ Miguel</t>
  </si>
  <si>
    <t>PEILLARD Etienne</t>
  </si>
  <si>
    <t>LORH Christophe</t>
  </si>
  <si>
    <t>FUSCO Giovanni</t>
  </si>
  <si>
    <t>CAGLIONI Matteo</t>
  </si>
  <si>
    <t>PEREZ Sandra</t>
  </si>
  <si>
    <t>MOURA Paulo</t>
  </si>
  <si>
    <t>LAUDATI Patrizia</t>
  </si>
  <si>
    <t>GUERIN Olivier</t>
  </si>
  <si>
    <t>JEAN Kévin</t>
  </si>
  <si>
    <t>ZEMBRI-MARY Geneviève</t>
  </si>
  <si>
    <t>MEISSONNIER Joël</t>
  </si>
  <si>
    <t>NOM COMPLET FR</t>
  </si>
  <si>
    <t>NOM COMPLET ANGLAIS</t>
  </si>
  <si>
    <t>Observatoire de santé et du bien-être au sein des trajectoires urbaines</t>
  </si>
  <si>
    <t>Well-being and HeAlth Observatory within Urban trajectories</t>
  </si>
  <si>
    <t>199712664H Metis UMR 7619 - Milieux Environnementaux, Transferts et Interactions dans les hydrosystèmes et les Sols</t>
  </si>
  <si>
    <t>Milieux Environnementaux, Transferts et Interactions dans les hydrosystèmes et les Sols</t>
  </si>
  <si>
    <t>200918542V CRSA - Centre de Recherche Saint-Antoine</t>
  </si>
  <si>
    <t>Centre de Recherche Saint-Antoine</t>
  </si>
  <si>
    <t>199812926N GEMASS UMR 8598 - Groupe d'étude des méthodes de l'analyse sociologique de la Sorbonne</t>
  </si>
  <si>
    <t>Groupe d'étude des méthodes de l'analyse sociologique de la Sorbonne</t>
  </si>
  <si>
    <t>201822741V SND UMR 8011 - Sciences Normes Démocratie</t>
  </si>
  <si>
    <t>Sciences Normes Démocratie</t>
  </si>
  <si>
    <t>Observatoire des sciences de l'Univers Paris-Centre Ecce Terra</t>
  </si>
  <si>
    <t>Muséum National d'Histoire Naturelle Paris (MUSEUM Paris)</t>
  </si>
  <si>
    <t>201220920S ECCE TERRA UMS 3455 - Observatoire des sciences de l'Univers Paris-Centre Ecce Terra</t>
  </si>
  <si>
    <t xml:space="preserve">201923324Z EDP R&amp;D (Équipe interne de recherche) - Eau de Paris </t>
  </si>
  <si>
    <t>EDP R&amp;D</t>
  </si>
  <si>
    <t>Eau de Paris (EdP)</t>
  </si>
  <si>
    <t>200611689J LSCE UMR 8212 - Laboratoire des Sciences du Climat et de l'Environnement</t>
  </si>
  <si>
    <t>Laboratoire des Sciences du Climat et de l'Environnement</t>
  </si>
  <si>
    <t>Commissariat à l'Énergie atomique et aux énergies alternatives (CEA)</t>
  </si>
  <si>
    <t>201019363H LAVUE UMR 7218 - Laboratoire Architecture, Ville, Urbanisme, Environnement</t>
  </si>
  <si>
    <t>Laboratoire Architecture, Ville, Urbanisme, Environnement</t>
  </si>
  <si>
    <t>École Nationale Supérieure d'Architecture de Paris-Val de Seine (ENSAPVS)</t>
  </si>
  <si>
    <t>200518614R PROSE UR 1461 - PRocédés biOtechnologiques au Service de l'Environnement</t>
  </si>
  <si>
    <t>PRocédés biOtechnologiques au Service de l'Environnement</t>
  </si>
  <si>
    <t>Centre Jean Pépin</t>
  </si>
  <si>
    <t>196919311E - Centre Jean Pépin</t>
  </si>
  <si>
    <t>199317388K ARN UPR 9002 - Architecture et Réactivité de l'ARN</t>
  </si>
  <si>
    <t>Architecture et Réactivité de l'ARN</t>
  </si>
  <si>
    <t>Université de Strasbourg</t>
  </si>
  <si>
    <t>201220332C IPMC UMR 7275 - Institut de pharmacologie moléculaire et cellulaire</t>
  </si>
  <si>
    <t>Institut de pharmacologie moléculaire et cellulaire</t>
  </si>
  <si>
    <t>THIEBAULT Thomas</t>
  </si>
  <si>
    <t>BLANCHOUD Hélène</t>
  </si>
  <si>
    <t>MOUCHEL Jean-Marie</t>
  </si>
  <si>
    <t>ALLIOT Fabrice</t>
  </si>
  <si>
    <t>TRAORÉ Sira</t>
  </si>
  <si>
    <t>MARÉCHAL Vincent</t>
  </si>
  <si>
    <t>BORDE Chloé</t>
  </si>
  <si>
    <t>MICHON Pauline</t>
  </si>
  <si>
    <t>DEBAILLY Renaud</t>
  </si>
  <si>
    <t>MOULIN Laurent</t>
  </si>
  <si>
    <t>WURTZER Sébastien</t>
  </si>
  <si>
    <t>JACOB Jérémy</t>
  </si>
  <si>
    <t>GAUTHIER Caroline</t>
  </si>
  <si>
    <t>CHESNEAU Isabelle</t>
  </si>
  <si>
    <t>FIJALKOW Yankel</t>
  </si>
  <si>
    <t>RICAN Stéphane</t>
  </si>
  <si>
    <t>CUNNINGHAM SABOT Emmanuèle</t>
  </si>
  <si>
    <t>CAYE Pierre</t>
  </si>
  <si>
    <t>ROHR Olivier</t>
  </si>
  <si>
    <t>WALLET Clémentine</t>
  </si>
  <si>
    <t>BARBRY Pascal</t>
  </si>
  <si>
    <t>RIOS Géraldine</t>
  </si>
  <si>
    <t>CHAPLEUR Olivier</t>
  </si>
  <si>
    <t>BIZE Ariane</t>
  </si>
  <si>
    <t>BUREAU Chrystelle</t>
  </si>
  <si>
    <t>MIDOUX Cédric</t>
  </si>
  <si>
    <t>JAMILLOUX Véronique</t>
  </si>
  <si>
    <t>THIBAULT Sophie</t>
  </si>
  <si>
    <t>BARBEROUSSE Anouk</t>
  </si>
  <si>
    <t>TRAMOY Romain</t>
  </si>
  <si>
    <t>MOILLERON Régis</t>
  </si>
  <si>
    <t>BRESSY Adèle</t>
  </si>
  <si>
    <t>Service Public de l'assainissement Francilien (SIAAP)</t>
  </si>
  <si>
    <t>RAVLIC Anita</t>
  </si>
  <si>
    <t>KONRAD Guillaume</t>
  </si>
  <si>
    <t>DURAMOIS André́</t>
  </si>
  <si>
    <t>FOUCAULT Kelly</t>
  </si>
  <si>
    <t>GRISONI Anahita</t>
  </si>
  <si>
    <t xml:space="preserve">BARRAL Sophie </t>
  </si>
  <si>
    <t>RECHDAOUI-GUERIN Sabrina</t>
  </si>
  <si>
    <t>OLIVEIRA Marcos</t>
  </si>
  <si>
    <t>ROCHER Vincent</t>
  </si>
  <si>
    <t>MARSEILLE Noam</t>
  </si>
  <si>
    <t>FOMPEYRINE Noémie</t>
  </si>
  <si>
    <t>CENTRE POUR LA RECHERCHE ÉCONOMIQUE ET SES APPLICATIONS (CEPREMAP)</t>
  </si>
  <si>
    <t>TURCATI Laure</t>
  </si>
  <si>
    <t>Immersive and Cognitive Urban Digital Twins for Sustainable and Resilient Smart Territories</t>
  </si>
  <si>
    <t>Generative multimodal Artificial Intelligence to re-imAgine the City</t>
  </si>
  <si>
    <t>Integrated urban services from greening strategies to improve city resilience</t>
  </si>
  <si>
    <t>Bio-based hybrid and composites “aerogel” materials for buildings’ thermal insulation and super-insulation</t>
  </si>
  <si>
    <t>Paths in the city</t>
  </si>
  <si>
    <t>LA Ville En Chemins</t>
  </si>
  <si>
    <t>New Environmental Observatory - An observation system for socio- technical and environmental transformation of cities</t>
  </si>
  <si>
    <t>Robust Evaluation of Solutions Intended to Lower the Induced Effect of New Climates on Ecocities</t>
  </si>
  <si>
    <t>Simulator of Atmospheres in Great-Cities</t>
  </si>
  <si>
    <t>Sustainability of economic-ecological development models and urban mixes</t>
  </si>
  <si>
    <t>Smart digital twin to enhance the quality of the urban environment, indoors and outdoors</t>
  </si>
  <si>
    <t>A Systems Approach to Low-carbon Urban Planning</t>
  </si>
  <si>
    <t>Assessing the impact of implementing a symbiosis in urban and rual areas</t>
  </si>
  <si>
    <t>TRansform to Adapt heritage: a multi-sCalE and Systemic approach</t>
  </si>
  <si>
    <t>Budget (demandé) en M€</t>
  </si>
  <si>
    <t>Urban Networks Integrated Resilience</t>
  </si>
  <si>
    <t>URBanized areas: the influence of spatial HEterogeneities and Air poLlution sources on healTH</t>
  </si>
  <si>
    <t>Cool cities for and by their users: integrating soft, green and grey strategies to promote citizens’ health in a sustainable environment</t>
  </si>
  <si>
    <t>Residential and shared greenspaces contributions to biodiverse
and permeable cities</t>
  </si>
  <si>
    <t>Inclusive Cities for Older Pedestrian Mobility</t>
  </si>
  <si>
    <t>199719336K CEMEF UMR 7635 - Centre de Mise en Forme des Matériaux</t>
  </si>
  <si>
    <t>Centre de Mise en Forme des Matériaux</t>
  </si>
  <si>
    <t>199513626M LGP EA 1905 - LABORATOIRE GENIE DE PRODUCTION</t>
  </si>
  <si>
    <t>LABORATOIRE GENIE DE PRODUCTION</t>
  </si>
  <si>
    <t>École Nationale Ingénieurs Tarbes (ENIT)</t>
  </si>
  <si>
    <t>201019083D CESP U 1018 - CENTRE DE RECHERCHE EN ÉPIDÉMIOLOGIE ET SANTÉ DES POPULATIONS</t>
  </si>
  <si>
    <t>CENTRE DE RECHERCHE EN ÉPIDÉMIOLOGIE ET SANTÉ DES POPULATIONS</t>
  </si>
  <si>
    <t>Institut national d'études démographiques (INED)</t>
  </si>
  <si>
    <t>200610636P IPSL FR 636 - Institut Pierre-Simon Laplace</t>
  </si>
  <si>
    <t>Institut Pierre-Simon Laplace</t>
  </si>
  <si>
    <t>EDF - Groupe EDF</t>
  </si>
  <si>
    <t>Obersvatoire Paris (OBSV.Paris)</t>
  </si>
  <si>
    <t>200711890Y IMP UMR 5223 - INGENIERIE DES MATERIAUX POLYMERES</t>
  </si>
  <si>
    <t>INGENIERIE DES MATERIAUX POLYMERES</t>
  </si>
  <si>
    <t>199612340K LETG UMR 6554 -  LITTORAL, ENVIRONNEMENT, TELEDETECTION, GEOMATIQUE</t>
  </si>
  <si>
    <t xml:space="preserve"> LITTORAL, ENVIRONNEMENT, TELEDETECTION, GEOMATIQUE</t>
  </si>
  <si>
    <t>201922947P DataTerra UAR 2013 - CPST Coordination Pôles de données et de services pour le Système Terre</t>
  </si>
  <si>
    <t>Coordination Pôles de données et de services pour le Système Terre</t>
  </si>
  <si>
    <t>Institut Français de Recherche pour l'Exploitation de la Mer (IFREMER)</t>
  </si>
  <si>
    <t>201722495G AE UMR (UMRAE -CEREMA) - Acoustique Environnementale</t>
  </si>
  <si>
    <t>Acoustique Environnementale</t>
  </si>
  <si>
    <t>200918434C LATMOS UMR 8190 - Laboratoire "Atmosphères, Milieux, Observations Spatiales"</t>
  </si>
  <si>
    <t>Laboratoire "Atmosphères, Milieux, Observations Spatiales"</t>
  </si>
  <si>
    <t xml:space="preserve">200717642A ESTTE UMR T 9405 - EPIDEMIOLOGIQUE ET DE SURVEILLANCE TRANSPORT, TRAVAIL, ENVIRONNEMENT </t>
  </si>
  <si>
    <t xml:space="preserve">EPIDEMIOLOGIQUE ET SURVEILLANCE TRANSPORT, TRAVAIL, ENVIRONNEMENT </t>
  </si>
  <si>
    <t>Institut de Veille Sanitaire (INVS)</t>
  </si>
  <si>
    <t>199911736R  C.E.R.T.O.P UMR 5044 - CENTRE D'ETUDE ET DE RECHERCHE TRAVAIL, ORGANISATION, POUVOIR</t>
  </si>
  <si>
    <t>CENTRE D'ETUDE ET DE RECHERCHE TRAVAIL, ORGANISATION, POUVOIR</t>
  </si>
  <si>
    <t>Institut National Universitaire Jean-François Champollion</t>
  </si>
  <si>
    <t>Université Toulouse Jean-Jaurès - Toulouse 2</t>
  </si>
  <si>
    <t>201220641N CGI (laboratoire IMT Mines Albi) - Centre de génie industriel</t>
  </si>
  <si>
    <t>Centre de génie industriel</t>
  </si>
  <si>
    <t>École Nationale Supérieure des Mines d'Albi-Carmaux - IMT Mines Albi</t>
  </si>
  <si>
    <t>202023545K PCH (IMT Mines Alès) - Polymères, composites, hybrides</t>
  </si>
  <si>
    <t>Polymères, composites, hybrides</t>
  </si>
  <si>
    <t>École Nationale Supérieure des Mines d'Alès (IMT MINES ALES)</t>
  </si>
  <si>
    <t>200311864M LISST UMR 5193 - Laboratoire interdisciplinaire Solidarités, Sociétés, Territoires</t>
  </si>
  <si>
    <t>Laboratoire interdisciplinaire Solidarités, Sociétés, Territoires</t>
  </si>
  <si>
    <t>École des Hautes Études en Sciences Sociales Paris (EHESS Paris)</t>
  </si>
  <si>
    <t>201420664E OSUNA UMS 3281 (Fédération de Recherche) - Observatoire des Sciences de l'Univers Nantes Atlantique</t>
  </si>
  <si>
    <t>Observatoire des Sciences de l'Univers Nantes Atlantique</t>
  </si>
  <si>
    <t>201722590K EVCAU Laboratoire - EnVironnements numériques Cultures Architecturales et Urbaines</t>
  </si>
  <si>
    <t>EnVironnements numériques Cultures Architecturales et Urbaines</t>
  </si>
  <si>
    <t>200615372M LIA EA 4128 - Laboratoire d'Informatique d'Avignon</t>
  </si>
  <si>
    <t>Laboratoire d'Informatique d'Avignon</t>
  </si>
  <si>
    <t>199917982E SAS UMR 1069 - Sol Agro et hydrosystème Spatialisation</t>
  </si>
  <si>
    <t>Sol Agro et hydrosystème Spatialisation</t>
  </si>
  <si>
    <t>199812896F CIRED UMR 8568 - Centre international de recherche sur l'environnement et le développement</t>
  </si>
  <si>
    <t>Centre international de recherche sur l'environnement et le développement</t>
  </si>
  <si>
    <t>Centre de Coopération Internationale en Recherche Agronomique pour le Développement (CIRAD)</t>
  </si>
  <si>
    <t>201621881U DEEP EA 7429 - DECHETS-EAU -ENVIRONNEMENT-POLLUTIONS</t>
  </si>
  <si>
    <t>DECHETS-EAU -ENVIRONNEMENT-POLLUTIONS</t>
  </si>
  <si>
    <t>201019024P CEARC EA 4445 - Cultures, Environnements, Arctique, Représentations, Climat</t>
  </si>
  <si>
    <t>Cultures, Environnements, Arctique, Représentations, Climat</t>
  </si>
  <si>
    <t>200012185Z LPG UMR 6112 -  LABORATOIRE DE PLANETOLOGIE ET GEOSCIENCES</t>
  </si>
  <si>
    <t xml:space="preserve"> LABORATOIRE DE PLANETOLOGIE ET GEOSCIENCES</t>
  </si>
  <si>
    <t>200919212Y DICEN-IDF EA 7339 - DISPOSITIFS D'INFORMATION ET DE COMMUNICATION À L'ÈRE NUMÉRIQUE PARIS ILE DE France</t>
  </si>
  <si>
    <t>DISPOSITIFS D'INFORMATION ET DE COMMUNICATION À L'ÈRE NUMÉRIQUE PARIS ILE DE France</t>
  </si>
  <si>
    <t>Choix d’un éclairage durable et optimal des environnements urbains et bâtis, centré autour de ses usages et de ses usagers – Une approche décisionnaire virtuelle transposable dans le monde réel</t>
  </si>
  <si>
    <t>Advanced LIghting of (Virtual) Environments - ALIVE</t>
  </si>
  <si>
    <t>200711882P LAPLACE UMR 5213 -  LABORATOIRE PLASMA ET CONVERSION D'ENERGIE</t>
  </si>
  <si>
    <t xml:space="preserve"> LABORATOIRE PLASMA ET CONVERSION D'ENERGIE</t>
  </si>
  <si>
    <t>Centre de Recherche sur la Biodiversité et l'Environnement</t>
  </si>
  <si>
    <t>202424488T CRBE UMR 5300 - Centre de Recherche sur la Biodiversité et l'Environnement</t>
  </si>
  <si>
    <t>199113245R LERASS EA 827 - Laboratoire d'Etudes et de Recherches Appliquées en Sciences Sociales</t>
  </si>
  <si>
    <t>Laboratoire d'Etudes et de Recherches Appliquées en Sciences Sociales</t>
  </si>
  <si>
    <t>199511957Y LTDS UMR 5513 - Laboratoire de Tribologie et Dynamique des Systèmes</t>
  </si>
  <si>
    <t>Laboratoire de Tribologie et Dynamique des Systèmes</t>
  </si>
  <si>
    <t>199911701C AMPERE UMR 5005 - Laboratoire Ampère</t>
  </si>
  <si>
    <t>Laboratoire Ampère</t>
  </si>
  <si>
    <t>199511960B Laboratoire Hubert Curien UMR 5516 - Laboratoire Hubert Curien</t>
  </si>
  <si>
    <t>Laboratoire Hubert Curien</t>
  </si>
  <si>
    <t>École Supérieure de Chimie Physique Electronique de Lyon (CPE)</t>
  </si>
  <si>
    <t>Institut Optique Graduate School (IOGS)</t>
  </si>
  <si>
    <t>201019365K PPrime UPR 3346 - nstitut P' : Recherche et Ingénierie en Matériaux, Mécanique et Energétique</t>
  </si>
  <si>
    <t>nstitut P' : Recherche et Ingénierie en Matériaux, Mécanique et Energétique</t>
  </si>
  <si>
    <t>École Nationale Supérieure Mécanique et Aérotechnique Poitiers (ENSMA Poitiers - ISAE)</t>
  </si>
  <si>
    <t>200715398L LARA-SEPPIA EA 4154 - LABORATOIRE DE RECHERCHE EN AUDIOVISUEL-SAVOIRS, PRAXIS ET POÏTIQUES EN ART</t>
  </si>
  <si>
    <t>LABORATOIRE DE RECHERCHE EN AUDIOVISUEL-SAVOIRS, PRAXIS ET POÏTIQUES EN ART</t>
  </si>
  <si>
    <t>201119399T CRNL UMR 5292 - Centre de Recherche en Neurosciences de Lyon</t>
  </si>
  <si>
    <t>Centre de Recherche en Neurosciences de Lyon</t>
  </si>
  <si>
    <t>Eclairage et lumière</t>
  </si>
  <si>
    <t>202224405L EL (équipe interne CEREMA) - Eclairage et lumière</t>
  </si>
  <si>
    <t>197311954R MATEIS UMR 5510 - Matériaux : Ingénierie et Science</t>
  </si>
  <si>
    <t>Matériaux : Ingénierie et Science</t>
  </si>
  <si>
    <t>200311815J Archéorient UMR 5133 - Environnements et sociétés de l'Orient Ancien</t>
  </si>
  <si>
    <t>Environnements et sociétés de l'Orient Ancien</t>
  </si>
  <si>
    <t xml:space="preserve">201119400U LGL-TPE UMR 5276 - Laboratoire de géologie de Lyon : Terre, planètes et environnement </t>
  </si>
  <si>
    <t xml:space="preserve">Laboratoire de géologie de Lyon : Terre, planètes et environnement </t>
  </si>
  <si>
    <t>École Centrale</t>
  </si>
  <si>
    <t>École normale supérieure Paris-Saclay (ENS Paris-Saclay)</t>
  </si>
  <si>
    <t>201220350X ADES UMR 7268 - Anthropologie bio-culturelle, Droit, Ethique et Santé</t>
  </si>
  <si>
    <t>Anthropologie bio-culturelle, Droit, Ethique et Santé</t>
  </si>
  <si>
    <t>Assistance Publique - Hôpitaux de Marseille (AP-HM)</t>
  </si>
  <si>
    <t>Établissement Français du Sang (EFS)</t>
  </si>
  <si>
    <t>Fonctionnement des hydrosystèmes</t>
  </si>
  <si>
    <t>201822687L RiverLy UR 1469 (recherche INRAE) - Fonctionnement des hydrosystèmes</t>
  </si>
  <si>
    <t>199512038L TRACES UMR 5608 - Travaux de Recherches Archéologiques sur les Cultures, les Espaces et les Sociétés</t>
  </si>
  <si>
    <t>Travaux de Recherches Archéologiques sur les Cultures, les Espaces et les Sociétés</t>
  </si>
  <si>
    <t>Institut National de Recherches Archéologiques Préventives (INRAP)</t>
  </si>
  <si>
    <t>201320678Z MAST (Département, formation recherche de l'UGE) -  Département Matériaux et Structures</t>
  </si>
  <si>
    <t xml:space="preserve"> Département Matériaux et Structures</t>
  </si>
  <si>
    <t xml:space="preserve">200711924K LaMCoS UMR 5259 - LABORATOIRE DE MECANIQUE DES CONTACTS ET DES STRUCTURES </t>
  </si>
  <si>
    <t xml:space="preserve">LABORATOIRE DE MECANIQUE DES CONTACTS ET DES STRUCTURES </t>
  </si>
  <si>
    <t>201622147H IRDL UMR 6027 -  Institut de Recherche Dupuy de Lôme</t>
  </si>
  <si>
    <t xml:space="preserve"> Institut de Recherche Dupuy de Lôme</t>
  </si>
  <si>
    <t>201621882V GEOMAS UA 7495 - Géomécanique, Matériaux et Structures</t>
  </si>
  <si>
    <t>Géomécanique, Matériaux et Structures</t>
  </si>
  <si>
    <t>Centre d'Etudes et de Recherche en Thermique, Environnement et Systèmes</t>
  </si>
  <si>
    <t>200114757R CERTES EA 3481 - Centre d'Etudes et de Recherche en Thermique, Environnement et Systèmes</t>
  </si>
  <si>
    <t>201522514L LINEACT UR 7527 - Laboratoire d?Innovation Numérique pour les Entreprises et les Apprentissages au service de la Compétitivité des Territoires</t>
  </si>
  <si>
    <t>Groupe CESI (CESI)</t>
  </si>
  <si>
    <t>Architecture, Environnement et Cultures Constructives</t>
  </si>
  <si>
    <t>201020647D AE&amp;CC EA 7444 - Architecture, Environnement et Cultures Constructives</t>
  </si>
  <si>
    <t xml:space="preserve">199511965G 3SR UMR 5521 - Sols, Solides, Structures, Risques </t>
  </si>
  <si>
    <t xml:space="preserve">Sols, Solides, Structures, Risques </t>
  </si>
  <si>
    <t xml:space="preserve">200817616T ICARE UPR3021 - Institut de combustion, aérothermique,réactivité et environnement </t>
  </si>
  <si>
    <t xml:space="preserve">Institut de combustion, aérothermique,réactivité et environnement </t>
  </si>
  <si>
    <t>Université d'Orléans</t>
  </si>
  <si>
    <t>200012210B M2C UMR 6143 - Morphodynamique Continentale et Côitère</t>
  </si>
  <si>
    <t>Morphodynamique Continentale et Côitère</t>
  </si>
  <si>
    <t>Université de Rouen</t>
  </si>
  <si>
    <t>199213258A LIEU UR 889 - LABORATOIRE INTERDISCIPLINAIRE ENVIRONNEMENT URBANISME</t>
  </si>
  <si>
    <t>LABORATOIRE INTERDISCIPLINAIRE ENVIRONNEMENT URBANISME</t>
  </si>
  <si>
    <t>199512007C HSM UMR 5151 - HydroSciences Montpellier</t>
  </si>
  <si>
    <t>HydroSciences Montpellier</t>
  </si>
  <si>
    <t>199517454Y LAAS UPR 8001 - Laboratoire d'analyse et d'architecture des systèmes</t>
  </si>
  <si>
    <t>Laboratoire d'analyse et d'architecture des systèmes</t>
  </si>
  <si>
    <t>Université Technologique Capitole Toulouse (UT Capitole)</t>
  </si>
  <si>
    <t>Institut National des Sciences Appliquées de Toulouse (INSA-Toulouse)</t>
  </si>
  <si>
    <t>200012134U Geolab UMR 6042 - LABORATOIRE DE GÉOGRAPHIE PHYSIQUE ET ENVIRONNEMENTALE</t>
  </si>
  <si>
    <t>LABORATOIRE DE GÉOGRAPHIE PHYSIQUE ET ENVIRONNEMENTALE</t>
  </si>
  <si>
    <t>Institut de recherche en santé, environnement et travail</t>
  </si>
  <si>
    <t>201722263E IRSET UMR S 1085 - Institut de recherche en santé, environnement et travail</t>
  </si>
  <si>
    <t>200012142C Arenes UMR 6051 - Arenes</t>
  </si>
  <si>
    <t>Arenes</t>
  </si>
  <si>
    <t>Institut d'Études Politiques de Rennes (IEP)</t>
  </si>
  <si>
    <t>200012140A ThéMA UMR 6049 - THEORISER ET MODELISER POUR AMENAGER</t>
  </si>
  <si>
    <t>THEORISER ET MODELISER POUR AMENAGER</t>
  </si>
  <si>
    <t>200311845S CESCO UMR 7204 - Centre des Sciences de la Conservation</t>
  </si>
  <si>
    <t>Centre des Sciences de la Conservation</t>
  </si>
  <si>
    <t>CSTB</t>
  </si>
  <si>
    <t>201722406K LISIS UMR 9003 CNRS UMR 1326 INRAE - Laboratoire Interdisciplinaire Sciences, Innovations, Sociétés</t>
  </si>
  <si>
    <t>Laboratoire Interdisciplinaire Sciences, Innovations, Sociétés</t>
  </si>
  <si>
    <t>École Supérieure Ingénieurs Electrotechnique, Electronique Marne La Vallée (ESIEE)</t>
  </si>
  <si>
    <t>200612829Y ICMMO UMR 8082 -  Institut de Chimie Moléculaire et des Matériaux d'Orsay</t>
  </si>
  <si>
    <t xml:space="preserve"> Institut de Chimie Moléculaire et des Matériaux d'Orsay</t>
  </si>
  <si>
    <t>200718237X G-Eau UMR 183 - Gestion de l'eau, acteurs et usages</t>
  </si>
  <si>
    <t>Gestion de l'eau, acteurs et usages</t>
  </si>
  <si>
    <t>Centre International des Hautes Études Agronomiques Méditarranéennes (CIHEAM)</t>
  </si>
  <si>
    <t>200112474J ITODYS UMR 7086 - Interfaces, Traitements, Organisation et Dynamique des Systèmes</t>
  </si>
  <si>
    <t>Interfaces, Traitements, Organisation et Dynamique des Systèmes</t>
  </si>
  <si>
    <t>Ministère de la Défense</t>
  </si>
  <si>
    <t>Logement, inégalités spatiales et trajectoires</t>
  </si>
  <si>
    <t>200017712G LIST UR 6 INED - Logement, inégalités spatiales et trajectoires</t>
  </si>
  <si>
    <t>201320585Y AMUP EA 7309 - ARCHITECTURE, MORPHOLOGIE/MORPHOGENÈSE URBAINE ET PROJET</t>
  </si>
  <si>
    <t>ARCHITECTURE, MORPHOLOGIE/MORPHOGENÈSE URBAINE ET PROJET</t>
  </si>
  <si>
    <t>École Nationale Supérieure d'Architecture de Strasbourg</t>
  </si>
  <si>
    <t>Institut National des sciences Appliquées de Strasbourg (INSA Strasbourg)</t>
  </si>
  <si>
    <t>200812294H IDEES UMR 6266 - IDENTITE ET DIFFERENCIATION DE L'ESPACE, DE L'ENVIRONNEMENT ET DES SOCIETES</t>
  </si>
  <si>
    <t>IDENTITE ET DIFFERENCIATION DE L'ESPACE, DE L'ENVIRONNEMENT ET DES SOCIETES</t>
  </si>
  <si>
    <t>Université Le Havre</t>
  </si>
  <si>
    <t xml:space="preserve">201322883W CESIT Unité de Recherche de Kedge Business School  </t>
  </si>
  <si>
    <t xml:space="preserve">Unité de Recherche de Kedge Business School </t>
  </si>
  <si>
    <t>Kedge Business School</t>
  </si>
  <si>
    <t>200520622Y LACTH - Laboratoire d'Architecture Conception Territoire Histoire Matérialité</t>
  </si>
  <si>
    <t>Laboratoire d'Architecture Conception Territoire Histoire Matérialité</t>
  </si>
  <si>
    <t>200322879K CMP UR EMSE - Centre de Microélectronique de Provence</t>
  </si>
  <si>
    <t>Centre de Microélectronique de Provence</t>
  </si>
  <si>
    <t>Note du jury</t>
  </si>
  <si>
    <t>B2</t>
  </si>
  <si>
    <t>A1</t>
  </si>
  <si>
    <t>A3</t>
  </si>
  <si>
    <t>A2</t>
  </si>
  <si>
    <t>B1</t>
  </si>
  <si>
    <t>Défi</t>
  </si>
  <si>
    <t>Total général</t>
  </si>
  <si>
    <t>Somme de Budget (demandé) en M€</t>
  </si>
  <si>
    <t xml:space="preserve">Centre d'étude des mouvements sociaux </t>
  </si>
  <si>
    <t xml:space="preserve">201922968M CEMS UMR 8044 - Centre d'étude des mouvements sociaux </t>
  </si>
  <si>
    <t>CARRIER Marion</t>
  </si>
  <si>
    <t>HOURDIN Frédéric</t>
  </si>
  <si>
    <t>CENTRE DE RECHERCHE D'ALBI EN GENIE DES PROCEDES DES SOLIDES DIVISES, DE L'ENERGIE ET DE L'ENVIRONNEMENT</t>
  </si>
  <si>
    <t>201220448D UMR 5302 - RAPSODEE CENTRE DE RECHERCHE D'ALBI EN GENIE DES PROCEDES DES SOLIDES DIVISES, DE L'ENERGIE ET DE L'ENVIRONNEMENT</t>
  </si>
  <si>
    <t>EIBNER Simon</t>
  </si>
  <si>
    <t>EL HAFI Mouna</t>
  </si>
  <si>
    <t>FAIRHEAD Laurent</t>
  </si>
  <si>
    <t>MADELEINE Jean-Baptiste</t>
  </si>
  <si>
    <t>BLANCO Stéphane</t>
  </si>
  <si>
    <t>FOURNIER Richard</t>
  </si>
  <si>
    <t>COUVREUX Fleur</t>
  </si>
  <si>
    <t>VILLEFRANQUE Najda</t>
  </si>
  <si>
    <t>PÉLISSIER Lionel</t>
  </si>
  <si>
    <t>VENTURINI Patrice</t>
  </si>
  <si>
    <t>LECUREUX Marie-Hélène</t>
  </si>
  <si>
    <t>RABIER Alain</t>
  </si>
  <si>
    <t xml:space="preserve">201119442P EFTS UMR MA 122 - EDUCATION, FORMATION, TRAVAIL, SAVOIRS </t>
  </si>
  <si>
    <t xml:space="preserve">EDUCATION, FORMATION, TRAVAIL, SAVOIRS </t>
  </si>
  <si>
    <t>Ligue de l'enseignement de la Haute Loire</t>
  </si>
  <si>
    <t>Association de gestion du centre d'accueil polyvalent "Gérard  Chavaroche</t>
  </si>
  <si>
    <t>199719345V LPICM UMR 7647 - Laboratoire de physique des interfaces et des couches minces</t>
  </si>
  <si>
    <t>Laboratoire de physique des interfaces et des couches minces</t>
  </si>
  <si>
    <t>HUT</t>
  </si>
  <si>
    <t>Urban Habitat in Transition: Towards a comprehensive understanding of the use of connected environments for well-being and environmental efficiency</t>
  </si>
  <si>
    <t>Habitat Urbain en Transition : Vers une compréhension approfondie de l’utilisation des environnements connectés pour le bien-être et
l’efficacité environnementale</t>
  </si>
  <si>
    <t>199511949P IRIT UMR 5505 -  Institut de Recherche en Informatique de Toulouse</t>
  </si>
  <si>
    <t>Institut de Recherche en Informatique de Toulouse</t>
  </si>
  <si>
    <t>201119405Z MRM EA 4557 - Montpellier Recherche en Management</t>
  </si>
  <si>
    <t>Montpellier Recherche en Management</t>
  </si>
  <si>
    <t>Laboratoire Communication Innovation et Marché</t>
  </si>
  <si>
    <t xml:space="preserve"> 202023849R LICAÉ UR - Laboratoire sur les Interactions Cognition, Action, Emotion</t>
  </si>
  <si>
    <t>Laboratoire sur les Interactions Cognition, Action, Emotion</t>
  </si>
  <si>
    <t>202224202R LICeM UR UM 213 - Laboratoire Communication Innovation et Marché</t>
  </si>
  <si>
    <t>201822748C MRE UR UM209 - Montpellier Recherche en Economie</t>
  </si>
  <si>
    <t>Montpellier Recherche en Economie</t>
  </si>
  <si>
    <t>200718239Z TETIS UMR 1470 - Territoires, Environnement, Télédétection et Information Spatiale</t>
  </si>
  <si>
    <t>Territoires, Environnement, Télédétection et Information Spatiale</t>
  </si>
  <si>
    <t>Synox</t>
  </si>
  <si>
    <t>Centre Hospitalier Universitaire de Montpellier</t>
  </si>
  <si>
    <t>Maison des Sciences de l'Homme de Montpellier (MSH Sud)</t>
  </si>
  <si>
    <t>Atelier International expérimetal pour la cité Bionumérique</t>
  </si>
  <si>
    <t>CAMILLERI Guy</t>
  </si>
  <si>
    <t>GEORGÉ Jean-Pierre</t>
  </si>
  <si>
    <t>BERNON Carole</t>
  </si>
  <si>
    <t>NOY Claire</t>
  </si>
  <si>
    <t>LÉPINE Valérie</t>
  </si>
  <si>
    <t>HEID Marie-Caroline</t>
  </si>
  <si>
    <t>MELIANI Valérie</t>
  </si>
  <si>
    <t>CASES Anne-Sophie</t>
  </si>
  <si>
    <t>PORTES Audrey</t>
  </si>
  <si>
    <t>VIDAL David</t>
  </si>
  <si>
    <t>N’GOALA Gilles</t>
  </si>
  <si>
    <t>AIT HADDOU Hassan</t>
  </si>
  <si>
    <t>BAILLY Claire</t>
  </si>
  <si>
    <t>VINCENT Pierre</t>
  </si>
  <si>
    <t>BOTROS Nader</t>
  </si>
  <si>
    <t>PHALIPON ROBERT Isabelle</t>
  </si>
  <si>
    <t>DEPINCE Malo</t>
  </si>
  <si>
    <t>BROUILLET Thibaut</t>
  </si>
  <si>
    <t>BROUILLET Denis</t>
  </si>
  <si>
    <t>COUTTÉ Alexandre</t>
  </si>
  <si>
    <t>GUILLON Marlène</t>
  </si>
  <si>
    <t>BARANÈS Edmond</t>
  </si>
  <si>
    <t>AGUEJDAD Rahim</t>
  </si>
  <si>
    <t>Northumbria University</t>
  </si>
  <si>
    <t>Origin and fate of the urban palaeo-anthropocene in the Man-Earth-Sea continuum of the Rhône and Medjerda rivers</t>
  </si>
  <si>
    <t>Anthropocene, urban transitions and raw earth. Analysis of the implementation of sustainable cities using raw earth in construction</t>
  </si>
  <si>
    <t>Building that is learning to be healthy and eco-responsible</t>
  </si>
  <si>
    <t>Help in planning multi-actor ecological development trajectories: Biodiversity - Energy - Water - Construction - Soil</t>
  </si>
  <si>
    <t>La baignade en eau vive urbaine: Levier oU frEin pouR une ville habitable pour les humains et la biodIVERsité ?</t>
  </si>
  <si>
    <t>Are bathing activities in urban rivers a lever or an obstacle for liveable cities for humans and biodiversity?</t>
  </si>
  <si>
    <t>City Digital Transformation: Fostering Inclusion through Spatial and Temporal Flexibility</t>
  </si>
  <si>
    <t>Eco-neighborhoods: spaces for experimenting with "urban commons"?</t>
  </si>
  <si>
    <t>Printed communicating and portable Electronic nose based on functionalized 2D materials for detection of Air Pollutants (CO, NO2, NO and COV (benzene)) in urban environment</t>
  </si>
  <si>
    <t>Recherche et Action pour la Valorisation de la Ville par la Végétalisation</t>
  </si>
  <si>
    <t>Research and Action to Enhance and Revive Cities through Vegetation</t>
  </si>
  <si>
    <t>AGRO SCHOOL FOR LIFE (ISARA-EESPIG)</t>
  </si>
  <si>
    <t>Université Savoie Mont-Blanc</t>
  </si>
  <si>
    <t>Ville d'Antibes</t>
  </si>
  <si>
    <t>Ville d'Avignon - Pôle Ville durable et sobre</t>
  </si>
  <si>
    <t>Centre de Ressources de Botanique Appliquée (CRBA)</t>
  </si>
  <si>
    <t>200711883R IES UMR 5214 - Institut d'Electronique et des Systèmes</t>
  </si>
  <si>
    <t>Institut d'Electronique et des Systèmes</t>
  </si>
  <si>
    <t>201522209E AGE USC 1513 - Agroécologie et environnement</t>
  </si>
  <si>
    <t>Agroécologie et environnement</t>
  </si>
  <si>
    <t>Institut Supérieur Agriculture Rhône Alpes (ISARA-Lyon)</t>
  </si>
  <si>
    <t>201119412G LOCIE UMR 5271 - LABORATOIRE D'OPTIMISATION DE LA CONCEPTION ET INGÉNIERIE DE L'ENVIRONNEMENT</t>
  </si>
  <si>
    <t>LABORATOIRE D'OPTIMISATION DE LA CONCEPTION ET INGÉNIERIE DE L'ENVIRONNEMENT</t>
  </si>
  <si>
    <t>Université Savoie Chambéry</t>
  </si>
  <si>
    <t>201220376A UEVT IE 1353 -  Villa Thuret (INRAE)</t>
  </si>
  <si>
    <t>Villa Thuret (INRAE)</t>
  </si>
  <si>
    <t>196817912N URFM UR 0629 - Écologie des Forêts Méditerranéennes</t>
  </si>
  <si>
    <t>Écologie des Forêts Méditerranéennes</t>
  </si>
  <si>
    <t>JOSSELIN Didier</t>
  </si>
  <si>
    <t>VIGNAL Matthieu</t>
  </si>
  <si>
    <t>VIAUX Nicolas</t>
  </si>
  <si>
    <t>EMSELLEM Karine</t>
  </si>
  <si>
    <t>BORJA Jean-Stéphane</t>
  </si>
  <si>
    <t>CHRISTOFLE Sylvie</t>
  </si>
  <si>
    <t>FOURNIER Carine</t>
  </si>
  <si>
    <t>SERVIGNE Sylvie</t>
  </si>
  <si>
    <t>SAMUEL John</t>
  </si>
  <si>
    <t>COMBETTE Philippe</t>
  </si>
  <si>
    <t>PASCAL Fabien</t>
  </si>
  <si>
    <t>PENARIER Annick</t>
  </si>
  <si>
    <t>NOUVEL Philippe</t>
  </si>
  <si>
    <t>VENA Arnaud</t>
  </si>
  <si>
    <t>DUCHENE Olivier</t>
  </si>
  <si>
    <t>DUCASSE Vincent</t>
  </si>
  <si>
    <t>GRARD Baptiste</t>
  </si>
  <si>
    <t>THEBAULT Martin</t>
  </si>
  <si>
    <t>BERNARD Jérémy</t>
  </si>
  <si>
    <t>GATEBLE Gildas</t>
  </si>
  <si>
    <t xml:space="preserve">DUCATILLION Catherine </t>
  </si>
  <si>
    <t xml:space="preserve">MARTIN Nicolas </t>
  </si>
  <si>
    <t>MÉNÉZO Christophe</t>
  </si>
  <si>
    <t>Des Fondations Innovantes pour une Ville Durable</t>
  </si>
  <si>
    <t>Innovative Foundations for Sustainable city</t>
  </si>
  <si>
    <t>JAHANGIR Emad</t>
  </si>
  <si>
    <t>BADINIER Thibault</t>
  </si>
  <si>
    <t>SZYMKIEWICZ Fabien</t>
  </si>
  <si>
    <t>REIFFSTECK Philippe</t>
  </si>
  <si>
    <t>CHEVALIER Christophe</t>
  </si>
  <si>
    <t>DE SAUVAGE Jean</t>
  </si>
  <si>
    <t>DI DONNA Alice</t>
  </si>
  <si>
    <t>UGHETTO Pascal</t>
  </si>
  <si>
    <t>MROUEH Hussein</t>
  </si>
  <si>
    <t>TANG Anh Minh</t>
  </si>
  <si>
    <t>CARON Jean-François</t>
  </si>
  <si>
    <t>SAADÉ Myriam</t>
  </si>
  <si>
    <t>MESNIL Romain</t>
  </si>
  <si>
    <t>BAVEREL Olivier</t>
  </si>
  <si>
    <t>DUMONT Marc</t>
  </si>
  <si>
    <t>CES - Centre Efficacité énergétique des Systèmes</t>
  </si>
  <si>
    <t>Centre Efficacité énergétique des Systèmes</t>
  </si>
  <si>
    <t>200212790Y LATTS UMR 8134 Laboratoire Techniques, Territoires et Sociétés</t>
  </si>
  <si>
    <t>Laboratoire Techniques, Territoires et Sociétés</t>
  </si>
  <si>
    <t>200718421X NAVIER UMR 8205 - Laboratoire Navier</t>
  </si>
  <si>
    <t>Laboratoire Navier</t>
  </si>
  <si>
    <t>NGE FONDATIONS</t>
  </si>
  <si>
    <t>RABOT DUTILLEUL</t>
  </si>
  <si>
    <t>Construire au futur Haiter le futur</t>
  </si>
  <si>
    <t>EDF</t>
  </si>
  <si>
    <t>GA Smart Building</t>
  </si>
  <si>
    <t>InFuSe</t>
  </si>
  <si>
    <t>HEALTHY</t>
  </si>
  <si>
    <t>HEALTHY De la compréhension à l’action : promouvoir une ville saine</t>
  </si>
  <si>
    <t>HEALTHY From understanding to action: promoting a healthy city</t>
  </si>
  <si>
    <t>Ville d'Ivry-sur-Seine</t>
  </si>
  <si>
    <t>Territoire Grand Paris Sud-Est</t>
  </si>
  <si>
    <t xml:space="preserve">201019676Y TIRO-MATOs UMR E 4320 - Transporteurs en Imagerie et Radiothérapie en Oncologie - Mécanismes Biologique des Altérations du Tissu Osseux </t>
  </si>
  <si>
    <t xml:space="preserve">Transporteurs en Imagerie et Radiothérapie en Oncologie - Mécanismes Biologique des Altérations du Tissu Osseux </t>
  </si>
  <si>
    <t>201220432L I3S UMR 7271 - Laboratoire d'Informatique, Signaux et Systèmes de Sophia Antipolis</t>
  </si>
  <si>
    <t>Laboratoire d'Informatique, Signaux et Systèmes de Sophia Antipolis</t>
  </si>
  <si>
    <t>201622213E Transitions - Transitions Numériques Savoirs Médias Territoires</t>
  </si>
  <si>
    <t>Transitions Numériques Savoirs Médias Territoires</t>
  </si>
  <si>
    <t>201923615R RETINES - Risques, Epidemiologie, Territoires, Informations, Education et Santé</t>
  </si>
  <si>
    <t>Risques, Epidemiologie, Territoires, Informations, Education et Santé</t>
  </si>
  <si>
    <t>PÉREZ Sandra</t>
  </si>
  <si>
    <t>VOIRON Christine</t>
  </si>
  <si>
    <t>POURCHER Thierry</t>
  </si>
  <si>
    <t>DAGNINO Sonia</t>
  </si>
  <si>
    <t>LINDENTHAL Sabine</t>
  </si>
  <si>
    <t>PERALDI-FRATI Marie-Agnès</t>
  </si>
  <si>
    <t>MALLET Frédéric</t>
  </si>
  <si>
    <t>FERRY Nicolas</t>
  </si>
  <si>
    <t>TIGLI Jean-Yves</t>
  </si>
  <si>
    <t>REY Gaëtan</t>
  </si>
  <si>
    <t>DARTIGUES-PALLEZ Christel</t>
  </si>
  <si>
    <t>MEYER Vincent</t>
  </si>
  <si>
    <t>NÉLIS-BLANC Laurence</t>
  </si>
  <si>
    <t>STACCINI Pascal</t>
  </si>
  <si>
    <t>MAIGNANT Gilles</t>
  </si>
  <si>
    <t>DUFOUR Frank</t>
  </si>
  <si>
    <t>TISSEUR Céline</t>
  </si>
  <si>
    <t>JONATHAN Stéphanie</t>
  </si>
  <si>
    <t>COLL Isabelle</t>
  </si>
  <si>
    <t>ZEPF Marcus</t>
  </si>
  <si>
    <t>HUMAIN-LAMOURE Anne-Lise</t>
  </si>
  <si>
    <t>SCHURHOFF Franck</t>
  </si>
  <si>
    <t>SZOKE Andrei</t>
  </si>
  <si>
    <t>PIGNON Baptiste</t>
  </si>
  <si>
    <t>CANOUI-POITRINE Florence</t>
  </si>
  <si>
    <t>LAFONT Charlotte</t>
  </si>
  <si>
    <t xml:space="preserve">200919261B IMRB U 955 - Institut Mondor de recherche biomédicale </t>
  </si>
  <si>
    <t>Institut Mondor de recherche biomédicale</t>
  </si>
  <si>
    <t>École Nationale Vétérinaire Maison-Alfort (ENVA)</t>
  </si>
  <si>
    <t>HARBELOT Isabelle</t>
  </si>
  <si>
    <t>HACHI Ryma</t>
  </si>
  <si>
    <t>MONVOISIN Manon</t>
  </si>
  <si>
    <t>FOLLIET François</t>
  </si>
  <si>
    <t>Villes régénératrices face aux évolutions climatiques et à l a dépendance énergétique</t>
  </si>
  <si>
    <t>Regenerative cities facing climate change and energy dependency</t>
  </si>
  <si>
    <t>LEVRATTO Nadine</t>
  </si>
  <si>
    <t>CAILLE Frédéric</t>
  </si>
  <si>
    <t>WURTZ Frédéric</t>
  </si>
  <si>
    <t>DELINCHANT Benoit</t>
  </si>
  <si>
    <t>BEN SACI Abdelkader</t>
  </si>
  <si>
    <t xml:space="preserve">REIGNIER Patrick </t>
  </si>
  <si>
    <t>GIROUX Stéphanie</t>
  </si>
  <si>
    <t>VALIORGUE Pierre</t>
  </si>
  <si>
    <t>MOUNKAILA NOMA Dijbrilla</t>
  </si>
  <si>
    <t>PEYROL Eric</t>
  </si>
  <si>
    <t>BERRAH Lamia-Amel</t>
  </si>
  <si>
    <t>PLASSART Stéphan</t>
  </si>
  <si>
    <t>FITO-DE-LA-CRUZ Jaume</t>
  </si>
  <si>
    <t>FRAISSE Gilles</t>
  </si>
  <si>
    <t>LUSHNIKOVA Anna</t>
  </si>
  <si>
    <t>RAMOUSSE Julien</t>
  </si>
  <si>
    <t>LAMAISON Nicolas</t>
  </si>
  <si>
    <t>FOUCQUIER Aurélie</t>
  </si>
  <si>
    <t>BENIZRI Émile</t>
  </si>
  <si>
    <t>DURAND Alexis</t>
  </si>
  <si>
    <t>LEGLIZE Pierre</t>
  </si>
  <si>
    <t>SIRGUEY Catherine</t>
  </si>
  <si>
    <t>POINSOT Philippe</t>
  </si>
  <si>
    <t>TESSIER Luc</t>
  </si>
  <si>
    <t>201120461X UMR 7235 - EconomiX</t>
  </si>
  <si>
    <t>EconomiX</t>
  </si>
  <si>
    <t xml:space="preserve">200511876S TRIANGLE UMR 5206 - ACTION, DISCOURS, PENSEE POLITIQUE ET ECONOMIQUE </t>
  </si>
  <si>
    <t>ACTION, DISCOURS, PENSEE POLITIQUE ET ECONOMIQUE</t>
  </si>
  <si>
    <t>Institut Études Politiques Lyon (IEP Lyon)</t>
  </si>
  <si>
    <t>200711886U - UMR 5217 LIG - Laboratoire d'Informatique de Grenoble</t>
  </si>
  <si>
    <t>Laboratoire d'Informatique de Grenoble</t>
  </si>
  <si>
    <t>199911703E - LAGEPP UMR 5007 - LABORATOIRE D'AUTOMATIQUE, DE GENIE DES PROCEDES ET DE GENIE PHARMACEUTIQUE</t>
  </si>
  <si>
    <t>LABORATOIRE D'AUTOMATIQUE, DE GENIE DES PROCEDES ET DE GENIE PHARMACEUTIQUE</t>
  </si>
  <si>
    <t>200314973S LISTIC EA 3703 - LABORATOIRE D'INFORMATIQUE, SYSTÈMES, TRAITEMENT DE L'INFORMATION ET DE LA CONNAISSANCE</t>
  </si>
  <si>
    <t>LABORATOIRE D'INFORMATIQUE, SYSTÈMES, TRAITEMENT DE L'INFORMATION ET DE LA CONNAISSANCE</t>
  </si>
  <si>
    <t>200418592W LITEN - Laboratoire d'Innovation pour les Technologies des Energies nouvelles et les Nanomatériaux</t>
  </si>
  <si>
    <t>Laboratoire d'Innovation pour les Technologies des Energies nouvelles et les Nanomatériaux</t>
  </si>
  <si>
    <t>Laboratoire Metis EM Normandie</t>
  </si>
  <si>
    <t>Métis Ecole de Management de Normandie</t>
  </si>
  <si>
    <t>École de management de Normandie (EM Normandie)</t>
  </si>
  <si>
    <t>Pays de Gex Agglo (PGA)</t>
  </si>
  <si>
    <t>Agglomération de Grenoble</t>
  </si>
  <si>
    <t>TERRINOV Société Public Local</t>
  </si>
  <si>
    <t>RENOBAT-ICU</t>
  </si>
  <si>
    <t>Caractérisation de l’impact de la rénovation de bâtiments collectifs comme solution d’adaptation et d'atténuation aux îlots de chaleur
urbains</t>
  </si>
  <si>
    <t>Characterisation of the impact of building renovation as an Urban Heat Island adaptation and mitigation solution</t>
  </si>
  <si>
    <t>SCHOEMAECKER Coralie</t>
  </si>
  <si>
    <t>HANOUNE Benjamin</t>
  </si>
  <si>
    <t>CRUMEYROLLE Suzanne</t>
  </si>
  <si>
    <t>FERLAY Nicolas</t>
  </si>
  <si>
    <t>CHIAPELLO Isabelle</t>
  </si>
  <si>
    <t>JANKOWIAK Isabelle</t>
  </si>
  <si>
    <t>FRANCHOMME Magalie</t>
  </si>
  <si>
    <t>FRÈRE Severine</t>
  </si>
  <si>
    <t>HINNEWINKEL Christelle</t>
  </si>
  <si>
    <t>SACHSÉ Victoria</t>
  </si>
  <si>
    <t>PAUWELS Maxime</t>
  </si>
  <si>
    <t>FRÉROT Helene</t>
  </si>
  <si>
    <t>LESVEN Ludovic</t>
  </si>
  <si>
    <t>NET Sopheak</t>
  </si>
  <si>
    <t>PASCAL Nicolas</t>
  </si>
  <si>
    <t>ANTALUCA Eduard</t>
  </si>
  <si>
    <t>HENRIOT Carine</t>
  </si>
  <si>
    <t>LAMARQUE Fabien</t>
  </si>
  <si>
    <t>TRAN LE Anh Dung</t>
  </si>
  <si>
    <t>DOUZANE Omar</t>
  </si>
  <si>
    <t>LAHOCHE Laurent</t>
  </si>
  <si>
    <t>THEVENET Frédéric</t>
  </si>
  <si>
    <t>VERRIELE Marie</t>
  </si>
  <si>
    <t>GAUDION Vincent</t>
  </si>
  <si>
    <t>FAGNIEZ Thomas</t>
  </si>
  <si>
    <t>AUGUSTIN Patrick</t>
  </si>
  <si>
    <t>DELBARRE Hervé</t>
  </si>
  <si>
    <t>FOURMENTIN Marc</t>
  </si>
  <si>
    <t>SOKOLOV Anton</t>
  </si>
  <si>
    <t>DIEUDONNE Elsa</t>
  </si>
  <si>
    <t>BILLET Sylvain</t>
  </si>
  <si>
    <t>LECONTE François</t>
  </si>
  <si>
    <t>PISCHIUTTA Sarah</t>
  </si>
  <si>
    <t xml:space="preserve">199812850F UMR 8522 PC2A - Physicochimie des Processus de Combustion et de l'Atmosphère </t>
  </si>
  <si>
    <t xml:space="preserve"> Physicochimie des Processus de Combustion et de l'Atmosphère </t>
  </si>
  <si>
    <t>199812847C UMR 8518 LOA - Laboratoire d'optique atmosphèrique</t>
  </si>
  <si>
    <t>Laboratoire d'optique atmosphèrique</t>
  </si>
  <si>
    <t>199812845A UMR 8516 LASIRe - Laboratoire Avancé de Spectroscopie pour les Intéractions la Réactivité et l'Environnement</t>
  </si>
  <si>
    <t>Laboratoire Avancé de Spectroscopie pour les Intéractions la Réactivité et l'Environnement</t>
  </si>
  <si>
    <t>École Nationale Supérieure de Chimie de Lille</t>
  </si>
  <si>
    <t>200415159P LTI UR 3899 - LABORATOIRE DES TECHNOLOGIES INNOVANTES</t>
  </si>
  <si>
    <t>LABORATOIRE DES TECHNOLOGIES INNOVANTES</t>
  </si>
  <si>
    <t>Université Picardie Jules-Verne Amiens</t>
  </si>
  <si>
    <t xml:space="preserve">201019039F LPCA UR 4493 - LABORATOIRE DE PHYSICO-CHIMIE DE L'ATMOSPHERE </t>
  </si>
  <si>
    <t xml:space="preserve">LABORATOIRE DE PHYSICO-CHIMIE DE L'ATMOSPHERE </t>
  </si>
  <si>
    <t>201019040G UCEIV  UR 4492 - UNITE DE CHIMIE ENVIRONNEMENTALE ET INTERACTIONS SUR LE VIVANT</t>
  </si>
  <si>
    <t>UNITE DE CHIMIE ENVIRONNEMENTALE ET INTERACTIONS SUR LE VIVANT</t>
  </si>
  <si>
    <t>200918491P LERMAB UR 4370 - LABORATOIRE D'ETUDES ET DE RECHERCHE SUR LE MATERIAU BOIS</t>
  </si>
  <si>
    <t>LABORATOIRE D'ETUDES ET DE RECHERCHE SUR LE MATERIAU BOIS</t>
  </si>
  <si>
    <t>Groupement Ornithologique et Naturaliste du Nord Pas de Calais</t>
  </si>
  <si>
    <t>SIN-City</t>
  </si>
  <si>
    <t>SIN-City : Sober &amp; Innovative Neighborhoods in the City : une plateforme d'expérimentation et de simulation à l'échelle 1 pour évaluer le climat urbain</t>
  </si>
  <si>
    <t>SIN-City: Sober &amp; Innovative Neighborhoods in the City: a scale-1 experimentation and simulation platform to assess urban climate</t>
  </si>
  <si>
    <t>PELLENQ Roland</t>
  </si>
  <si>
    <t>TARANTO Pascal</t>
  </si>
  <si>
    <t>ROSE Jérôme</t>
  </si>
  <si>
    <t>AUFFAN Mélanie</t>
  </si>
  <si>
    <t>TEMIME-ROUSSEL Brice</t>
  </si>
  <si>
    <t>CHANEAC Corinne</t>
  </si>
  <si>
    <t>DURUPTHY Olivier</t>
  </si>
  <si>
    <t>AZIZA Hassen</t>
  </si>
  <si>
    <t>ORSIÈRE Thierry</t>
  </si>
  <si>
    <t>199412064U IEM UMR 5635 - Institut Européen des Membranes</t>
  </si>
  <si>
    <t>Institut Européen des Membranes</t>
  </si>
  <si>
    <t>École Nationale Supérieure de Chimie de Montpellier (ENSCM)</t>
  </si>
  <si>
    <t>201220302V CGGG - Centre Gilles-Gaston GRANGER</t>
  </si>
  <si>
    <t>Centre Gilles-Gaston GRANGER</t>
  </si>
  <si>
    <t>Chimie de la Matière Condensée de Paris</t>
  </si>
  <si>
    <t>199712620K LCMCP UMR 7574 - Chimie de la Matière Condensée de Paris</t>
  </si>
  <si>
    <t>201220336G IM2NP UMR 7374 - Institut des Matériaux, de Microélectronique et des Nanosciences de Provence</t>
  </si>
  <si>
    <t>Institut des Matériaux, de Microélectronique et des Nanosciences de Provence</t>
  </si>
  <si>
    <t>Université de Toulon</t>
  </si>
  <si>
    <t>Institut Supérieur d'Electronique et du Numérique Toulons (ISEN Toulon)</t>
  </si>
  <si>
    <t>Lycée Professionnel, Auguste Bouvet, Romans</t>
  </si>
  <si>
    <t>ALLIOS</t>
  </si>
  <si>
    <t>COMMUNS</t>
  </si>
  <si>
    <t>SWAP</t>
  </si>
  <si>
    <t>Planifier la ville en prenant en compte les sols</t>
  </si>
  <si>
    <t>Soil-characteristic-aware urban planning</t>
  </si>
  <si>
    <t>BUHLER Thomas</t>
  </si>
  <si>
    <t>AY Jean-Sauveur</t>
  </si>
  <si>
    <t>199717902B CESAER UMR 1041 - Centre d'Economie et de Sociologie Appliquées à l'Agriculture et aux Espaces Ruraux</t>
  </si>
  <si>
    <t>Centre d'Economie et de Sociologie Appliquées à l'Agriculture et aux Espaces Ruraux</t>
  </si>
  <si>
    <t>GEOCARTA</t>
  </si>
  <si>
    <t>GRAND SOISSONS AGGLOMÉRATION</t>
  </si>
  <si>
    <t>urveillance de la ville pour la résilience physique et la sécurité des biens confrontés à des défis émergents grâce à la fibre noire</t>
  </si>
  <si>
    <t>Urban health monitoring with dark fibre for physical resilience and security of assets in response to emerging challenges</t>
  </si>
  <si>
    <t>GUÉGUEN Philippe</t>
  </si>
  <si>
    <t>COUTANT Olivier</t>
  </si>
  <si>
    <t>GARAMBOIS Stéphane</t>
  </si>
  <si>
    <t>BROSSIER Romain</t>
  </si>
  <si>
    <t>METIVIER Ludovic</t>
  </si>
  <si>
    <t>CHALJUB Emmanuel</t>
  </si>
  <si>
    <t>WATHELET Marc</t>
  </si>
  <si>
    <t>MOATTY Annabelle</t>
  </si>
  <si>
    <t>GRANCHER Delphine</t>
  </si>
  <si>
    <t>TRIC Emmanuel</t>
  </si>
  <si>
    <t>SLADEN Anthony</t>
  </si>
  <si>
    <t>VAN DEN ENDE Martijn</t>
  </si>
  <si>
    <t>BES DE BERC Maxime</t>
  </si>
  <si>
    <t>HIBERT Clément</t>
  </si>
  <si>
    <t>SCHMITTBUHL Jean</t>
  </si>
  <si>
    <t>VERGNE Jérôme</t>
  </si>
  <si>
    <t>ZIGONE Dimitri</t>
  </si>
  <si>
    <t>DERODE Benoit</t>
  </si>
  <si>
    <t>LENGLINÉ Olivier</t>
  </si>
  <si>
    <t>SAMBOLIAN Serge</t>
  </si>
  <si>
    <t>BONILLA Fabian</t>
  </si>
  <si>
    <t>BERTRAND Etienne</t>
  </si>
  <si>
    <t>CHESNAIS Céline</t>
  </si>
  <si>
    <t>LEPAROUX Donatienne</t>
  </si>
  <si>
    <t>LEHUJEUR Maximilien</t>
  </si>
  <si>
    <t>KHADOUR Aghiad</t>
  </si>
  <si>
    <t>RICHARD Cédric</t>
  </si>
  <si>
    <t>FERRARI André</t>
  </si>
  <si>
    <t>NASSIF Roula</t>
  </si>
  <si>
    <t>GRANGE Stéphane</t>
  </si>
  <si>
    <t>BERTRAND David</t>
  </si>
  <si>
    <t>DESPREZ Cédric</t>
  </si>
  <si>
    <t>GÉLIS Céline</t>
  </si>
  <si>
    <t>HOK Sébastien</t>
  </si>
  <si>
    <t>RICHET Yann</t>
  </si>
  <si>
    <t>TAUZIN Benoît</t>
  </si>
  <si>
    <t>DURAND Stéphanie</t>
  </si>
  <si>
    <t>BODIN Thomas</t>
  </si>
  <si>
    <t>BOSSU Rémy</t>
  </si>
  <si>
    <t>201119454C ISTERRE UMR 5275 - Institut des Sciences de la Terre</t>
  </si>
  <si>
    <t>Institut des Sciences de la Terre</t>
  </si>
  <si>
    <t>199812919F LGP UMR 8591 - Laboratoire de géographie physique : environnements quaternaires et actuels</t>
  </si>
  <si>
    <t>Laboratoire de géographie physique : environnements quaternaires et actuels</t>
  </si>
  <si>
    <t xml:space="preserve">200816914E GEOAZUR UMR 7329 - Géoazur </t>
  </si>
  <si>
    <t>Géoazur</t>
  </si>
  <si>
    <t>Observatoire de la Côte d'Azur Nice</t>
  </si>
  <si>
    <t>202123702B ITES UMR 7063 - Institut Terre Environnement Strasbourg</t>
  </si>
  <si>
    <t>Institut Terre Environnement Strasbourg</t>
  </si>
  <si>
    <t>École Nationale du Génie de l'Eau et de l'Environnement Strasbourg (ENGEES)</t>
  </si>
  <si>
    <t>201220431K LAGRANGE UMR 7282 - Laboratoire J-L. Lagrange</t>
  </si>
  <si>
    <t>Laboratoire J-L. Lagrange</t>
  </si>
  <si>
    <t>Pôle Santé Environnement - Direction Environnement</t>
  </si>
  <si>
    <t>201722596S PSE-ENV - Pôle Santé Environnement - Direction Environnement</t>
  </si>
  <si>
    <t>Institut de Radioprotection et Sureté Nucléaire (IRSN)</t>
  </si>
  <si>
    <t>CSEM - Centre Sismologique Euro-Méditerranéen</t>
  </si>
  <si>
    <t>Centre Sismologique Euro Méditerranéen</t>
  </si>
  <si>
    <t>Centre Sismologique Eur-Méditerranéen (CSEM)</t>
  </si>
  <si>
    <t>Grenoble Alpes Métropole - Pôle Économie Attractivité</t>
  </si>
  <si>
    <t>La Fibre Grand Lyon THD</t>
  </si>
  <si>
    <t>Eurométropole de Strasbourg</t>
  </si>
  <si>
    <t>EPOS-FR</t>
  </si>
  <si>
    <t>DATA TERRA</t>
  </si>
  <si>
    <t>GUÉGUEN Philippe</t>
  </si>
  <si>
    <t>BOUÉ Pierre</t>
  </si>
  <si>
    <t>Lab 5 Chercheur 8</t>
  </si>
  <si>
    <t>Laboratoires Vivants Bioclimatiques Urbains</t>
  </si>
  <si>
    <t>Urban Bioclimatic Living Labs</t>
  </si>
  <si>
    <t>BENZAAMA Hichem</t>
  </si>
  <si>
    <t>BASECQ Vincent</t>
  </si>
  <si>
    <t>LAPERTOT Arnaud</t>
  </si>
  <si>
    <t>FAILLA Pascal</t>
  </si>
  <si>
    <t>BENNABI Abdelkrim</t>
  </si>
  <si>
    <t>DARDE Benjamin</t>
  </si>
  <si>
    <t>POUPARDIN Adrien</t>
  </si>
  <si>
    <t>DONY Anne</t>
  </si>
  <si>
    <t>BENNING Pierre</t>
  </si>
  <si>
    <t>EL MEOUCHE Rani</t>
  </si>
  <si>
    <t>BETIS Gilles</t>
  </si>
  <si>
    <t>RICHARD Yves</t>
  </si>
  <si>
    <t>MARTINY Nadège</t>
  </si>
  <si>
    <t>REGA Mario</t>
  </si>
  <si>
    <t>FARA Emmanuel</t>
  </si>
  <si>
    <t>THEVENIN Thomas</t>
  </si>
  <si>
    <t>FEN-CHONG Julie</t>
  </si>
  <si>
    <t>JEGOU Anne</t>
  </si>
  <si>
    <t>FACHINETTI Valérie</t>
  </si>
  <si>
    <t>EMERY Justin</t>
  </si>
  <si>
    <t>BAUMONT Catherine</t>
  </si>
  <si>
    <t>CUPILLARD Richard</t>
  </si>
  <si>
    <t>BERTHIER Emmanuel</t>
  </si>
  <si>
    <t>SAGE Jérémie</t>
  </si>
  <si>
    <t>MALFANTE Marielle</t>
  </si>
  <si>
    <t>ROBIN Bénédicte</t>
  </si>
  <si>
    <t>PERALTA Maxime</t>
  </si>
  <si>
    <t>CEA - Commissariat à l’Énergie Atomique</t>
  </si>
  <si>
    <t>Commissariat à l’Énergie Atomique</t>
  </si>
  <si>
    <t>200922745N IRC - Institut de Recherche en Constructibilité</t>
  </si>
  <si>
    <t>Institut de Recherche en Constructibilité</t>
  </si>
  <si>
    <t>École Spéciale des Travaux Publics, du Bâtiment et de l'Industrie (ESTP-Paris)</t>
  </si>
  <si>
    <t>BIOGEOSCIENCES</t>
  </si>
  <si>
    <t>201220400B BGS UMR 6282 - BIOGEOSCIENCES</t>
  </si>
  <si>
    <t>01522593X LEDi UR 7467 - Laboratoire d'Economie de Dijon</t>
  </si>
  <si>
    <t>Laboratoire d'Economie de Dijon</t>
  </si>
  <si>
    <t>201421810A Cerema-TV - Cerema Direction Technique Territoires et Ville</t>
  </si>
  <si>
    <t>Cerema Direction Technique Territoires et Ville</t>
  </si>
  <si>
    <t>200118591H LIST - Laboratoire d'Intégration des Systèmes et des Technologies</t>
  </si>
  <si>
    <t>Laboratoire d'Intégration des Systèmes et des Technologies</t>
  </si>
  <si>
    <t>ESTP Cachan and GOSB</t>
  </si>
  <si>
    <t>Métropole de Dijon</t>
  </si>
  <si>
    <t>Métropole de Dijon - Data BFC (régional Scal - TID)</t>
  </si>
  <si>
    <t>NEZEYS Alexandre</t>
  </si>
  <si>
    <t>CODET-HACHE Oanez</t>
  </si>
  <si>
    <t>HOLCIM</t>
  </si>
  <si>
    <t>COLAS</t>
  </si>
  <si>
    <t>ARTELIA</t>
  </si>
  <si>
    <t>Groupe Saint-Léonard</t>
  </si>
  <si>
    <t>Biophonia</t>
  </si>
  <si>
    <t>Urbasense</t>
  </si>
  <si>
    <t>Établissement Public Territorial Grand-Orly-Seine-Bièvre</t>
  </si>
  <si>
    <t>Lab porteur chercheur 11</t>
  </si>
  <si>
    <t>Source Urbaine</t>
  </si>
  <si>
    <t xml:space="preserve">201320509R LIVE UMR 7362 - Laboratoire Image, Ville, Environnement </t>
  </si>
  <si>
    <t>Laboratoire Image, Ville, Environnement</t>
  </si>
  <si>
    <t>200412232H FEMTO-ST UMR 6174 - INSTITUT FRANCHE-COMTE ELECTRONIQUE MECANIQUE THERMIQUE ET OPTIQUE - SCIENCES ET TECHNOLOGIES</t>
  </si>
  <si>
    <t>INSTITUT FRANCHE-COMTE ELECTRONIQUE MECANIQUE THERMIQUE ET OPTIQUE - SCIENCES ET TECHNOLOGIES</t>
  </si>
  <si>
    <t>École Nationale Supérieure Mécanique et Microtechniques Besançon</t>
  </si>
  <si>
    <t>Université Technologique de Belfort Montbéliard (UTBM)</t>
  </si>
  <si>
    <t>Université Franche-Comté Besançon</t>
  </si>
  <si>
    <t>200815509C LEMNA UR 4272 - LABORATOIRE D'ECONOMIE ET DE MANAGEMENT NANTES ATLANTIQUE</t>
  </si>
  <si>
    <t>LABORATOIRE D'ECONOMIE ET DE MANAGEMENT NANTES ATLANTIQUE</t>
  </si>
  <si>
    <t>200817437Y GRANEM - GROUPE DE RECHERCHE ANGEVIN EN ECONOMIE ET MANAGEMENT</t>
  </si>
  <si>
    <t>GROUPE DE RECHERCHE ANGEVIN EN ECONOMIE ET MANAGEMENT</t>
  </si>
  <si>
    <t>202224180S LinCS UMR 7069 - Laboratoire interdisciplinaire en études culturelles</t>
  </si>
  <si>
    <t>Laboratoire interdisciplinaire en études culturelles</t>
  </si>
  <si>
    <t>201320497C Icube UMR 7357 - Laboratoire des sciences de l'Ingénieur, de l'Informatique et de l'Imagerie</t>
  </si>
  <si>
    <t>Laboratoire des sciences de l'Ingénieur, de l'Informatique et de l'Imagerie</t>
  </si>
  <si>
    <t>Hôpitaux Universitaire de Strabourg (CHUS)</t>
  </si>
  <si>
    <t>BLOND Nadège</t>
  </si>
  <si>
    <t>SALZE Paul</t>
  </si>
  <si>
    <t>CONESA Alexis</t>
  </si>
  <si>
    <t>FUJIKI Kenji</t>
  </si>
  <si>
    <t>ENAUX Christophe</t>
  </si>
  <si>
    <t>CLAPPIER Alain</t>
  </si>
  <si>
    <t>LABAUDE Florian</t>
  </si>
  <si>
    <t>PONS Armand</t>
  </si>
  <si>
    <t>KOHLER Manon</t>
  </si>
  <si>
    <t>DE LAROCHELAMBERT Thierry</t>
  </si>
  <si>
    <t>LANZETTA François</t>
  </si>
  <si>
    <t>LEPILLER Valérie</t>
  </si>
  <si>
    <t>DEPREZ Aline</t>
  </si>
  <si>
    <t>PAYAN Sébastien</t>
  </si>
  <si>
    <t>BRISEBAT Guillaume</t>
  </si>
  <si>
    <t>GUERNOUTI Sihem</t>
  </si>
  <si>
    <t>HUMBERT Myriam</t>
  </si>
  <si>
    <t>TRAVERS Muriel</t>
  </si>
  <si>
    <t>APPERE Gildas</t>
  </si>
  <si>
    <t>GAUDOU Benoît</t>
  </si>
  <si>
    <t>GLATRON Sandrine</t>
  </si>
  <si>
    <t>BOUVENOT Jean-Baptiste</t>
  </si>
  <si>
    <t>AZAM Marie-Hélène</t>
  </si>
  <si>
    <t>JOHANNES Kevyn</t>
  </si>
  <si>
    <t>WAEYTENS Julien</t>
  </si>
  <si>
    <t>Ville de Mulhouse</t>
  </si>
  <si>
    <t>Agence du climat</t>
  </si>
  <si>
    <t>Association des collectivités françaises pour la qualité de l'air</t>
  </si>
  <si>
    <t>Habitat Réuni</t>
  </si>
  <si>
    <t>Octpus Lab</t>
  </si>
  <si>
    <t>Build &amp; Connect</t>
  </si>
  <si>
    <t>Éco-Quartier Strasbourg</t>
  </si>
  <si>
    <t>VulnérabilitE des populations urbaines à la Pollution de l’Air et aux
fortes Chaleurs: diagnostics intégrés, atténuation et adaptation</t>
  </si>
  <si>
    <t>Vulnerability of urban populations to air pollution and overheating:
Integrated assessment, mitigation and adaptation</t>
  </si>
  <si>
    <t>Conception durable: de la nature à la ville</t>
  </si>
  <si>
    <t>Sustainable design : from nature to cities</t>
  </si>
  <si>
    <t>PCA-Stream (cabinet d'architecture Paris)</t>
  </si>
  <si>
    <t>Curtin University Australia</t>
  </si>
  <si>
    <t>UDDC Bangkok</t>
  </si>
  <si>
    <t>ITB Ernawati Giri Rachman Indonesia</t>
  </si>
  <si>
    <t>Indah Widiastuti Indonesia</t>
  </si>
  <si>
    <t>Rifky Sungkar NGO INDECON Indonesia</t>
  </si>
  <si>
    <t>200111810M LAMA UMR 5127 - Laboratoire de mathématiques</t>
  </si>
  <si>
    <t>Laboratoire de mathématiques</t>
  </si>
  <si>
    <t>201222600T MAP-MAACC UMR 3495 - Modélisations pour l'Assistance à l'Activité Cognitive de Conception</t>
  </si>
  <si>
    <t>Modélisations pour l'Assistance à l'Activité Cognitive de Conception</t>
  </si>
  <si>
    <t>LESIEUR Claire</t>
  </si>
  <si>
    <t>MARQUIS-FAVRE Wilfrid</t>
  </si>
  <si>
    <t>VUILLON Laurent</t>
  </si>
  <si>
    <t>LAGESSE Claire</t>
  </si>
  <si>
    <t>BLAIN Catherine</t>
  </si>
  <si>
    <t>ROS Cyril</t>
  </si>
  <si>
    <t>HEIL CHAYAAMOR Natasha</t>
  </si>
  <si>
    <t>201019112K ANHIMA UMR 8210 - Anthropologie et Histoire des Mondes Antiques</t>
  </si>
  <si>
    <t>Anthropologie et Histoire des Mondes Antiques</t>
  </si>
  <si>
    <t>Université d'Evry-Val d'Essonne</t>
  </si>
  <si>
    <t>Archéologie et philologie d'Orient et d'Occiden</t>
  </si>
  <si>
    <t>202023849R LICAÉ UR - Laboratoire sur les Interactions Cognition, Action, Emotion</t>
  </si>
  <si>
    <t>Projet 1</t>
  </si>
  <si>
    <t>Discipline ERC 1 LABO</t>
  </si>
  <si>
    <t>Discipline ERC 2 LABO</t>
  </si>
  <si>
    <t>Discipline ERC 3 LABO</t>
  </si>
  <si>
    <t>Discipline ERC 4 Labo</t>
  </si>
  <si>
    <r>
      <t>SH1 </t>
    </r>
    <r>
      <rPr>
        <b/>
        <sz val="16"/>
        <color theme="1"/>
        <rFont val="Garamond"/>
        <family val="1"/>
      </rPr>
      <t>Individus, marchés et organisations</t>
    </r>
    <r>
      <rPr>
        <sz val="16"/>
        <color theme="1"/>
        <rFont val="Garamond"/>
        <family val="1"/>
      </rPr>
      <t> : Economie, finance, management</t>
    </r>
  </si>
  <si>
    <r>
      <t>SH2 </t>
    </r>
    <r>
      <rPr>
        <b/>
        <sz val="16"/>
        <color theme="1"/>
        <rFont val="Garamond"/>
        <family val="1"/>
      </rPr>
      <t>Institutions, gouvernance et systèmes juridiques</t>
    </r>
    <r>
      <rPr>
        <sz val="16"/>
        <color theme="1"/>
        <rFont val="Garamond"/>
        <family val="1"/>
      </rPr>
      <t> : Sciences politiques, relations internationales, droit</t>
    </r>
  </si>
  <si>
    <r>
      <t>SH3 </t>
    </r>
    <r>
      <rPr>
        <b/>
        <sz val="16"/>
        <color theme="1"/>
        <rFont val="Garamond"/>
        <family val="1"/>
      </rPr>
      <t>Le monde social et sa diversité</t>
    </r>
    <r>
      <rPr>
        <sz val="16"/>
        <color theme="1"/>
        <rFont val="Garamond"/>
        <family val="1"/>
      </rPr>
      <t> : Sociologie, psychologie sociale, anthropologie sociale, sciences de l’éducation, études de communication</t>
    </r>
  </si>
  <si>
    <r>
      <t>SH4 </t>
    </r>
    <r>
      <rPr>
        <b/>
        <sz val="16"/>
        <color theme="1"/>
        <rFont val="Garamond"/>
        <family val="1"/>
      </rPr>
      <t>L'esprit humain et sa complexité</t>
    </r>
    <r>
      <rPr>
        <sz val="16"/>
        <color theme="1"/>
        <rFont val="Garamond"/>
        <family val="1"/>
      </rPr>
      <t> : Sciences cognitives, psychologie, linguistique, philosophie théorique</t>
    </r>
  </si>
  <si>
    <r>
      <t>SH5 </t>
    </r>
    <r>
      <rPr>
        <b/>
        <sz val="16"/>
        <color theme="1"/>
        <rFont val="Garamond"/>
        <family val="1"/>
      </rPr>
      <t>Cultures et production culturelle</t>
    </r>
    <r>
      <rPr>
        <sz val="16"/>
        <color theme="1"/>
        <rFont val="Garamond"/>
        <family val="1"/>
      </rPr>
      <t> : Études littéraires, études culturelles, étude des arts, philosophie</t>
    </r>
  </si>
  <si>
    <r>
      <t>SH6 </t>
    </r>
    <r>
      <rPr>
        <b/>
        <sz val="16"/>
        <color theme="1"/>
        <rFont val="Garamond"/>
        <family val="1"/>
      </rPr>
      <t>L'étude du passé humain</t>
    </r>
    <r>
      <rPr>
        <sz val="16"/>
        <color theme="1"/>
        <rFont val="Garamond"/>
        <family val="1"/>
      </rPr>
      <t> : Archéologie et histoire</t>
    </r>
  </si>
  <si>
    <r>
      <t>SH7 </t>
    </r>
    <r>
      <rPr>
        <b/>
        <sz val="16"/>
        <color theme="1"/>
        <rFont val="Garamond"/>
        <family val="1"/>
      </rPr>
      <t>Mobilité humaine, environnement et espace</t>
    </r>
    <r>
      <rPr>
        <sz val="16"/>
        <color theme="1"/>
        <rFont val="Garamond"/>
        <family val="1"/>
      </rPr>
      <t> : Géographie humaine, démographie, santé, sciences de la durabilité, aménagement du territoire, analyse spatiale</t>
    </r>
  </si>
  <si>
    <r>
      <t>PE1 </t>
    </r>
    <r>
      <rPr>
        <b/>
        <sz val="16"/>
        <color theme="1"/>
        <rFont val="Garamond"/>
        <family val="1"/>
      </rPr>
      <t>Mathématiques</t>
    </r>
    <r>
      <rPr>
        <sz val="16"/>
        <color theme="1"/>
        <rFont val="Garamond"/>
        <family val="1"/>
      </rPr>
      <t> : Tous les domaines des mathématiques, pures et appliquées, plus les fondements mathématiques des sciences informatiques, la physique mathématique et les statistiques</t>
    </r>
  </si>
  <si>
    <r>
      <t>PE2 </t>
    </r>
    <r>
      <rPr>
        <b/>
        <sz val="16"/>
        <color theme="1"/>
        <rFont val="Garamond"/>
        <family val="1"/>
      </rPr>
      <t>Constituants fondamentaux de la matière</t>
    </r>
    <r>
      <rPr>
        <sz val="16"/>
        <color theme="1"/>
        <rFont val="Garamond"/>
        <family val="1"/>
      </rPr>
      <t> : Physique des particules, nucléaire, des plasmas, atomique, moléculaire, des gaz et optique</t>
    </r>
  </si>
  <si>
    <r>
      <t>PE3  </t>
    </r>
    <r>
      <rPr>
        <b/>
        <sz val="16"/>
        <color theme="1"/>
        <rFont val="Garamond"/>
        <family val="1"/>
      </rPr>
      <t>Physique de la matière condensée</t>
    </r>
    <r>
      <rPr>
        <sz val="16"/>
        <color theme="1"/>
        <rFont val="Garamond"/>
        <family val="1"/>
      </rPr>
      <t> : Structure, propriétés électroniques, fluides, nanosciences, physique biologique</t>
    </r>
  </si>
  <si>
    <r>
      <t>PE4 </t>
    </r>
    <r>
      <rPr>
        <b/>
        <sz val="16"/>
        <color theme="1"/>
        <rFont val="Garamond"/>
        <family val="1"/>
      </rPr>
      <t>Chimie physique et analytique</t>
    </r>
    <r>
      <rPr>
        <sz val="16"/>
        <color theme="1"/>
        <rFont val="Garamond"/>
        <family val="1"/>
      </rPr>
      <t> : Chimie analytique, théorie chimique, chimie physique/physico-chimie</t>
    </r>
  </si>
  <si>
    <r>
      <t>PE5 </t>
    </r>
    <r>
      <rPr>
        <b/>
        <sz val="16"/>
        <color theme="1"/>
        <rFont val="Garamond"/>
        <family val="1"/>
      </rPr>
      <t>Chimie de synthèse et matériaux</t>
    </r>
    <r>
      <rPr>
        <sz val="16"/>
        <color theme="1"/>
        <rFont val="Garamond"/>
        <family val="1"/>
      </rPr>
      <t> : Nouveaux matériaux et nouvelles approches de synthèse, relations structure-propriétés, chimie de l'état solide, architecture moléculaire, chimie organique</t>
    </r>
  </si>
  <si>
    <r>
      <t>PE6 </t>
    </r>
    <r>
      <rPr>
        <b/>
        <sz val="16"/>
        <color theme="1"/>
        <rFont val="Garamond"/>
        <family val="1"/>
      </rPr>
      <t>Sciences informatiques et informatique</t>
    </r>
    <r>
      <rPr>
        <sz val="16"/>
        <color theme="1"/>
        <rFont val="Garamond"/>
        <family val="1"/>
      </rPr>
      <t> : Systèmes informatiques et d'information, sciences informatiques, calcul scientifique, systèmes intelligents</t>
    </r>
  </si>
  <si>
    <r>
      <t>PE7 </t>
    </r>
    <r>
      <rPr>
        <b/>
        <sz val="16"/>
        <color theme="1"/>
        <rFont val="Garamond"/>
        <family val="1"/>
      </rPr>
      <t>Ingénierie des systèmes et de la communication</t>
    </r>
    <r>
      <rPr>
        <sz val="16"/>
        <color theme="1"/>
        <rFont val="Garamond"/>
        <family val="1"/>
      </rPr>
      <t> : Ingénierie électrique, électronique, de la communication, optique et des systèmes</t>
    </r>
  </si>
  <si>
    <r>
      <t>PE8 </t>
    </r>
    <r>
      <rPr>
        <b/>
        <sz val="16"/>
        <color theme="1"/>
        <rFont val="Garamond"/>
        <family val="1"/>
      </rPr>
      <t>Ingénierie des produits et des procédés</t>
    </r>
    <r>
      <rPr>
        <sz val="16"/>
        <color theme="1"/>
        <rFont val="Garamond"/>
        <family val="1"/>
      </rPr>
      <t> : Conception de produits et de processus, génie chimique, génie civil, ingénierie environnementale, génie mécanique, ingénierie automobile, processus énergétiques et les méthodes de calcul correspondantes</t>
    </r>
  </si>
  <si>
    <r>
      <t>PE9 </t>
    </r>
    <r>
      <rPr>
        <b/>
        <sz val="16"/>
        <color theme="1"/>
        <rFont val="Garamond"/>
        <family val="1"/>
      </rPr>
      <t>Sciences de l'Univers</t>
    </r>
    <r>
      <rPr>
        <sz val="16"/>
        <color theme="1"/>
        <rFont val="Garamond"/>
        <family val="1"/>
      </rPr>
      <t> : Astro-physique/-chimie/-biologie; système solaire; systèmes planétaires; astronomie stellaire, galactique et extragalactique, cosmologie, sciences de l'espace, instrumentation et données astronomiques</t>
    </r>
  </si>
  <si>
    <r>
      <t>PE10 </t>
    </r>
    <r>
      <rPr>
        <b/>
        <sz val="16"/>
        <color theme="1"/>
        <rFont val="Garamond"/>
        <family val="1"/>
      </rPr>
      <t>Sciences du Système Terre</t>
    </r>
    <r>
      <rPr>
        <sz val="16"/>
        <color theme="1"/>
        <rFont val="Garamond"/>
        <family val="1"/>
      </rPr>
      <t> : Géographie physique, géologie, géophysique, sciences de l'atmosphère, océanographie, climatologie, cryologie, écologie, changements environnementaux globaux, cycles biogéochimiques, gestion des ressources naturelles</t>
    </r>
  </si>
  <si>
    <r>
      <t>PE11 </t>
    </r>
    <r>
      <rPr>
        <b/>
        <sz val="16"/>
        <color theme="1"/>
        <rFont val="Garamond"/>
        <family val="1"/>
      </rPr>
      <t>Génie des matériaux</t>
    </r>
    <r>
      <rPr>
        <sz val="16"/>
        <color theme="1"/>
        <rFont val="Garamond"/>
        <family val="1"/>
      </rPr>
      <t> : Développement de matériaux avancés : amélioration des performances, modélisation, préparation à grande échelle, modification, adaptation, optimisation, nouvelles applications des matériaux, utilisation combinée des matériaux, etc.</t>
    </r>
  </si>
  <si>
    <r>
      <t>LS1 </t>
    </r>
    <r>
      <rPr>
        <b/>
        <sz val="16"/>
        <color theme="1"/>
        <rFont val="Garamond"/>
        <family val="1"/>
      </rPr>
      <t>Molécules de la vie : Mécanismes biologiques, structures et fonctions</t>
    </r>
    <r>
      <rPr>
        <sz val="16"/>
        <color theme="1"/>
        <rFont val="Garamond"/>
        <family val="1"/>
      </rPr>
      <t> : </t>
    </r>
    <r>
      <rPr>
        <i/>
        <sz val="16"/>
        <color theme="1"/>
        <rFont val="Garamond"/>
        <family val="1"/>
      </rPr>
      <t>Pour tous les organismes</t>
    </r>
    <r>
      <rPr>
        <sz val="16"/>
        <color theme="1"/>
        <rFont val="Garamond"/>
        <family val="1"/>
      </rPr>
      <t> Biologie moléculaire, biochimie, biologie structurale, biophysique moléculaire, biologie de synthèse et chimique, conception de médicaments, méthodes innovantes et modélisation</t>
    </r>
  </si>
  <si>
    <r>
      <t>LS2 </t>
    </r>
    <r>
      <rPr>
        <b/>
        <sz val="16"/>
        <color theme="1"/>
        <rFont val="Garamond"/>
        <family val="1"/>
      </rPr>
      <t>Biologie intégrative : des gènes et des génomes aux systèmes</t>
    </r>
    <r>
      <rPr>
        <sz val="16"/>
        <color theme="1"/>
        <rFont val="Garamond"/>
        <family val="1"/>
      </rPr>
      <t> : </t>
    </r>
    <r>
      <rPr>
        <i/>
        <sz val="16"/>
        <color theme="1"/>
        <rFont val="Garamond"/>
        <family val="1"/>
      </rPr>
      <t>Pour tous les organismes</t>
    </r>
    <r>
      <rPr>
        <sz val="16"/>
        <color theme="1"/>
        <rFont val="Garamond"/>
        <family val="1"/>
      </rPr>
      <t> Génétique, épigénétique, génomique et autres études " omiques ", bioinformatique, biologie des systèmes, maladies génétiques, modification de gènes, méthodes et modélisation innovantes, " omiques " pour la médecine personnalisée</t>
    </r>
  </si>
  <si>
    <r>
      <t>LS3 </t>
    </r>
    <r>
      <rPr>
        <b/>
        <sz val="16"/>
        <color theme="1"/>
        <rFont val="Garamond"/>
        <family val="1"/>
      </rPr>
      <t>Biologie cellulaire, du développement et régénérative</t>
    </r>
    <r>
      <rPr>
        <sz val="16"/>
        <color theme="1"/>
        <rFont val="Garamond"/>
        <family val="1"/>
      </rPr>
      <t> : </t>
    </r>
    <r>
      <rPr>
        <i/>
        <sz val="16"/>
        <color theme="1"/>
        <rFont val="Garamond"/>
        <family val="1"/>
      </rPr>
      <t>Pour tous les organismes</t>
    </r>
    <r>
      <rPr>
        <sz val="16"/>
        <color theme="1"/>
        <rFont val="Garamond"/>
        <family val="1"/>
      </rPr>
      <t> Structure et fonction de la cellule, communication intercellulaire, embryogenèse, différenciation des tissus, organogenèse, croissance, développement, évolution du développement, organoïdes, cellules souches, régénération, approches thérapeutiques</t>
    </r>
  </si>
  <si>
    <r>
      <t>LS4 </t>
    </r>
    <r>
      <rPr>
        <b/>
        <sz val="16"/>
        <color theme="1"/>
        <rFont val="Garamond"/>
        <family val="1"/>
      </rPr>
      <t>Physiologie de la santé, de la maladie et du vieillissement</t>
    </r>
    <r>
      <rPr>
        <sz val="16"/>
        <color theme="1"/>
        <rFont val="Garamond"/>
        <family val="1"/>
      </rPr>
      <t> : Physiologie des organes et des tissus, physiologie comparée, physiologie du vieillissement, physiopathologie, communication entre les organes et les tissus, endocrinologie, nutrition, métabolisme, interaction avec le microbiome, maladies non transmissibles dont le cancer (à l'exception des troubles du système système nerveux et les maladies liées à l'immunité)</t>
    </r>
  </si>
  <si>
    <r>
      <t>LS5 </t>
    </r>
    <r>
      <rPr>
        <b/>
        <sz val="16"/>
        <color theme="1"/>
        <rFont val="Garamond"/>
        <family val="1"/>
      </rPr>
      <t>Neurosciences et troubles du système nerveux</t>
    </r>
    <r>
      <rPr>
        <sz val="16"/>
        <color theme="1"/>
        <rFont val="Garamond"/>
        <family val="1"/>
      </rPr>
      <t> : Développement, homéostasie et vieillissement du système nerveux, fonctionnement et dysfonctionnement du système nerveux, neurosciences des systèmes et modélisation, bases biologiques des processus cognitifs et du comportement, troubles neurologiques et mentaux</t>
    </r>
  </si>
  <si>
    <r>
      <t>LS6 </t>
    </r>
    <r>
      <rPr>
        <b/>
        <sz val="16"/>
        <color theme="1"/>
        <rFont val="Garamond"/>
        <family val="1"/>
      </rPr>
      <t>Immunité, infection et immunothérapie</t>
    </r>
    <r>
      <rPr>
        <sz val="16"/>
        <color theme="1"/>
        <rFont val="Garamond"/>
        <family val="1"/>
      </rPr>
      <t> : Le système immunitaire, les troubles associés et leurs mécanismes, biologie des agents infectieux et de l'infection, bases biologiques de la prévention et du traitement des maladies infectieuses, outils et approches immunologiques innovants, y compris les thérapies</t>
    </r>
  </si>
  <si>
    <r>
      <t>LS7 </t>
    </r>
    <r>
      <rPr>
        <b/>
        <sz val="16"/>
        <color theme="1"/>
        <rFont val="Garamond"/>
        <family val="1"/>
      </rPr>
      <t>Prévention, diagnostic et traitement des maladies humaines</t>
    </r>
    <r>
      <rPr>
        <sz val="16"/>
        <color theme="1"/>
        <rFont val="Garamond"/>
        <family val="1"/>
      </rPr>
      <t> : Technologies et outils médicaux pour la prévention, diagnostic et traitement des maladies humaines, approches et interventions thérapeutiques, pharmacologie, médecine préventive, épidémiologie et santé publique, médecine numérique</t>
    </r>
  </si>
  <si>
    <r>
      <t>LS9 </t>
    </r>
    <r>
      <rPr>
        <b/>
        <sz val="16"/>
        <color theme="1"/>
        <rFont val="Garamond"/>
        <family val="1"/>
      </rPr>
      <t>Biotechnologie et ingénierie des biosystèmes</t>
    </r>
    <r>
      <rPr>
        <sz val="16"/>
        <color theme="1"/>
        <rFont val="Garamond"/>
        <family val="1"/>
      </rPr>
      <t> : Biotechnologie utilisant tous les organismes, biotechnologie pour les applications environnementales et alimentaires, sciences appliquées aux plantes et aux animaux, bioingénierie et biologie synthétique, biomasse et biocarburants, risques biologiques</t>
    </r>
  </si>
  <si>
    <t>BALAZARD Hélène</t>
  </si>
  <si>
    <t>COSTE Anne</t>
  </si>
  <si>
    <t>DOMAINES ERC LABO</t>
  </si>
  <si>
    <t>LE GALL Ah</t>
  </si>
  <si>
    <t>SAGAcities</t>
  </si>
  <si>
    <t>CSTB - Centre Scientifique et Technique du Bâtiment</t>
  </si>
  <si>
    <t>Centre Scientifique et Technique du Bâtiment</t>
  </si>
  <si>
    <t>URB'Health</t>
  </si>
  <si>
    <t>Villénature</t>
  </si>
  <si>
    <t>201522593X LEDi UR 7467 - Laboratoire d'Economie de Dijon</t>
  </si>
  <si>
    <t>SH - Sciences Humaines &amp; Sociales</t>
  </si>
  <si>
    <t>PE - Sciences &amp; Technologies</t>
  </si>
  <si>
    <t>LS - Vie &amp; Santé</t>
  </si>
  <si>
    <t>PE10 Sciences du Système Terre : Géographie physique, géologie, géophysique, sciences de l'atmosphère, océanographie, climatologie, cryologie, écologie, changements environnementaux globaux, cycles biogéochimiques, gestion des ressources naturelles</t>
  </si>
  <si>
    <t>ST Sciences et Technologies</t>
  </si>
  <si>
    <t>ST1 Mathématiques</t>
  </si>
  <si>
    <t>ST2 Physique</t>
  </si>
  <si>
    <t>ST3 Sciences de la terre et de l'univers</t>
  </si>
  <si>
    <t>ST4 Chimie</t>
  </si>
  <si>
    <t>ST5 Sciences pour l'ingénieur</t>
  </si>
  <si>
    <t>ST6 Sciences et technologies de l'information et de la communication</t>
  </si>
  <si>
    <t>SVE Sciences du vivant et environnement</t>
  </si>
  <si>
    <t>SVE1_LS1 Biologie moléculaire et structurale, biochimie</t>
  </si>
  <si>
    <t>SVE1_LS2 Génétique, génomique, bioinformatique</t>
  </si>
  <si>
    <t>SVE1_LS3 Biologie cellulaire, biologie du développement animal</t>
  </si>
  <si>
    <t>SVE1_LS4 Physiologie, physiopathologie, biologie systémique médicale</t>
  </si>
  <si>
    <t>SVE1_LS5 Neurobiologie</t>
  </si>
  <si>
    <t>SVE1_LS6 Immunologie, microbiologie, virologie, parasitologie</t>
  </si>
  <si>
    <t>SVE1_LS7 Epidémiologie, santé publique, recherche clinique, technologies biomédicales</t>
  </si>
  <si>
    <t>SVE2_LS3 Biologie cellulaire et biologie du développement végétal</t>
  </si>
  <si>
    <t>SVE2_LS8 Evolution, écologie, biologie des populations</t>
  </si>
  <si>
    <t>SVE2_LS9 Biotechnologies, sciences environnementales, biologie synthétique, agronomie</t>
  </si>
  <si>
    <t>SHS Sciences humaines et sociales</t>
  </si>
  <si>
    <t>Domaines scientifique HCERES 1</t>
  </si>
  <si>
    <t>Sous-Domaines scientifique HCERES 2</t>
  </si>
  <si>
    <t>Sous-domaines scientifique HCERES 1</t>
  </si>
  <si>
    <t>Non Renseigné</t>
  </si>
  <si>
    <t>Non renseigné</t>
  </si>
  <si>
    <t>SH1 Individus, marchés et organisations : Economie, finance, management</t>
  </si>
  <si>
    <t>SH3 Le monde social et sa diversité : Sociologie, psychologie sociale, anthropologie sociale, sciences de l’éducation, études de communication</t>
  </si>
  <si>
    <t>Sous-Domaine Scientifique HCERES 3</t>
  </si>
  <si>
    <t>Étiquettes de lignes</t>
  </si>
  <si>
    <t>Étiquettes de colonnes</t>
  </si>
  <si>
    <t>PE5 Chimie de synthèse et matériaux : Nouveaux matériaux et nouvelles approches de synthèse, relations structure-propriétés, chimie de l'état solide, architecture moléculaire, chimie organique</t>
  </si>
  <si>
    <t>SH5 Cultures et production culturelle : Études littéraires, études culturelles, étude des arts, philosophie</t>
  </si>
  <si>
    <t>PE2 Constituants fondamentaux de la matière : Physique des particules, nucléaire, des plasmas, atomique, moléculaire, des gaz et optique</t>
  </si>
  <si>
    <t>PE8 Ingénierie des produits et des procédés : Conception de produits et de processus, génie chimique, génie civil, ingénierie environnementale, génie mécanique, ingénierie automobile, processus énergétiques et les méthodes de calcul correspondantes</t>
  </si>
  <si>
    <t>sous-domaine scientifique HCERES 4</t>
  </si>
  <si>
    <t>sous-domaine scientifique HCERES 5</t>
  </si>
  <si>
    <t>sous-domaine scientifique HCERES 6</t>
  </si>
  <si>
    <t>SHS3_1 Géographie _2 Aménagement et urbanisme _3 Architecture</t>
  </si>
  <si>
    <t>SHS4_1 Linguistique _2 Psychologie _3 Sciences de l'éducation _4 Sciences et techniques des activités physiques et sportives</t>
  </si>
  <si>
    <t>SHS5_1 Langues / littératures anciennes et françaises, littérature comparée _2 Littératures et langues étrangères, Civilisations, Cultures et langues régionales _3 Arts _4 Philosophie, sciences des religions, théologie</t>
  </si>
  <si>
    <t>SHS6_1 Histoire _2 Histoire de l'art _3 Archéologie</t>
  </si>
  <si>
    <t>SHS1_1 Economie _2 Finance, management</t>
  </si>
  <si>
    <t>SHS2_1 Droit _2 Science politique _3 Anthropologie et ethnologie _4 Sociologie, Démographie _5 Sciences de l’information et de la communication</t>
  </si>
  <si>
    <t>note jury</t>
  </si>
  <si>
    <t>LS1 Molécules de la vie : Mécanismes biologiques, structures et fonctions : Pour tous les organismes Biologie moléculaire, biochimie, biologie structurale, biophysique moléculaire, biologie de synthèse et chimique, conception de médicaments, méthodes innovantes et modélisation</t>
  </si>
  <si>
    <t>LS2 Biologie intégrative : des gènes et des génomes aux systèmes : Pour tous les organismes Génétique, épigénétique, génomique et autres études " omiques ", bioinformatique, biologie des systèmes, maladies génétiques, modification de gènes, méthodes et modélisation innovantes, " omiques " pour la médecine personnalisée</t>
  </si>
  <si>
    <t>LS3 Biologie cellulaire, du développement et régénérative : Pour tous les organismes Structure et fonction de la cellule, communication intercellulaire, embryogenèse, différenciation des tissus, organogenèse, croissance, développement, évolution du développement, organoïdes, cellules souches, régénération, approches thérapeutiques</t>
  </si>
  <si>
    <t>PE1 Mathématiques : Tous les domaines des mathématiques, pures et appliquées, plus les fondements mathématiques des sciences informatiques, la physique mathématique et les statistiques</t>
  </si>
  <si>
    <t>PE4 Chimie physique et analytique : Chimie analytique, théorie chimique, chimie physique/physico-chimie</t>
  </si>
  <si>
    <t>PE6 Sciences informatiques et informatique : Systèmes informatiques et d'information, sciences informatiques, calcul scientifique, systèmes intelligents</t>
  </si>
  <si>
    <t>PE3  Physique de la matière condensée : Structure, propriétés électroniques, fluides, nanosciences, physique biologique</t>
  </si>
  <si>
    <t>LS9 Biotechnologie et ingénierie des biosystèmes : Biotechnologie utilisant tous les organismes, biotechnologie pour les applications environnementales et alimentaires, sciences appliquées aux plantes et aux animaux, bioingénierie et biologie synthétique, biomasse et biocarburants, risques biologiques</t>
  </si>
  <si>
    <t>LS8 Biologie environnementale, écologie et évolution : Pour tous les organismes Écologie, biodiversité, changements environnementaux, biologie de l'évolution, écologie comportementale, écologie microbienne, biologie marine, écophysiologie, développements théoriques et modélisation</t>
  </si>
  <si>
    <t>SH6 L'étude du passé humain : Archéologie et histoire</t>
  </si>
  <si>
    <t>PE7 Ingénierie des systèmes et de la communication : Ingénierie électrique, électronique, de la communication, optique et des systèmes</t>
  </si>
  <si>
    <t>SH7 Mobilité humaine, environnement et espace : Géographie humaine, démographie, santé, sciences de la durabilité, aménagement du territoire, analyse spatiale</t>
  </si>
  <si>
    <t>SH2 Institutions, gouvernance et systèmes juridiques : Sciences politiques, relations internationales, droit</t>
  </si>
  <si>
    <t>SH4 L'esprit humain et sa complexité : Sciences cognitives, psychologie, linguistique, philosophie théorique</t>
  </si>
  <si>
    <t>SHS Sciences humaines et sociales - SVE Sciences du vivant et environnement</t>
  </si>
  <si>
    <t>SVE Sciences du vivant et environnement - ST Sciences et Technologies</t>
  </si>
  <si>
    <t>SHS Sciences humaines et sociales - ST Sciences et Technologies</t>
  </si>
  <si>
    <t>ST Sciences et Technologies - SV Sciences du vivant et environnement - SHS Sciences humaines et sociales</t>
  </si>
  <si>
    <t>199812874G AOrOc UMR 8546 - Archéologie et philologie d'Orient et d'Occident</t>
  </si>
  <si>
    <t>PE9 Sciences de l'Univers : Astro-physique/-chimie/-biologie; système solaire; systèmes planétaires; astronomie stellaire, galactique et extragalactique, cosmologie, sciences de l'espace, instrumentation et données astronomiques</t>
  </si>
  <si>
    <t>SH - Sciences Humaines &amp; Sociales ; PE - Sciences &amp; Technologies</t>
  </si>
  <si>
    <t>SH - Sciences Humaines &amp; Sociales ; LS - Vie &amp; Santé</t>
  </si>
  <si>
    <t>PE - Sciences &amp; Technologies ; LS - Vie &amp; Santé</t>
  </si>
  <si>
    <t>LS4 Physiologie de la santé, de la maladie et du vieillissement : Physiologie des organes et des tissus, physiologie comparée, physiologie du vieillissement, physiopathologie, communication entre les organes et les tissus, endocrinologie, nutrition, métabolisme, interaction avec le microbiome, maladies non transmissibles dont le cancer (à l'exception des troubles du système système nerveux et les maladies liées à l'immunité)</t>
  </si>
  <si>
    <r>
      <t>LS8 </t>
    </r>
    <r>
      <rPr>
        <b/>
        <sz val="16"/>
        <color theme="1"/>
        <rFont val="Garamond"/>
        <family val="1"/>
      </rPr>
      <t>Biologie environnementale, écologie et évolution</t>
    </r>
    <r>
      <rPr>
        <sz val="16"/>
        <color theme="1"/>
        <rFont val="Garamond"/>
        <family val="1"/>
      </rPr>
      <t> : Écologie, biodiversité, changements environnementaux, biologie de l'évolution, écologie comportementale, écologie microbienne, biologie marine, écophysiologie, développements théoriques et modélisation</t>
    </r>
  </si>
  <si>
    <t>LS8 Biologie environnementale, écologie et évolution : Écologie, biodiversité, changements environnementaux, biologie de l'évolution, écologie comportementale, écologie microbienne, biologie marine, écophysiologie, développements théoriques et modélisation</t>
  </si>
  <si>
    <t>Discipline ERC 5 Labo</t>
  </si>
  <si>
    <t>Discipline ERC 6 Labo</t>
  </si>
  <si>
    <t>Discipline ERC 7 Labo</t>
  </si>
  <si>
    <t>Discipline ERC 8 Labo</t>
  </si>
  <si>
    <t>LS7 Prévention, diagnostic et traitement des maladies humaines : Technologies et outils médicaux pour la prévention, diagnostic et traitement des maladies humaines, approches et interventions thérapeutiques, pharmacologie, médecine préventive, épidémiologie et santé publique, médecine numérique</t>
  </si>
  <si>
    <t>LS5 Neurosciences et troubles du système nerveux : Développement, homéostasie et vieillissement du système nerveux, fonctionnement et dysfonctionnement du système nerveux, neurosciences des systèmes et modélisation, bases biologiques des processus cognitifs et du comportement, troubles neurologiques et mentaux</t>
  </si>
  <si>
    <t>LS6 Immunité, infection et immunothérapie : Le système immunitaire, les troubles associés et leurs mécanismes, biologie des agents infectieux et de l'infection, bases biologiques de la prévention et du traitement des maladies infectieuses, outils et approches immunologiques innovants, y compris les thérapies</t>
  </si>
  <si>
    <t>LS - Vie &amp; Santé ; PE - Sciences &amp; Technologies ; SH - Sciences Humaines &amp; Sociales</t>
  </si>
  <si>
    <t>Discipline ERC 9 Labo</t>
  </si>
  <si>
    <t>Mathématiques</t>
  </si>
  <si>
    <t>énergiétique - génie des procédés</t>
  </si>
  <si>
    <t>Énergiétique - Génie des procédés</t>
  </si>
  <si>
    <t>Géophysique - Sismologie</t>
  </si>
  <si>
    <t>Sociologie</t>
  </si>
  <si>
    <t>Sciences économiques</t>
  </si>
  <si>
    <t>SENSE - Laboratory of Sociology and Economics of Neworks and Service - Orange Labs</t>
  </si>
  <si>
    <t>Sciences des données</t>
  </si>
  <si>
    <t>Informatique</t>
  </si>
  <si>
    <t>Génétique des populations et biologie évolutive</t>
  </si>
  <si>
    <t>Optique et laser</t>
  </si>
  <si>
    <t>Traitement de l'image</t>
  </si>
  <si>
    <t>Aménagement et Urbanisme</t>
  </si>
  <si>
    <t>67 Biologie des populations et écologie</t>
  </si>
  <si>
    <t>Géographie</t>
  </si>
  <si>
    <t>Droit</t>
  </si>
  <si>
    <t>Mathématiques appliquées (statistiques, enquêtes)</t>
  </si>
  <si>
    <t>42 Morphologie et morphogenèse : anatomie, histologie, embryologie et cytogénétique ; Anatomie et cytologie pathologiques</t>
  </si>
  <si>
    <t>43 Biophysique et imagerie médicale : Biophysique et médecine nucléaire ; Radiologie et imagerie médicale</t>
  </si>
  <si>
    <t>44 Biochimie, biologie cellulaire et moléculaire, physiologie et nutrition : Biochimie et biologie moléculaire ; physiologie ; biologie cellulaire ; nutrition</t>
  </si>
  <si>
    <t>45 Microbiologie, maladies transmissibles et hygiène : Bactériologie - virologie ; hygiène hospitalière ;  Parasitologie et mycologie ;  Maladies infectieuses ; maladies tropicales</t>
  </si>
  <si>
    <t>47 Cancérologie, génétique, hématologie, immunologie : Hématologie, transfusion ;  Cancérologie, radiothérapie ; Immunologie ; Génétique</t>
  </si>
  <si>
    <t>48 Anesthésiologie, réanimation, médecine d'urgence, pharmacologie et thérapeutique :  Anesthésiologie - réanimation, médecine d'urgence ; réanimation, médecine d'urgence ; Pharmacologie fondamentale ; pharmacologie clinique ; Thérapeutique</t>
  </si>
  <si>
    <t>49 Pathologie nerveuse et musculaire, pathologie mentale, handicap et rééducation : Neurologie ; Neurochirurgie ; Psychiatrie d'adultes</t>
  </si>
  <si>
    <t>50 Pathologie ostéo-articulaire, dermatologie et chirurgie plastique : Rhumatologie ; Chirurgie orthopédique et traumatologique ; Dermato-vénéréologie ; Chirurgie plastique, reconstructrice et esthétique ; brûlologie</t>
  </si>
  <si>
    <t>51 Pathologie cardiorespiratoire et vasculaire : Pneumologie ; Cardiologie ; Chirurgie thoracique et cardiovasculaire ;  Chirurgie vasculaire, médecine vasculaire</t>
  </si>
  <si>
    <t>52 Maladies des appareils digestif et urinaire : Gastroentérologie, hépatologie ; Chirurgie digestive ; Néphrologie ; Urologie</t>
  </si>
  <si>
    <t>53 Médecine interne, gériatrie, chirurgie générale et médecine générale :  Médecine interne, gériatrie et biologie du vieillissement, addictologie ; Chirurgie générale ; Médecine générale</t>
  </si>
  <si>
    <t>54 Développement et pathologie de l'enfant, gynécologie-obstétrique, endocrinologie et reproduction : Pédiatrie ; Chirurgie infantile ; Gynécologie-obstétrique, gynécologie médicale ; Endocrinologie, diabète et maladies métaboliques ; Biologie et médecine du développement et de la reproduction</t>
  </si>
  <si>
    <t>55 Pathologie de la tête et du cou : Oto-rhino-laryngologie ; Ophtalmologie ; Chirurgie maxillo-faciale et stomatologie</t>
  </si>
  <si>
    <t>56 Développement, croissance et prévention ; Pédodontie ; Orthopédie dento-faciale ; Prévention, épidémiologie, économie de la santé, odontologie légale</t>
  </si>
  <si>
    <t>57 Sciences biologiques, médecine et chirurgie buccales : Parodontologie ; Chirurgie buccale, pathologie et thérapeutique, anesthésiologie et réanimation ; Sciences biologiques (biochimie, immunologie, histologie, embryologie, génétique, anatomie pathologique, bactériologie, pharmacologie)</t>
  </si>
  <si>
    <t>58 Sciences physiques et physiologiques endodontiques et prothétiques :  Prothèses ; Sciences anatomiques et physiologiques, occlusodontiques, biomatériaux, biophysique, radiologie ; Odontologie conservatrice, endodontie</t>
  </si>
  <si>
    <t>80 Sciences physico-chimiques et ingénierie appliquée à la santé</t>
  </si>
  <si>
    <t>81 Sciences du médicament et des autres produits de santé</t>
  </si>
  <si>
    <t>82 Sciences biologiques, fondamentales et cliniques</t>
  </si>
  <si>
    <t>90 Maïeutique</t>
  </si>
  <si>
    <t>91 Sciences de la rééducation et de la réadaptation</t>
  </si>
  <si>
    <t>92 Sciences infirmières</t>
  </si>
  <si>
    <t>géomatique</t>
  </si>
  <si>
    <t>oncologie</t>
  </si>
  <si>
    <t>expologie environnementale</t>
  </si>
  <si>
    <t>46 Santé publique, environnement et société : Épidémiologie, économie de la santé et prévention ; Médecine et santé au travail ; Médecine légale et droit de la santé ; Biostatistiques, informatique médicale et technologies de communication ; Épistémologie clinique</t>
  </si>
  <si>
    <t>Géomatique</t>
  </si>
  <si>
    <t>Oncologie</t>
  </si>
  <si>
    <t>Expologie environnementale</t>
  </si>
  <si>
    <t>Épidémiologie</t>
  </si>
  <si>
    <t>Architecture</t>
  </si>
  <si>
    <t>discipline ERC chercheur</t>
  </si>
  <si>
    <t>Pneumologie</t>
  </si>
  <si>
    <t>Épidémiologie environnementale</t>
  </si>
  <si>
    <t>Biogéochimie</t>
  </si>
  <si>
    <t>Mécanique des fluides</t>
  </si>
  <si>
    <t>Management de projet</t>
  </si>
  <si>
    <t>non chercheur</t>
  </si>
  <si>
    <t>Psychologie</t>
  </si>
  <si>
    <t>Chimie</t>
  </si>
  <si>
    <t>position statutaire</t>
  </si>
  <si>
    <t>Personnel d'accompagnement</t>
  </si>
  <si>
    <t>Administratif</t>
  </si>
  <si>
    <t>chercheur.e associé.e</t>
  </si>
  <si>
    <t>Médecine</t>
  </si>
  <si>
    <t>Non connue</t>
  </si>
  <si>
    <t>Chargé.e de recherche</t>
  </si>
  <si>
    <t>Directeur.trice de recherche</t>
  </si>
  <si>
    <t>Ingénieur.e de recherche</t>
  </si>
  <si>
    <t>Ingénieur.e d'études</t>
  </si>
  <si>
    <t>Maître-sse de Conférences</t>
  </si>
  <si>
    <t>Chercheur.e associé.e</t>
  </si>
  <si>
    <t>Professeur.e</t>
  </si>
  <si>
    <t>Pathogènes émergents</t>
  </si>
  <si>
    <t>Responsable de Service</t>
  </si>
  <si>
    <t>Recherche et Développement (R&amp;D)</t>
  </si>
  <si>
    <t>Économie circulaire</t>
  </si>
  <si>
    <t>Électronique</t>
  </si>
  <si>
    <t>Thermique du bâtiment</t>
  </si>
  <si>
    <t>Hydrologie urbaine</t>
  </si>
  <si>
    <t>Post-doctorant.e</t>
  </si>
  <si>
    <t>Professeur.e émérite</t>
  </si>
  <si>
    <t>Physique</t>
  </si>
  <si>
    <t>Anthropologie</t>
  </si>
  <si>
    <t>sexe</t>
  </si>
  <si>
    <t>F</t>
  </si>
  <si>
    <t>PERES Stéphanie</t>
  </si>
  <si>
    <t>M</t>
  </si>
  <si>
    <t>chargé.e d'études</t>
  </si>
  <si>
    <t>Secrétaire Général</t>
  </si>
  <si>
    <t>Risques et environnement</t>
  </si>
  <si>
    <t>Chargé.e d'études</t>
  </si>
  <si>
    <t>Directeur.trice  Chef.fe de projet</t>
  </si>
  <si>
    <t>Agrosciences</t>
  </si>
  <si>
    <t>Climat</t>
  </si>
  <si>
    <t>Chargé.e de mission</t>
  </si>
  <si>
    <t>Philosophie</t>
  </si>
  <si>
    <t>Écologie</t>
  </si>
  <si>
    <t>BEAUJEAN Nathalie</t>
  </si>
  <si>
    <t>Microbiologie</t>
  </si>
  <si>
    <t>Sciences pour l'ingénieur</t>
  </si>
  <si>
    <t>Site</t>
  </si>
  <si>
    <t>Toulouse</t>
  </si>
  <si>
    <t>Paris et IdF</t>
  </si>
  <si>
    <t>Nantes</t>
  </si>
  <si>
    <t>Rennes</t>
  </si>
  <si>
    <t>Bordeaux</t>
  </si>
  <si>
    <t>Clermont-Ferrand</t>
  </si>
  <si>
    <t>Aix Marseilles</t>
  </si>
  <si>
    <t>Lyon Saint-Etienne</t>
  </si>
  <si>
    <t>Dijon - bourgogne France compté</t>
  </si>
  <si>
    <t>201522514L LINEACT UR 7527 - Laboratoire d'Innovation Numérique pour les Entreprises et les Apprentissages au service de la Compétitivité des Territoires</t>
  </si>
  <si>
    <t>Laboratoire d'Innovation Numérique pour les Entreprises et les Apprentissages au service de la Compétitivité des Territoires</t>
  </si>
  <si>
    <t>Marseilles</t>
  </si>
  <si>
    <t>Orléans</t>
  </si>
  <si>
    <t>Génie industriel</t>
  </si>
  <si>
    <t>Génie Mécanique</t>
  </si>
  <si>
    <t>Génie Civil</t>
  </si>
  <si>
    <t>Lille Université du Littorale Côte d'Opale (ULCO)</t>
  </si>
  <si>
    <t>BENNAYA Souhir</t>
  </si>
  <si>
    <t>Doctorant.e</t>
  </si>
  <si>
    <t>Docteur.e</t>
  </si>
  <si>
    <t>Technicien.ne</t>
  </si>
  <si>
    <t>La Réunion</t>
  </si>
  <si>
    <t>Science politique</t>
  </si>
  <si>
    <t>Chercheur.e invité</t>
  </si>
  <si>
    <t>DUREAU Clélie</t>
  </si>
  <si>
    <t>Auditionnés et financés</t>
  </si>
  <si>
    <t>Financé</t>
  </si>
  <si>
    <t>Liste des projets financés par défi ; financement par projet; financement par défi et par projet</t>
  </si>
  <si>
    <t>Liste des projets financés (pareil que tableau précédant); possibilité de filtrer par Autiionné et financé</t>
  </si>
  <si>
    <t>Etablissements porteurs de projets</t>
  </si>
  <si>
    <t>Etablissements Porteurs</t>
  </si>
  <si>
    <t>Nombre</t>
  </si>
  <si>
    <t>Nom des établissements</t>
  </si>
  <si>
    <t>OUI/NON</t>
  </si>
  <si>
    <t>Porteur</t>
  </si>
  <si>
    <t>Porteurs</t>
  </si>
  <si>
    <t>Auditionné</t>
  </si>
  <si>
    <t>Porteur Auditionné et sélectionné (OUI/NON)</t>
  </si>
  <si>
    <t>Total</t>
  </si>
  <si>
    <t>partenaires</t>
  </si>
  <si>
    <t>Max</t>
  </si>
  <si>
    <t>Min</t>
  </si>
  <si>
    <t>Somme de nombre laboratoires</t>
  </si>
  <si>
    <t>Nom projet</t>
  </si>
  <si>
    <t>Moy</t>
  </si>
  <si>
    <t>Identifiant Laboratoire</t>
  </si>
  <si>
    <t>Nom Laboratoire</t>
  </si>
  <si>
    <t>Non auditionnés et non financés</t>
  </si>
  <si>
    <t>Nombre ETBS</t>
  </si>
  <si>
    <t>Sans doublons</t>
  </si>
  <si>
    <t>Auditionnés et non financés</t>
  </si>
  <si>
    <t>All</t>
  </si>
  <si>
    <t>oui</t>
  </si>
  <si>
    <t>Nombre de NOM et Prénom</t>
  </si>
  <si>
    <t>Etablissement1</t>
  </si>
  <si>
    <t>Etablissement2</t>
  </si>
  <si>
    <t>Etablissement3</t>
  </si>
  <si>
    <t>Etablissement4</t>
  </si>
  <si>
    <t>Etablissement5</t>
  </si>
  <si>
    <t>Etablissement6</t>
  </si>
  <si>
    <t>Etablissement7</t>
  </si>
  <si>
    <t>Etablissement8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</si>
</sst>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_€"/>
  </numFmts>
  <fonts count="26">
    <font>
      <sz val="12"/>
      <color theme="1"/>
      <name val="Aptos Narrow"/>
      <family val="2"/>
      <scheme val="minor"/>
    </font>
    <font>
      <sz val="16"/>
      <color theme="1"/>
      <name val="Garamond"/>
      <family val="1"/>
    </font>
    <font>
      <b/>
      <sz val="16"/>
      <color rgb="FF000000"/>
      <name val="Garamond"/>
      <family val="1"/>
    </font>
    <font>
      <sz val="16"/>
      <color rgb="FFFF0000"/>
      <name val="Garamond"/>
      <family val="1"/>
    </font>
    <font>
      <sz val="16"/>
      <color rgb="FF3F4448"/>
      <name val="Garamond"/>
      <family val="1"/>
    </font>
    <font>
      <sz val="8"/>
      <name val="Aptos Narrow"/>
      <family val="2"/>
      <scheme val="minor"/>
    </font>
    <font>
      <sz val="16"/>
      <color rgb="FF000000"/>
      <name val="Garamond"/>
      <family val="1"/>
    </font>
    <font>
      <sz val="16"/>
      <name val="Garamond"/>
      <family val="1"/>
    </font>
    <font>
      <sz val="16"/>
      <color rgb="FF212529"/>
      <name val="Garamond"/>
      <family val="1"/>
    </font>
    <font>
      <sz val="18"/>
      <name val="Garamond"/>
      <family val="1"/>
    </font>
    <font>
      <sz val="18"/>
      <color theme="1"/>
      <name val="Garamond"/>
      <family val="1"/>
    </font>
    <font>
      <b/>
      <sz val="16"/>
      <color theme="1"/>
      <name val="Garamond"/>
      <family val="1"/>
    </font>
    <font>
      <sz val="14"/>
      <color theme="1"/>
      <name val="Garamond"/>
      <family val="1"/>
    </font>
    <font>
      <sz val="14"/>
      <color rgb="FF212529"/>
      <name val="Garamond"/>
      <family val="1"/>
    </font>
    <font>
      <sz val="16"/>
      <color rgb="FF01154D"/>
      <name val="Garamond"/>
      <family val="1"/>
    </font>
    <font>
      <sz val="13"/>
      <color rgb="FF212529"/>
      <name val="Helvetica Neue"/>
      <family val="2"/>
    </font>
    <font>
      <sz val="16"/>
      <color rgb="FF333333"/>
      <name val="Garamond"/>
      <family val="1"/>
    </font>
    <font>
      <b/>
      <sz val="16"/>
      <color rgb="FFFF0000"/>
      <name val="Garamond"/>
      <family val="1"/>
    </font>
    <font>
      <i/>
      <sz val="16"/>
      <color theme="1"/>
      <name val="Garamond"/>
      <family val="1"/>
    </font>
    <font>
      <b/>
      <sz val="20"/>
      <color rgb="FF000000"/>
      <name val="Garamond"/>
      <family val="1"/>
    </font>
    <font>
      <sz val="20"/>
      <color theme="1"/>
      <name val="Garamond"/>
      <family val="1"/>
    </font>
    <font>
      <b/>
      <sz val="20"/>
      <color theme="1"/>
      <name val="Garamond"/>
      <family val="1"/>
    </font>
    <font>
      <u/>
      <sz val="12"/>
      <color theme="10"/>
      <name val="Aptos Narrow"/>
      <family val="2"/>
      <scheme val="minor"/>
    </font>
    <font>
      <sz val="14"/>
      <color rgb="FF202122"/>
      <name val="Arial"/>
      <family val="2"/>
    </font>
    <font>
      <b/>
      <sz val="14"/>
      <color rgb="FF202122"/>
      <name val="Arial"/>
      <family val="2"/>
    </font>
    <font>
      <b/>
      <sz val="14.4"/>
      <color theme="1"/>
      <name val="Arial"/>
      <family val="2"/>
    </font>
  </fonts>
  <fills count="5">
    <fill>
      <patternFill patternType="none"/>
    </fill>
    <fill>
      <patternFill patternType="gray125"/>
    </fill>
    <fill>
      <patternFill patternType="solid">
        <fgColor theme="5" tint="0.79998168889431442"/>
        <bgColor indexed="64"/>
      </patternFill>
    </fill>
    <fill>
      <patternFill patternType="solid">
        <fgColor rgb="FF92D050"/>
        <bgColor indexed="64"/>
      </patternFill>
    </fill>
    <fill>
      <patternFill patternType="solid">
        <fgColor rgb="FFFFC000"/>
        <bgColor indexed="64"/>
      </patternFill>
    </fill>
  </fills>
  <borders count="14">
    <border>
      <left/>
      <right/>
      <top/>
      <bottom/>
      <diagonal/>
    </border>
    <border>
      <left style="thin">
        <color rgb="FF4EA72E"/>
      </left>
      <right style="thin">
        <color rgb="FF4EA72E"/>
      </right>
      <top style="thin">
        <color rgb="FF4EA72E"/>
      </top>
      <bottom style="medium">
        <color rgb="FF4EA72E"/>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double">
        <color indexed="64"/>
      </bottom>
      <diagonal/>
    </border>
    <border>
      <left style="thin">
        <color indexed="64"/>
      </left>
      <right/>
      <top style="double">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s>
  <cellStyleXfs count="2">
    <xf numFmtId="0" fontId="0" fillId="0" borderId="0"/>
    <xf numFmtId="0" fontId="22" fillId="0" borderId="0" applyNumberFormat="0" applyFill="0" applyBorder="0" applyAlignment="0" applyProtection="0"/>
  </cellStyleXfs>
  <cellXfs count="85">
    <xf numFmtId="0" fontId="0" fillId="0" borderId="0" xfId="0"/>
    <xf numFmtId="0" fontId="1" fillId="0" borderId="0" xfId="0" applyFont="1"/>
    <xf numFmtId="0" fontId="1" fillId="0" borderId="0" xfId="0" applyFont="1" applyAlignment="1">
      <alignment vertical="center" wrapText="1"/>
    </xf>
    <xf numFmtId="0" fontId="1" fillId="0" borderId="0" xfId="0" applyFont="1" applyAlignment="1">
      <alignment horizontal="center" vertical="center" wrapText="1"/>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1" fillId="0" borderId="2" xfId="0" applyFont="1" applyBorder="1" applyAlignment="1">
      <alignment horizontal="center" vertical="center" wrapText="1"/>
    </xf>
    <xf numFmtId="0" fontId="3" fillId="0" borderId="0" xfId="0" applyFont="1" applyAlignment="1">
      <alignment vertical="center" wrapText="1"/>
    </xf>
    <xf numFmtId="0" fontId="4" fillId="0" borderId="0" xfId="0" applyFont="1" applyAlignment="1">
      <alignment vertical="center" wrapText="1"/>
    </xf>
    <xf numFmtId="0" fontId="1" fillId="0" borderId="0" xfId="0" applyFont="1" applyAlignment="1">
      <alignment vertical="center"/>
    </xf>
    <xf numFmtId="0" fontId="1" fillId="0" borderId="0" xfId="0" applyFont="1" applyAlignment="1">
      <alignment horizontal="center" vertical="center"/>
    </xf>
    <xf numFmtId="0" fontId="6" fillId="0" borderId="0" xfId="0" applyFont="1"/>
    <xf numFmtId="0" fontId="6" fillId="0" borderId="0" xfId="0" applyFont="1" applyAlignment="1">
      <alignment wrapText="1"/>
    </xf>
    <xf numFmtId="0" fontId="1" fillId="0" borderId="0" xfId="0" applyFont="1" applyAlignment="1">
      <alignment wrapText="1"/>
    </xf>
    <xf numFmtId="0" fontId="6" fillId="0" borderId="0" xfId="0" applyFont="1" applyAlignment="1">
      <alignment vertical="center"/>
    </xf>
    <xf numFmtId="0" fontId="6" fillId="0" borderId="0" xfId="0" applyFont="1" applyAlignment="1">
      <alignment vertical="center" wrapText="1"/>
    </xf>
    <xf numFmtId="0" fontId="8" fillId="0" borderId="0" xfId="0" applyFont="1" applyAlignment="1">
      <alignment vertical="center" wrapText="1"/>
    </xf>
    <xf numFmtId="0" fontId="10" fillId="0" borderId="0" xfId="0" applyFont="1" applyAlignment="1">
      <alignment vertical="center" wrapText="1"/>
    </xf>
    <xf numFmtId="0" fontId="8" fillId="0" borderId="0" xfId="0" applyFont="1" applyAlignment="1">
      <alignment wrapText="1"/>
    </xf>
    <xf numFmtId="0" fontId="7" fillId="0" borderId="0" xfId="0" applyFont="1" applyAlignment="1">
      <alignment vertical="center" wrapText="1"/>
    </xf>
    <xf numFmtId="0" fontId="8" fillId="0" borderId="0" xfId="0" applyFont="1" applyAlignment="1">
      <alignment vertical="center"/>
    </xf>
    <xf numFmtId="0" fontId="0" fillId="0" borderId="0" xfId="0" applyAlignment="1">
      <alignment vertical="center"/>
    </xf>
    <xf numFmtId="0" fontId="0" fillId="0" borderId="0" xfId="0" applyAlignment="1">
      <alignment wrapText="1"/>
    </xf>
    <xf numFmtId="0" fontId="11" fillId="0" borderId="0" xfId="0" applyFont="1" applyAlignment="1">
      <alignment vertical="center" wrapText="1"/>
    </xf>
    <xf numFmtId="0" fontId="9" fillId="0" borderId="0" xfId="0" applyFont="1" applyAlignment="1">
      <alignment vertical="center" wrapText="1"/>
    </xf>
    <xf numFmtId="0" fontId="14" fillId="0" borderId="0" xfId="0" applyFont="1" applyAlignment="1">
      <alignment vertical="center"/>
    </xf>
    <xf numFmtId="0" fontId="11" fillId="0" borderId="0" xfId="0" applyFont="1" applyAlignment="1">
      <alignment horizontal="center" vertical="center" wrapText="1"/>
    </xf>
    <xf numFmtId="0" fontId="11" fillId="0" borderId="0" xfId="0" applyFont="1" applyAlignment="1">
      <alignment horizontal="center" vertical="center"/>
    </xf>
    <xf numFmtId="0" fontId="7" fillId="0" borderId="0" xfId="0" applyFont="1" applyAlignment="1">
      <alignment horizontal="left" vertical="center" wrapText="1"/>
    </xf>
    <xf numFmtId="0" fontId="7" fillId="0" borderId="0" xfId="0" applyFont="1" applyAlignment="1">
      <alignment vertical="center"/>
    </xf>
    <xf numFmtId="0" fontId="3" fillId="0" borderId="0" xfId="0" applyFont="1" applyAlignment="1">
      <alignment vertical="center"/>
    </xf>
    <xf numFmtId="0" fontId="16" fillId="0" borderId="0" xfId="0" applyFont="1" applyAlignment="1">
      <alignment vertical="center" wrapText="1"/>
    </xf>
    <xf numFmtId="0" fontId="17" fillId="0" borderId="0" xfId="0" applyFont="1" applyAlignment="1">
      <alignment vertical="center" wrapText="1"/>
    </xf>
    <xf numFmtId="164" fontId="1" fillId="0" borderId="0" xfId="0" applyNumberFormat="1" applyFont="1" applyAlignment="1">
      <alignment vertical="center" wrapText="1"/>
    </xf>
    <xf numFmtId="164" fontId="3" fillId="0" borderId="0" xfId="0" applyNumberFormat="1" applyFont="1" applyAlignment="1">
      <alignment vertical="center" wrapText="1"/>
    </xf>
    <xf numFmtId="0" fontId="3" fillId="0" borderId="0" xfId="0" applyFont="1" applyAlignment="1">
      <alignment horizontal="center" vertical="center" wrapText="1"/>
    </xf>
    <xf numFmtId="0" fontId="0" fillId="0" borderId="0" xfId="0" pivotButton="1"/>
    <xf numFmtId="0" fontId="0" fillId="0" borderId="0" xfId="0" applyAlignment="1">
      <alignment horizontal="left"/>
    </xf>
    <xf numFmtId="0" fontId="1" fillId="2" borderId="0" xfId="0" applyFont="1" applyFill="1" applyAlignment="1">
      <alignment vertical="center" wrapText="1"/>
    </xf>
    <xf numFmtId="0" fontId="7" fillId="2" borderId="0" xfId="0" applyFont="1" applyFill="1" applyAlignment="1">
      <alignment vertical="center" wrapText="1"/>
    </xf>
    <xf numFmtId="0" fontId="7" fillId="2" borderId="0" xfId="0" applyFont="1" applyFill="1" applyAlignment="1">
      <alignment horizontal="left" vertical="center" wrapText="1"/>
    </xf>
    <xf numFmtId="0" fontId="19" fillId="0" borderId="0" xfId="0" applyFont="1" applyAlignment="1">
      <alignment vertical="center" wrapText="1"/>
    </xf>
    <xf numFmtId="0" fontId="20" fillId="0" borderId="0" xfId="0" applyFont="1" applyAlignment="1">
      <alignment vertical="center" wrapText="1"/>
    </xf>
    <xf numFmtId="0" fontId="21" fillId="0" borderId="0" xfId="0" applyFont="1" applyAlignment="1">
      <alignment vertical="center" wrapText="1"/>
    </xf>
    <xf numFmtId="0" fontId="7" fillId="3" borderId="0" xfId="0" applyFont="1" applyFill="1" applyAlignment="1">
      <alignment vertical="center" wrapText="1"/>
    </xf>
    <xf numFmtId="0" fontId="11" fillId="0" borderId="0" xfId="0" applyFont="1" applyAlignment="1">
      <alignment wrapText="1"/>
    </xf>
    <xf numFmtId="0" fontId="7" fillId="0" borderId="2" xfId="0" applyFont="1" applyBorder="1" applyAlignment="1">
      <alignment horizontal="left" wrapText="1"/>
    </xf>
    <xf numFmtId="0" fontId="7" fillId="0" borderId="3" xfId="0" applyFont="1" applyBorder="1" applyAlignment="1">
      <alignment horizontal="left" wrapText="1"/>
    </xf>
    <xf numFmtId="0" fontId="7" fillId="0" borderId="4" xfId="0" applyFont="1" applyBorder="1" applyAlignment="1">
      <alignment horizontal="left" wrapText="1"/>
    </xf>
    <xf numFmtId="0" fontId="7" fillId="0" borderId="5" xfId="0" applyFont="1" applyBorder="1" applyAlignment="1">
      <alignment wrapText="1"/>
    </xf>
    <xf numFmtId="0" fontId="7" fillId="0" borderId="6" xfId="0" applyFont="1" applyBorder="1" applyAlignment="1">
      <alignment wrapText="1"/>
    </xf>
    <xf numFmtId="0" fontId="7" fillId="0" borderId="2" xfId="0" applyFont="1" applyBorder="1" applyAlignment="1">
      <alignment wrapText="1"/>
    </xf>
    <xf numFmtId="0" fontId="7" fillId="0" borderId="7" xfId="0" applyFont="1" applyBorder="1" applyAlignment="1">
      <alignment wrapText="1"/>
    </xf>
    <xf numFmtId="0" fontId="7" fillId="0" borderId="8" xfId="0" applyFont="1" applyBorder="1" applyAlignment="1">
      <alignment wrapText="1"/>
    </xf>
    <xf numFmtId="0" fontId="7" fillId="0" borderId="9" xfId="0" applyFont="1" applyBorder="1" applyAlignment="1">
      <alignment horizontal="left" wrapText="1"/>
    </xf>
    <xf numFmtId="0" fontId="7" fillId="0" borderId="6" xfId="0" applyFont="1" applyBorder="1" applyAlignment="1">
      <alignment horizontal="left" wrapText="1"/>
    </xf>
    <xf numFmtId="0" fontId="0" fillId="0" borderId="0" xfId="0" applyAlignment="1">
      <alignment horizontal="left" indent="1"/>
    </xf>
    <xf numFmtId="0" fontId="1" fillId="0" borderId="0" xfId="0" applyFont="1" applyAlignment="1">
      <alignment horizontal="left" vertical="center"/>
    </xf>
    <xf numFmtId="0" fontId="7" fillId="4" borderId="0" xfId="0" applyFont="1" applyFill="1" applyAlignment="1">
      <alignment vertical="center" wrapText="1"/>
    </xf>
    <xf numFmtId="0" fontId="1" fillId="4" borderId="0" xfId="0" applyFont="1" applyFill="1" applyAlignment="1">
      <alignment vertical="center" wrapText="1"/>
    </xf>
    <xf numFmtId="0" fontId="22" fillId="0" borderId="0" xfId="1"/>
    <xf numFmtId="0" fontId="23" fillId="0" borderId="0" xfId="0" applyFont="1"/>
    <xf numFmtId="0" fontId="24" fillId="0" borderId="0" xfId="0" applyFont="1"/>
    <xf numFmtId="0" fontId="25" fillId="0" borderId="0" xfId="0" applyFont="1"/>
    <xf numFmtId="0" fontId="23" fillId="0" borderId="0" xfId="0" applyFont="1" applyAlignment="1">
      <alignment wrapText="1"/>
    </xf>
    <xf numFmtId="0" fontId="0" fillId="0" borderId="0" xfId="0" applyAlignment="1">
      <alignment horizontal="center" vertical="center"/>
    </xf>
    <xf numFmtId="0" fontId="7" fillId="0" borderId="10" xfId="0" applyFont="1" applyBorder="1" applyAlignment="1">
      <alignment wrapText="1"/>
    </xf>
    <xf numFmtId="0" fontId="1" fillId="0" borderId="11" xfId="0" applyFont="1" applyBorder="1" applyAlignment="1">
      <alignment wrapText="1"/>
    </xf>
    <xf numFmtId="0" fontId="7" fillId="0" borderId="12" xfId="0" applyFont="1" applyBorder="1" applyAlignment="1">
      <alignment wrapText="1"/>
    </xf>
    <xf numFmtId="0" fontId="1" fillId="0" borderId="13" xfId="0" applyFont="1" applyBorder="1" applyAlignment="1">
      <alignment wrapText="1"/>
    </xf>
    <xf numFmtId="0" fontId="7" fillId="0" borderId="12" xfId="0" applyFont="1" applyBorder="1" applyAlignment="1">
      <alignment vertical="center" wrapText="1"/>
    </xf>
    <xf numFmtId="0" fontId="1" fillId="0" borderId="13" xfId="0" applyFont="1" applyBorder="1" applyAlignment="1">
      <alignment vertical="center" wrapText="1"/>
    </xf>
    <xf numFmtId="0" fontId="1" fillId="0" borderId="12" xfId="0" applyFont="1" applyBorder="1" applyAlignment="1">
      <alignment vertical="center" wrapText="1"/>
    </xf>
    <xf numFmtId="0" fontId="6" fillId="0" borderId="12" xfId="0" applyFont="1" applyBorder="1" applyAlignment="1">
      <alignment vertical="center" wrapText="1"/>
    </xf>
    <xf numFmtId="0" fontId="7" fillId="0" borderId="13" xfId="0" applyFont="1" applyBorder="1" applyAlignment="1">
      <alignment vertical="center" wrapText="1"/>
    </xf>
    <xf numFmtId="0" fontId="8" fillId="0" borderId="12" xfId="0" applyFont="1" applyBorder="1" applyAlignment="1">
      <alignment vertical="center" wrapText="1"/>
    </xf>
    <xf numFmtId="0" fontId="12" fillId="0" borderId="12" xfId="0" applyFont="1" applyBorder="1" applyAlignment="1">
      <alignment vertical="center" wrapText="1"/>
    </xf>
    <xf numFmtId="0" fontId="13" fillId="0" borderId="0" xfId="0" applyFont="1" applyAlignment="1">
      <alignment vertical="center" wrapText="1"/>
    </xf>
    <xf numFmtId="0" fontId="12" fillId="0" borderId="0" xfId="0" applyFont="1" applyAlignment="1">
      <alignment vertical="center" wrapText="1"/>
    </xf>
    <xf numFmtId="0" fontId="12" fillId="0" borderId="13" xfId="0" applyFont="1" applyBorder="1" applyAlignment="1">
      <alignment vertical="center" wrapText="1"/>
    </xf>
    <xf numFmtId="0" fontId="1" fillId="0" borderId="12" xfId="0" applyFont="1" applyBorder="1" applyAlignment="1">
      <alignment wrapText="1"/>
    </xf>
    <xf numFmtId="0" fontId="15" fillId="0" borderId="0" xfId="0" applyFont="1" applyAlignment="1">
      <alignment vertical="center" wrapText="1"/>
    </xf>
    <xf numFmtId="0" fontId="1" fillId="0" borderId="12" xfId="0" applyFont="1" applyBorder="1" applyAlignment="1">
      <alignment vertical="center"/>
    </xf>
    <xf numFmtId="0" fontId="10" fillId="0" borderId="13" xfId="0" applyFont="1" applyBorder="1" applyAlignment="1">
      <alignment vertical="center" wrapText="1"/>
    </xf>
    <xf numFmtId="0" fontId="1" fillId="0" borderId="0" xfId="0" applyFont="1" applyAlignment="1">
      <alignment horizontal="right"/>
    </xf>
  </cellXfs>
  <cellStyles count="2">
    <cellStyle name="Lien hypertexte" xfId="1" builtinId="8"/>
    <cellStyle name="Normal" xfId="0" builtinId="0"/>
  </cellStyles>
  <dxfs count="33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6"/>
        <color auto="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auto="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auto="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auto="1"/>
        <name val="Garamond"/>
        <family val="1"/>
        <scheme val="none"/>
      </font>
      <alignment horizontal="general" vertical="center" textRotation="0" wrapText="1" indent="0" justifyLastLine="0" shrinkToFit="0" readingOrder="0"/>
    </dxf>
    <dxf>
      <font>
        <b val="0"/>
        <strike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strike val="0"/>
        <outline val="0"/>
        <shadow val="0"/>
        <u val="none"/>
        <vertAlign val="baseline"/>
        <sz val="16"/>
        <color theme="1"/>
        <name val="Garamond"/>
        <family val="1"/>
        <scheme val="none"/>
      </font>
      <alignment horizontal="general" vertical="center" textRotation="0" wrapText="1" indent="0" justifyLastLine="0" shrinkToFit="0" readingOrder="0"/>
    </dxf>
    <dxf>
      <font>
        <strike val="0"/>
        <outline val="0"/>
        <shadow val="0"/>
        <u val="none"/>
        <vertAlign val="baseline"/>
        <sz val="16"/>
        <color theme="1"/>
        <name val="Garamond"/>
        <family val="1"/>
        <scheme val="none"/>
      </font>
      <alignment horizontal="general" vertical="center" textRotation="0" wrapText="1" indent="0" justifyLastLine="0" shrinkToFit="0" readingOrder="0"/>
    </dxf>
    <dxf>
      <font>
        <strike val="0"/>
        <outline val="0"/>
        <shadow val="0"/>
        <u val="none"/>
        <vertAlign val="baseline"/>
        <sz val="16"/>
        <color theme="1"/>
        <name val="Garamond"/>
        <family val="1"/>
        <scheme val="none"/>
      </font>
      <alignment horizontal="general" vertical="center" textRotation="0" wrapText="1" indent="0" justifyLastLine="0" shrinkToFit="0" readingOrder="0"/>
    </dxf>
    <dxf>
      <font>
        <strike val="0"/>
        <outline val="0"/>
        <shadow val="0"/>
        <u val="none"/>
        <vertAlign val="baseline"/>
        <sz val="16"/>
        <color theme="1"/>
        <name val="Garamond"/>
        <family val="1"/>
        <scheme val="none"/>
      </font>
      <alignment horizontal="general" vertical="center" textRotation="0" wrapText="1" indent="0" justifyLastLine="0" shrinkToFit="0" readingOrder="0"/>
    </dxf>
    <dxf>
      <font>
        <strike val="0"/>
        <outline val="0"/>
        <shadow val="0"/>
        <u val="none"/>
        <vertAlign val="baseline"/>
        <sz val="16"/>
        <color theme="1"/>
        <name val="Garamond"/>
        <family val="1"/>
        <scheme val="none"/>
      </font>
      <alignment horizontal="general" vertical="center" textRotation="0" wrapText="1" indent="0" justifyLastLine="0" shrinkToFit="0" readingOrder="0"/>
    </dxf>
    <dxf>
      <font>
        <strike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auto="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auto="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auto="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auto="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auto="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auto="1"/>
        <name val="Garamond"/>
        <family val="1"/>
        <scheme val="none"/>
      </font>
      <alignment horizontal="left" vertical="center" textRotation="0" wrapText="1" indent="0" justifyLastLine="0" shrinkToFit="0" readingOrder="0"/>
    </dxf>
    <dxf>
      <font>
        <b val="0"/>
        <i val="0"/>
        <strike val="0"/>
        <condense val="0"/>
        <extend val="0"/>
        <outline val="0"/>
        <shadow val="0"/>
        <u val="none"/>
        <vertAlign val="baseline"/>
        <sz val="16"/>
        <color auto="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auto="1"/>
        <name val="Garamond"/>
        <family val="1"/>
        <scheme val="none"/>
      </font>
      <alignment horizontal="general" vertical="center" textRotation="0" wrapText="1" indent="0" justifyLastLine="0" shrinkToFit="0" readingOrder="0"/>
    </dxf>
    <dxf>
      <font>
        <strike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auto="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auto="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auto="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auto="1"/>
        <name val="Garamond"/>
        <family val="1"/>
        <scheme val="none"/>
      </font>
      <alignment horizontal="general" vertical="center" textRotation="0" wrapText="1"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6"/>
        <color auto="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auto="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auto="1"/>
        <name val="Garamond"/>
        <family val="1"/>
        <scheme val="none"/>
      </font>
      <alignment horizontal="general" vertical="center" textRotation="0" wrapText="1" indent="0" justifyLastLine="0" shrinkToFit="0" readingOrder="0"/>
      <protection locked="1" hidden="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0" indent="0" justifyLastLine="0" shrinkToFit="0" readingOrder="0"/>
    </dxf>
    <dxf>
      <font>
        <strike val="0"/>
        <outline val="0"/>
        <shadow val="0"/>
        <u val="none"/>
        <vertAlign val="baseline"/>
        <sz val="16"/>
        <color theme="1"/>
        <name val="Garamond"/>
        <family val="1"/>
        <scheme val="none"/>
      </font>
      <alignment horizontal="general" vertical="center" textRotation="0" wrapText="1" indent="0" justifyLastLine="0" shrinkToFit="0" readingOrder="0"/>
    </dxf>
    <dxf>
      <font>
        <strike val="0"/>
        <outline val="0"/>
        <shadow val="0"/>
        <u val="none"/>
        <vertAlign val="baseline"/>
        <sz val="16"/>
        <color theme="1"/>
        <name val="Garamond"/>
        <family val="1"/>
        <scheme val="none"/>
      </font>
      <alignment horizontal="general" vertical="center" textRotation="0" wrapText="1" indent="0" justifyLastLine="0" shrinkToFit="0" readingOrder="0"/>
    </dxf>
    <dxf>
      <font>
        <strike val="0"/>
        <outline val="0"/>
        <shadow val="0"/>
        <u val="none"/>
        <vertAlign val="baseline"/>
        <sz val="16"/>
        <color theme="1"/>
        <name val="Garamond"/>
        <family val="1"/>
        <scheme val="none"/>
      </font>
      <alignment horizontal="general" vertical="center" textRotation="0" wrapText="0" indent="0" justifyLastLine="0" shrinkToFit="0" readingOrder="0"/>
    </dxf>
    <dxf>
      <font>
        <strike val="0"/>
        <outline val="0"/>
        <shadow val="0"/>
        <u val="none"/>
        <vertAlign val="baseline"/>
        <sz val="16"/>
        <color theme="1"/>
        <name val="Garamond"/>
        <family val="1"/>
        <scheme val="none"/>
      </font>
      <alignment horizontal="general" vertical="center" textRotation="0" wrapText="1" indent="0" justifyLastLine="0" shrinkToFit="0" readingOrder="0"/>
    </dxf>
    <dxf>
      <font>
        <strike val="0"/>
        <outline val="0"/>
        <shadow val="0"/>
        <u val="none"/>
        <vertAlign val="baseline"/>
        <sz val="16"/>
        <color theme="1"/>
        <name val="Garamond"/>
        <family val="1"/>
        <scheme val="none"/>
      </font>
      <alignment horizontal="general" vertical="center" textRotation="0" wrapText="0" indent="0" justifyLastLine="0" shrinkToFit="0" readingOrder="0"/>
    </dxf>
    <dxf>
      <font>
        <strike val="0"/>
        <outline val="0"/>
        <shadow val="0"/>
        <u val="none"/>
        <vertAlign val="baseline"/>
        <sz val="16"/>
        <color theme="1"/>
        <name val="Garamond"/>
        <family val="1"/>
        <scheme val="none"/>
      </font>
      <alignment horizontal="general" vertical="center" textRotation="0" wrapText="1" indent="0" justifyLastLine="0" shrinkToFit="0" readingOrder="0"/>
    </dxf>
    <dxf>
      <font>
        <b/>
        <strike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strike val="0"/>
        <outline val="0"/>
        <shadow val="0"/>
        <u val="none"/>
        <vertAlign val="baseline"/>
        <sz val="16"/>
        <color theme="1"/>
        <name val="Garamond"/>
        <family val="1"/>
        <scheme val="none"/>
      </font>
      <alignment horizontal="general" vertical="center" textRotation="0" wrapText="1" indent="0" justifyLastLine="0" shrinkToFit="0" readingOrder="0"/>
    </dxf>
    <dxf>
      <font>
        <b/>
        <strike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0"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0"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0"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0"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0"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0" indent="0" justifyLastLine="0" shrinkToFit="0" readingOrder="0"/>
    </dxf>
    <dxf>
      <font>
        <strike val="0"/>
        <outline val="0"/>
        <shadow val="0"/>
        <u val="none"/>
        <vertAlign val="baseline"/>
        <sz val="16"/>
        <color theme="1"/>
        <name val="Garamond"/>
        <family val="1"/>
        <scheme val="none"/>
      </font>
      <alignment horizontal="general" vertical="center" textRotation="0" wrapText="0" indent="0" justifyLastLine="0" shrinkToFit="0" readingOrder="0"/>
    </dxf>
    <dxf>
      <font>
        <b/>
        <strike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0"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0"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0"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0"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0"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0" indent="0" justifyLastLine="0" shrinkToFit="0" readingOrder="0"/>
    </dxf>
    <dxf>
      <font>
        <strike val="0"/>
        <outline val="0"/>
        <shadow val="0"/>
        <u val="none"/>
        <vertAlign val="baseline"/>
        <sz val="16"/>
        <color theme="1"/>
        <name val="Garamond"/>
        <family val="1"/>
        <scheme val="none"/>
      </font>
      <alignment horizontal="general" vertical="center" textRotation="0" wrapText="0" indent="0" justifyLastLine="0" shrinkToFit="0" readingOrder="0"/>
    </dxf>
    <dxf>
      <font>
        <b/>
        <strike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6"/>
        <color rgb="FFFF0000"/>
        <name val="Garamond"/>
        <family val="1"/>
        <scheme val="none"/>
      </font>
      <numFmt numFmtId="164" formatCode="#,##0.00\ _€"/>
      <alignment horizontal="general" vertical="center" textRotation="0" wrapText="1" indent="0" justifyLastLine="0" shrinkToFit="0" readingOrder="0"/>
    </dxf>
    <dxf>
      <font>
        <b val="0"/>
        <i val="0"/>
        <strike val="0"/>
        <condense val="0"/>
        <extend val="0"/>
        <outline val="0"/>
        <shadow val="0"/>
        <u val="none"/>
        <vertAlign val="baseline"/>
        <sz val="16"/>
        <color rgb="FFFF0000"/>
        <name val="Garamond"/>
        <family val="1"/>
        <scheme val="none"/>
      </font>
      <numFmt numFmtId="164" formatCode="#,##0.00\ _€"/>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rgb="FFFF0000"/>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rgb="FFFF0000"/>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6"/>
        <color theme="1"/>
        <name val="Garamond"/>
        <family val="1"/>
        <scheme val="none"/>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5.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4.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3.xml"/><Relationship Id="rId32"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2.xml"/><Relationship Id="rId28"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openxmlformats.org/officeDocument/2006/relationships/theme" Target="theme/theme1.xml"/><Relationship Id="rId30" Type="http://schemas.openxmlformats.org/officeDocument/2006/relationships/sharedStrings" Target="sharedString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[PEPR_VBDI_analyse_210524_15h24_GGE.xlsx]Stat_Projets par Etab porteurs!Tableau croisé dynamique4</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'Stat_Projets par Etab porteurs'!$B$5</c:f>
              <c:strCache>
                <c:ptCount val="1"/>
                <c:pt idx="0">
                  <c:v>Total</c:v>
                </c:pt>
              </c:strCache>
            </c:strRef>
          </c:tx>
          <c:spPr>
            <a:solidFill>
              <a:schemeClr val="accent1"/>
            </a:solidFill>
            <a:ln>
              <a:noFill/>
            </a:ln>
            <a:effectLst/>
          </c:spPr>
          <c:invertIfNegative val="0"/>
          <c:cat>
            <c:strRef>
              <c:f>'Stat_Projets par Etab porteurs'!$A$6:$A$14</c:f>
              <c:strCache>
                <c:ptCount val="8"/>
                <c:pt idx="0">
                  <c:v>Aix-Marseille Université (AMU)</c:v>
                </c:pt>
                <c:pt idx="1">
                  <c:v>École des Ponts et Chaussées (ENPC)</c:v>
                </c:pt>
                <c:pt idx="2">
                  <c:v>École Nationale Supérieure d’Architecture de Paris Belleville (ENSAPB)</c:v>
                </c:pt>
                <c:pt idx="3">
                  <c:v>École Polytechnique</c:v>
                </c:pt>
                <c:pt idx="4">
                  <c:v>Institut National des Sciences Appliquées de Lyon (INSA)</c:v>
                </c:pt>
                <c:pt idx="5">
                  <c:v>Sorbonne Université</c:v>
                </c:pt>
                <c:pt idx="6">
                  <c:v>Université Claude Bernard Lyon 1</c:v>
                </c:pt>
                <c:pt idx="7">
                  <c:v>Université Gustave Eiffel (UGE)</c:v>
                </c:pt>
              </c:strCache>
            </c:strRef>
          </c:cat>
          <c:val>
            <c:numRef>
              <c:f>'Stat_Projets par Etab porteurs'!$B$6:$B$14</c:f>
              <c:numCache>
                <c:formatCode>General</c:formatCode>
                <c:ptCount val="8"/>
                <c:pt idx="0">
                  <c:v>1</c:v>
                </c:pt>
                <c:pt idx="1">
                  <c:v>1</c:v>
                </c:pt>
                <c:pt idx="2">
                  <c:v>1</c:v>
                </c:pt>
                <c:pt idx="3">
                  <c:v>1</c:v>
                </c:pt>
                <c:pt idx="4">
                  <c:v>1</c:v>
                </c:pt>
                <c:pt idx="5">
                  <c:v>1</c:v>
                </c:pt>
                <c:pt idx="6">
                  <c:v>1</c:v>
                </c:pt>
                <c:pt idx="7">
                  <c:v>1</c:v>
                </c:pt>
              </c:numCache>
            </c:numRef>
          </c:val>
          <c:extLst>
            <c:ext xmlns:c16="http://schemas.microsoft.com/office/drawing/2014/chart" uri="{C3380CC4-5D6E-409C-BE32-E72D297353CC}">
              <c16:uniqueId val="{00000000-CBE2-403D-9EC8-E299D4BD0650}"/>
            </c:ext>
          </c:extLst>
        </c:ser>
        <c:dLbls>
          <c:showLegendKey val="0"/>
          <c:showVal val="0"/>
          <c:showCatName val="0"/>
          <c:showSerName val="0"/>
          <c:showPercent val="0"/>
          <c:showBubbleSize val="0"/>
        </c:dLbls>
        <c:gapWidth val="182"/>
        <c:axId val="790197296"/>
        <c:axId val="790197776"/>
      </c:barChart>
      <c:catAx>
        <c:axId val="790197296"/>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197776"/>
        <c:crosses val="autoZero"/>
        <c:auto val="1"/>
        <c:lblAlgn val="ctr"/>
        <c:lblOffset val="100"/>
        <c:noMultiLvlLbl val="0"/>
      </c:catAx>
      <c:valAx>
        <c:axId val="790197776"/>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197296"/>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[PEPR_VBDI_analyse_210524_15h24_GGE.xlsx]Stat_Projets par Labo!Tableau croisé dynamique22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'Stat_Projets par Labo'!$B$4</c:f>
              <c:strCache>
                <c:ptCount val="1"/>
                <c:pt idx="0">
                  <c:v>Total</c:v>
                </c:pt>
              </c:strCache>
            </c:strRef>
          </c:tx>
          <c:spPr>
            <a:solidFill>
              <a:schemeClr val="accent1"/>
            </a:solidFill>
            <a:ln>
              <a:noFill/>
            </a:ln>
            <a:effectLst/>
          </c:spPr>
          <c:invertIfNegative val="0"/>
          <c:cat>
            <c:strRef>
              <c:f>'Stat_Projets par Labo'!$A$5:$A$13</c:f>
              <c:strCache>
                <c:ptCount val="8"/>
                <c:pt idx="0">
                  <c:v>inteGREEN</c:v>
                </c:pt>
                <c:pt idx="1">
                  <c:v>NÉO</c:v>
                </c:pt>
                <c:pt idx="2">
                  <c:v>RÉSILIENCE</c:v>
                </c:pt>
                <c:pt idx="3">
                  <c:v>TRACES</c:v>
                </c:pt>
                <c:pt idx="4">
                  <c:v>URBHEALTH</c:v>
                </c:pt>
                <c:pt idx="5">
                  <c:v>VF++</c:v>
                </c:pt>
                <c:pt idx="6">
                  <c:v>VILLEGARDEN</c:v>
                </c:pt>
                <c:pt idx="7">
                  <c:v>WHAOU</c:v>
                </c:pt>
              </c:strCache>
            </c:strRef>
          </c:cat>
          <c:val>
            <c:numRef>
              <c:f>'Stat_Projets par Labo'!$B$5:$B$13</c:f>
              <c:numCache>
                <c:formatCode>General</c:formatCode>
                <c:ptCount val="8"/>
                <c:pt idx="0">
                  <c:v>11</c:v>
                </c:pt>
                <c:pt idx="1">
                  <c:v>13</c:v>
                </c:pt>
                <c:pt idx="2">
                  <c:v>8</c:v>
                </c:pt>
                <c:pt idx="3">
                  <c:v>6</c:v>
                </c:pt>
                <c:pt idx="4">
                  <c:v>7</c:v>
                </c:pt>
                <c:pt idx="5">
                  <c:v>11</c:v>
                </c:pt>
                <c:pt idx="6">
                  <c:v>20</c:v>
                </c:pt>
                <c:pt idx="7">
                  <c:v>15</c:v>
                </c:pt>
              </c:numCache>
            </c:numRef>
          </c:val>
          <c:extLst>
            <c:ext xmlns:c16="http://schemas.microsoft.com/office/drawing/2014/chart" uri="{C3380CC4-5D6E-409C-BE32-E72D297353CC}">
              <c16:uniqueId val="{00000000-935A-4DA8-A299-37DF37904DC9}"/>
            </c:ext>
          </c:extLst>
        </c:ser>
        <c:dLbls>
          <c:showLegendKey val="0"/>
          <c:showVal val="0"/>
          <c:showCatName val="0"/>
          <c:showSerName val="0"/>
          <c:showPercent val="0"/>
          <c:showBubbleSize val="0"/>
        </c:dLbls>
        <c:gapWidth val="182"/>
        <c:axId val="707872256"/>
        <c:axId val="707877056"/>
      </c:barChart>
      <c:catAx>
        <c:axId val="707872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877056"/>
        <c:crosses val="autoZero"/>
        <c:auto val="1"/>
        <c:lblAlgn val="ctr"/>
        <c:lblOffset val="100"/>
        <c:noMultiLvlLbl val="0"/>
      </c:catAx>
      <c:valAx>
        <c:axId val="7078770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87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'liste des établissements'!$R$1</c:f>
              <c:strCache>
                <c:ptCount val="1"/>
                <c:pt idx="0">
                  <c:v>Total</c:v>
                </c:pt>
              </c:strCache>
            </c:strRef>
          </c:tx>
          <c:spPr>
            <a:solidFill>
              <a:schemeClr val="accent1"/>
            </a:solidFill>
            <a:ln>
              <a:noFill/>
            </a:ln>
            <a:effectLst/>
          </c:spPr>
          <c:invertIfNegative val="0"/>
          <c:cat>
            <c:strRef>
              <c:f>'liste des établissements'!$A$2:$A$101</c:f>
              <c:strCache>
                <c:ptCount val="100"/>
                <c:pt idx="0">
                  <c:v>Aix-Marseille Université (AMU)</c:v>
                </c:pt>
                <c:pt idx="1">
                  <c:v> CentraleSupélec</c:v>
                </c:pt>
                <c:pt idx="2">
                  <c:v> Cergy Paris Université</c:v>
                </c:pt>
                <c:pt idx="3">
                  <c:v>Association Léonard de Vinci</c:v>
                </c:pt>
                <c:pt idx="4">
                  <c:v>Avignon Université</c:v>
                </c:pt>
                <c:pt idx="5">
                  <c:v>Bureau de Recherches Géologiques et Minières (BRGM)</c:v>
                </c:pt>
                <c:pt idx="6">
                  <c:v>Business School (SKEMA</c:v>
                </c:pt>
                <c:pt idx="7">
                  <c:v>Centre d’études et d’expertise sur les risques, l’environnement, la mobilité et l’aménagement (CEREMA) </c:v>
                </c:pt>
                <c:pt idx="8">
                  <c:v>Centre Léon Berard</c:v>
                </c:pt>
                <c:pt idx="9">
                  <c:v>Centre national de la recherche scientifique (CNRS)</c:v>
                </c:pt>
                <c:pt idx="10">
                  <c:v>Centre Scientifique et Technique du Bâtiment (CSTB)</c:v>
                </c:pt>
                <c:pt idx="11">
                  <c:v>CESI</c:v>
                </c:pt>
                <c:pt idx="12">
                  <c:v>Commissariat à l’Énergie Atomique (CEA)</c:v>
                </c:pt>
                <c:pt idx="13">
                  <c:v>Conservatoire National des Arts et Métiers (CNAM)</c:v>
                </c:pt>
                <c:pt idx="14">
                  <c:v>École Centrale de Lyon (ECL)</c:v>
                </c:pt>
                <c:pt idx="15">
                  <c:v>École Centrale de Nantes</c:v>
                </c:pt>
                <c:pt idx="16">
                  <c:v>École d'Ingénieure de la Ville de Paris (EIVP - UGE)</c:v>
                </c:pt>
                <c:pt idx="17">
                  <c:v>École d’Urbanisme de Paris, Paris Est Créteil</c:v>
                </c:pt>
                <c:pt idx="18">
                  <c:v>École des hautes études en santé publique (EHESP)</c:v>
                </c:pt>
                <c:pt idx="19">
                  <c:v>École des Hautes Etudes en Sciences Sociales (EHESS)</c:v>
                </c:pt>
                <c:pt idx="20">
                  <c:v>École des Mines de Saint-Etienne (MSE)</c:v>
                </c:pt>
                <c:pt idx="21">
                  <c:v>École des Ponts et Chaussées (ENPC)</c:v>
                </c:pt>
                <c:pt idx="22">
                  <c:v>École Nationale des Travaux Publics de l'État (ENTPE)</c:v>
                </c:pt>
                <c:pt idx="23">
                  <c:v>École Nationale Supérieure d'Architecture de Clermont-Ferrand (ENSACF)</c:v>
                </c:pt>
                <c:pt idx="24">
                  <c:v>École Nationale Supérieure d'Architecture de Grenoble (ENSAG)</c:v>
                </c:pt>
                <c:pt idx="25">
                  <c:v>École Nationale Supérieure d’Architecture de Grenoble (ENSAG)</c:v>
                </c:pt>
                <c:pt idx="26">
                  <c:v>École Nationale Supérieure d’Architecture de Lyon (ENSAL)</c:v>
                </c:pt>
                <c:pt idx="27">
                  <c:v>École Nationale Supérieure d’Architecture de Nantes (ENSAN)</c:v>
                </c:pt>
                <c:pt idx="28">
                  <c:v>École Nationale Supérieure d’Architecture de Paris Belleville (ENSAPB)</c:v>
                </c:pt>
                <c:pt idx="29">
                  <c:v>École Nationale Supérieure d'Architecture de Strasbourg (ENSAS)</c:v>
                </c:pt>
                <c:pt idx="30">
                  <c:v>École Nationale Supérieure d'Architecture et du Paysage de Lille (ENSAPL)</c:v>
                </c:pt>
                <c:pt idx="31">
                  <c:v>École Nationale Supérieure d'Architecture Paris La Villette (ENSAPV)</c:v>
                </c:pt>
                <c:pt idx="32">
                  <c:v>École Nationale Supérieure d'Architecture Paris Val de Seine (ENSAPVS)</c:v>
                </c:pt>
                <c:pt idx="33">
                  <c:v>École Normale Supérieure de Lyon (ENS Lyon)</c:v>
                </c:pt>
                <c:pt idx="34">
                  <c:v>École Normale Supérieure Paris Saclais (ENS Paris-Saclay)</c:v>
                </c:pt>
                <c:pt idx="35">
                  <c:v>École Polytechnique</c:v>
                </c:pt>
                <c:pt idx="36">
                  <c:v>École Polytechnique Féminine (EPF-Fondation)</c:v>
                </c:pt>
                <c:pt idx="37">
                  <c:v>École Pratique des Hautes Études (EPHE)</c:v>
                </c:pt>
                <c:pt idx="38">
                  <c:v>École Supérieure des Professions Immobilières (ESPI)</c:v>
                </c:pt>
                <c:pt idx="39">
                  <c:v>Efficacity</c:v>
                </c:pt>
                <c:pt idx="40">
                  <c:v>Groupe Kedge Business School</c:v>
                </c:pt>
                <c:pt idx="41">
                  <c:v>Hospices Civils de Lyon (HCL)</c:v>
                </c:pt>
                <c:pt idx="42">
                  <c:v>INP Bordeaux - Université de Bordeaux</c:v>
                </c:pt>
                <c:pt idx="43">
                  <c:v>INSERM Lyon</c:v>
                </c:pt>
                <c:pt idx="44">
                  <c:v>Institut Agro Rennes Angers (INRAE)</c:v>
                </c:pt>
                <c:pt idx="45">
                  <c:v>Institut Mines-Télécom Alès (IMT Alès)</c:v>
                </c:pt>
                <c:pt idx="46">
                  <c:v>Institut Mines-Télécom Atlantique Bretagne Pays de la Loire (IMT Atlantique Bretagne Pays de la Loire)</c:v>
                </c:pt>
                <c:pt idx="47">
                  <c:v>Institut Mines-Télécom Mines Albi (IMT Albi)</c:v>
                </c:pt>
                <c:pt idx="48">
                  <c:v>Institut Mines-Télécom Nord Europe (IMT Nord Europe Lille Douai)</c:v>
                </c:pt>
                <c:pt idx="49">
                  <c:v>Institut National d'Études Démographiques (INED)</c:v>
                </c:pt>
                <c:pt idx="50">
                  <c:v>Institut National de la Santé et de la Recherche Médicale (INSERM)</c:v>
                </c:pt>
                <c:pt idx="51">
                  <c:v>Institut National de Recherche pour l'Agriculture, l'alimentation et l'Environnement (INRAE)</c:v>
                </c:pt>
                <c:pt idx="52">
                  <c:v>Institut National des Sciences Appliquées de Lyon (INSA)</c:v>
                </c:pt>
                <c:pt idx="53">
                  <c:v>Institut Recherche et Développement (IRD)</c:v>
                </c:pt>
                <c:pt idx="54">
                  <c:v>Météo France</c:v>
                </c:pt>
                <c:pt idx="55">
                  <c:v>Mines Paris</c:v>
                </c:pt>
                <c:pt idx="56">
                  <c:v>Museum National d’Histoire Naturelle</c:v>
                </c:pt>
                <c:pt idx="57">
                  <c:v>Nantes Université</c:v>
                </c:pt>
                <c:pt idx="58">
                  <c:v>ORANGE SA</c:v>
                </c:pt>
                <c:pt idx="59">
                  <c:v>Sorbonne Université</c:v>
                </c:pt>
                <c:pt idx="60">
                  <c:v>Université Bretagne Sud (UBS)</c:v>
                </c:pt>
                <c:pt idx="61">
                  <c:v>Université Claude Bernard Lyon 1</c:v>
                </c:pt>
                <c:pt idx="62">
                  <c:v>Université Clermont Auvergne (UCA)</c:v>
                </c:pt>
                <c:pt idx="63">
                  <c:v>Université Côte d'Azur (UniCA)</c:v>
                </c:pt>
                <c:pt idx="64">
                  <c:v>Université de Bordeaux</c:v>
                </c:pt>
                <c:pt idx="65">
                  <c:v>Université de Bourgogne</c:v>
                </c:pt>
                <c:pt idx="66">
                  <c:v>Université de Caen Normandie (UNICAEN)</c:v>
                </c:pt>
                <c:pt idx="67">
                  <c:v>Université de Franche-Comté</c:v>
                </c:pt>
                <c:pt idx="68">
                  <c:v>Université de Lille</c:v>
                </c:pt>
                <c:pt idx="69">
                  <c:v>Université de Limoges</c:v>
                </c:pt>
                <c:pt idx="70">
                  <c:v>Université de Lorraine</c:v>
                </c:pt>
                <c:pt idx="71">
                  <c:v>Université de Montpellier </c:v>
                </c:pt>
                <c:pt idx="72">
                  <c:v>Université de Poitiers</c:v>
                </c:pt>
                <c:pt idx="73">
                  <c:v>Université de Reims Champagne-Ardennes</c:v>
                </c:pt>
                <c:pt idx="74">
                  <c:v>Université de Rennes</c:v>
                </c:pt>
                <c:pt idx="75">
                  <c:v>Université de Rennes 2</c:v>
                </c:pt>
                <c:pt idx="76">
                  <c:v>Université de Rouen Normandie</c:v>
                </c:pt>
                <c:pt idx="77">
                  <c:v>Université de Technologie de Compiègne (UTC)</c:v>
                </c:pt>
                <c:pt idx="78">
                  <c:v>Université de Versaille Saint-Quentin-en-Yvelines (UVSQ)</c:v>
                </c:pt>
                <c:pt idx="79">
                  <c:v>Université du Littoral Côte d'Opale (ULCO)</c:v>
                </c:pt>
                <c:pt idx="80">
                  <c:v>Université Grenoble Alpes (UGA)</c:v>
                </c:pt>
                <c:pt idx="81">
                  <c:v>Université Gustave Eiffel</c:v>
                </c:pt>
                <c:pt idx="82">
                  <c:v>Université Gustave Eiffel (UGE)</c:v>
                </c:pt>
                <c:pt idx="83">
                  <c:v>Université Jean Monnet Saint-Etienne (UJM)</c:v>
                </c:pt>
                <c:pt idx="84">
                  <c:v>Université Jean Moulin Lyon 3</c:v>
                </c:pt>
                <c:pt idx="85">
                  <c:v>Université La Rochelle</c:v>
                </c:pt>
                <c:pt idx="86">
                  <c:v>Université Le Havre Normandie</c:v>
                </c:pt>
                <c:pt idx="87">
                  <c:v>Université Lumière Lyon 2</c:v>
                </c:pt>
                <c:pt idx="88">
                  <c:v>Université Paris Cité</c:v>
                </c:pt>
                <c:pt idx="89">
                  <c:v>Université Paris est Créteil Val de Marne (UPEC)</c:v>
                </c:pt>
                <c:pt idx="90">
                  <c:v>Université Paris Ouest Nanterre</c:v>
                </c:pt>
                <c:pt idx="91">
                  <c:v>Université Paris Saclay</c:v>
                </c:pt>
                <c:pt idx="92">
                  <c:v>Université Paul Valéry Montpellier 3</c:v>
                </c:pt>
                <c:pt idx="93">
                  <c:v>Université Toulouse Jean-Jaurès - Toulouse 2</c:v>
                </c:pt>
                <c:pt idx="94">
                  <c:v>Université Paul Sabatier Toulouse 3</c:v>
                </c:pt>
                <c:pt idx="95">
                  <c:v>UT de Tarbes (UTTOP)</c:v>
                </c:pt>
                <c:pt idx="96">
                  <c:v>Université de Strasbourg</c:v>
                </c:pt>
                <c:pt idx="97">
                  <c:v>École Nationale Supérieure d'Architecture de Paris Malaquais (ENSAPM)</c:v>
                </c:pt>
                <c:pt idx="98">
                  <c:v>Eau de Paris (EdP)</c:v>
                </c:pt>
                <c:pt idx="99">
                  <c:v>CENTRE POUR LA RECHERCHE ÉCONOMIQUE ET SES APPLICATIONS (CEPREMAP)</c:v>
                </c:pt>
              </c:strCache>
            </c:strRef>
          </c:cat>
          <c:val>
            <c:numRef>
              <c:f>'liste des établissements'!$R$2:$R$101</c:f>
              <c:numCache>
                <c:formatCode>General</c:formatCode>
                <c:ptCount val="100"/>
                <c:pt idx="0">
                  <c:v>3</c:v>
                </c:pt>
                <c:pt idx="1">
                  <c:v>0</c:v>
                </c:pt>
                <c:pt idx="2">
                  <c:v>0</c:v>
                </c:pt>
                <c:pt idx="3">
                  <c:v>0</c:v>
                </c:pt>
                <c:pt idx="4">
                  <c:v>0</c:v>
                </c:pt>
                <c:pt idx="5">
                  <c:v>2</c:v>
                </c:pt>
                <c:pt idx="6">
                  <c:v>0</c:v>
                </c:pt>
                <c:pt idx="7">
                  <c:v>3</c:v>
                </c:pt>
                <c:pt idx="8">
                  <c:v>0</c:v>
                </c:pt>
                <c:pt idx="9">
                  <c:v>7</c:v>
                </c:pt>
                <c:pt idx="10">
                  <c:v>0</c:v>
                </c:pt>
                <c:pt idx="11">
                  <c:v>0</c:v>
                </c:pt>
                <c:pt idx="12">
                  <c:v>0</c:v>
                </c:pt>
                <c:pt idx="13">
                  <c:v>1</c:v>
                </c:pt>
                <c:pt idx="14">
                  <c:v>0</c:v>
                </c:pt>
                <c:pt idx="15">
                  <c:v>0</c:v>
                </c:pt>
                <c:pt idx="16">
                  <c:v>0</c:v>
                </c:pt>
                <c:pt idx="17">
                  <c:v>0</c:v>
                </c:pt>
                <c:pt idx="18">
                  <c:v>0</c:v>
                </c:pt>
                <c:pt idx="19">
                  <c:v>0</c:v>
                </c:pt>
                <c:pt idx="20">
                  <c:v>0</c:v>
                </c:pt>
                <c:pt idx="21">
                  <c:v>5</c:v>
                </c:pt>
                <c:pt idx="22">
                  <c:v>1</c:v>
                </c:pt>
                <c:pt idx="23">
                  <c:v>1</c:v>
                </c:pt>
                <c:pt idx="24">
                  <c:v>0</c:v>
                </c:pt>
                <c:pt idx="25">
                  <c:v>0</c:v>
                </c:pt>
                <c:pt idx="26">
                  <c:v>1</c:v>
                </c:pt>
                <c:pt idx="27">
                  <c:v>0</c:v>
                </c:pt>
                <c:pt idx="28">
                  <c:v>1</c:v>
                </c:pt>
                <c:pt idx="29">
                  <c:v>0</c:v>
                </c:pt>
                <c:pt idx="30">
                  <c:v>0</c:v>
                </c:pt>
                <c:pt idx="31">
                  <c:v>0</c:v>
                </c:pt>
                <c:pt idx="32">
                  <c:v>1</c:v>
                </c:pt>
                <c:pt idx="33">
                  <c:v>1</c:v>
                </c:pt>
                <c:pt idx="34">
                  <c:v>2</c:v>
                </c:pt>
                <c:pt idx="35">
                  <c:v>1</c:v>
                </c:pt>
                <c:pt idx="36">
                  <c:v>1</c:v>
                </c:pt>
                <c:pt idx="37">
                  <c:v>1</c:v>
                </c:pt>
                <c:pt idx="38">
                  <c:v>0</c:v>
                </c:pt>
                <c:pt idx="39">
                  <c:v>0</c:v>
                </c:pt>
                <c:pt idx="40">
                  <c:v>0</c:v>
                </c:pt>
                <c:pt idx="41">
                  <c:v>1</c:v>
                </c:pt>
                <c:pt idx="42">
                  <c:v>0</c:v>
                </c:pt>
                <c:pt idx="43">
                  <c:v>0</c:v>
                </c:pt>
                <c:pt idx="44">
                  <c:v>2</c:v>
                </c:pt>
                <c:pt idx="45">
                  <c:v>0</c:v>
                </c:pt>
                <c:pt idx="46">
                  <c:v>0</c:v>
                </c:pt>
                <c:pt idx="47">
                  <c:v>0</c:v>
                </c:pt>
                <c:pt idx="48">
                  <c:v>1</c:v>
                </c:pt>
                <c:pt idx="49">
                  <c:v>0</c:v>
                </c:pt>
                <c:pt idx="50">
                  <c:v>2</c:v>
                </c:pt>
                <c:pt idx="51">
                  <c:v>2</c:v>
                </c:pt>
                <c:pt idx="52">
                  <c:v>2</c:v>
                </c:pt>
                <c:pt idx="53">
                  <c:v>2</c:v>
                </c:pt>
                <c:pt idx="54">
                  <c:v>0</c:v>
                </c:pt>
                <c:pt idx="55">
                  <c:v>0</c:v>
                </c:pt>
                <c:pt idx="56">
                  <c:v>0</c:v>
                </c:pt>
                <c:pt idx="57">
                  <c:v>1</c:v>
                </c:pt>
                <c:pt idx="58">
                  <c:v>0</c:v>
                </c:pt>
                <c:pt idx="59">
                  <c:v>3</c:v>
                </c:pt>
                <c:pt idx="60">
                  <c:v>0</c:v>
                </c:pt>
                <c:pt idx="61">
                  <c:v>1</c:v>
                </c:pt>
                <c:pt idx="62">
                  <c:v>1</c:v>
                </c:pt>
                <c:pt idx="63">
                  <c:v>0</c:v>
                </c:pt>
                <c:pt idx="64">
                  <c:v>1</c:v>
                </c:pt>
                <c:pt idx="65">
                  <c:v>0</c:v>
                </c:pt>
                <c:pt idx="66">
                  <c:v>0</c:v>
                </c:pt>
                <c:pt idx="67">
                  <c:v>0</c:v>
                </c:pt>
                <c:pt idx="68">
                  <c:v>1</c:v>
                </c:pt>
                <c:pt idx="69">
                  <c:v>0</c:v>
                </c:pt>
                <c:pt idx="70">
                  <c:v>1</c:v>
                </c:pt>
                <c:pt idx="71">
                  <c:v>2</c:v>
                </c:pt>
                <c:pt idx="72">
                  <c:v>0</c:v>
                </c:pt>
                <c:pt idx="73">
                  <c:v>0</c:v>
                </c:pt>
                <c:pt idx="74">
                  <c:v>0</c:v>
                </c:pt>
                <c:pt idx="75">
                  <c:v>0</c:v>
                </c:pt>
                <c:pt idx="76">
                  <c:v>0</c:v>
                </c:pt>
                <c:pt idx="77">
                  <c:v>0</c:v>
                </c:pt>
                <c:pt idx="78">
                  <c:v>1</c:v>
                </c:pt>
                <c:pt idx="79">
                  <c:v>1</c:v>
                </c:pt>
                <c:pt idx="80">
                  <c:v>1</c:v>
                </c:pt>
                <c:pt idx="81">
                  <c:v>0</c:v>
                </c:pt>
                <c:pt idx="82">
                  <c:v>4</c:v>
                </c:pt>
                <c:pt idx="83">
                  <c:v>1</c:v>
                </c:pt>
                <c:pt idx="84">
                  <c:v>1</c:v>
                </c:pt>
                <c:pt idx="85">
                  <c:v>1</c:v>
                </c:pt>
                <c:pt idx="86">
                  <c:v>0</c:v>
                </c:pt>
                <c:pt idx="87">
                  <c:v>0</c:v>
                </c:pt>
                <c:pt idx="88">
                  <c:v>2</c:v>
                </c:pt>
                <c:pt idx="89">
                  <c:v>4</c:v>
                </c:pt>
                <c:pt idx="90">
                  <c:v>1</c:v>
                </c:pt>
                <c:pt idx="91">
                  <c:v>1</c:v>
                </c:pt>
                <c:pt idx="92">
                  <c:v>1</c:v>
                </c:pt>
                <c:pt idx="93">
                  <c:v>0</c:v>
                </c:pt>
                <c:pt idx="94">
                  <c:v>0</c:v>
                </c:pt>
                <c:pt idx="95">
                  <c:v>0</c:v>
                </c:pt>
                <c:pt idx="96">
                  <c:v>1</c:v>
                </c:pt>
                <c:pt idx="97">
                  <c:v>1</c:v>
                </c:pt>
                <c:pt idx="98">
                  <c:v>1</c:v>
                </c:pt>
                <c:pt idx="99">
                  <c:v>1</c:v>
                </c:pt>
              </c:numCache>
            </c:numRef>
          </c:val>
          <c:extLst>
            <c:ext xmlns:c16="http://schemas.microsoft.com/office/drawing/2014/chart" uri="{C3380CC4-5D6E-409C-BE32-E72D297353CC}">
              <c16:uniqueId val="{00000000-7D77-49BE-B55D-C643C88FCCAB}"/>
            </c:ext>
          </c:extLst>
        </c:ser>
        <c:dLbls>
          <c:showLegendKey val="0"/>
          <c:showVal val="0"/>
          <c:showCatName val="0"/>
          <c:showSerName val="0"/>
          <c:showPercent val="0"/>
          <c:showBubbleSize val="0"/>
        </c:dLbls>
        <c:gapWidth val="182"/>
        <c:axId val="830534304"/>
        <c:axId val="830535264"/>
      </c:barChart>
      <c:catAx>
        <c:axId val="830534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535264"/>
        <c:crosses val="autoZero"/>
        <c:auto val="1"/>
        <c:lblAlgn val="ctr"/>
        <c:lblOffset val="100"/>
        <c:noMultiLvlLbl val="0"/>
      </c:catAx>
      <c:valAx>
        <c:axId val="8305352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534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334962</xdr:colOff>
      <xdr:row>1</xdr:row>
      <xdr:rowOff>139698</xdr:rowOff>
    </xdr:from>
    <xdr:to>
      <xdr:col>10</xdr:col>
      <xdr:colOff>762000</xdr:colOff>
      <xdr:row>34</xdr:row>
      <xdr:rowOff>14286</xdr:rowOff>
    </xdr:to>
    <xdr:graphicFrame macro="">
      <xdr:nvGraphicFramePr>
        <xdr:cNvPr id="3" name="Graphique 2">
          <a:extLst>
            <a:ext uri="{FF2B5EF4-FFF2-40B4-BE49-F238E27FC236}">
              <a16:creationId xmlns:a16="http://schemas.microsoft.com/office/drawing/2014/main" id="{EA920EBD-54A5-15CA-4164-E629B49F4A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342900</xdr:colOff>
      <xdr:row>4</xdr:row>
      <xdr:rowOff>71437</xdr:rowOff>
    </xdr:from>
    <xdr:to>
      <xdr:col>14</xdr:col>
      <xdr:colOff>609600</xdr:colOff>
      <xdr:row>46</xdr:row>
      <xdr:rowOff>95250</xdr:rowOff>
    </xdr:to>
    <xdr:graphicFrame macro="">
      <xdr:nvGraphicFramePr>
        <xdr:cNvPr id="2" name="Graphique 1">
          <a:extLst>
            <a:ext uri="{FF2B5EF4-FFF2-40B4-BE49-F238E27FC236}">
              <a16:creationId xmlns:a16="http://schemas.microsoft.com/office/drawing/2014/main" id="{92AF2237-E4AF-F400-D43B-78FEE7671A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890587</xdr:colOff>
      <xdr:row>118</xdr:row>
      <xdr:rowOff>144894</xdr:rowOff>
    </xdr:from>
    <xdr:to>
      <xdr:col>19</xdr:col>
      <xdr:colOff>3384404</xdr:colOff>
      <xdr:row>169</xdr:row>
      <xdr:rowOff>89187</xdr:rowOff>
    </xdr:to>
    <xdr:graphicFrame macro="">
      <xdr:nvGraphicFramePr>
        <xdr:cNvPr id="4" name="Graphique 3">
          <a:extLst>
            <a:ext uri="{FF2B5EF4-FFF2-40B4-BE49-F238E27FC236}">
              <a16:creationId xmlns:a16="http://schemas.microsoft.com/office/drawing/2014/main" id="{4B1FA5EB-C747-37F3-8100-E50FBBDFF2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emp_Labo_Feuil17"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_Labo_Feuil17"/>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Copie%20de%20PEPR_VBDI_analyse_210524_14h39_GGE.xlsx" TargetMode="External"/><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lles Gesquière" refreshedDate="45432.68777488426" createdVersion="8" refreshedVersion="8" minRefreshableVersion="3" recordCount="41" xr:uid="{3FB8C581-2202-43D3-B7BB-A898057A97E8}">
  <cacheSource type="worksheet">
    <worksheetSource name="Tableau1"/>
  </cacheSource>
  <cacheFields count="230">
    <cacheField name="ACRONYME" numFmtId="0">
      <sharedItems containsBlank="1" count="41">
        <s v="inteGREEN"/>
        <s v="URBHEALTH"/>
        <s v="VF++"/>
        <s v="WHAOU"/>
        <s v="NÉO"/>
        <s v="SAGAcities"/>
        <s v="TRACES"/>
        <s v="VILLEGARDEN"/>
        <s v="IsoMat"/>
        <s v="VIMAP"/>
        <s v="RÉSILIENCE"/>
        <s v="SPACE2050"/>
        <s v="CityVerse"/>
        <s v="GAIA-C"/>
        <s v="SE-EDUM"/>
        <s v="SmartCityZen"/>
        <s v="SYMBIOTIQUE"/>
        <s v="UNIR"/>
        <s v="ALIVE"/>
        <s v="AnthroPolUrb"/>
        <s v="ATTERRIR"/>
        <s v="BASE"/>
        <s v="BEECS"/>
        <s v="BlueRiver 2050"/>
        <s v="CITIFLEX"/>
        <s v="COMMUNS"/>
        <s v="E-NOSE AP"/>
        <s v="HEALTHY"/>
        <s v="HUT"/>
        <s v="InFuSe"/>
        <s v="LAVEC"/>
        <s v="RAVIVE"/>
        <s v="RÉGÉNÉRATIVE"/>
        <s v="RENOBAT-ICU"/>
        <s v="SIN-City"/>
        <s v="SWAP"/>
        <s v="URB'Health"/>
        <s v="UrBioLLabs"/>
        <s v="VEPAC"/>
        <s v="Villénature"/>
        <m/>
      </sharedItems>
    </cacheField>
    <cacheField name="Présent aux journées" numFmtId="0">
      <sharedItems containsBlank="1"/>
    </cacheField>
    <cacheField name="AUDITIONNÉ" numFmtId="0">
      <sharedItems containsBlank="1" count="3">
        <s v="OUI"/>
        <s v="NON"/>
        <m/>
      </sharedItems>
    </cacheField>
    <cacheField name="Financé" numFmtId="0">
      <sharedItems containsBlank="1" count="3">
        <s v="OUI"/>
        <s v="NON"/>
        <m/>
      </sharedItems>
    </cacheField>
    <cacheField name="Budget (demandé) en M€" numFmtId="164">
      <sharedItems containsString="0" containsBlank="1" containsNumber="1" minValue="1.4" maxValue="3"/>
    </cacheField>
    <cacheField name="Note du jury" numFmtId="164">
      <sharedItems containsBlank="1" count="6">
        <s v="A1"/>
        <s v="A2"/>
        <s v="A3"/>
        <s v="B1"/>
        <s v="B2"/>
        <m/>
      </sharedItems>
    </cacheField>
    <cacheField name="Défi" numFmtId="0">
      <sharedItems containsString="0" containsBlank="1" containsNumber="1" containsInteger="1" minValue="1" maxValue="6" count="7">
        <n v="2"/>
        <n v="5"/>
        <n v="6"/>
        <n v="1"/>
        <n v="3"/>
        <n v="4"/>
        <m/>
      </sharedItems>
    </cacheField>
    <cacheField name="NOM COMPLET FR" numFmtId="0">
      <sharedItems containsBlank="1"/>
    </cacheField>
    <cacheField name="NOM COMPLET ANGLAIS" numFmtId="0">
      <sharedItems containsBlank="1"/>
    </cacheField>
    <cacheField name="NOM PRENOM DU PORTEUR" numFmtId="0">
      <sharedItems containsBlank="1"/>
    </cacheField>
    <cacheField name="Établissement porteur" numFmtId="0">
      <sharedItems containsBlank="1" count="33">
        <s v="École Polytechnique"/>
        <s v="École des Ponts et Chaussées (ENPC)"/>
        <s v="Institut National des Sciences Appliquées de Lyon (INSA)"/>
        <s v="Sorbonne Université"/>
        <s v="Université Gustave Eiffel (UGE)"/>
        <s v="École Centrale de Lyon (ECL)"/>
        <s v="École Nationale Supérieure d’Architecture de Paris Belleville (ENSAPB)"/>
        <s v="Université Claude Bernard Lyon 1"/>
        <s v="Mines Paris"/>
        <s v="École Centrale de Nantes"/>
        <s v="Aix-Marseille Université (AMU)"/>
        <s v="INP Bordeaux - Université de Bordeaux"/>
        <s v="Université Lumière Lyon 2"/>
        <s v="Université de Bordeaux"/>
        <s v="Université Clermont Auvergne (UCA)"/>
        <s v="École Nationale des Travaux Publics de l'État (ENTPE)"/>
        <s v="Université Paul Sabatier Toulouse 3"/>
        <s v="CESI"/>
        <s v="Université de Bourgogne"/>
        <s v="École Nationale Supérieure d'Architecture Paris La Villette (ENSAPV)"/>
        <s v="Université Côte d'Azur (UniCA)"/>
        <s v="École Nationale Supérieure d'Architecture Paris Val de Seine (ENSAPVS)"/>
        <s v="École d'Ingénieure de la Ville de Paris (EIVP - UGE)"/>
        <s v="Institut Mines-Télécom Mines Albi (IMT Albi)"/>
        <s v="Avignon Université"/>
        <s v="Université Savoie Mont-Blanc"/>
        <s v="Université de Lille"/>
        <s v="Université de Franche-Comté"/>
        <s v="Université Grenoble Alpes (UGA)"/>
        <s v="École Spéciale des Travaux Publics, du Bâtiment et de l'Industrie (ESTP-Paris)"/>
        <s v="Université de Strasbourg"/>
        <s v="École Normale Supérieure de Lyon (ENS Lyon)"/>
        <m/>
      </sharedItems>
    </cacheField>
    <cacheField name="Établissement 2" numFmtId="0">
      <sharedItems containsBlank="1" count="29">
        <s v="Université de Versaille Saint-Quentin-en-Yvelines (UVSQ)"/>
        <s v="Sorbonne Université"/>
        <s v="Université La Rochelle"/>
        <s v="École Pratique des Hautes Études (EPHE)"/>
        <s v="Centre national de la recherche scientifique (CNRS)"/>
        <s v="Université Lumière Lyon 2"/>
        <s v="École Normale Supérieure Paris Saclais (ENS Paris-Saclay)"/>
        <s v="Université Gustave Eiffel (UGE)"/>
        <s v="Institut National des Sciences Appliquées de Lyon (INSA)"/>
        <s v="Institut Mines-Télécom Nord Europe (IMT Nord Europe Lille Douai)"/>
        <s v="École des Ponts et Chaussées (ENPC)"/>
        <s v="UT de Tarbes (UTTOP)"/>
        <s v="Université Paris est Créteil Val de Marne (UPEC)"/>
        <s v="Université Paris Cité"/>
        <s v="Université de Bordeaux"/>
        <s v="Mines Paris"/>
        <s v="École nationale des travaux publics de l'État (ENTPE)"/>
        <s v="Aix-Marseille Université (AMU)"/>
        <s v="École Centrale de Lyon (ECL)"/>
        <s v="Université de Technologie de Compiègne (UTC)"/>
        <s v="Université de Franche-Comté"/>
        <s v="École Polytechnique"/>
        <s v="Université de Montpellier "/>
        <s v="Université Paul Sabatier Toulouse 3"/>
        <s v="Université Grenoble Alpes (UGA)"/>
        <s v="Université de Bourgogne"/>
        <s v="Nantes Université"/>
        <s v="Université Savoie Mont-Blanc"/>
        <m/>
      </sharedItems>
    </cacheField>
    <cacheField name="Établissement 3" numFmtId="0">
      <sharedItems containsBlank="1" count="31">
        <s v="École des Ponts et Chaussées (ENPC)"/>
        <s v="Université Paris est Créteil Val de Marne (UPEC)"/>
        <s v="Aix-Marseille Université (AMU)"/>
        <s v="Institut Agro Rennes Angers (INRAE)"/>
        <s v="Université de Rennes"/>
        <s v="École Polytechnique Féminine (EPF-Fondation)"/>
        <s v="École Nationale des Travaux Publics de l'État (ENTPE)"/>
        <s v="Centre d’études et d’expertise sur les risques, l’environnement, la mobilité et l’aménagement (CEREMA) "/>
        <s v="Institut Mines-Télécom Atlantique Bretagne Pays de la Loire (IMT Atlantique Bretagne Pays de la Loire)"/>
        <s v="Université Gustave Eiffel (UGE)"/>
        <s v="Université du Littoral Côte d'Opale (ULCO)"/>
        <s v="Institut Mines-Télécom Mines Albi (IMT Albi)"/>
        <s v="Université de Reims Champagne-Ardennes"/>
        <s v="Mines Paris"/>
        <s v="Institut Mines-Télécom Nord Europe (IMT Nord Europe Lille Douai)"/>
        <s v="Université Claude Bernard Lyon 1"/>
        <s v="École des Mines de Saint-Etienne (MSE)"/>
        <s v="École des Hautes Etudes en Sciences Sociales (EHESS)"/>
        <s v="Institut national de recherche pour l'agriculture, l'alimentation et l'environnement (INRAE)"/>
        <s v="Museum National d’Histoire Naturelle"/>
        <s v="Université Paris Saclay"/>
        <s v="Université Paul Valéry Montpellier 3"/>
        <s v="Université de Lille"/>
        <s v="Université Toulouse Jean-Jaurès - Toulouse 2"/>
        <s v="AGRO SCHOOL FOR LIFE (ISARA-EESPIG)"/>
        <s v="Université de Lorraine"/>
        <s v="Université de Technologie de Compiègne (UTC)"/>
        <s v="Sorbonne Université"/>
        <s v="Université d'Angers"/>
        <s v="École Nationale Supérieure d'Architecture Paris La Villette (ENSAPV)"/>
        <m/>
      </sharedItems>
    </cacheField>
    <cacheField name="Établissement 4" numFmtId="0">
      <sharedItems containsBlank="1" count="32">
        <s v="Université Paris est Créteil Val de Marne (UPEC)"/>
        <s v="Université de Montpellier "/>
        <s v="Université de Bordeaux"/>
        <s v="École des Ponts et Chaussées (ENPC)"/>
        <s v="Institut National des Sciences Appliquées de Lyon (INSA)"/>
        <s v="École Nationale Supérieure d’Architecture de Lyon (ENSAL)"/>
        <s v="Institut Agro Rennes Angers (INRAE)"/>
        <s v="Institut Mines-Télécom Alès (IMT Alès)"/>
        <s v="Université Côte d'Azur (UniCA)"/>
        <s v="Université de Lille"/>
        <s v="Université Paul Valéry Montpellier 3"/>
        <s v="Avignon Université"/>
        <s v="Université Jean Monnet Saint-Etienne (UJM)"/>
        <s v="Université Jean Moulin Lyon 3"/>
        <s v="Université de Versaille Saint-Quentin-en-Yvelines (UVSQ)"/>
        <s v="École Supérieure des Professions Immobilières (ESPI)"/>
        <s v="École Pratique des Hautes Études (EPHE)"/>
        <s v="École nationale des travaux publics de l'État (ENTPE)"/>
        <s v="Centre national de la recherche scientifique (CNRS)"/>
        <s v="Centre Scientifique et Technique du Bâtiment (CSTB)"/>
        <s v="Université Paris Cité"/>
        <s v="Université Paris Ouest Nanterre"/>
        <s v="Université Grenoble Alpes (UGA)"/>
        <s v="Sorbonne Université"/>
        <s v="Université Savoie Mont-Blanc"/>
        <s v="École d'Ingénieure de la Ville de Paris (EIVP - UGE)"/>
        <s v="Université du Littoral Côte d'Opale (ULCO)"/>
        <m/>
        <s v="Université Claude Bernard Lyon 1"/>
        <s v="Commissariat à l’Énergie Atomique (CEA)"/>
        <s v="Université Technologique Capitole Toulouse (UT Capitole)"/>
        <s v="Université de Franche-Comté"/>
      </sharedItems>
    </cacheField>
    <cacheField name="Établissement 5" numFmtId="0">
      <sharedItems containsBlank="1" count="30">
        <s v="Sorbonne Université"/>
        <s v="Université Gustave Eiffel (UGE)"/>
        <s v="Université Paris Cité"/>
        <s v="Université de Strasbourg"/>
        <s v="Institut National des Sciences Appliquées de Lyon (INSA)"/>
        <s v="Centre Léon Berard"/>
        <s v="Université Jean Monnet Saint-Etienne (UJM)"/>
        <s v="Université Paul Valéry Montpellier 3"/>
        <s v="École Nationale Supérieure d'Architecture Paris Val de Seine (ENSAPVS)"/>
        <s v="École Normale Supérieure Paris Saclais (ENS Paris-Saclay)"/>
        <s v="École des Ponts et Chaussées (ENPC)"/>
        <s v="Université de Bordeaux"/>
        <m/>
        <s v="École Nationale Supérieure d’Architecture de Lyon (ENSAL)"/>
        <s v="Institut National de Recherche pour l'Agriculture, l'alimentation et l'Environnement (INRAE)"/>
        <s v="Université Paris Saclay"/>
        <s v="Centre national de la recherche scientifique (CNRS)"/>
        <s v="Université de Poitiers"/>
        <s v="Université de Caen Normandie (UNICAEN)"/>
        <s v="École Nationale Supérieure d’Architecture de Grenoble (ENSAG)"/>
        <s v="Université de Limoges"/>
        <s v="Université Le Havre Normandie"/>
        <s v="Université Paul Sabatier Toulouse 3"/>
        <s v="Mines Paris"/>
        <s v="Avignon Université"/>
        <s v="Université Claude Bernard Lyon 1"/>
        <s v="Université Picardie Jules-Verne Amiens"/>
        <s v="Université Côte d'Azur (UniCA)"/>
        <s v="Institut National des sciences Appliquées de Strasbourg (INSA Strasbourg)"/>
        <s v="École Nationale Supérieure d’Architecture de Paris Belleville (ENSAPB)"/>
      </sharedItems>
    </cacheField>
    <cacheField name="Établissement 6" numFmtId="0">
      <sharedItems containsBlank="1" count="28">
        <s v="Université Paris Cité"/>
        <s v="Université Grenoble Alpes (UGA)"/>
        <s v="École Normale Supérieure de Lyon (ENS Lyon)"/>
        <s v="Université Paris Ouest Nanterre"/>
        <s v="Bureau de Recherches Géologiques et Minières (BRGM)"/>
        <s v="Centre national de la recherche scientifique (CNRS)"/>
        <s v="École Nationale Supérieure d'Architecture de Clermont-Ferrand (ENSACF)"/>
        <s v="Université Paris Saclay"/>
        <m/>
        <s v=" Cergy Paris Université"/>
        <s v="Université du Littoral Côte d'Opale (ULCO)"/>
        <s v="Institut National de la Santé et de la Recherche Médicale (INSERM)"/>
        <s v="École d'Ingénieure de la Ville de Paris (EIVP - UGE)"/>
        <s v="Université Gustave Eiffel (UGE)"/>
        <s v="École nationale des travaux publics de l'État (ENTPE)"/>
        <s v="École Nationale Supérieure d’Architecture de Nantes (ENSAN)"/>
        <s v="Université de Rouen Normandie"/>
        <s v="Sorbonne Université"/>
        <s v="Groupe Kedge Business School"/>
        <s v="École des Mines de Saint-Etienne (MSE)"/>
        <s v="Northumbria University"/>
        <s v="Météo France"/>
        <s v="Aix-Marseille Université (AMU)"/>
        <s v="École de management de Normandie (EM Normandie)"/>
        <s v="Université de Lorraine"/>
        <s v="Université de Strasbourg"/>
        <s v="Institut National des Sciences Appliquées de Lyon (INSA)"/>
        <s v="Université Claude Bernard Lyon 1"/>
      </sharedItems>
    </cacheField>
    <cacheField name="Établissement 7" numFmtId="0">
      <sharedItems containsBlank="1" count="24">
        <m/>
        <s v="Institut National de la Santé et de la Recherche Médicale (INSERM)"/>
        <s v="Université Jean Moulin Lyon 3"/>
        <s v="École Normale Supérieure Paris Saclais (ENS Paris-Saclay)"/>
        <s v="Nantes Université"/>
        <s v="Institut national de recherche pour l'agriculture, l'alimentation et l'environnement (INRAE)"/>
        <s v="Université Clermont Auvergne (UCA)"/>
        <s v="Université Paris est Créteil Val de Marne (UPEC)"/>
        <s v="Centre national de la recherche scientifique (CNRS)"/>
        <s v="École Nationale des Travaux Publics de l'État (ENTPE)"/>
        <s v="École des Ponts et Chaussées (ENPC)"/>
        <s v="Institut Mines-Télécom Atlantique Bretagne Pays de la Loire (IMT Atlantique Bretagne Pays de la Loire)"/>
        <s v="Université Toulouse Jean-Jaurès - Toulouse 2"/>
        <s v="École Normale Supérieure de Lyon (ENS Lyon)"/>
        <s v="Aix-Marseille Université (AMU)"/>
        <s v="École Nationale Supérieure d’Architecture de Paris Belleville (ENSAPB)"/>
        <s v="École des hautes études en santé publique (EHESP)"/>
        <s v="École d’Urbanisme de Paris, Paris Est Créteil"/>
        <s v="Institut Mines-Télécom Nord Europe (IMT Nord Europe Lille Douai)"/>
        <s v="Université Côte d'Azur (UniCA)"/>
        <s v="Commissariat à l’Énergie Atomique (CEA)"/>
        <s v="École Nationale Supérieure d'Architecture Paris Val de Seine (ENSAPVS)"/>
        <s v="Institut National des Sciences Appliquées de Lyon (INSA)"/>
        <s v="École d'Ingénieure de la Ville de Paris (EIVP - UGE)"/>
      </sharedItems>
    </cacheField>
    <cacheField name="Établissement 8" numFmtId="0">
      <sharedItems containsBlank="1" count="16">
        <m/>
        <s v="Institut Recherche et Développement (IRD)"/>
        <s v="Institut National de la Santé et de la Recherche Médicale (INSERM)"/>
        <s v="École Nationale Supérieure d'Architecture Paris Val de Seine (ENSAPVS)"/>
        <s v="Centre d’études et d’expertise sur les risques, l’environnement, la mobilité et l’aménagement (CEREMA) "/>
        <s v="Météo France"/>
        <s v="Centre national de la recherche scientifique (CNRS)"/>
        <s v="Université La Rochelle"/>
        <s v="École Nationale Supérieure d’Architecture de Nantes (ENSAN)"/>
        <s v="Université Bretagne Sud (UBS)"/>
        <s v="Sorbonne Université"/>
        <s v="École Nationale Supérieure d’Architecture de Lyon (ENSAL)"/>
        <s v="Université de Rennes 2"/>
        <s v="Commissariat à l’Énergie Atomique (CEA)"/>
        <s v="Centre Scientifique et Technique du Bâtiment (CSTB)"/>
        <s v="Institut de Radioprotection et Sureté Nucléaire (IRSN)"/>
      </sharedItems>
    </cacheField>
    <cacheField name="Établissement 9" numFmtId="0">
      <sharedItems containsBlank="1" count="15">
        <m/>
        <s v="Centre national de la recherche scientifique (CNRS)"/>
        <s v="Hospices Civils de Lyon (HCL)"/>
        <s v="École Nationale Supérieure d'Architecture de Paris Malaquais (ENSAPM)"/>
        <s v="Université de Montpellier "/>
        <s v="Institut national de la santé et de la recherche médicale (INSERM)"/>
        <s v="Université de Lorraine"/>
        <s v=" CentraleSupélec"/>
        <s v="Business School (SKEMA"/>
        <s v="INSERM Lyon"/>
        <s v="Institut national de recherche pour l'agriculture, l'alimentation et l'environnement (INRAE)"/>
        <s v="Université Grenoble Alpes (UGA)"/>
        <s v="École Nationale Supérieure d'Architecture de Strasbourg (ENSAS)"/>
        <s v="Centre Sismologique Eur-Méditerranéen (CSEM)"/>
        <s v="Centre d’études et d’expertise sur les risques, l’environnement, la mobilité et l’aménagement (CEREMA) "/>
      </sharedItems>
    </cacheField>
    <cacheField name="Établissement 10" numFmtId="0">
      <sharedItems containsBlank="1" count="9">
        <m/>
        <s v="Centre d’études et d’expertise sur les risques, l’environnement, la mobilité et l’aménagement (CEREMA) "/>
        <s v="Institut National de Recherche pour l'Agriculture, l'alimentation et l'Environnement (INRAE)"/>
        <s v="Conservatoire National des Arts et Métiers (CNAM)"/>
        <s v="Aix-Marseille Université (AMU)"/>
        <s v="Mines Paris"/>
        <s v="École d'Ingénieure de la Ville de Paris (EIVP - UGE)"/>
        <s v="Université Gustave Eiffel (UGE)"/>
        <s v="École Nationale Supérieure d’Architecture de Grenoble (ENSAG)"/>
      </sharedItems>
    </cacheField>
    <cacheField name="Établissement 11" numFmtId="0">
      <sharedItems containsBlank="1" count="6">
        <m/>
        <s v="Centre national de la recherche scientifique (CNRS)"/>
        <s v="Efficacity"/>
        <s v="ORANGE SA"/>
        <s v="Université Lumière Lyon 2"/>
        <s v="École Nationale Supérieure d'Architecture et du Paysage de Lille (ENSAPL)"/>
      </sharedItems>
    </cacheField>
    <cacheField name="Établissement 12" numFmtId="0">
      <sharedItems containsBlank="1" count="6">
        <m/>
        <s v="Eau de Paris (EdP)"/>
        <s v="Institut National de Recherche pour l'Agriculture, l'alimentation et l'Environnement (INRAE)"/>
        <s v="Centre Scientifique et Technique du Bâtiment (CSTB)"/>
        <s v="Université Paris est Créteil Val de Marne (UPEC)"/>
        <s v="École Supérieure des Professions Immobilières (ESPI)"/>
      </sharedItems>
    </cacheField>
    <cacheField name="Établissement 13" numFmtId="0">
      <sharedItems containsBlank="1" count="4">
        <m/>
        <s v="CENTRE POUR LA RECHERCHE ÉCONOMIQUE ET SES APPLICATIONS (CEPREMAP)"/>
        <s v="Centre d’études et d’expertise sur les risques, l’environnement, la mobilité et l’aménagement (CEREMA) "/>
        <s v="Association Léonard de Vinci"/>
      </sharedItems>
    </cacheField>
    <cacheField name="Établissement 14" numFmtId="0">
      <sharedItems containsBlank="1" count="2">
        <m/>
        <s v="Bureau de Recherches Géologiques et Minières (BRGM)"/>
      </sharedItems>
    </cacheField>
    <cacheField name="Établissement 15" numFmtId="0">
      <sharedItems containsNonDate="0" containsString="0" containsBlank="1" count="1">
        <m/>
      </sharedItems>
    </cacheField>
    <cacheField name="LABORATOIRE DU PORTEUR" numFmtId="0">
      <sharedItems containsBlank="1" count="38">
        <s v="199812867Z LMD UMR 8539 - Laboratoire de météorologie dynamique"/>
        <s v="200320606P CEREA - Laboratoire commun (enseignement recherche) Centre d'Enseignement et de Recherche en Environnement Atmosphérique"/>
        <s v="199911704F CETHIL UMR 5008 - CENTRE D' ÉNERGÉTIQUE ET DE THERMIQUE DE LYON"/>
        <s v="199712664H Metis UMR 7619 - Milieux Environnementaux, Transferts et Interactions dans les hydrosystèmes et les Sols"/>
        <s v="201320679A GERS (Département, formation recherche UGE) - Département Géotechnique, environnement, risques naturels et sciences de la terre "/>
        <s v="199511953U LMFA UMR 5509 - LABORATOIRE DE MÉCANIQUE DES FLUIDES ET D'ACOUSTIQUE"/>
        <s v="201019326T AUSSER UMR 3329 - Architecture Urbanisme Société : Savoirs, Enseignement, Recherche"/>
        <s v="199911718W LEHNA UMR 5023 - LABORATOIRE D'ECOLOGIE DES HYDROSYSTEMES NATURELS ANTHROPISES"/>
        <s v="199719336K CEMEF UMR 7635 - Centre de Mise en Forme des Matériaux"/>
        <s v="199819322R AAU UMR 1563 - Ambiances Architectures Urbanité"/>
        <s v="201220353A LCE UMR 7376 - Laboratoire de Chimie de l'Environnement"/>
        <s v="200617605P LVMT UMR T 9403  - LABORATOIRE VILLE MOBILITE TRANSPORT"/>
        <s v="200711887V IMS UMR 5218 - Laboratoire d'intégration du matériau au système"/>
        <s v="200511875R LIRIS UMR 5205 - LABORATOIRE D'INFORMATIQUE EN IMAGE ET SYSTEMES D'INFORMATION"/>
        <s v="202224195H BSE UMR 6060 - Bordeaux Sciences Economiques"/>
        <s v="200212717U LIGM - UMR 8049 - Laboratoire d'Informatique Gaspard-Monge"/>
        <s v="199612364L CERDI UMR 6587 Centre d'Etudes et de Recherches sur le Développement International "/>
        <s v="199318205Y  LICIT-ECO7 - Laboratoire d'Ingénierie Circulation Transport "/>
        <s v="200711882P LAPLACE UMR 5213 -  LABORATOIRE PLASMA ET CONVERSION D'ENERGIE"/>
        <s v="200311815J Archéorient UMR 5133 - Environnements et sociétés de l'Orient Ancien"/>
        <s v="199511664E EVS UMR 5600 - ENVIRONNEMENT, VILLE, SOCIETE"/>
        <s v="201522514L LINEACT UR 7527 - Laboratoire d?Innovation Numérique pour les Entreprises et les Apprentissages au service de la Compétitivité des Territoires"/>
        <s v="200114758S LAB'URBA EA 7374 - LABORATOIRE D'URBANISME"/>
        <s v="200012140A ThéMA UMR 6049 - THEORISER ET MODELISER POUR AMENAGER"/>
        <s v="201019363H LAVUE UMR 7218 - Laboratoire Architecture, Ville, Urbanisme, Environnement"/>
        <s v="201320680B COSYS-IMSE (UGE Département, formation recherche) - Département Composants et systèmes "/>
        <s v="201220240C ESPACE UMR 7300 - Etudes des structures, des processus d'adaptation et des changements de l'espace"/>
        <s v="201722590K EVCAU Laboratoire - EnVironnements numériques Cultures Architecturales et Urbaines"/>
        <s v="201220448D UMR 5302 - RAPSODEE CENTRE DE RECHERCHE D'ALBI EN GENIE DES PROCEDES DES SOLIDES DIVISES, DE L'ENERGIE ET DE L'ENVIRONNEMENT"/>
        <s v="201119412G LOCIE UMR 5271 - LABORATOIRE D'OPTIMISATION DE LA CONCEPTION ET INGÉNIERIE DE L'ENVIRONNEMENT"/>
        <s v="199812850F UMR 8522 PC2A - Physicochimie des Processus de Combustion et de l'Atmosphère "/>
        <s v="201220302V CGGG - Centre Gilles-Gaston GRANGER"/>
        <s v="199512098B GATE-LSE UMR 5824 - Groupe d'Analyse et de Théorie Economique Lyon-Saint Etienne"/>
        <s v="201119454C ISTERRE UMR 5275 - Institut des Sciences de la Terre"/>
        <s v="200922745N IRC - Institut de Recherche en Constructibilité"/>
        <s v="201320509R LIVE UMR 7362 - Laboratoire Image, Ville, Environnement "/>
        <s v="199911701C AMPERE UMR 5005 - Laboratoire Ampère"/>
        <m/>
      </sharedItems>
    </cacheField>
    <cacheField name="Lab porteur chercheur 1" numFmtId="0">
      <sharedItems containsBlank="1" count="41">
        <s v="KOTTHAUS Simone"/>
        <s v="SARTELET Karine"/>
        <s v="MERLIER Lucie"/>
        <s v="THIEBAULT Thomas"/>
        <s v="RODRIGUEZ Fabrice"/>
        <s v="SALIZZONI Pietro"/>
        <s v="MORELLI Roberta"/>
        <s v="KAUFMANN Bernard"/>
        <s v="BUDTOVA Tatiana"/>
        <s v="SERVIÉRES Myriam"/>
        <s v="D’ANNA Barbara"/>
        <s v="L'HOSTIS Alain"/>
        <s v="TRAORE Mamadou Kaba "/>
        <s v="TOUGNE RODET Laure"/>
        <s v="CHENAF-NICET Dalila"/>
        <s v="RACHEDI Abderrezak"/>
        <s v="DIEMER Arnaud"/>
        <s v="FURNO Angelo"/>
        <s v="ZISSIS Georges"/>
        <s v="DELILE Hugo"/>
        <s v="VAREILLES Sophie"/>
        <s v="CORMIER Pierre-Antoine"/>
        <s v="BARROCA Bruno"/>
        <s v="RIVIERE Nicolas"/>
        <s v="MOTTE-BAUMVOL Benjamin"/>
        <s v="ZETLAOUI-LÉGER Jodelle"/>
        <s v="BOUANIS Fatima"/>
        <s v="PÉREZ Sandra"/>
        <s v="AIT HADDOU Hassan"/>
        <s v="BADINIER Thibault"/>
        <s v="CARRIER Marion"/>
        <s v="JOSSELIN Didier"/>
        <s v="MÉNÉZO Christophe"/>
        <s v="SCHOEMAECKER Coralie"/>
        <s v="TARANTO Pascal"/>
        <s v="BUHLER Thomas"/>
        <s v="GUÉGUEN Philippe"/>
        <s v="BENZAAMA Hichem"/>
        <s v="BLOND Nadège"/>
        <s v="LESIEUR Claire"/>
        <m/>
      </sharedItems>
    </cacheField>
    <cacheField name="Lab porteur chercheur 2" numFmtId="0">
      <sharedItems containsBlank="1" count="37">
        <m/>
        <s v="LUGON Lya"/>
        <s v="KUZNIK Frédéric"/>
        <s v="BLANCHOUD Hélène"/>
        <s v="KOUADIO Jules"/>
        <s v="EMMANUELLI Ariane"/>
        <s v="MAZZONI Cristiana"/>
        <s v="MONDY Nathalie"/>
        <s v="BUWALDA Sijtze"/>
        <s v="TOURRE Vincent"/>
        <s v="KAMMER Julien"/>
        <s v="BONIN Olivier"/>
        <s v="DUCQ Yves"/>
        <s v="CRISPIM JUNIOR Carlos"/>
        <s v="ONFROY Karine"/>
        <s v="SAMI OUBBATI Omar"/>
        <s v="EL FAOUZIi Nour-Eddin"/>
        <s v="BUSO David "/>
        <s v="GOIRAN Jean-Philippe"/>
        <s v="BERDIER Chantal"/>
        <s v="PENOT Jean-Daniel"/>
        <s v="PELLEGRINO Margot"/>
        <s v="VINKOVIC Ivana"/>
        <s v="HOUOT Hélène"/>
        <s v="FENKER Michael"/>
        <s v="LAPORTE Stéphane"/>
        <s v="FUSCO Giovanni"/>
        <s v="BAILLY Claire"/>
        <s v="SZYMKIEWICZ Fabien"/>
        <s v="EIBNER Simon"/>
        <s v="VIGNAL Matthieu"/>
        <s v="FITO-DE-LA-CRUZ Jaume"/>
        <s v="HANOUNE Benjamin"/>
        <s v="BOUÉ Pierre"/>
        <s v="BASECQ Vincent"/>
        <s v="SALZE Paul"/>
        <s v="MARQUIS-FAVRE Wilfrid"/>
      </sharedItems>
    </cacheField>
    <cacheField name="Lab porteur chercheur 3" numFmtId="0">
      <sharedItems containsBlank="1" count="33">
        <m/>
        <s v="ROUSTAN Yelva"/>
        <s v="DAVID Damien"/>
        <s v="MOUCHEL Jean-Marie"/>
        <s v="MOSINI Marie Laure"/>
        <s v="MARRO Massimo"/>
        <s v="LAMBERT Guy"/>
        <s v="LENGAGNE Thierry"/>
        <s v="CASTELLANI Romain"/>
        <s v="LEDUC Thomas"/>
        <s v="WORTHAM Henri"/>
        <s v="COULOMBEL Nicolas"/>
        <s v="GORECKI Simon"/>
        <s v="PEREZ Stéphanie"/>
        <s v="BOUCETTA Chérifa"/>
        <s v="VAROTTO Silvia Francesca"/>
        <s v="BOUZID Sofiane"/>
        <s v="MORLÉ Estelle"/>
        <s v="BIANCARDI Beatrice"/>
        <s v="DESROUSSEAUx Maylis"/>
        <s v="MIGNOT Emmanuel"/>
        <s v="GRIFFOND-BOITIER Anne"/>
        <s v="ROUDIL Nadine"/>
        <s v="ULANOWSKI Yan"/>
        <s v="CAGLIONI Matteo"/>
        <s v="VINCENT Pierre"/>
        <s v="REIFFSTECK Philippe"/>
        <s v="EL HAFI Mouna"/>
        <s v="GENRE-GRANDPIERRE Cyrille"/>
        <s v="FRAISSE Gilles"/>
        <s v="COUTANT Olivier"/>
        <s v="LAPERTOT Arnaud"/>
        <s v="CONESA Alexis"/>
      </sharedItems>
    </cacheField>
    <cacheField name="Lab porteur chercheur 4" numFmtId="0">
      <sharedItems containsBlank="1"/>
    </cacheField>
    <cacheField name="Lab porteur chercheur 5" numFmtId="0">
      <sharedItems containsBlank="1"/>
    </cacheField>
    <cacheField name="Lab porteur chercheur 6" numFmtId="0">
      <sharedItems containsBlank="1"/>
    </cacheField>
    <cacheField name="Lab porteur chercheur 7" numFmtId="0">
      <sharedItems containsBlank="1"/>
    </cacheField>
    <cacheField name="Lab porteur chercheur 8" numFmtId="0">
      <sharedItems containsBlank="1"/>
    </cacheField>
    <cacheField name="Lab porteur chercheur 9" numFmtId="0">
      <sharedItems containsBlank="1"/>
    </cacheField>
    <cacheField name="Lab porteur chercheur 10" numFmtId="0">
      <sharedItems containsBlank="1"/>
    </cacheField>
    <cacheField name="Lab porteur chercheur 11" numFmtId="0">
      <sharedItems containsBlank="1"/>
    </cacheField>
    <cacheField name="LABORATOIRE 2" numFmtId="0">
      <sharedItems containsBlank="1" count="40">
        <s v="200610636P IPSL FR 636 - Institut Pierre-Simon Laplace"/>
        <s v="201722374A IGE - UMR 5001 -UR 252 - Institut des Géosciences de l'Environnement"/>
        <s v="201220413R LaSIE UMR 7356 - Laboratoire des Sciences de l'Ingénieur pour l'Environnement"/>
        <s v="200918542V CRSA - Centre de Recherche Saint-Antoine"/>
        <s v="199612340K LETG UMR 6554 -  LITTORAL, ENVIRONNEMENT, TELEDETECTION, GEOMATIQUE"/>
        <s v="201622384R CECI UMR 5318 - Climat, Environnement, Couplages et Incertitudes"/>
        <s v="199812861T IDHE.S UMR 8533 - Institutions et dynamiques historiques de l'économie et de la société"/>
        <s v="199511664E EVS UMR 5600 - ENVIRONNEMENT, VILLE, SOCIETE"/>
        <s v="200711890Y IMP UMR 5223 - INGENIERIE DES MATERIAUX POLYMERES"/>
        <s v="201922974U - LaPEA UMR T 7708 - LABORATOIRE DE PSYCHOLOGIE ET D'ERGONOMIE APPLIQUÉES"/>
        <s v="201923318T CERI EE UR IMT Nord Europe – Lille Douai - Centre d'Enseignement de Recherche et d'Innovation Energie Environnement"/>
        <s v="200420613T DEP UR (CEEP) - Département Energétique et Procédés"/>
        <s v="199513626M LGP EA 1905 - LABORATOIRE GENIE DE PRODUCTION"/>
        <s v="201019083D CESP U 1018 - CENTRE DE RECHERCHE EN ÉPIDÉMIOLOGIE ET SANTÉ DES POPULATIONS"/>
        <s v="201421784X ETTIS UR 1456 - Environnement, territoires en transition, infrastructures, sociétés"/>
        <s v="201622145F DAVID EA 7431 - Données et Algorithmes pour une ville intelligente et durable"/>
        <s v="201923319U CERI MP UR IMT Nord Europe – Lille Douai - Centre d'Enseignement de Recherche et d'Innovation Matériaux et Procédés"/>
        <s v="200114758S LAB'URBA EA 7374 - LABORATOIRE D'URBANISME"/>
        <s v="202424488T CRBE UMR 5300 - Centre de Recherche sur la Biodiversité et l'Environnement"/>
        <s v="201119400U LGL-TPE UMR 5276 - Laboratoire de géologie de Lyon : Terre, planètes et environnement "/>
        <s v="199511965G 3SR UMR 5521 - Sols, Solides, Structures, Risques "/>
        <s v="201320680B COSYS-IMSE (UGE Département, formation recherche) - Département Composants et systèmes "/>
        <s v="201621881U DEEP EA 7429 - DECHETS-EAU -ENVIRONNEMENT-POLLUTIONS"/>
        <s v="197112027D LAET UMR 5593 - Laboratoire Aménagement, Économie, Transport "/>
        <s v="200311845S CESCO UMR 7204 - Centre des Sciences de la Conservation"/>
        <s v="201019066K MSME UMR8208 - Modélisation et simulation multi-échelle - Unité de recherche"/>
        <s v="201019676Y TIRO-MATOs UMR E 4320 - Transporteurs en Imagerie et Radiothérapie en Oncologie - Mécanismes Biologique des Altérations du Tissu Osseux "/>
        <s v="199511949P IRIT UMR 5505 -  Institut de Recherche en Informatique de Toulouse"/>
        <s v="CES - Centre Efficacité énergétique des Systèmes"/>
        <s v="199812867Z LMD UMR 8539 - Laboratoire de météorologie dynamique"/>
        <s v="200511875R LIRIS UMR 5205 - LABORATOIRE D'INFORMATIQUE EN IMAGE ET SYSTEMES D'INFORMATION"/>
        <s v="201120461X UMR 7235 - EconomiX"/>
        <s v="199812847C UMR 8518 LOA - Laboratoire d'optique atmosphèrique"/>
        <s v="199412064U IEM UMR 5635 - Institut Européen des Membranes"/>
        <s v="199717902B CESAER UMR 1041 - Centre d'Economie et de Sociologie Appliquées à l'Agriculture et aux Espaces Ruraux"/>
        <s v="199812919F LGP UMR 8591 - Laboratoire de géographie physique : environnements quaternaires et actuels"/>
        <s v="201220400B BGS UMR 6282 - BIOGEOSCIENCES"/>
        <s v="200012140A ThéMA UMR 6049 - THEORISER ET MODELISER POUR AMENAGER"/>
        <s v="200111810M LAMA UMR 5127 - Laboratoire de mathématiques"/>
        <m/>
      </sharedItems>
    </cacheField>
    <cacheField name="Lab 2 Chercheur 1" numFmtId="0">
      <sharedItems containsBlank="1"/>
    </cacheField>
    <cacheField name="Lab 2 Chercheur 2" numFmtId="0">
      <sharedItems containsBlank="1"/>
    </cacheField>
    <cacheField name="Lab 2 Chercheur 3" numFmtId="0">
      <sharedItems containsBlank="1"/>
    </cacheField>
    <cacheField name="Lab 2 Chercheur 4" numFmtId="0">
      <sharedItems containsBlank="1"/>
    </cacheField>
    <cacheField name="Lab 2 Chercheur 5" numFmtId="0">
      <sharedItems containsBlank="1"/>
    </cacheField>
    <cacheField name="Lab 2 Chercheur 6" numFmtId="0">
      <sharedItems containsBlank="1"/>
    </cacheField>
    <cacheField name="Lab 2 Chercheur 7" numFmtId="0">
      <sharedItems containsBlank="1"/>
    </cacheField>
    <cacheField name="LABORATOIRE 3" numFmtId="0">
      <sharedItems containsBlank="1" count="37">
        <s v="200918434C LATMOS UMR 8190 - Laboratoire &quot;Atmosphères, Milieux, Observations Spatiales&quot;"/>
        <s v="201322808P CONSTANCES US 11 - Cohortes épidémiologiques en population"/>
        <s v="201220330A M2P2 UMR 7340 - Laboratoire de Mécanique, Modélisation et Procédés Propres"/>
        <s v="199812926N GEMASS UMR 8598 - Groupe d'étude des méthodes de l'analyse sociologique de la Sorbonne"/>
        <s v="201922947P DataTerra UAR 2013 - CPST Coordination Pôles de données et de services pour le Système Terre"/>
        <s v="200511875R LIRIS UMR 5205 - LABORATOIRE D'INFORMATIQUE EN IMAGE ET SYSTEMES D'INFORMATION"/>
        <s v="202224176M LMPS UMR 9076 - Laboratoire de Mécanique Paris-Saclay"/>
        <s v="201823231C TEAM UR Cerema - Transferts et interactions liés à l'eau en milieu construit"/>
        <s v="201722495G AE UMR (UMRAE -CEREMA) - Acoustique Environnementale"/>
        <s v="201320682D AME (formation et recherche) - Département Aménagement, mobilités et environnement (UGE) - GEOLOC - Géolocalisation"/>
        <s v="201220275R IUSTI UMR 7343 - Institut universitaire des systèmes thermiques industriels "/>
        <s v="200420613T DEP UR (PERSEE) - Département Energétique et Procédés"/>
        <s v="199911736R  C.E.R.T.O.P UMR 5044 - CENTRE D'ETUDE ET DE RECHERCHE TRAVAIL, ORGANISATION, POUVOIR"/>
        <s v="200717642A ESTTE UMR T 9405 - EPIDEMIOLOGIQUE ET DE SURVEILLANCE TRANSPORT, TRAVAIL, ENVIRONNEMENT "/>
        <s v="199718620G LISC UR 1465 - Laboratoire d'Ingénierie des Systèmes Complexes"/>
        <s v="201923370Z LASTIG - Laboratoire des sciences et technologies de l'information, pour la ville et les territoires durables"/>
        <s v="201119392K ESPACE-DEV UMR D 228 - Observation spatiale, modèle et science impliquée (ex-ESPACE pour le DEVeloppement)"/>
        <s v="202224281B SOURCE - SOUtenabilité et RésilienCE"/>
        <s v="199113245R LERASS EA 827 - Laboratoire d'Etudes et de Recherches Appliquées en Sciences Sociales"/>
        <s v="201220350X ADES UMR 7268 - Anthropologie bio-culturelle, Droit, Ethique et Santé"/>
        <s v="199819322R AAU UMR 1563 - Ambiances Architectures Urbanité"/>
        <s v="201019326T AUSSER UMR 3329 - Architecture Urbanisme Société : Savoirs, Enseignement, Recherche"/>
        <s v="199511664E EVS UMR 5600 - ENVIRONNEMENT, VILLE, SOCIETE"/>
        <s v="200617605P LVMT UMR T 9403  - LABORATOIRE VILLE MOBILITE TRANSPORT"/>
        <s v="CSTB"/>
        <s v="199719345V LPICM UMR 7647 - Laboratoire de physique des interfaces et des couches minces"/>
        <s v="201220432L I3S UMR 7271 - Laboratoire d'Informatique, Signaux et Systèmes de Sophia Antipolis"/>
        <s v="200920615Y GEOSCIENCE - Centre de Géosciences"/>
        <s v="200711882P LAPLACE UMR 5213 -  LABORATOIRE PLASMA ET CONVERSION D'ENERGIE"/>
        <s v="200511876S TRIANGLE UMR 5206 - ACTION, DISCOURS, PENSEE POLITIQUE ET ECONOMIQUE "/>
        <s v="201019090L TVES ULR 4477 - TERRITOIRES, VILLES, ENVIRONNEMENT ET SOCIETE"/>
        <s v="201220322S CEREGE UMR 7330 - Centre de recherche et d'enseignement des géosciences de l'environnement"/>
        <s v="201222031Z AVENUES EA 7284 - Modélisation multi-échelle des systèmes urbains"/>
        <s v="202024516R IMREDD - Institut Méditerranéen du Risque de l'Environnement et du Développement Durable"/>
        <s v="200012140A ThéMA UMR 6049 - THEORISER ET MODELISER POUR AMENAGER"/>
        <s v="200412232H FEMTO-ST UMR 6174 - INSTITUT FRANCHE-COMTE ELECTRONIQUE MECANIQUE THERMIQUE ET OPTIQUE - SCIENCES ET TECHNOLOGIES"/>
        <m/>
      </sharedItems>
    </cacheField>
    <cacheField name="Lab 3 Chercheur 1" numFmtId="0">
      <sharedItems containsBlank="1"/>
    </cacheField>
    <cacheField name="Lab 3 Chercheur 2" numFmtId="0">
      <sharedItems containsBlank="1"/>
    </cacheField>
    <cacheField name="Lab 3 Chercheur 3" numFmtId="0">
      <sharedItems containsBlank="1"/>
    </cacheField>
    <cacheField name="Lab 3 Chercheur 4" numFmtId="0">
      <sharedItems containsBlank="1"/>
    </cacheField>
    <cacheField name="Lab 3 Chercheur 5" numFmtId="0">
      <sharedItems containsBlank="1"/>
    </cacheField>
    <cacheField name="Lab 3 Chercheur 6" numFmtId="0">
      <sharedItems containsBlank="1"/>
    </cacheField>
    <cacheField name="Lab 3 Chercheur 7" numFmtId="0">
      <sharedItems containsBlank="1"/>
    </cacheField>
    <cacheField name="Lab 3 Chercheur 8" numFmtId="0">
      <sharedItems containsBlank="1"/>
    </cacheField>
    <cacheField name="Lab 3 Chercheur 9" numFmtId="0">
      <sharedItems containsBlank="1"/>
    </cacheField>
    <cacheField name="LABORATOIRE 4" numFmtId="0">
      <sharedItems containsBlank="1" count="39">
        <s v="199712664H Metis UMR 7619 - Milieux Environnementaux, Transferts et Interactions dans les hydrosystèmes et les Sols"/>
        <s v="199812867Z LMD UMR 8539 - Laboratoire de météorologie dynamique"/>
        <s v="201119386D I2M UMR 5295 - Institut de mécanique et d'ingénierie de Bordeaux"/>
        <s v="201822741V SND UMR 8011 - Sciences Normes Démocratie"/>
        <s v="200311864M LISST UMR 5193 - Laboratoire interdisciplinaire Solidarités, Sociétés, Territoires"/>
        <s v="199512098B GATE-LSE UMR 5824 - Groupe d'Analyse et de Théorie Economique Lyon-Saint Etienne"/>
        <s v="199511664E EVS UMR 5600 - ENVIRONNEMENT, VILLE, SOCIETE"/>
        <s v="201320679A GERS (Département, formation recherche UGE) - Département Géotechnique, environnement, risques naturels et sciences de la terre "/>
        <s v="202023545K PCH (IMT Mines Alès) - Polymères, composites, hybrides"/>
        <s v="201220091R LAB-STICC UMR 6285 - Laboratoire des Sciences et Techniques de l'Information, de la Communication et de la Connaissance"/>
        <s v="201220339K IMBE UMR 7263 - Institut méditerranéen de biodiversité et d'écologie marine et continentale "/>
        <s v="201521703E LEM UMR 9221 -  Lille Economie et Management"/>
        <s v="201220641N CGI (laboratoire IMT Mines Albi) - Centre de génie industriel"/>
        <s v="201320680B COSYS/PICS-L (UGE Département, formation recherche) - Département Composants et systèmes "/>
        <s v="199712591D LADYSS UMR 7533 - Laboratoire dynamiques sociales et recomposition des espaces"/>
        <s v="201019066K MSME UMR8208 - Modélisation et simulation multi-échelle - Unité de recherche"/>
        <s v="200920615Y GEOSCIENCE - Centre de Géosciences"/>
        <s v="199511957Y LTDS UMR 5513 - Laboratoire de Tribologie et Dynamique des Systèmes"/>
        <s v="201822687L RiverLy UR 1469 (recherche INRAE) - Fonctionnement des hydrosystèmes"/>
        <s v="201020647D AE&amp;CC EA 7444 - Architecture, Environnement et Cultures Constructives"/>
        <s v="200817616T ICARE UPR3021 - Institut de combustion, aérothermique,réactivité et environnement "/>
        <s v="201222031Z AVENUES EA 7284 - Modélisation multi-échelle des systèmes urbains"/>
        <s v="199911718W LEHNA UMR 5023 - LABORATOIRE D'ECOLOGIE DES HYDROSYSTEMES NATURELS ANTHROPISES"/>
        <s v="201722406K LISIS UMR 9003 CNRS UMR 1326 INRAE - Laboratoire Interdisciplinaire Sciences, Innovations, Sociétés"/>
        <s v="200114758S LAB'URBA EA 7374 - LABORATOIRE D'URBANISME"/>
        <s v="200612829Y ICMMO UMR 8082 -  Institut de Chimie Moléculaire et des Matériaux d'Orsay"/>
        <s v="200415080D SIC.LAB UPR 3820 - Laboratoire des sciences de l'information et de la communication "/>
        <s v="201119405Z MRM EA 4557 - Montpellier Recherche en Management"/>
        <s v="199511965G 3SR UMR 5521 - Sols, Solides, Structures, Risques "/>
        <s v="201320566C CNRM UMR 3589 - Centre national de recherches météorologiques"/>
        <s v="200711883R IES UMR 5214 - Institut d'Electronique et des Systèmes"/>
        <s v="200711931T G2Elab UMR 5269 - Laboratoire de Génie Electrique de Grenoble"/>
        <s v="199812845A UMR 8516 LASIRe - Laboratoire Avancé de Spectroscopie pour les Intéractions la Réactivité et l'Environnement"/>
        <s v="201220353A LCE UMR 7376 - Laboratoire de Chimie de l'Environnement"/>
        <m/>
        <s v="200816914E GEOAZUR UMR 7329 - Géoazur "/>
        <s v="01522593X LEDi UR 7467 - Laboratoire d'Economie de Dijon"/>
        <s v="201922947P DataTerra UAR 2013 - CPST Coordination Pôles de données et de services pour le Système Terre"/>
        <s v="200511875R LIRIS UMR 5205 - LABORATOIRE D'INFORMATIQUE EN IMAGE ET SYSTEMES D'INFORMATION"/>
      </sharedItems>
    </cacheField>
    <cacheField name="Lab 4 Chercheur 1" numFmtId="0">
      <sharedItems containsBlank="1"/>
    </cacheField>
    <cacheField name="Lab 4 Chercheur 2" numFmtId="0">
      <sharedItems containsBlank="1"/>
    </cacheField>
    <cacheField name="Lab 4 Chercheur 3" numFmtId="0">
      <sharedItems containsBlank="1"/>
    </cacheField>
    <cacheField name="Lab 4 Chercheur 4" numFmtId="0">
      <sharedItems containsBlank="1"/>
    </cacheField>
    <cacheField name="Lab 4 Chercheur 5" numFmtId="0">
      <sharedItems containsBlank="1"/>
    </cacheField>
    <cacheField name="Lab 4 Chercheur 6" numFmtId="0">
      <sharedItems containsBlank="1"/>
    </cacheField>
    <cacheField name="Lab 4 Chercheur 7" numFmtId="0">
      <sharedItems containsBlank="1"/>
    </cacheField>
    <cacheField name="Lab 4 Chercheur 8" numFmtId="0">
      <sharedItems containsBlank="1"/>
    </cacheField>
    <cacheField name="LABORATOIRE 5" numFmtId="0">
      <sharedItems containsBlank="1" count="39">
        <s v="200611689J LSCE UMR 8212 - Laboratoire des Sciences du Climat et de l'Environnement"/>
        <s v="199412629H LISA UMR 7583 - Laboratoire Inter-universitaire des Systèmes Atmosphèriques"/>
        <s v="201320733J LIED UMR 8236 - Laboratoire Interdisciplinaire des Energies de Demain"/>
        <s v="201220920S ECCE TERRA UMS 3455 - Observatoire des sciences de l'Univers Paris-Centre Ecce Terra"/>
        <s v="201420664E OSUNA UMS 3281 (Fédération de Recherche) - Observatoire des Sciences de l'Univers Nantes Atlantique"/>
        <s v="200812291E IODE UMR 6262 - Centre national de la recherche scientifique (CNRS)"/>
        <s v="198821774Z MAP-ARIA UMR - Laboratoire d'Applications et de Recherches en Informatique pour l'Architecture"/>
        <s v="201220788Y EPHor - environnement physique de la plante horticole"/>
        <s v="201722590K EVCAU Laboratoire - EnVironnements numériques Cultures Architecturales et Urbaines"/>
        <s v="201220240C ESPACE UMR 7300 - Etudes des structures, des processus d'adaptation et des changements de l'espace"/>
        <s v="199617659S LMA UMR 7031 - Laboratoire Mécanismes d’Accidents"/>
        <s v="201019090L TVES ULR 4477 - TERRITOIRES, VILLES, ENVIRONNEMENT ET SOCIETE"/>
        <s v="200615372M LIA EA 4128 - Laboratoire d'Informatique d'Avignon"/>
        <s v="200114758S LAB'URBA EA 7374 - LABORATOIRE D'URBANISME"/>
        <s v="199511664E EVS UMR 5600 - ENVIRONNEMENT, VILLE, SOCIETE"/>
        <s v="201320680B COSYS/PICS-L (UGE Département, formation recherche) - Département Composants et systèmes "/>
        <s v="201724513A ESPI2R (formation recherche) - Laboratoire ESPI Research in Real Estate"/>
        <s v="200314989J CITI EA 3720 - CENTRE D'INNOVATION EN TELECOMMUNICATIONS ET INTEGRATION DE SERVICES"/>
        <s v="199911701C AMPERE UMR 5005 - Laboratoire Ampère"/>
        <s v="199512038L TRACES UMR 5608 - Travaux de Recherches Archéologiques sur les Cultures, les Espaces et les Sociétés"/>
        <s v="201922968M CEMS UMR 8044 - Centre d'étude des mouvements sociaux "/>
        <m/>
        <s v="199213258A LIEU UR 889 - LABORATOIRE INTERDISCIPLINAIRE ENVIRONNEMENT URBANISME"/>
        <s v="200718237X G-Eau UMR 183 - Gestion de l'eau, acteurs et usages"/>
        <s v="200717642A ESTTE UMR T 9405 - EPIDEMIOLOGIQUE ET DE SURVEILLANCE TRANSPORT, TRAVAIL, ENVIRONNEMENT "/>
        <s v="199612367P ESO UMR 6590 - ESPACES ET SOCIETES"/>
        <s v="200112474J ITODYS UMR 7086 - Interfaces, Traitements, Organisation et Dynamique des Systèmes"/>
        <s v="201622213E Transitions - Transitions Numériques Savoirs Médias Territoires"/>
        <s v="202224202R LICeM UR UM 213 - Laboratoire Communication Innovation et Marché"/>
        <s v="200212790Y LATTS UMR 8134 Laboratoire Techniques, Territoires et Sociétés"/>
        <s v="201119442P EFTS UMR MA 122 - EDUCATION, FORMATION, TRAVAIL, SAVOIRS "/>
        <s v="201522209E AGE USC 1513 - Agroécologie et environnement"/>
        <s v="199819322R AAU UMR 1563 - Ambiances Architectures Urbanité"/>
        <s v="200817616T ICARE UPR3021 - Institut de combustion, aérothermique,réactivité et environnement "/>
        <s v="199712620K LCMCP UMR 7574 - Chimie de la Matière Condensée de Paris"/>
        <s v="202123702B ITES UMR 7063 - Institut Terre Environnement Strasbourg"/>
        <s v="201421810A Cerema-TV - Cerema Direction Technique Territoires et Ville"/>
        <s v="201923230X BPE - Bâtiments Performants dans leur Environnement "/>
        <s v="201019326T AUSSER UMR 3329 - Architecture Urbanisme Société : Savoirs, Enseignement, Recherche"/>
      </sharedItems>
    </cacheField>
    <cacheField name="Lab 5 Chercheur 1" numFmtId="0">
      <sharedItems containsBlank="1"/>
    </cacheField>
    <cacheField name="Lab 5 Chercheur 2" numFmtId="0">
      <sharedItems containsBlank="1"/>
    </cacheField>
    <cacheField name="Lab 5 Chercheur 3" numFmtId="0">
      <sharedItems containsBlank="1"/>
    </cacheField>
    <cacheField name="Lab 5 Chercheur 4" numFmtId="0">
      <sharedItems containsBlank="1"/>
    </cacheField>
    <cacheField name="Lab 5 Chercheur 5" numFmtId="0">
      <sharedItems containsBlank="1"/>
    </cacheField>
    <cacheField name="Lab 5 Chercheur 6" numFmtId="0">
      <sharedItems containsBlank="1"/>
    </cacheField>
    <cacheField name="Lab 5 Chercheur 7" numFmtId="0">
      <sharedItems containsBlank="1"/>
    </cacheField>
    <cacheField name="Lab 5 Chercheur 8" numFmtId="0">
      <sharedItems containsBlank="1"/>
    </cacheField>
    <cacheField name="LABORATOIRE 6" numFmtId="0">
      <sharedItems containsBlank="1" count="29">
        <s v="200320606P CEREA - Laboratoire commun (enseignement recherche) Centre d'Enseignement et de Recherche en Environnement Atmosphérique"/>
        <s v="200317671Z GAEL UMR 5313 - Laboratoire d'Économie Appliquée de Grenoble"/>
        <s v="199511664E EVS UMR 5600 - ENVIRONNEMENT, VILLE, SOCIETE"/>
        <s v="200920634U LEESU UMR-MA 102 - Laboratoire Eau, Environnement, Systèmes Urbains"/>
        <s v="199917982E SAS UMR 1069 - Sol Agro et hydrosystème Spatialisation"/>
        <s v="202124008J Radiations : défense, santé et environnement U 1296 (INSERM) - Radiations : défense, santé et environnement "/>
        <s v="202123961H RESSOURCES - RESSOURCES"/>
        <s v="201722613K BAGAP UMR 0980 - Biodiversité agroécologie et aménagement du paysage"/>
        <m/>
        <s v="202024516R IMREDD - Institut Méditerranéen du Risque de l'Environnement et du Développement Durable"/>
        <s v="201521652Z RIMELAB ULR 7396 - Recherche Interdisciplinaires en Management et Economie"/>
        <s v="199814079S ESYCOM UMR 9007 - LABORATOIRE ELECTRONIQUE, SYSTÈMES DE COMMUNICATIONS ET MICROSYSTÈME"/>
        <s v="200511875R LIRIS UMR 5205 - LABORATOIRE D'INFORMATIQUE EN IMAGE ET SYSTEMES D'INFORMATION"/>
        <s v="199511960B Laboratoire Hubert Curien UMR 5516 - Laboratoire Hubert Curien"/>
        <s v="200114757R CERTES EA 3481 - Centre d'Etudes et de Recherche en Thermique, Environnement et Systèmes"/>
        <s v="201220339K IMBE UMR 7263 - Institut méditerranéen de biodiversité et d'écologie marine et continentale "/>
        <s v="201822687L RiverLy UR 1469 (recherche INRAE) - Fonctionnement des hydrosystèmes"/>
        <s v="200017712G LIST UR 6 INED - Logement, inégalités spatiales et trajectoires"/>
        <s v="201320585Y AMUP EA 7309 - ARCHITECTURE, MORPHOLOGIE/MORPHOGENÈSE URBAINE ET PROJET"/>
        <s v="199517454Y LAAS UPR 8001 - Laboratoire d'analyse et d'architecture des systèmes"/>
        <s v=" 202023849R LICAÉ UR - Laboratoire sur les Interactions Cognition, Action, Emotion"/>
        <s v="201019043K LGCgE ULR 4515 - LABORATOIRE GÉNIE CIVIL ET GÉO-ENVIRONNEMENT"/>
        <s v="201119412G LOCIE UMR 5271 - LABORATOIRE D'OPTIMISATION DE LA CONCEPTION ET INGÉNIERIE DE L'ENVIRONNEMENT"/>
        <s v="200711886U - UMR 5217 LIG - Laboratoire d'Informatique de Grenoble"/>
        <s v="199213258A LIEU UR 889 - LABORATOIRE INTERDISCIPLINAIRE ENVIRONNEMENT URBANISME"/>
        <s v="201320679A GERS (Département, formation recherche UGE) - Département Géotechnique, environnement, risques naturels et sciences de la terre "/>
        <s v="201923230X BPE - Bâtiments Performants dans leur Environnement "/>
        <s v="200815509C LEMNA UR 4272 - LABORATOIRE D'ECONOMIE ET DE MANAGEMENT NANTES ATLANTIQUE"/>
        <s v="201222600T MAP-MAACC UMR 3495 - Modélisations pour l'Assistance à l'Activité Cognitive de Conception"/>
      </sharedItems>
    </cacheField>
    <cacheField name="Lab 6 Chercheur 1" numFmtId="0">
      <sharedItems containsBlank="1"/>
    </cacheField>
    <cacheField name="Lab 6 Chercheur 2" numFmtId="0">
      <sharedItems containsBlank="1"/>
    </cacheField>
    <cacheField name="Lab 6 Chercheur 3" numFmtId="0">
      <sharedItems containsBlank="1"/>
    </cacheField>
    <cacheField name="Lab 6 Chercheur 4" numFmtId="0">
      <sharedItems containsBlank="1"/>
    </cacheField>
    <cacheField name="Lab 6 Chercheur 5" numFmtId="0">
      <sharedItems containsBlank="1"/>
    </cacheField>
    <cacheField name="Lab 6 Chercheur 6" numFmtId="0">
      <sharedItems containsBlank="1"/>
    </cacheField>
    <cacheField name="Lab 6 Chercheur 7" numFmtId="0">
      <sharedItems containsBlank="1"/>
    </cacheField>
    <cacheField name="LABORATOIRE 7" numFmtId="0">
      <sharedItems containsBlank="1" count="31">
        <s v="199812896F CIRED UMR 8568 - Centre international de recherche sur l'environnement et le développement"/>
        <s v="200617605P LVMT UMR T 9403  - LABORATOIRE VILLE MOBILITE TRANSPORT"/>
        <s v="201420917E iPLESP - Institut Pierre Louis d'Epidémiologie et de Santé Publique"/>
        <s v="201923324Z EDP R&amp;D (Équipe interne de recherche) - Eau de Paris "/>
        <s v="200920634U LEESU UMR-MA 102 - Laboratoire Eau, Environnement, Systèmes Urbains"/>
        <s v="201320566C CNRM UMR 3589 - Centre national de recherches météorologiques"/>
        <m/>
        <s v="199511997S EM UMR 5557 - Ecologie microbienne"/>
        <s v="200415080D SIC.LAB UPR 3820 - Laboratoire des sciences de l'information et de la communication "/>
        <s v="201019043K LGCgE ULR 4515 - LABORATOIRE GÉNIE CIVIL ET GÉO-ENVIRONNEMENT"/>
        <s v="202123674W LAGAM - Laboratoire de Géographie et d'Aménagement de Montpellier"/>
        <s v="201724513A ESPI2R (formation recherche) - Laboratoire ESPI Research in Real Estate"/>
        <s v="200711887V IMS UMR 5218 - Laboratoire d'intégration du matériau au système"/>
        <s v="199812078S LPENSL UMR 5672 - LABORATOIRE DE PHYSIQUE DE L'ENS DE LYON"/>
        <s v="201220195D XLIM UMR 7252 - XLIM"/>
        <s v="201621882V GEOMAS UA 7495 - Géomécanique, Matériaux et Structures"/>
        <s v="201019024P CEARC EA 4445 - Cultures, Environnements, Arctique, Représentations, Climat"/>
        <s v="201119399T CRNL UMR 5292 - Centre de Recherche en Neurosciences de Lyon"/>
        <s v="200812294H IDEES UMR 6266 - IDENTITE ET DIFFERENCIATION DE L'ESPACE, DE L'ENVIRONNEMENT ET DES SOCIETES"/>
        <s v="201020647D AE&amp;CC EA 7444 - Architecture, Environnement et Cultures Constructives"/>
        <s v="Commissariat à l’Énergie Atomique (CEA)"/>
        <s v="201923615R RETINES - Risques, Epidemiologie, Territoires, Informations, Education et Santé"/>
        <s v="201822748C MRE UR UM209 - Montpellier Recherche en Economie"/>
        <s v="200718421X NAVIER UMR 8205 - Laboratoire Navier"/>
        <s v="201220376A UEVT IE 1353 -  Villa Thuret (INRAE)"/>
        <s v="199911703E - LAGEPP UMR 5007 - LABORATOIRE D'AUTOMATIQUE, DE GENIE DES PROCEDES ET DE GENIE PHARMACEUTIQUE"/>
        <s v="201222031Z AVENUES EA 7284 - Modélisation multi-échelle des systèmes urbains"/>
        <s v="201220336G IM2NP UMR 7374 - Institut des Matériaux, de Microélectronique et des Nanosciences de Provence"/>
        <s v="201320680B COSYS-IMSE (UGE Département, formation recherche) - Département Composants et systèmes "/>
        <s v="200118591H LIST - Laboratoire d'Intégration des Systèmes et des Technologies"/>
        <s v="200817437Y GRANEM - GROUPE DE RECHERCHE ANGEVIN EN ECONOMIE ET MANAGEMENT"/>
      </sharedItems>
    </cacheField>
    <cacheField name="Lab 7 Chercheur 1" numFmtId="0">
      <sharedItems containsBlank="1"/>
    </cacheField>
    <cacheField name="Lab 7 Chercheur 2" numFmtId="0">
      <sharedItems containsBlank="1"/>
    </cacheField>
    <cacheField name="Lab 7 Chercheur 3" numFmtId="0">
      <sharedItems containsBlank="1"/>
    </cacheField>
    <cacheField name="Lab 7 Chercheur 4" numFmtId="0">
      <sharedItems containsBlank="1"/>
    </cacheField>
    <cacheField name="Lab 7 Chercheur 5" numFmtId="0">
      <sharedItems containsBlank="1"/>
    </cacheField>
    <cacheField name="Lab 7 Chercheur 6" numFmtId="0">
      <sharedItems containsBlank="1"/>
    </cacheField>
    <cacheField name="Lab 7 Chercheur 7" numFmtId="0">
      <sharedItems containsNonDate="0" containsString="0" containsBlank="1"/>
    </cacheField>
    <cacheField name="LABORATOIRE 8" numFmtId="0">
      <sharedItems containsBlank="1" count="28">
        <s v="201019024P CEARC EA 4445 - Cultures, Environnements, Arctique, Représentations, Climat"/>
        <m/>
        <s v="201622306F RESHAPE U1290 (INSERM) - RESearch on HealthcAre Performance"/>
        <s v="200611689J LSCE UMR 8212 - Laboratoire des Sciences du Climat et de l'Environnement"/>
        <s v="201621881U DEEP EA 7429 - DECHETS-EAU -ENVIRONNEMENT-POLLUTIONS"/>
        <s v="199511664E EVS UMR 5600 - ENVIRONNEMENT, VILLE, SOCIETE"/>
        <s v="201220381F AGROECOLOGIE UMR 1347 - AGROECOLOGIE"/>
        <s v="201220412P COBTEK UPR EA 7276 - Cognition Behaviour Technology"/>
        <s v="201019090L TVES ULR 4477 - TERRITOIRES, VILLES, ENVIRONNEMENT ET SOCIETE"/>
        <s v="197112027D LAET UMR 5593 - Laboratoire Aménagement, Économie, Transport "/>
        <s v="198821774Z MAP-ARIA UMR - Laboratoire d'Applications et de Recherches en Informatique pour l'Architecture"/>
        <s v="202123741U IDESP UA 11 - Institut Desbrest d'Epidémiologie et de Santé Publique"/>
        <s v="198917681W PROMES UPR 8521 - Laboratoire Procédés, Matériaux, Energie solaire"/>
        <s v="201019365K PPrime UPR 3346 - nstitut P' : Recherche et Ingénierie en Matériaux, Mécanique et Energétique"/>
        <s v="201320679A GERS (Département, formation recherche UGE) - Département Géotechnique, environnement, risques naturels et sciences de la terre "/>
        <s v="200012210B M2C UMR 6143 - Morphodynamique Continentale et Côitère"/>
        <s v="200012134U Geolab UMR 6042 - LABORATOIRE DE GÉOGRAPHIE PHYSIQUE ET ENVIRONNEMENTALE"/>
        <s v="201322883W CESIT Unité de Recherche de Kedge Business School  "/>
        <s v="200520622Y LACTH - Laboratoire d'Architecture Conception Territoire Histoire Matérialité"/>
        <s v="200322879K CMP UR EMSE - Centre de Microélectronique de Provence"/>
        <s v="199412629H LISA UMR 7583 - Laboratoire Inter-universitaire des Systèmes Atmosphèriques"/>
        <s v="200718239Z TETIS UMR 1470 - Territoires, Environnement, Télédétection et Information Spatiale"/>
        <s v="196817912N URFM UR 0629 - Écologie des Forêts Méditerranéennes"/>
        <s v="200314973S LISTIC EA 3703 - LABORATOIRE D'INFORMATIQUE, SYSTÈMES, TRAITEMENT DE L'INFORMATION ET DE LA CONNAISSANCE"/>
        <s v="200415159P LTI UR 3899 - LABORATOIRE DES TECHNOLOGIES INNOVANTES"/>
        <s v="201220339K IMBE UMR 7263 - Institut méditerranéen de biodiversité et d'écologie marine et continentale "/>
        <s v="201220431K LAGRANGE UMR 7282 - Laboratoire J-L. Lagrange"/>
        <s v="199511949P IRIT UMR 5505 -  Institut de Recherche en Informatique de Toulouse"/>
      </sharedItems>
    </cacheField>
    <cacheField name="Lab 8 Chercheur 1" numFmtId="0">
      <sharedItems containsBlank="1"/>
    </cacheField>
    <cacheField name="Lab 8 Chercheur 2" numFmtId="0">
      <sharedItems containsBlank="1"/>
    </cacheField>
    <cacheField name="Lab 8 Chercheur 3" numFmtId="0">
      <sharedItems containsBlank="1"/>
    </cacheField>
    <cacheField name="Lab 8 Chercheur 4" numFmtId="0">
      <sharedItems containsBlank="1"/>
    </cacheField>
    <cacheField name="Lab 8 Chercheur 5" numFmtId="0">
      <sharedItems containsBlank="1"/>
    </cacheField>
    <cacheField name="Lab 8 Chercheur 6" numFmtId="0">
      <sharedItems containsBlank="1"/>
    </cacheField>
    <cacheField name="Lab 8 Chercheur 7" numFmtId="0">
      <sharedItems containsNonDate="0" containsString="0" containsBlank="1"/>
    </cacheField>
    <cacheField name="LABORATOIRE 9" numFmtId="0">
      <sharedItems containsBlank="1" count="20">
        <s v="200517555P iEES UMR 7618 - Institut d'écologie et des sciences de l'environnement de Paris"/>
        <m/>
        <s v="199612367P ESO UMR 6590 - ESPACES ET SOCIETES"/>
        <s v="201019326T AUSSER UMR 3329 - Architecture Urbanisme Société : Savoirs, Enseignement, Recherche"/>
        <s v="195922846R - BRGM - BUREAU DE RECHERCHE GEOLOGIQUE ET MINIERE"/>
        <s v="201420738K CRESS U 1153 (INSERM) - Centre de Recherche en Epidémiologie et StatistiqueS"/>
        <s v="200311847U CEFE UMR 5175 - Centre d'Ecologie Fonctionnelle et Evolutive"/>
        <s v="201019092N IBENS UMR 8197 -  Institut de biologie de l'Ecole Normale Supérieure"/>
        <s v="202224231X MATRiS - Mobilités, Aménagement, Transports, Risques et Société"/>
        <s v="0 - Inconnu"/>
        <s v="CAMS - Laboratory of Sociology and Economics of Neworks and Service"/>
        <s v="200212717U LIGM - UMR 8049 - Laboratoire d'Informatique Gaspard-Monge"/>
        <s v="201622147H IRDL UMR 6027 -  Institut de Recherche Dupuy de Lôme"/>
        <s v="199712664H Metis UMR 7619 - Milieux Environnementaux, Transferts et Interactions dans les hydrosystèmes et les Sols"/>
        <s v="201724513A ESPI2R (formation recherche) - Laboratoire ESPI Research in Real Estate"/>
        <s v="201923318T CERI EE UR IMT Nord Europe – Lille Douai - Centre d'Enseignement de Recherche et d'Innovation Energie Environnement"/>
        <s v="200114758S LAB'URBA EA 7374 - LABORATOIRE D'URBANISME"/>
        <s v="200418592W LITEN - Laboratoire d'Innovation pour les Technologies des Energies nouvelles et les Nanomatériaux"/>
        <s v="201621882V GEOMAS UA 7495 - Géomécanique, Matériaux et Structures"/>
        <s v="202224180S LinCS UMR 7069 - Laboratoire interdisciplinaire en études culturelles"/>
      </sharedItems>
    </cacheField>
    <cacheField name="Lab 9 Chercheur 1" numFmtId="0">
      <sharedItems containsBlank="1"/>
    </cacheField>
    <cacheField name="Lab 9 Chercheur 2" numFmtId="0">
      <sharedItems containsBlank="1"/>
    </cacheField>
    <cacheField name="Lab 9 Chercheur 3" numFmtId="0">
      <sharedItems containsBlank="1"/>
    </cacheField>
    <cacheField name="Lab 9 Chercheur 4" numFmtId="0">
      <sharedItems containsBlank="1"/>
    </cacheField>
    <cacheField name="Lab 9 Chercheur 5" numFmtId="0">
      <sharedItems containsNonDate="0" containsString="0" containsBlank="1"/>
    </cacheField>
    <cacheField name="Lab 9 Chercheur 6" numFmtId="0">
      <sharedItems containsNonDate="0" containsString="0" containsBlank="1"/>
    </cacheField>
    <cacheField name="Lab 9 Chercheur 7" numFmtId="0">
      <sharedItems containsNonDate="0" containsString="0" containsBlank="1"/>
    </cacheField>
    <cacheField name="LABORATOIRE 10" numFmtId="0">
      <sharedItems containsBlank="1" count="20">
        <s v="201320733J LIED UMR 8236 - Laboratoire Interdisciplinaire des Energies de Demain"/>
        <m/>
        <s v="201923230X BPE - Bâtiments Performants dans leur Environnement "/>
        <s v="201019363H LAVUE UMR 7218 - Laboratoire Architecture, Ville, Urbanisme, Environnement"/>
        <s v="200012185Z LPG UMR 6112 -  LABORATOIRE DE PLANETOLOGIE ET GEOSCIENCES"/>
        <s v="200017466P PIAF UMR 547 (INRAE) - Physique et Physiologie Intégratives de l'Arbre en environnement fluctuant"/>
        <s v="200212739T ESE UMR 8079 - Écologie, systématique et évolution"/>
        <s v="202224231X MATRiS - Mobilités, Aménagement, Transports, Risques et Société"/>
        <s v="200212719W ETIS UMR 8051 - Equipes Traitement de l'Information et Systèmes"/>
        <s v="201220195D XLIM UMR 7252 - XLIM"/>
        <s v="200711931T G2Elab UMR 5269 - Laboratoire de Génie Electrique de Grenoble"/>
        <s v="201320680B COSYS/PICS-L (UGE Département, formation recherche) - Département Composants et systèmes "/>
        <s v="201220275R IUSTI UMR 7343 - Institut universitaire des systèmes thermiques industriels "/>
        <s v="201722263E IRSET UMR S 1085 - Institut de recherche en santé, environnement et travail"/>
        <s v="201320680B COSYS- LEOST (UGE Département, formation recherche) - Département Composants et systèmes "/>
        <s v="200919261B IMRB U 955 - Institut Mondor de recherche biomédicale "/>
        <s v="200117465J L.S.E. UMR A 1120 - Laboratoire Sols et Environnement"/>
        <s v="201019039F LPCA UR 4493 - LABORATOIRE DE PHYSICO-CHIMIE DE L'ATMOSPHERE "/>
        <s v="201722596S PSE-ENV - Pôle Santé Environnement - Direction Environnement"/>
        <s v="201320497C Icube UMR 7357 - Laboratoire des sciences de l'Ingénieur, de l'Informatique et de l'Imagerie"/>
      </sharedItems>
    </cacheField>
    <cacheField name="Lab 10 Chercheur 1" numFmtId="0">
      <sharedItems containsBlank="1"/>
    </cacheField>
    <cacheField name="Lab 10 Chercheur 2" numFmtId="0">
      <sharedItems containsBlank="1"/>
    </cacheField>
    <cacheField name="Lab 10 Chercheur 3" numFmtId="0">
      <sharedItems containsBlank="1"/>
    </cacheField>
    <cacheField name="Lab 10 Chercheur 4" numFmtId="0">
      <sharedItems containsBlank="1"/>
    </cacheField>
    <cacheField name="Lab 10 Chercheur 5" numFmtId="0">
      <sharedItems containsBlank="1"/>
    </cacheField>
    <cacheField name="Lab 10 Chercheur 6" numFmtId="0">
      <sharedItems containsBlank="1"/>
    </cacheField>
    <cacheField name="Lab 10 Chercheur 7" numFmtId="0">
      <sharedItems containsBlank="1"/>
    </cacheField>
    <cacheField name="Lab 10 Chercheur 8" numFmtId="0">
      <sharedItems containsBlank="1"/>
    </cacheField>
    <cacheField name="Lab 10 Chercheur 9" numFmtId="0">
      <sharedItems containsBlank="1"/>
    </cacheField>
    <cacheField name="Lab 10 Chercheur 10" numFmtId="0">
      <sharedItems containsBlank="1"/>
    </cacheField>
    <cacheField name="LABORATOIRE 11" numFmtId="0">
      <sharedItems containsBlank="1" count="17">
        <s v="199712591D LADYSS UMR 7533 - Laboratoire dynamiques sociales et recomposition des espaces"/>
        <m/>
        <s v="200610662T IRSTV FR 2488 - Institut de recherche en sciences et techniques de la ville"/>
        <s v="200518614R PROSE UR 1461 - PRocédés biOtechnologiques au Service de l'Environnement"/>
        <s v="201823231C TEAM UR Cerema - Transferts et interactions liés à l'eau en milieu construit"/>
        <s v="200314989J CITI EA 3720 - CENTRE D'INNOVATION EN TELECOMMUNICATIONS ET INTEGRATION DE SERVICES"/>
        <s v="199814131Y LGI EA 2606 - LABORATOIRE GENIE INDUSTRIEL"/>
        <s v="198612058X LCPO UMR 5629 - Laboratoire de chimie des polymères organiques"/>
        <s v="201220091R LAB-STICC UMR 6285 - Laboratoire des Sciences et Techniques de l'Information, de la Communication et de la Connaissance"/>
        <s v="200715398L LARA-SEPPIA EA 4154 - LABORATOIRE DE RECHERCHE EN AUDIOVISUEL-SAVOIRS, PRAXIS ET POÏTIQUES EN ART"/>
        <s v="200114758S LAB'URBA EA 7374 - LABORATOIRE D'URBANISME"/>
        <s v="200012142C Arenes UMR 6051 - Arenes"/>
        <s v="200920634U LEESU UMR-MA 102 - Laboratoire Eau, Environnement, Systèmes Urbains"/>
        <s v="200617605P LVMT UMR T 9403  - LABORATOIRE VILLE MOBILITE TRANSPORT"/>
        <s v="201019040G UCEIV  UR 4492 - UNITE DE CHIMIE ENVIRONNEMENTALE ET INTERACTIONS SUR LE VIVANT"/>
        <s v="201119400U LGL-TPE UMR 5276 - Laboratoire de géologie de Lyon : Terre, planètes et environnement "/>
        <s v="199911704F CETHIL UMR 5008 - CENTRE D' ÉNERGÉTIQUE ET DE THERMIQUE DE LYON"/>
      </sharedItems>
    </cacheField>
    <cacheField name="Lab 11 Chercheur 1" numFmtId="0">
      <sharedItems containsBlank="1"/>
    </cacheField>
    <cacheField name="Lab 11 Chercheur 2" numFmtId="0">
      <sharedItems containsBlank="1"/>
    </cacheField>
    <cacheField name="Lab 11 Chercheur 3" numFmtId="0">
      <sharedItems containsBlank="1"/>
    </cacheField>
    <cacheField name="Lab 11 Chercheur 4" numFmtId="0">
      <sharedItems containsBlank="1"/>
    </cacheField>
    <cacheField name="Lab 11 Chercheur 5" numFmtId="0">
      <sharedItems containsBlank="1"/>
    </cacheField>
    <cacheField name="Lab 11 Chercheur 6" numFmtId="0">
      <sharedItems containsBlank="1"/>
    </cacheField>
    <cacheField name="Lab 11 Chercheur 7" numFmtId="0">
      <sharedItems containsBlank="1"/>
    </cacheField>
    <cacheField name="LABORATOIRE 12" numFmtId="0">
      <sharedItems containsBlank="1" count="15">
        <m/>
        <s v="199712591D LADYSS UMR 7533 - Laboratoire dynamiques sociales et recomposition des espaces"/>
        <s v="199512007C HSM UMR 5151 - HydroSciences Montpellier"/>
        <s v="201622306F RESHAPE U1290 (INSERM) - RESearch on HealthcAre Performance"/>
        <s v="200920634U LEESU UMR-MA 102 - Laboratoire Eau, Environnement, Systèmes Urbains"/>
        <s v="201222031Z AVENUES EA 7284 - Modélisation multi-échelle des systèmes urbains"/>
        <s v="200320606P CEREA - Laboratoire commun (enseignement recherche) Centre d'Enseignement et de Recherche en Environnement Atmosphérique"/>
        <s v="199613735B L3I EA 2118 - LABORATOIRE INFORMATIQUE IMAGE INTERACTION"/>
        <s v="199819322R AAU UMR 1563 - Ambiances Architectures Urbanité"/>
        <s v="200711924K LaMCoS UMR 5259 - LABORATOIRE DE MECANIQUE DES CONTACTS ET DES STRUCTURES "/>
        <s v="200114757R CERTES EA 3481 - Centre d'Etudes et de Recherche en Thermique, Environnement et Systèmes"/>
        <s v="Laboratoire Metis EM Normandie"/>
        <s v="200918491P LERMAB UR 4370 - LABORATOIRE D'ETUDES ET DE RECHERCHE SUR LE MATERIAU BOIS"/>
        <s v="CSEM - Centre Sismologique Euro-Méditerranéen"/>
        <s v="201320680B COSYS-IMSE (UGE Département, formation recherche) - Département Composants et systèmes "/>
      </sharedItems>
    </cacheField>
    <cacheField name="Lab 12 Chercheur 1" numFmtId="0">
      <sharedItems containsBlank="1"/>
    </cacheField>
    <cacheField name="Lab 12 Chercheur 2" numFmtId="0">
      <sharedItems containsBlank="1"/>
    </cacheField>
    <cacheField name="Lab 12 Chercheur 3" numFmtId="0">
      <sharedItems containsBlank="1"/>
    </cacheField>
    <cacheField name="Lab 12 Chercheur 4" numFmtId="0">
      <sharedItems containsBlank="1"/>
    </cacheField>
    <cacheField name="Lab 12 Chercheur 5" numFmtId="0">
      <sharedItems containsBlank="1"/>
    </cacheField>
    <cacheField name="Lab 12 Chercheur 6" numFmtId="0">
      <sharedItems containsNonDate="0" containsString="0" containsBlank="1"/>
    </cacheField>
    <cacheField name="Lab 12 Chercheur 7" numFmtId="0">
      <sharedItems containsNonDate="0" containsString="0" containsBlank="1"/>
    </cacheField>
    <cacheField name="LABORATOIRE 13" numFmtId="0">
      <sharedItems containsBlank="1" count="9">
        <m/>
        <s v="196919311E - Centre Jean Pépin"/>
        <s v="200919212Y DICEN-IDF EA 7339 - DISPOSITIFS D'INFORMATION ET DE COMMUNICATION À L'ÈRE NUMÉRIQUE PARIS ILE DE France"/>
        <s v="200517555P iEES UMR 7618 - Institut d'écologie et des sciences de l'environnement de Paris"/>
        <s v="202224195H BSE UMR 6060 - Bordeaux Sciences Economiques"/>
        <s v="ORANGE SA"/>
        <s v="201119399T CRNL UMR 5292 - Centre de Recherche en Neurosciences de Lyon"/>
        <s v="200920634U LEESU UMR-MA 102 - Laboratoire Eau, Environnement, Systèmes Urbains"/>
        <s v="201722590K EVCAU Laboratoire - EnVironnements numériques Cultures Architecturales et Urbaines"/>
      </sharedItems>
    </cacheField>
    <cacheField name="Lab 13 Chercheur 1" numFmtId="0">
      <sharedItems containsBlank="1"/>
    </cacheField>
    <cacheField name="Lab 13 Chercheur 2" numFmtId="0">
      <sharedItems containsBlank="1"/>
    </cacheField>
    <cacheField name="Lab 13 Chercheur 3" numFmtId="0">
      <sharedItems containsBlank="1"/>
    </cacheField>
    <cacheField name="Lab 13 Chercheur 4" numFmtId="0">
      <sharedItems containsBlank="1"/>
    </cacheField>
    <cacheField name="Lab 13 Chercheur 5" numFmtId="0">
      <sharedItems containsBlank="1"/>
    </cacheField>
    <cacheField name="Lab 13 Chercheur 6" numFmtId="0">
      <sharedItems containsBlank="1"/>
    </cacheField>
    <cacheField name="Lab 13 Chercheur 7" numFmtId="0">
      <sharedItems containsBlank="1"/>
    </cacheField>
    <cacheField name="Lab 13 Chercheur 8" numFmtId="0">
      <sharedItems containsBlank="1"/>
    </cacheField>
    <cacheField name="LABORATOIRE 14" numFmtId="0">
      <sharedItems containsBlank="1" count="4">
        <m/>
        <s v="199317388K ARN UPR 9002 - Architecture et Réactivité de l'ARN"/>
        <s v="200117465J L.S.E. UMR A 1120 - Laboratoire Sols et Environnement"/>
        <s v="202224405L EL (équipe interne CEREMA) - Eclairage et lumière"/>
      </sharedItems>
    </cacheField>
    <cacheField name="Lab 14 Chercheur 1" numFmtId="0">
      <sharedItems containsBlank="1"/>
    </cacheField>
    <cacheField name="Lab 14 Chercheur 2" numFmtId="0">
      <sharedItems containsBlank="1"/>
    </cacheField>
    <cacheField name="Lab 14 Chercheur 3" numFmtId="0">
      <sharedItems containsBlank="1"/>
    </cacheField>
    <cacheField name="Lab 14 Chercheur 4" numFmtId="0">
      <sharedItems containsBlank="1"/>
    </cacheField>
    <cacheField name="Lab 14 Chercheur 5" numFmtId="0">
      <sharedItems containsBlank="1"/>
    </cacheField>
    <cacheField name="Lab 14 Chercheur 6" numFmtId="0">
      <sharedItems containsBlank="1"/>
    </cacheField>
    <cacheField name="Lab 14 Chercheur 7" numFmtId="0">
      <sharedItems containsBlank="1"/>
    </cacheField>
    <cacheField name="Lab 14 Chercheur 8" numFmtId="0">
      <sharedItems containsBlank="1"/>
    </cacheField>
    <cacheField name="LABORATOIRE 15" numFmtId="0">
      <sharedItems containsBlank="1" count="4">
        <m/>
        <s v="201220332C IPMC UMR 7275 - Institut de pharmacologie moléculaire et cellulaire"/>
        <s v="195922846R - BRGM - BUREAU DE RECHERCHE GEOLOGIQUE ET MINIERE"/>
        <s v="199511957Y LTDS UMR 5513 - Laboratoire de Tribologie et Dynamique des Systèmes"/>
      </sharedItems>
    </cacheField>
    <cacheField name="Lab 15 Chercheur 1" numFmtId="0">
      <sharedItems containsBlank="1"/>
    </cacheField>
    <cacheField name="Lab 15 Chercheur 2" numFmtId="0">
      <sharedItems containsBlank="1"/>
    </cacheField>
    <cacheField name="Lab 15 Chercheur 3" numFmtId="0">
      <sharedItems containsBlank="1"/>
    </cacheField>
    <cacheField name="Lab 15 Chercheur 4" numFmtId="0">
      <sharedItems containsNonDate="0" containsString="0" containsBlank="1"/>
    </cacheField>
    <cacheField name="Lab 15 Chercheur 5" numFmtId="0">
      <sharedItems containsNonDate="0" containsString="0" containsBlank="1"/>
    </cacheField>
    <cacheField name="Lab 15 Chercheur 6" numFmtId="0">
      <sharedItems containsNonDate="0" containsString="0" containsBlank="1"/>
    </cacheField>
    <cacheField name="Lab 15 Chercheur 7" numFmtId="0">
      <sharedItems containsNonDate="0" containsString="0" containsBlank="1"/>
    </cacheField>
    <cacheField name="LABORATOIRE 16" numFmtId="0">
      <sharedItems containsBlank="1" count="3">
        <m/>
        <s v="200317657J DyNAFOR UMR A1201 - Dynamiques et écologie des paysages agriforestiers"/>
        <s v="201320678Z MAST (Département, formation recherche de l'UGE) -  Département Matériaux et Structures"/>
      </sharedItems>
    </cacheField>
    <cacheField name="Lab 16 Chercheur 1" numFmtId="0">
      <sharedItems containsBlank="1"/>
    </cacheField>
    <cacheField name="Lab 16 Chercheur 2" numFmtId="0">
      <sharedItems containsNonDate="0" containsString="0" containsBlank="1"/>
    </cacheField>
    <cacheField name="Lab 16 Chercheur 3" numFmtId="0">
      <sharedItems containsNonDate="0" containsString="0" containsBlank="1"/>
    </cacheField>
    <cacheField name="Lab 16 Chercheur 4" numFmtId="0">
      <sharedItems containsNonDate="0" containsString="0" containsBlank="1"/>
    </cacheField>
    <cacheField name="Lab 16 Chercheur 5" numFmtId="0">
      <sharedItems containsNonDate="0" containsString="0" containsBlank="1"/>
    </cacheField>
    <cacheField name="Lab 16 Chercheur 6" numFmtId="0">
      <sharedItems containsNonDate="0" containsString="0" containsBlank="1"/>
    </cacheField>
    <cacheField name="Lab 16 Chercheur 7" numFmtId="0">
      <sharedItems containsNonDate="0" containsString="0" containsBlank="1"/>
    </cacheField>
    <cacheField name="LABORATOIRE 17" numFmtId="0">
      <sharedItems containsBlank="1" count="3">
        <m/>
        <s v="198017827U LIPME UMR 2594 - Laboratoire des Interactions Plantes Microbes Environnement"/>
        <s v="197311954R MATEIS UMR 5510 - Matériaux : Ingénierie et Science"/>
      </sharedItems>
    </cacheField>
    <cacheField name="Lab 17 Chercheur 1" numFmtId="0">
      <sharedItems containsBlank="1"/>
    </cacheField>
    <cacheField name="Lab 17 Chercheur 2" numFmtId="0">
      <sharedItems containsBlank="1"/>
    </cacheField>
    <cacheField name="Lab 17 Chercheur 3" numFmtId="0">
      <sharedItems containsBlank="1"/>
    </cacheField>
    <cacheField name="Lab 17 Chercheur 4" numFmtId="0">
      <sharedItems containsNonDate="0" containsString="0" containsBlank="1"/>
    </cacheField>
    <cacheField name="Lab 17 Chercheur 5" numFmtId="0">
      <sharedItems containsNonDate="0" containsString="0" containsBlank="1"/>
    </cacheField>
    <cacheField name="Lab 17 Chercheur 6" numFmtId="0">
      <sharedItems containsNonDate="0" containsString="0" containsBlank="1"/>
    </cacheField>
    <cacheField name="Lab 17 Chercheur 7" numFmtId="0">
      <sharedItems containsNonDate="0" containsString="0" containsBlank="1"/>
    </cacheField>
    <cacheField name="LABORATOIRE 18" numFmtId="0">
      <sharedItems containsBlank="1" count="2">
        <m/>
        <s v="199511988G LRSV UMR 5546 - LABORATOIRE DE RECHERCHE EN SCIENCES VEGETALES"/>
      </sharedItems>
    </cacheField>
    <cacheField name="Lab 18 Chercheur 1" numFmtId="0">
      <sharedItems containsBlank="1" count="2">
        <m/>
        <s v="SEJALON-DELMAS Nathalie"/>
      </sharedItems>
    </cacheField>
    <cacheField name="Lab 18 Chercheur 2" numFmtId="0">
      <sharedItems containsNonDate="0" containsString="0" containsBlank="1"/>
    </cacheField>
    <cacheField name="Lab 18 Chercheur 3" numFmtId="0">
      <sharedItems containsNonDate="0" containsString="0" containsBlank="1"/>
    </cacheField>
    <cacheField name="Lab 18 Chercheur 4" numFmtId="0">
      <sharedItems containsNonDate="0" containsString="0" containsBlank="1"/>
    </cacheField>
    <cacheField name="Lab 18 Chercheur 5" numFmtId="0">
      <sharedItems containsNonDate="0" containsString="0" containsBlank="1"/>
    </cacheField>
    <cacheField name="Lab 18 Chercheur 6" numFmtId="0">
      <sharedItems containsNonDate="0" containsString="0" containsBlank="1"/>
    </cacheField>
    <cacheField name="Lab 18 Chercheur 7" numFmtId="0">
      <sharedItems containsNonDate="0" containsString="0" containsBlank="1"/>
    </cacheField>
    <cacheField name="LABORATOIRE 19" numFmtId="0">
      <sharedItems containsBlank="1" count="2">
        <m/>
        <s v="201220322S CEREGE UMR 7330 - Centre de recherche et d'enseignement des géosciences de l'environnement"/>
      </sharedItems>
    </cacheField>
    <cacheField name="Lab 19 Chercheur 1" numFmtId="0">
      <sharedItems containsBlank="1"/>
    </cacheField>
    <cacheField name="Lab 19 Chercheur 2" numFmtId="0">
      <sharedItems containsBlank="1"/>
    </cacheField>
    <cacheField name="Lab 19 Chercheur 3" numFmtId="0">
      <sharedItems containsNonDate="0" containsString="0" containsBlank="1"/>
    </cacheField>
    <cacheField name="Lab 19 Chercheur 4" numFmtId="0">
      <sharedItems containsNonDate="0" containsString="0" containsBlank="1"/>
    </cacheField>
    <cacheField name="Lab 19 Chercheur 5" numFmtId="0">
      <sharedItems containsNonDate="0" containsString="0" containsBlank="1"/>
    </cacheField>
    <cacheField name="Lab 19 Chercheur 6" numFmtId="0">
      <sharedItems containsNonDate="0" containsString="0" containsBlank="1"/>
    </cacheField>
    <cacheField name="Lab 19 Chercheur 7" numFmtId="0">
      <sharedItems containsNonDate="0" containsString="0" containsBlank="1"/>
    </cacheField>
    <cacheField name="LABORATOIRE 20" numFmtId="0">
      <sharedItems containsBlank="1" count="2">
        <m/>
        <s v="201220240C ESPACE UMR 7300 - Etudes des structures, des processus d'adaptation et des changements de l'espace"/>
      </sharedItems>
    </cacheField>
    <cacheField name="Lab 20 Chercheur 1" numFmtId="0">
      <sharedItems containsBlank="1"/>
    </cacheField>
    <cacheField name="Lab 20 Chercheur 2" numFmtId="0">
      <sharedItems containsNonDate="0" containsString="0" containsBlank="1"/>
    </cacheField>
    <cacheField name="Lab 20 Chercheur 3" numFmtId="0">
      <sharedItems containsNonDate="0" containsString="0" containsBlank="1"/>
    </cacheField>
    <cacheField name="Lab 20 Chercheur 4" numFmtId="0">
      <sharedItems containsNonDate="0" containsString="0" containsBlank="1"/>
    </cacheField>
    <cacheField name="Lab 20 Chercheur 5" numFmtId="0">
      <sharedItems containsNonDate="0" containsString="0" containsBlank="1"/>
    </cacheField>
    <cacheField name="Lab 20 Chercheur 6" numFmtId="0">
      <sharedItems containsNonDate="0" containsString="0" containsBlank="1"/>
    </cacheField>
    <cacheField name="Lab 20 Chercheur 7" numFmtId="0">
      <sharedItems containsNonDate="0" containsString="0" containsBlank="1"/>
    </cacheField>
    <cacheField name="LABORATOIRE 21" numFmtId="0">
      <sharedItems containsBlank="1" count="2">
        <m/>
        <s v="200217423J LPED UMR 151 - Laboratoire Population-Environnement-Développement"/>
      </sharedItems>
    </cacheField>
    <cacheField name="Lab 21 Chercheur 1" numFmtId="0">
      <sharedItems containsBlank="1"/>
    </cacheField>
    <cacheField name="Lab 21 Chercheur 2" numFmtId="0">
      <sharedItems containsBlank="1"/>
    </cacheField>
    <cacheField name="Lab 21 Chercheur 3" numFmtId="0">
      <sharedItems containsBlank="1"/>
    </cacheField>
    <cacheField name="Lab 21 Chercheur 4" numFmtId="0">
      <sharedItems containsBlank="1"/>
    </cacheField>
    <cacheField name="Lab 21 Chercheur 5" numFmtId="0">
      <sharedItems containsBlank="1"/>
    </cacheField>
    <cacheField name="Lab 21 Chercheur 6" numFmtId="0">
      <sharedItems containsBlank="1"/>
    </cacheField>
    <cacheField name="Lab 21 Chercheur 7" numFmtId="0">
      <sharedItems containsNonDate="0" containsString="0" containsBlank="1"/>
    </cacheField>
    <cacheField name="Partenaire 1" numFmtId="0">
      <sharedItems containsBlank="1" containsMixedTypes="1" containsNumber="1" containsInteger="1" minValue="0" maxValue="0"/>
    </cacheField>
    <cacheField name="Partenaire 2" numFmtId="0">
      <sharedItems containsBlank="1"/>
    </cacheField>
    <cacheField name="Partenaire 3" numFmtId="0">
      <sharedItems containsBlank="1"/>
    </cacheField>
    <cacheField name="Partenaire 4" numFmtId="0">
      <sharedItems containsBlank="1"/>
    </cacheField>
    <cacheField name="Partenaire 5" numFmtId="0">
      <sharedItems containsBlank="1"/>
    </cacheField>
    <cacheField name="Partenaire 6" numFmtId="0">
      <sharedItems containsBlank="1"/>
    </cacheField>
    <cacheField name="Partenaire 7" numFmtId="0">
      <sharedItems containsBlank="1"/>
    </cacheField>
    <cacheField name="Partenaire 8" numFmtId="0">
      <sharedItems containsBlank="1"/>
    </cacheField>
    <cacheField name="Partenaire 9" numFmtId="0">
      <sharedItems containsBlank="1"/>
    </cacheField>
    <cacheField name="Partenaire 10" numFmtId="0">
      <sharedItems containsBlank="1"/>
    </cacheField>
    <cacheField name="Partenaire 11" numFmtId="0">
      <sharedItems containsBlank="1"/>
    </cacheField>
    <cacheField name="Partenaire 12" numFmtId="0">
      <sharedItems containsBlank="1"/>
    </cacheField>
    <cacheField name="Partenaire 13" numFmtId="0">
      <sharedItems containsBlank="1"/>
    </cacheField>
    <cacheField name="Partenaire 14" numFmtId="0">
      <sharedItems containsBlank="1"/>
    </cacheField>
    <cacheField name="Partenaire 15" numFmtId="0">
      <sharedItems containsBlank="1"/>
    </cacheField>
    <cacheField name="Partenaire 16" numFmtId="0">
      <sharedItems containsBlank="1"/>
    </cacheField>
    <cacheField name="Partenaire 17" numFmtId="0">
      <sharedItems containsBlank="1"/>
    </cacheField>
    <cacheField name="Partenaire 18" numFmtId="0">
      <sharedItems containsBlank="1"/>
    </cacheField>
    <cacheField name="Partenaire 19" numFmtId="0">
      <sharedItems containsBlank="1"/>
    </cacheField>
    <cacheField name="Partenaire 20" numFmtId="0">
      <sharedItems containsBlank="1"/>
    </cacheField>
    <cacheField name="ACTION (de recherche)" numFmtId="0">
      <sharedItems containsNonDate="0" containsString="0" containsBlank="1"/>
    </cacheField>
    <cacheField name="COMMENT" numFmtId="0">
      <sharedItems containsNonDate="0" containsString="0" containsBlank="1"/>
    </cacheField>
    <cacheField name="POUR QUOI FAIRE" numFmtId="0">
      <sharedItems containsNonDate="0" containsString="0" containsBlank="1"/>
    </cacheField>
    <cacheField name="Notes" numFmtId="0">
      <sharedItems containsBlank="1"/>
    </cacheField>
  </cacheFields>
  <extLst>
    <ext xmlns:x14="http://schemas.microsoft.com/office/spreadsheetml/2009/9/main" uri="{725AE2AE-9491-48be-B2B4-4EB974FC3084}">
      <x14:pivotCacheDefinition pivotCacheId="39377362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lles Gesquière" refreshedDate="45432.695427546299" createdVersion="8" refreshedVersion="8" minRefreshableVersion="3" recordCount="40" xr:uid="{D046B693-F756-4195-8DD0-74695CA7025B}">
  <cacheSource type="worksheet">
    <worksheetSource ref="A1:Y41" sheet="GÉNÉRALITÉ"/>
  </cacheSource>
  <cacheFields count="25">
    <cacheField name="ACRONYME" numFmtId="0">
      <sharedItems/>
    </cacheField>
    <cacheField name="Présent aux journées" numFmtId="0">
      <sharedItems containsBlank="1"/>
    </cacheField>
    <cacheField name="AUDITIONNÉ" numFmtId="0">
      <sharedItems count="2">
        <s v="OUI"/>
        <s v="NON"/>
      </sharedItems>
    </cacheField>
    <cacheField name="Financé" numFmtId="0">
      <sharedItems count="2">
        <s v="OUI"/>
        <s v="NON"/>
      </sharedItems>
    </cacheField>
    <cacheField name="Budget (demandé) en M€" numFmtId="164">
      <sharedItems containsSemiMixedTypes="0" containsString="0" containsNumber="1" minValue="1.4" maxValue="3"/>
    </cacheField>
    <cacheField name="Note du jury" numFmtId="164">
      <sharedItems containsBlank="1"/>
    </cacheField>
    <cacheField name="Défi" numFmtId="0">
      <sharedItems containsString="0" containsBlank="1" containsNumber="1" containsInteger="1" minValue="1" maxValue="6"/>
    </cacheField>
    <cacheField name="NOM COMPLET FR" numFmtId="0">
      <sharedItems/>
    </cacheField>
    <cacheField name="NOM COMPLET ANGLAIS" numFmtId="0">
      <sharedItems/>
    </cacheField>
    <cacheField name="NOM PRENOM DU PORTEUR" numFmtId="0">
      <sharedItems/>
    </cacheField>
    <cacheField name="Établissement porteur" numFmtId="0">
      <sharedItems count="32">
        <s v="École Polytechnique"/>
        <s v="École des Ponts et Chaussées (ENPC)"/>
        <s v="Institut National des Sciences Appliquées de Lyon (INSA)"/>
        <s v="Sorbonne Université"/>
        <s v="Université Gustave Eiffel (UGE)"/>
        <s v="École Centrale de Lyon (ECL)"/>
        <s v="École Nationale Supérieure d’Architecture de Paris Belleville (ENSAPB)"/>
        <s v="Université Claude Bernard Lyon 1"/>
        <s v="Mines Paris"/>
        <s v="École Centrale de Nantes"/>
        <s v="Aix-Marseille Université (AMU)"/>
        <s v="INP Bordeaux - Université de Bordeaux"/>
        <s v="Université Lumière Lyon 2"/>
        <s v="Université de Bordeaux"/>
        <s v="Université Clermont Auvergne (UCA)"/>
        <s v="École Nationale des Travaux Publics de l'État (ENTPE)"/>
        <s v="Université Paul Sabatier Toulouse 3"/>
        <s v="CESI"/>
        <s v="Université de Bourgogne"/>
        <s v="École Nationale Supérieure d'Architecture Paris La Villette (ENSAPV)"/>
        <s v="Université Côte d'Azur (UniCA)"/>
        <s v="École Nationale Supérieure d'Architecture Paris Val de Seine (ENSAPVS)"/>
        <s v="École d'Ingénieure de la Ville de Paris (EIVP - UGE)"/>
        <s v="Institut Mines-Télécom Mines Albi (IMT Albi)"/>
        <s v="Avignon Université"/>
        <s v="Université Savoie Mont-Blanc"/>
        <s v="Université de Lille"/>
        <s v="Université de Franche-Comté"/>
        <s v="Université Grenoble Alpes (UGA)"/>
        <s v="École Spéciale des Travaux Publics, du Bâtiment et de l'Industrie (ESTP-Paris)"/>
        <s v="Université de Strasbourg"/>
        <s v="École Normale Supérieure de Lyon (ENS Lyon)"/>
      </sharedItems>
    </cacheField>
    <cacheField name="Établissement 2" numFmtId="0">
      <sharedItems count="28">
        <s v="Université de Versaille Saint-Quentin-en-Yvelines (UVSQ)"/>
        <s v="Sorbonne Université"/>
        <s v="Université La Rochelle"/>
        <s v="École Pratique des Hautes Études (EPHE)"/>
        <s v="Centre national de la recherche scientifique (CNRS)"/>
        <s v="Université Lumière Lyon 2"/>
        <s v="École Normale Supérieure Paris Saclais (ENS Paris-Saclay)"/>
        <s v="Université Gustave Eiffel (UGE)"/>
        <s v="Institut National des Sciences Appliquées de Lyon (INSA)"/>
        <s v="Institut Mines-Télécom Nord Europe (IMT Nord Europe Lille Douai)"/>
        <s v="École des Ponts et Chaussées (ENPC)"/>
        <s v="UT de Tarbes (UTTOP)"/>
        <s v="Université Paris est Créteil Val de Marne (UPEC)"/>
        <s v="Université Paris Cité"/>
        <s v="Université de Bordeaux"/>
        <s v="Mines Paris"/>
        <s v="École nationale des travaux publics de l'État (ENTPE)"/>
        <s v="Aix-Marseille Université (AMU)"/>
        <s v="École Centrale de Lyon (ECL)"/>
        <s v="Université de Technologie de Compiègne (UTC)"/>
        <s v="Université de Franche-Comté"/>
        <s v="École Polytechnique"/>
        <s v="Université de Montpellier "/>
        <s v="Université Paul Sabatier Toulouse 3"/>
        <s v="Université Grenoble Alpes (UGA)"/>
        <s v="Université de Bourgogne"/>
        <s v="Nantes Université"/>
        <s v="Université Savoie Mont-Blanc"/>
      </sharedItems>
    </cacheField>
    <cacheField name="Établissement 3" numFmtId="0">
      <sharedItems/>
    </cacheField>
    <cacheField name="Établissement 4" numFmtId="0">
      <sharedItems containsBlank="1"/>
    </cacheField>
    <cacheField name="Établissement 5" numFmtId="0">
      <sharedItems containsBlank="1"/>
    </cacheField>
    <cacheField name="Établissement 6" numFmtId="0">
      <sharedItems containsBlank="1"/>
    </cacheField>
    <cacheField name="Établissement 7" numFmtId="0">
      <sharedItems containsBlank="1"/>
    </cacheField>
    <cacheField name="Établissement 8" numFmtId="0">
      <sharedItems containsBlank="1"/>
    </cacheField>
    <cacheField name="Établissement 9" numFmtId="0">
      <sharedItems containsBlank="1"/>
    </cacheField>
    <cacheField name="Établissement 10" numFmtId="0">
      <sharedItems containsBlank="1"/>
    </cacheField>
    <cacheField name="Établissement 11" numFmtId="0">
      <sharedItems containsBlank="1"/>
    </cacheField>
    <cacheField name="Établissement 12" numFmtId="0">
      <sharedItems containsBlank="1"/>
    </cacheField>
    <cacheField name="Établissement 13" numFmtId="0">
      <sharedItems containsBlank="1"/>
    </cacheField>
    <cacheField name="Établissement 14" numFmtId="0">
      <sharedItems containsBlank="1"/>
    </cacheField>
    <cacheField name="Établissement 15"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lles Gesquière" refreshedDate="45433.347140046295" createdVersion="8" refreshedVersion="8" minRefreshableVersion="3" recordCount="40" xr:uid="{4E97166E-5E69-44BD-A7E0-C4B4218F3532}">
  <cacheSource type="worksheet">
    <worksheetSource ref="A1:X41" sheet="Temp_Generalite_Traitement_Lab" r:id="rId2"/>
  </cacheSource>
  <cacheFields count="24">
    <cacheField name="ACRONYME" numFmtId="0">
      <sharedItems count="40">
        <s v="inteGREEN"/>
        <s v="URBHEALTH"/>
        <s v="VF++"/>
        <s v="WHAOU"/>
        <s v="NÉO"/>
        <s v="SAGAcities"/>
        <s v="TRACES"/>
        <s v="VILLEGARDEN"/>
        <s v="IsoMat"/>
        <s v="VIMAP"/>
        <s v="RÉSILIENCE"/>
        <s v="SPACE2050"/>
        <s v="CityVerse"/>
        <s v="GAIA-C"/>
        <s v="SE-EDUM"/>
        <s v="SmartCityZen"/>
        <s v="SYMBIOTIQUE"/>
        <s v="UNIR"/>
        <s v="ALIVE"/>
        <s v="AnthroPolUrb"/>
        <s v="ATTERRIR"/>
        <s v="BASE"/>
        <s v="BEECS"/>
        <s v="BlueRiver 2050"/>
        <s v="CITIFLEX"/>
        <s v="COMMUNS"/>
        <s v="E-NOSE AP"/>
        <s v="HEALTHY"/>
        <s v="HUT"/>
        <s v="InFuSe"/>
        <s v="LAVEC"/>
        <s v="RAVIVE"/>
        <s v="RÉGÉNÉRATIVE"/>
        <s v="RENOBAT-ICU"/>
        <s v="SIN-City"/>
        <s v="SWAP"/>
        <s v="URB'Health"/>
        <s v="UrBioLLabs"/>
        <s v="VEPAC"/>
        <s v="Villénature"/>
      </sharedItems>
    </cacheField>
    <cacheField name="AUDITIONNÉ" numFmtId="0">
      <sharedItems count="2">
        <s v="OUI"/>
        <s v="NON"/>
      </sharedItems>
    </cacheField>
    <cacheField name="Financé" numFmtId="0">
      <sharedItems count="2">
        <s v="OUI"/>
        <s v="NON"/>
      </sharedItems>
    </cacheField>
    <cacheField name="LABORATOIRE DU PORTEUR" numFmtId="0">
      <sharedItems/>
    </cacheField>
    <cacheField name="LABORATOIRE 2" numFmtId="0">
      <sharedItems/>
    </cacheField>
    <cacheField name="LABORATOIRE 3" numFmtId="0">
      <sharedItems/>
    </cacheField>
    <cacheField name="LABORATOIRE 4" numFmtId="0">
      <sharedItems containsBlank="1"/>
    </cacheField>
    <cacheField name="LABORATOIRE 5" numFmtId="0">
      <sharedItems containsBlank="1"/>
    </cacheField>
    <cacheField name="LABORATOIRE 6" numFmtId="0">
      <sharedItems containsBlank="1"/>
    </cacheField>
    <cacheField name="LABORATOIRE 7" numFmtId="0">
      <sharedItems containsBlank="1"/>
    </cacheField>
    <cacheField name="LABORATOIRE 8" numFmtId="0">
      <sharedItems containsBlank="1"/>
    </cacheField>
    <cacheField name="LABORATOIRE 9" numFmtId="0">
      <sharedItems containsBlank="1"/>
    </cacheField>
    <cacheField name="LABORATOIRE 10" numFmtId="0">
      <sharedItems containsBlank="1"/>
    </cacheField>
    <cacheField name="LABORATOIRE 11" numFmtId="0">
      <sharedItems containsBlank="1"/>
    </cacheField>
    <cacheField name="LABORATOIRE 12" numFmtId="0">
      <sharedItems containsBlank="1"/>
    </cacheField>
    <cacheField name="LABORATOIRE 13" numFmtId="0">
      <sharedItems containsBlank="1"/>
    </cacheField>
    <cacheField name="LABORATOIRE 14" numFmtId="0">
      <sharedItems containsBlank="1"/>
    </cacheField>
    <cacheField name="LABORATOIRE 15" numFmtId="0">
      <sharedItems containsBlank="1"/>
    </cacheField>
    <cacheField name="LABORATOIRE 16" numFmtId="0">
      <sharedItems containsBlank="1"/>
    </cacheField>
    <cacheField name="LABORATOIRE 17" numFmtId="0">
      <sharedItems containsBlank="1"/>
    </cacheField>
    <cacheField name="LABORATOIRE 18" numFmtId="0">
      <sharedItems containsBlank="1"/>
    </cacheField>
    <cacheField name="LABORATOIRE 19" numFmtId="0">
      <sharedItems containsBlank="1"/>
    </cacheField>
    <cacheField name="LABORATOIRE 20" numFmtId="0">
      <sharedItems containsBlank="1"/>
    </cacheField>
    <cacheField name="nombre laboratoires" numFmtId="0">
      <sharedItems containsSemiMixedTypes="0" containsString="0" containsNumber="1" containsInteger="1" minValue="3" maxValue="2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lles Gesquière" refreshedDate="45433.620617824075" backgroundQuery="1" createdVersion="8" refreshedVersion="8" minRefreshableVersion="3" recordCount="0" supportSubquery="1" supportAdvancedDrill="1" xr:uid="{FAF964AC-CBB5-48AB-879B-0B95CAC68BF9}">
  <cacheSource type="external" connectionId="1"/>
  <cacheFields count="4">
    <cacheField name="[Measures].[Nombre de labo (acronyme)]" caption="Nombre de labo (acronyme)" numFmtId="0" hierarchy="291" level="32767"/>
    <cacheField name="[Plage 1].[DOMAINES ERC LABO].[DOMAINES ERC LABO]" caption="DOMAINES ERC LABO" numFmtId="0" hierarchy="11" level="1">
      <sharedItems count="8">
        <s v="LS - Vie &amp; Santé"/>
        <s v="LS - Vie &amp; Santé ; PE - Sciences &amp; Technologies ; SH - Sciences Humaines &amp; Sociales"/>
        <s v="Non Renseigné"/>
        <s v="PE - Sciences &amp; Technologies"/>
        <s v="PE - Sciences &amp; Technologies ; LS - Vie &amp; Santé"/>
        <s v="SH - Sciences Humaines &amp; Sociales"/>
        <s v="SH - Sciences Humaines &amp; Sociales ; LS - Vie &amp; Santé"/>
        <s v="SH - Sciences Humaines &amp; Sociales ; PE - Sciences &amp; Technologies"/>
      </sharedItems>
    </cacheField>
    <cacheField name="[Tableau1].[AUDITIONNÉ].[AUDITIONNÉ]" caption="AUDITIONNÉ" numFmtId="0" hierarchy="30" level="1">
      <sharedItems containsSemiMixedTypes="0" containsNonDate="0" containsString="0"/>
    </cacheField>
    <cacheField name="[Tableau1].[Financé].[Financé]" caption="Financé" numFmtId="0" hierarchy="31" level="1">
      <sharedItems containsSemiMixedTypes="0" containsNonDate="0" containsString="0"/>
    </cacheField>
  </cacheFields>
  <cacheHierarchies count="293">
    <cacheHierarchy uniqueName="[Plage].[199812867Z LMD UMR 8539 - Laboratoire de météorologie dynamique]" caption="199812867Z LMD UMR 8539 - Laboratoire de météorologie dynamique" attribute="1" defaultMemberUniqueName="[Plage].[199812867Z LMD UMR 8539 - Laboratoire de météorologie dynamique].[All]" allUniqueName="[Plage].[199812867Z LMD UMR 8539 - Laboratoire de météorologie dynamique].[All]" dimensionUniqueName="[Plage]" displayFolder="" count="0" memberValueDatatype="130" unbalanced="0"/>
    <cacheHierarchy uniqueName="[Plage 1].[NOM et Prénom]" caption="NOM et Prénom" attribute="1" defaultMemberUniqueName="[Plage 1].[NOM et Prénom].[All]" allUniqueName="[Plage 1].[NOM et Prénom].[All]" dimensionUniqueName="[Plage 1]" displayFolder="" count="0" memberValueDatatype="130" unbalanced="0"/>
    <cacheHierarchy uniqueName="[Plage 1].[sexe]" caption="sexe" attribute="1" defaultMemberUniqueName="[Plage 1].[sexe].[All]" allUniqueName="[Plage 1].[sexe].[All]" dimensionUniqueName="[Plage 1]" displayFolder="" count="0" memberValueDatatype="130" unbalanced="0"/>
    <cacheHierarchy uniqueName="[Plage 1].[discipline a]" caption="discipline a" attribute="1" defaultMemberUniqueName="[Plage 1].[discipline a].[All]" allUniqueName="[Plage 1].[discipline a].[All]" dimensionUniqueName="[Plage 1]" displayFolder="" count="0" memberValueDatatype="130" unbalanced="0"/>
    <cacheHierarchy uniqueName="[Plage 1].[discipline ERC chercheur]" caption="discipline ERC chercheur" attribute="1" defaultMemberUniqueName="[Plage 1].[discipline ERC chercheur].[All]" allUniqueName="[Plage 1].[discipline ERC chercheur].[All]" dimensionUniqueName="[Plage 1]" displayFolder="" count="0" memberValueDatatype="130" unbalanced="0"/>
    <cacheHierarchy uniqueName="[Plage 1].[position statutaire]" caption="position statutaire" attribute="1" defaultMemberUniqueName="[Plage 1].[position statutaire].[All]" allUniqueName="[Plage 1].[position statutaire].[All]" dimensionUniqueName="[Plage 1]" displayFolder="" count="0" memberValueDatatype="130" unbalanced="0"/>
    <cacheHierarchy uniqueName="[Plage 1].[CNU]" caption="CNU" attribute="1" defaultMemberUniqueName="[Plage 1].[CNU].[All]" allUniqueName="[Plage 1].[CNU].[All]" dimensionUniqueName="[Plage 1]" displayFolder="" count="0" memberValueDatatype="130" unbalanced="0"/>
    <cacheHierarchy uniqueName="[Plage 1].[Site]" caption="Site" attribute="1" defaultMemberUniqueName="[Plage 1].[Site].[All]" allUniqueName="[Plage 1].[Site].[All]" dimensionUniqueName="[Plage 1]" displayFolder="" count="0" memberValueDatatype="130" unbalanced="0"/>
    <cacheHierarchy uniqueName="[Plage 1].[note jury]" caption="note jury" attribute="1" defaultMemberUniqueName="[Plage 1].[note jury].[All]" allUniqueName="[Plage 1].[note jury].[All]" dimensionUniqueName="[Plage 1]" displayFolder="" count="0" memberValueDatatype="130" unbalanced="0"/>
    <cacheHierarchy uniqueName="[Plage 1].[Projet 1]" caption="Projet 1" attribute="1" defaultMemberUniqueName="[Plage 1].[Projet 1].[All]" allUniqueName="[Plage 1].[Projet 1].[All]" dimensionUniqueName="[Plage 1]" displayFolder="" count="0" memberValueDatatype="130" unbalanced="0"/>
    <cacheHierarchy uniqueName="[Plage 1].[labo (acronyme)]" caption="labo (acronyme)" attribute="1" defaultMemberUniqueName="[Plage 1].[labo (acronyme)].[All]" allUniqueName="[Plage 1].[labo (acronyme)].[All]" dimensionUniqueName="[Plage 1]" displayFolder="" count="0" memberValueDatatype="130" unbalanced="0"/>
    <cacheHierarchy uniqueName="[Plage 1].[DOMAINES ERC LABO]" caption="DOMAINES ERC LABO" attribute="1" defaultMemberUniqueName="[Plage 1].[DOMAINES ERC LABO].[All]" allUniqueName="[Plage 1].[DOMAINES ERC LABO].[All]" dimensionUniqueName="[Plage 1]" displayFolder="" count="2" memberValueDatatype="130" unbalanced="0">
      <fieldsUsage count="2">
        <fieldUsage x="-1"/>
        <fieldUsage x="1"/>
      </fieldsUsage>
    </cacheHierarchy>
    <cacheHierarchy uniqueName="[Plage 1].[Discipline ERC 1 LABO]" caption="Discipline ERC 1 LABO" attribute="1" defaultMemberUniqueName="[Plage 1].[Discipline ERC 1 LABO].[All]" allUniqueName="[Plage 1].[Discipline ERC 1 LABO].[All]" dimensionUniqueName="[Plage 1]" displayFolder="" count="0" memberValueDatatype="130" unbalanced="0"/>
    <cacheHierarchy uniqueName="[Plage 1].[Discipline ERC 2 LABO]" caption="Discipline ERC 2 LABO" attribute="1" defaultMemberUniqueName="[Plage 1].[Discipline ERC 2 LABO].[All]" allUniqueName="[Plage 1].[Discipline ERC 2 LABO].[All]" dimensionUniqueName="[Plage 1]" displayFolder="" count="0" memberValueDatatype="130" unbalanced="0"/>
    <cacheHierarchy uniqueName="[Plage 1].[Discipline ERC 3 LABO]" caption="Discipline ERC 3 LABO" attribute="1" defaultMemberUniqueName="[Plage 1].[Discipline ERC 3 LABO].[All]" allUniqueName="[Plage 1].[Discipline ERC 3 LABO].[All]" dimensionUniqueName="[Plage 1]" displayFolder="" count="0" memberValueDatatype="130" unbalanced="0"/>
    <cacheHierarchy uniqueName="[Plage 1].[Discipline ERC 4 Labo]" caption="Discipline ERC 4 Labo" attribute="1" defaultMemberUniqueName="[Plage 1].[Discipline ERC 4 Labo].[All]" allUniqueName="[Plage 1].[Discipline ERC 4 Labo].[All]" dimensionUniqueName="[Plage 1]" displayFolder="" count="0" memberValueDatatype="130" unbalanced="0"/>
    <cacheHierarchy uniqueName="[Plage 1].[Discipline ERC 5 Labo]" caption="Discipline ERC 5 Labo" attribute="1" defaultMemberUniqueName="[Plage 1].[Discipline ERC 5 Labo].[All]" allUniqueName="[Plage 1].[Discipline ERC 5 Labo].[All]" dimensionUniqueName="[Plage 1]" displayFolder="" count="0" memberValueDatatype="130" unbalanced="0"/>
    <cacheHierarchy uniqueName="[Plage 1].[Discipline ERC 6 Labo]" caption="Discipline ERC 6 Labo" attribute="1" defaultMemberUniqueName="[Plage 1].[Discipline ERC 6 Labo].[All]" allUniqueName="[Plage 1].[Discipline ERC 6 Labo].[All]" dimensionUniqueName="[Plage 1]" displayFolder="" count="0" memberValueDatatype="130" unbalanced="0"/>
    <cacheHierarchy uniqueName="[Plage 1].[Discipline ERC 7 Labo]" caption="Discipline ERC 7 Labo" attribute="1" defaultMemberUniqueName="[Plage 1].[Discipline ERC 7 Labo].[All]" allUniqueName="[Plage 1].[Discipline ERC 7 Labo].[All]" dimensionUniqueName="[Plage 1]" displayFolder="" count="0" memberValueDatatype="130" unbalanced="0"/>
    <cacheHierarchy uniqueName="[Plage 1].[Discipline ERC 8 Labo]" caption="Discipline ERC 8 Labo" attribute="1" defaultMemberUniqueName="[Plage 1].[Discipline ERC 8 Labo].[All]" allUniqueName="[Plage 1].[Discipline ERC 8 Labo].[All]" dimensionUniqueName="[Plage 1]" displayFolder="" count="0" memberValueDatatype="130" unbalanced="0"/>
    <cacheHierarchy uniqueName="[Plage 1].[Discipline ERC 9 Labo]" caption="Discipline ERC 9 Labo" attribute="1" defaultMemberUniqueName="[Plage 1].[Discipline ERC 9 Labo].[All]" allUniqueName="[Plage 1].[Discipline ERC 9 Labo].[All]" dimensionUniqueName="[Plage 1]" displayFolder="" count="0" memberValueDatatype="130" unbalanced="0"/>
    <cacheHierarchy uniqueName="[Plage 1].[Domaines scientifique HCERES 1]" caption="Domaines scientifique HCERES 1" attribute="1" defaultMemberUniqueName="[Plage 1].[Domaines scientifique HCERES 1].[All]" allUniqueName="[Plage 1].[Domaines scientifique HCERES 1].[All]" dimensionUniqueName="[Plage 1]" displayFolder="" count="0" memberValueDatatype="130" unbalanced="0"/>
    <cacheHierarchy uniqueName="[Plage 1].[Sous-domaines scientifique HCERES 1]" caption="Sous-domaines scientifique HCERES 1" attribute="1" defaultMemberUniqueName="[Plage 1].[Sous-domaines scientifique HCERES 1].[All]" allUniqueName="[Plage 1].[Sous-domaines scientifique HCERES 1].[All]" dimensionUniqueName="[Plage 1]" displayFolder="" count="0" memberValueDatatype="130" unbalanced="0"/>
    <cacheHierarchy uniqueName="[Plage 1].[Sous-Domaines scientifique HCERES 2]" caption="Sous-Domaines scientifique HCERES 2" attribute="1" defaultMemberUniqueName="[Plage 1].[Sous-Domaines scientifique HCERES 2].[All]" allUniqueName="[Plage 1].[Sous-Domaines scientifique HCERES 2].[All]" dimensionUniqueName="[Plage 1]" displayFolder="" count="0" memberValueDatatype="130" unbalanced="0"/>
    <cacheHierarchy uniqueName="[Plage 1].[Sous-Domaine Scientifique HCERES 3]" caption="Sous-Domaine Scientifique HCERES 3" attribute="1" defaultMemberUniqueName="[Plage 1].[Sous-Domaine Scientifique HCERES 3].[All]" allUniqueName="[Plage 1].[Sous-Domaine Scientifique HCERES 3].[All]" dimensionUniqueName="[Plage 1]" displayFolder="" count="0" memberValueDatatype="130" unbalanced="0"/>
    <cacheHierarchy uniqueName="[Plage 1].[sous-domaine scientifique HCERES 4]" caption="sous-domaine scientifique HCERES 4" attribute="1" defaultMemberUniqueName="[Plage 1].[sous-domaine scientifique HCERES 4].[All]" allUniqueName="[Plage 1].[sous-domaine scientifique HCERES 4].[All]" dimensionUniqueName="[Plage 1]" displayFolder="" count="0" memberValueDatatype="130" unbalanced="0"/>
    <cacheHierarchy uniqueName="[Plage 1].[sous-domaine scientifique HCERES 5]" caption="sous-domaine scientifique HCERES 5" attribute="1" defaultMemberUniqueName="[Plage 1].[sous-domaine scientifique HCERES 5].[All]" allUniqueName="[Plage 1].[sous-domaine scientifique HCERES 5].[All]" dimensionUniqueName="[Plage 1]" displayFolder="" count="0" memberValueDatatype="130" unbalanced="0"/>
    <cacheHierarchy uniqueName="[Plage 1].[sous-domaine scientifique HCERES 6]" caption="sous-domaine scientifique HCERES 6" attribute="1" defaultMemberUniqueName="[Plage 1].[sous-domaine scientifique HCERES 6].[All]" allUniqueName="[Plage 1].[sous-domaine scientifique HCERES 6].[All]" dimensionUniqueName="[Plage 1]" displayFolder="" count="0" memberValueDatatype="130" unbalanced="0"/>
    <cacheHierarchy uniqueName="[Tableau1].[ACRONYME]" caption="ACRONYME" attribute="1" defaultMemberUniqueName="[Tableau1].[ACRONYME].[All]" allUniqueName="[Tableau1].[ACRONYME].[All]" dimensionUniqueName="[Tableau1]" displayFolder="" count="0" memberValueDatatype="130" unbalanced="0"/>
    <cacheHierarchy uniqueName="[Tableau1].[Présent aux journées]" caption="Présent aux journées" attribute="1" defaultMemberUniqueName="[Tableau1].[Présent aux journées].[All]" allUniqueName="[Tableau1].[Présent aux journées].[All]" dimensionUniqueName="[Tableau1]" displayFolder="" count="0" memberValueDatatype="130" unbalanced="0"/>
    <cacheHierarchy uniqueName="[Tableau1].[AUDITIONNÉ]" caption="AUDITIONNÉ" attribute="1" defaultMemberUniqueName="[Tableau1].[AUDITIONNÉ].[All]" allUniqueName="[Tableau1].[AUDITIONNÉ].[All]" dimensionUniqueName="[Tableau1]" displayFolder="" count="2" memberValueDatatype="130" unbalanced="0">
      <fieldsUsage count="2">
        <fieldUsage x="-1"/>
        <fieldUsage x="2"/>
      </fieldsUsage>
    </cacheHierarchy>
    <cacheHierarchy uniqueName="[Tableau1].[Financé]" caption="Financé" attribute="1" defaultMemberUniqueName="[Tableau1].[Financé].[All]" allUniqueName="[Tableau1].[Financé].[All]" dimensionUniqueName="[Tableau1]" displayFolder="" count="2" memberValueDatatype="130" unbalanced="0">
      <fieldsUsage count="2">
        <fieldUsage x="-1"/>
        <fieldUsage x="3"/>
      </fieldsUsage>
    </cacheHierarchy>
    <cacheHierarchy uniqueName="[Tableau1].[Budget (demandé) en M€]" caption="Budget (demandé) en M€" attribute="1" defaultMemberUniqueName="[Tableau1].[Budget (demandé) en M€].[All]" allUniqueName="[Tableau1].[Budget (demandé) en M€].[All]" dimensionUniqueName="[Tableau1]" displayFolder="" count="0" memberValueDatatype="5" unbalanced="0"/>
    <cacheHierarchy uniqueName="[Tableau1].[Note du jury]" caption="Note du jury" attribute="1" defaultMemberUniqueName="[Tableau1].[Note du jury].[All]" allUniqueName="[Tableau1].[Note du jury].[All]" dimensionUniqueName="[Tableau1]" displayFolder="" count="0" memberValueDatatype="130" unbalanced="0"/>
    <cacheHierarchy uniqueName="[Tableau1].[Défi]" caption="Défi" attribute="1" defaultMemberUniqueName="[Tableau1].[Défi].[All]" allUniqueName="[Tableau1].[Défi].[All]" dimensionUniqueName="[Tableau1]" displayFolder="" count="0" memberValueDatatype="20" unbalanced="0"/>
    <cacheHierarchy uniqueName="[Tableau1].[NOM COMPLET FR]" caption="NOM COMPLET FR" attribute="1" defaultMemberUniqueName="[Tableau1].[NOM COMPLET FR].[All]" allUniqueName="[Tableau1].[NOM COMPLET FR].[All]" dimensionUniqueName="[Tableau1]" displayFolder="" count="0" memberValueDatatype="130" unbalanced="0"/>
    <cacheHierarchy uniqueName="[Tableau1].[NOM COMPLET ANGLAIS]" caption="NOM COMPLET ANGLAIS" attribute="1" defaultMemberUniqueName="[Tableau1].[NOM COMPLET ANGLAIS].[All]" allUniqueName="[Tableau1].[NOM COMPLET ANGLAIS].[All]" dimensionUniqueName="[Tableau1]" displayFolder="" count="0" memberValueDatatype="130" unbalanced="0"/>
    <cacheHierarchy uniqueName="[Tableau1].[NOM PRENOM DU PORTEUR]" caption="NOM PRENOM DU PORTEUR" attribute="1" defaultMemberUniqueName="[Tableau1].[NOM PRENOM DU PORTEUR].[All]" allUniqueName="[Tableau1].[NOM PRENOM DU PORTEUR].[All]" dimensionUniqueName="[Tableau1]" displayFolder="" count="0" memberValueDatatype="130" unbalanced="0"/>
    <cacheHierarchy uniqueName="[Tableau1].[Établissement porteur]" caption="Établissement porteur" attribute="1" defaultMemberUniqueName="[Tableau1].[Établissement porteur].[All]" allUniqueName="[Tableau1].[Établissement porteur].[All]" dimensionUniqueName="[Tableau1]" displayFolder="" count="0" memberValueDatatype="130" unbalanced="0"/>
    <cacheHierarchy uniqueName="[Tableau1].[Établissement 2]" caption="Établissement 2" attribute="1" defaultMemberUniqueName="[Tableau1].[Établissement 2].[All]" allUniqueName="[Tableau1].[Établissement 2].[All]" dimensionUniqueName="[Tableau1]" displayFolder="" count="0" memberValueDatatype="130" unbalanced="0"/>
    <cacheHierarchy uniqueName="[Tableau1].[Établissement 3]" caption="Établissement 3" attribute="1" defaultMemberUniqueName="[Tableau1].[Établissement 3].[All]" allUniqueName="[Tableau1].[Établissement 3].[All]" dimensionUniqueName="[Tableau1]" displayFolder="" count="0" memberValueDatatype="130" unbalanced="0"/>
    <cacheHierarchy uniqueName="[Tableau1].[Établissement 4]" caption="Établissement 4" attribute="1" defaultMemberUniqueName="[Tableau1].[Établissement 4].[All]" allUniqueName="[Tableau1].[Établissement 4].[All]" dimensionUniqueName="[Tableau1]" displayFolder="" count="0" memberValueDatatype="130" unbalanced="0"/>
    <cacheHierarchy uniqueName="[Tableau1].[Établissement 5]" caption="Établissement 5" attribute="1" defaultMemberUniqueName="[Tableau1].[Établissement 5].[All]" allUniqueName="[Tableau1].[Établissement 5].[All]" dimensionUniqueName="[Tableau1]" displayFolder="" count="0" memberValueDatatype="130" unbalanced="0"/>
    <cacheHierarchy uniqueName="[Tableau1].[Établissement 6]" caption="Établissement 6" attribute="1" defaultMemberUniqueName="[Tableau1].[Établissement 6].[All]" allUniqueName="[Tableau1].[Établissement 6].[All]" dimensionUniqueName="[Tableau1]" displayFolder="" count="0" memberValueDatatype="130" unbalanced="0"/>
    <cacheHierarchy uniqueName="[Tableau1].[Établissement 7]" caption="Établissement 7" attribute="1" defaultMemberUniqueName="[Tableau1].[Établissement 7].[All]" allUniqueName="[Tableau1].[Établissement 7].[All]" dimensionUniqueName="[Tableau1]" displayFolder="" count="0" memberValueDatatype="130" unbalanced="0"/>
    <cacheHierarchy uniqueName="[Tableau1].[Établissement 8]" caption="Établissement 8" attribute="1" defaultMemberUniqueName="[Tableau1].[Établissement 8].[All]" allUniqueName="[Tableau1].[Établissement 8].[All]" dimensionUniqueName="[Tableau1]" displayFolder="" count="0" memberValueDatatype="130" unbalanced="0"/>
    <cacheHierarchy uniqueName="[Tableau1].[Établissement 9]" caption="Établissement 9" attribute="1" defaultMemberUniqueName="[Tableau1].[Établissement 9].[All]" allUniqueName="[Tableau1].[Établissement 9].[All]" dimensionUniqueName="[Tableau1]" displayFolder="" count="0" memberValueDatatype="130" unbalanced="0"/>
    <cacheHierarchy uniqueName="[Tableau1].[Établissement 10]" caption="Établissement 10" attribute="1" defaultMemberUniqueName="[Tableau1].[Établissement 10].[All]" allUniqueName="[Tableau1].[Établissement 10].[All]" dimensionUniqueName="[Tableau1]" displayFolder="" count="0" memberValueDatatype="130" unbalanced="0"/>
    <cacheHierarchy uniqueName="[Tableau1].[Établissement 11]" caption="Établissement 11" attribute="1" defaultMemberUniqueName="[Tableau1].[Établissement 11].[All]" allUniqueName="[Tableau1].[Établissement 11].[All]" dimensionUniqueName="[Tableau1]" displayFolder="" count="0" memberValueDatatype="130" unbalanced="0"/>
    <cacheHierarchy uniqueName="[Tableau1].[Établissement 12]" caption="Établissement 12" attribute="1" defaultMemberUniqueName="[Tableau1].[Établissement 12].[All]" allUniqueName="[Tableau1].[Établissement 12].[All]" dimensionUniqueName="[Tableau1]" displayFolder="" count="0" memberValueDatatype="130" unbalanced="0"/>
    <cacheHierarchy uniqueName="[Tableau1].[Établissement 13]" caption="Établissement 13" attribute="1" defaultMemberUniqueName="[Tableau1].[Établissement 13].[All]" allUniqueName="[Tableau1].[Établissement 13].[All]" dimensionUniqueName="[Tableau1]" displayFolder="" count="0" memberValueDatatype="130" unbalanced="0"/>
    <cacheHierarchy uniqueName="[Tableau1].[Établissement 14]" caption="Établissement 14" attribute="1" defaultMemberUniqueName="[Tableau1].[Établissement 14].[All]" allUniqueName="[Tableau1].[Établissement 14].[All]" dimensionUniqueName="[Tableau1]" displayFolder="" count="0" memberValueDatatype="130" unbalanced="0"/>
    <cacheHierarchy uniqueName="[Tableau1].[Établissement 15]" caption="Établissement 15" attribute="1" defaultMemberUniqueName="[Tableau1].[Établissement 15].[All]" allUniqueName="[Tableau1].[Établissement 15].[All]" dimensionUniqueName="[Tableau1]" displayFolder="" count="0" memberValueDatatype="130" unbalanced="0"/>
    <cacheHierarchy uniqueName="[Tableau1].[LABORATOIRE DU PORTEUR]" caption="LABORATOIRE DU PORTEUR" attribute="1" defaultMemberUniqueName="[Tableau1].[LABORATOIRE DU PORTEUR].[All]" allUniqueName="[Tableau1].[LABORATOIRE DU PORTEUR].[All]" dimensionUniqueName="[Tableau1]" displayFolder="" count="0" memberValueDatatype="130" unbalanced="0"/>
    <cacheHierarchy uniqueName="[Tableau1].[Lab porteur chercheur 1]" caption="Lab porteur chercheur 1" attribute="1" defaultMemberUniqueName="[Tableau1].[Lab porteur chercheur 1].[All]" allUniqueName="[Tableau1].[Lab porteur chercheur 1].[All]" dimensionUniqueName="[Tableau1]" displayFolder="" count="0" memberValueDatatype="130" unbalanced="0"/>
    <cacheHierarchy uniqueName="[Tableau1].[Lab porteur chercheur 2]" caption="Lab porteur chercheur 2" attribute="1" defaultMemberUniqueName="[Tableau1].[Lab porteur chercheur 2].[All]" allUniqueName="[Tableau1].[Lab porteur chercheur 2].[All]" dimensionUniqueName="[Tableau1]" displayFolder="" count="0" memberValueDatatype="130" unbalanced="0"/>
    <cacheHierarchy uniqueName="[Tableau1].[Lab porteur chercheur 3]" caption="Lab porteur chercheur 3" attribute="1" defaultMemberUniqueName="[Tableau1].[Lab porteur chercheur 3].[All]" allUniqueName="[Tableau1].[Lab porteur chercheur 3].[All]" dimensionUniqueName="[Tableau1]" displayFolder="" count="0" memberValueDatatype="130" unbalanced="0"/>
    <cacheHierarchy uniqueName="[Tableau1].[Lab porteur chercheur 4]" caption="Lab porteur chercheur 4" attribute="1" defaultMemberUniqueName="[Tableau1].[Lab porteur chercheur 4].[All]" allUniqueName="[Tableau1].[Lab porteur chercheur 4].[All]" dimensionUniqueName="[Tableau1]" displayFolder="" count="0" memberValueDatatype="130" unbalanced="0"/>
    <cacheHierarchy uniqueName="[Tableau1].[Lab porteur chercheur 5]" caption="Lab porteur chercheur 5" attribute="1" defaultMemberUniqueName="[Tableau1].[Lab porteur chercheur 5].[All]" allUniqueName="[Tableau1].[Lab porteur chercheur 5].[All]" dimensionUniqueName="[Tableau1]" displayFolder="" count="0" memberValueDatatype="130" unbalanced="0"/>
    <cacheHierarchy uniqueName="[Tableau1].[Lab porteur chercheur 6]" caption="Lab porteur chercheur 6" attribute="1" defaultMemberUniqueName="[Tableau1].[Lab porteur chercheur 6].[All]" allUniqueName="[Tableau1].[Lab porteur chercheur 6].[All]" dimensionUniqueName="[Tableau1]" displayFolder="" count="0" memberValueDatatype="130" unbalanced="0"/>
    <cacheHierarchy uniqueName="[Tableau1].[Lab porteur chercheur 7]" caption="Lab porteur chercheur 7" attribute="1" defaultMemberUniqueName="[Tableau1].[Lab porteur chercheur 7].[All]" allUniqueName="[Tableau1].[Lab porteur chercheur 7].[All]" dimensionUniqueName="[Tableau1]" displayFolder="" count="0" memberValueDatatype="130" unbalanced="0"/>
    <cacheHierarchy uniqueName="[Tableau1].[Lab porteur chercheur 8]" caption="Lab porteur chercheur 8" attribute="1" defaultMemberUniqueName="[Tableau1].[Lab porteur chercheur 8].[All]" allUniqueName="[Tableau1].[Lab porteur chercheur 8].[All]" dimensionUniqueName="[Tableau1]" displayFolder="" count="0" memberValueDatatype="130" unbalanced="0"/>
    <cacheHierarchy uniqueName="[Tableau1].[Lab porteur chercheur 9]" caption="Lab porteur chercheur 9" attribute="1" defaultMemberUniqueName="[Tableau1].[Lab porteur chercheur 9].[All]" allUniqueName="[Tableau1].[Lab porteur chercheur 9].[All]" dimensionUniqueName="[Tableau1]" displayFolder="" count="0" memberValueDatatype="130" unbalanced="0"/>
    <cacheHierarchy uniqueName="[Tableau1].[Lab porteur chercheur 10]" caption="Lab porteur chercheur 10" attribute="1" defaultMemberUniqueName="[Tableau1].[Lab porteur chercheur 10].[All]" allUniqueName="[Tableau1].[Lab porteur chercheur 10].[All]" dimensionUniqueName="[Tableau1]" displayFolder="" count="0" memberValueDatatype="130" unbalanced="0"/>
    <cacheHierarchy uniqueName="[Tableau1].[Lab porteur chercheur 11]" caption="Lab porteur chercheur 11" attribute="1" defaultMemberUniqueName="[Tableau1].[Lab porteur chercheur 11].[All]" allUniqueName="[Tableau1].[Lab porteur chercheur 11].[All]" dimensionUniqueName="[Tableau1]" displayFolder="" count="0" memberValueDatatype="130" unbalanced="0"/>
    <cacheHierarchy uniqueName="[Tableau1].[LABORATOIRE 2]" caption="LABORATOIRE 2" attribute="1" defaultMemberUniqueName="[Tableau1].[LABORATOIRE 2].[All]" allUniqueName="[Tableau1].[LABORATOIRE 2].[All]" dimensionUniqueName="[Tableau1]" displayFolder="" count="0" memberValueDatatype="130" unbalanced="0"/>
    <cacheHierarchy uniqueName="[Tableau1].[Lab 2 Chercheur 1]" caption="Lab 2 Chercheur 1" attribute="1" defaultMemberUniqueName="[Tableau1].[Lab 2 Chercheur 1].[All]" allUniqueName="[Tableau1].[Lab 2 Chercheur 1].[All]" dimensionUniqueName="[Tableau1]" displayFolder="" count="0" memberValueDatatype="130" unbalanced="0"/>
    <cacheHierarchy uniqueName="[Tableau1].[Lab 2 Chercheur 2]" caption="Lab 2 Chercheur 2" attribute="1" defaultMemberUniqueName="[Tableau1].[Lab 2 Chercheur 2].[All]" allUniqueName="[Tableau1].[Lab 2 Chercheur 2].[All]" dimensionUniqueName="[Tableau1]" displayFolder="" count="0" memberValueDatatype="130" unbalanced="0"/>
    <cacheHierarchy uniqueName="[Tableau1].[Lab 2 Chercheur 3]" caption="Lab 2 Chercheur 3" attribute="1" defaultMemberUniqueName="[Tableau1].[Lab 2 Chercheur 3].[All]" allUniqueName="[Tableau1].[Lab 2 Chercheur 3].[All]" dimensionUniqueName="[Tableau1]" displayFolder="" count="0" memberValueDatatype="130" unbalanced="0"/>
    <cacheHierarchy uniqueName="[Tableau1].[Lab 2 Chercheur 4]" caption="Lab 2 Chercheur 4" attribute="1" defaultMemberUniqueName="[Tableau1].[Lab 2 Chercheur 4].[All]" allUniqueName="[Tableau1].[Lab 2 Chercheur 4].[All]" dimensionUniqueName="[Tableau1]" displayFolder="" count="0" memberValueDatatype="130" unbalanced="0"/>
    <cacheHierarchy uniqueName="[Tableau1].[Lab 2 Chercheur 5]" caption="Lab 2 Chercheur 5" attribute="1" defaultMemberUniqueName="[Tableau1].[Lab 2 Chercheur 5].[All]" allUniqueName="[Tableau1].[Lab 2 Chercheur 5].[All]" dimensionUniqueName="[Tableau1]" displayFolder="" count="0" memberValueDatatype="130" unbalanced="0"/>
    <cacheHierarchy uniqueName="[Tableau1].[Lab 2 Chercheur 6]" caption="Lab 2 Chercheur 6" attribute="1" defaultMemberUniqueName="[Tableau1].[Lab 2 Chercheur 6].[All]" allUniqueName="[Tableau1].[Lab 2 Chercheur 6].[All]" dimensionUniqueName="[Tableau1]" displayFolder="" count="0" memberValueDatatype="130" unbalanced="0"/>
    <cacheHierarchy uniqueName="[Tableau1].[Lab 2 Chercheur 7]" caption="Lab 2 Chercheur 7" attribute="1" defaultMemberUniqueName="[Tableau1].[Lab 2 Chercheur 7].[All]" allUniqueName="[Tableau1].[Lab 2 Chercheur 7].[All]" dimensionUniqueName="[Tableau1]" displayFolder="" count="0" memberValueDatatype="130" unbalanced="0"/>
    <cacheHierarchy uniqueName="[Tableau1].[LABORATOIRE 3]" caption="LABORATOIRE 3" attribute="1" defaultMemberUniqueName="[Tableau1].[LABORATOIRE 3].[All]" allUniqueName="[Tableau1].[LABORATOIRE 3].[All]" dimensionUniqueName="[Tableau1]" displayFolder="" count="0" memberValueDatatype="130" unbalanced="0"/>
    <cacheHierarchy uniqueName="[Tableau1].[Lab 3 Chercheur 1]" caption="Lab 3 Chercheur 1" attribute="1" defaultMemberUniqueName="[Tableau1].[Lab 3 Chercheur 1].[All]" allUniqueName="[Tableau1].[Lab 3 Chercheur 1].[All]" dimensionUniqueName="[Tableau1]" displayFolder="" count="0" memberValueDatatype="130" unbalanced="0"/>
    <cacheHierarchy uniqueName="[Tableau1].[Lab 3 Chercheur 2]" caption="Lab 3 Chercheur 2" attribute="1" defaultMemberUniqueName="[Tableau1].[Lab 3 Chercheur 2].[All]" allUniqueName="[Tableau1].[Lab 3 Chercheur 2].[All]" dimensionUniqueName="[Tableau1]" displayFolder="" count="0" memberValueDatatype="130" unbalanced="0"/>
    <cacheHierarchy uniqueName="[Tableau1].[Lab 3 Chercheur 3]" caption="Lab 3 Chercheur 3" attribute="1" defaultMemberUniqueName="[Tableau1].[Lab 3 Chercheur 3].[All]" allUniqueName="[Tableau1].[Lab 3 Chercheur 3].[All]" dimensionUniqueName="[Tableau1]" displayFolder="" count="0" memberValueDatatype="130" unbalanced="0"/>
    <cacheHierarchy uniqueName="[Tableau1].[Lab 3 Chercheur 4]" caption="Lab 3 Chercheur 4" attribute="1" defaultMemberUniqueName="[Tableau1].[Lab 3 Chercheur 4].[All]" allUniqueName="[Tableau1].[Lab 3 Chercheur 4].[All]" dimensionUniqueName="[Tableau1]" displayFolder="" count="0" memberValueDatatype="130" unbalanced="0"/>
    <cacheHierarchy uniqueName="[Tableau1].[Lab 3 Chercheur 5]" caption="Lab 3 Chercheur 5" attribute="1" defaultMemberUniqueName="[Tableau1].[Lab 3 Chercheur 5].[All]" allUniqueName="[Tableau1].[Lab 3 Chercheur 5].[All]" dimensionUniqueName="[Tableau1]" displayFolder="" count="0" memberValueDatatype="130" unbalanced="0"/>
    <cacheHierarchy uniqueName="[Tableau1].[Lab 3 Chercheur 6]" caption="Lab 3 Chercheur 6" attribute="1" defaultMemberUniqueName="[Tableau1].[Lab 3 Chercheur 6].[All]" allUniqueName="[Tableau1].[Lab 3 Chercheur 6].[All]" dimensionUniqueName="[Tableau1]" displayFolder="" count="0" memberValueDatatype="130" unbalanced="0"/>
    <cacheHierarchy uniqueName="[Tableau1].[Lab 3 Chercheur 7]" caption="Lab 3 Chercheur 7" attribute="1" defaultMemberUniqueName="[Tableau1].[Lab 3 Chercheur 7].[All]" allUniqueName="[Tableau1].[Lab 3 Chercheur 7].[All]" dimensionUniqueName="[Tableau1]" displayFolder="" count="0" memberValueDatatype="130" unbalanced="0"/>
    <cacheHierarchy uniqueName="[Tableau1].[Lab 3 Chercheur 8]" caption="Lab 3 Chercheur 8" attribute="1" defaultMemberUniqueName="[Tableau1].[Lab 3 Chercheur 8].[All]" allUniqueName="[Tableau1].[Lab 3 Chercheur 8].[All]" dimensionUniqueName="[Tableau1]" displayFolder="" count="0" memberValueDatatype="130" unbalanced="0"/>
    <cacheHierarchy uniqueName="[Tableau1].[Lab 3 Chercheur 9]" caption="Lab 3 Chercheur 9" attribute="1" defaultMemberUniqueName="[Tableau1].[Lab 3 Chercheur 9].[All]" allUniqueName="[Tableau1].[Lab 3 Chercheur 9].[All]" dimensionUniqueName="[Tableau1]" displayFolder="" count="0" memberValueDatatype="130" unbalanced="0"/>
    <cacheHierarchy uniqueName="[Tableau1].[LABORATOIRE 4]" caption="LABORATOIRE 4" attribute="1" defaultMemberUniqueName="[Tableau1].[LABORATOIRE 4].[All]" allUniqueName="[Tableau1].[LABORATOIRE 4].[All]" dimensionUniqueName="[Tableau1]" displayFolder="" count="0" memberValueDatatype="130" unbalanced="0"/>
    <cacheHierarchy uniqueName="[Tableau1].[Lab 4 Chercheur 1]" caption="Lab 4 Chercheur 1" attribute="1" defaultMemberUniqueName="[Tableau1].[Lab 4 Chercheur 1].[All]" allUniqueName="[Tableau1].[Lab 4 Chercheur 1].[All]" dimensionUniqueName="[Tableau1]" displayFolder="" count="0" memberValueDatatype="130" unbalanced="0"/>
    <cacheHierarchy uniqueName="[Tableau1].[Lab 4 Chercheur 2]" caption="Lab 4 Chercheur 2" attribute="1" defaultMemberUniqueName="[Tableau1].[Lab 4 Chercheur 2].[All]" allUniqueName="[Tableau1].[Lab 4 Chercheur 2].[All]" dimensionUniqueName="[Tableau1]" displayFolder="" count="0" memberValueDatatype="130" unbalanced="0"/>
    <cacheHierarchy uniqueName="[Tableau1].[Lab 4 Chercheur 3]" caption="Lab 4 Chercheur 3" attribute="1" defaultMemberUniqueName="[Tableau1].[Lab 4 Chercheur 3].[All]" allUniqueName="[Tableau1].[Lab 4 Chercheur 3].[All]" dimensionUniqueName="[Tableau1]" displayFolder="" count="0" memberValueDatatype="130" unbalanced="0"/>
    <cacheHierarchy uniqueName="[Tableau1].[Lab 4 Chercheur 4]" caption="Lab 4 Chercheur 4" attribute="1" defaultMemberUniqueName="[Tableau1].[Lab 4 Chercheur 4].[All]" allUniqueName="[Tableau1].[Lab 4 Chercheur 4].[All]" dimensionUniqueName="[Tableau1]" displayFolder="" count="0" memberValueDatatype="130" unbalanced="0"/>
    <cacheHierarchy uniqueName="[Tableau1].[Lab 4 Chercheur 5]" caption="Lab 4 Chercheur 5" attribute="1" defaultMemberUniqueName="[Tableau1].[Lab 4 Chercheur 5].[All]" allUniqueName="[Tableau1].[Lab 4 Chercheur 5].[All]" dimensionUniqueName="[Tableau1]" displayFolder="" count="0" memberValueDatatype="130" unbalanced="0"/>
    <cacheHierarchy uniqueName="[Tableau1].[Lab 4 Chercheur 6]" caption="Lab 4 Chercheur 6" attribute="1" defaultMemberUniqueName="[Tableau1].[Lab 4 Chercheur 6].[All]" allUniqueName="[Tableau1].[Lab 4 Chercheur 6].[All]" dimensionUniqueName="[Tableau1]" displayFolder="" count="0" memberValueDatatype="130" unbalanced="0"/>
    <cacheHierarchy uniqueName="[Tableau1].[Lab 4 Chercheur 7]" caption="Lab 4 Chercheur 7" attribute="1" defaultMemberUniqueName="[Tableau1].[Lab 4 Chercheur 7].[All]" allUniqueName="[Tableau1].[Lab 4 Chercheur 7].[All]" dimensionUniqueName="[Tableau1]" displayFolder="" count="0" memberValueDatatype="130" unbalanced="0"/>
    <cacheHierarchy uniqueName="[Tableau1].[Lab 4 Chercheur 8]" caption="Lab 4 Chercheur 8" attribute="1" defaultMemberUniqueName="[Tableau1].[Lab 4 Chercheur 8].[All]" allUniqueName="[Tableau1].[Lab 4 Chercheur 8].[All]" dimensionUniqueName="[Tableau1]" displayFolder="" count="0" memberValueDatatype="130" unbalanced="0"/>
    <cacheHierarchy uniqueName="[Tableau1].[LABORATOIRE 5]" caption="LABORATOIRE 5" attribute="1" defaultMemberUniqueName="[Tableau1].[LABORATOIRE 5].[All]" allUniqueName="[Tableau1].[LABORATOIRE 5].[All]" dimensionUniqueName="[Tableau1]" displayFolder="" count="0" memberValueDatatype="130" unbalanced="0"/>
    <cacheHierarchy uniqueName="[Tableau1].[Lab 5 Chercheur 1]" caption="Lab 5 Chercheur 1" attribute="1" defaultMemberUniqueName="[Tableau1].[Lab 5 Chercheur 1].[All]" allUniqueName="[Tableau1].[Lab 5 Chercheur 1].[All]" dimensionUniqueName="[Tableau1]" displayFolder="" count="0" memberValueDatatype="130" unbalanced="0"/>
    <cacheHierarchy uniqueName="[Tableau1].[Lab 5 Chercheur 2]" caption="Lab 5 Chercheur 2" attribute="1" defaultMemberUniqueName="[Tableau1].[Lab 5 Chercheur 2].[All]" allUniqueName="[Tableau1].[Lab 5 Chercheur 2].[All]" dimensionUniqueName="[Tableau1]" displayFolder="" count="0" memberValueDatatype="130" unbalanced="0"/>
    <cacheHierarchy uniqueName="[Tableau1].[Lab 5 Chercheur 3]" caption="Lab 5 Chercheur 3" attribute="1" defaultMemberUniqueName="[Tableau1].[Lab 5 Chercheur 3].[All]" allUniqueName="[Tableau1].[Lab 5 Chercheur 3].[All]" dimensionUniqueName="[Tableau1]" displayFolder="" count="0" memberValueDatatype="130" unbalanced="0"/>
    <cacheHierarchy uniqueName="[Tableau1].[Lab 5 Chercheur 4]" caption="Lab 5 Chercheur 4" attribute="1" defaultMemberUniqueName="[Tableau1].[Lab 5 Chercheur 4].[All]" allUniqueName="[Tableau1].[Lab 5 Chercheur 4].[All]" dimensionUniqueName="[Tableau1]" displayFolder="" count="0" memberValueDatatype="130" unbalanced="0"/>
    <cacheHierarchy uniqueName="[Tableau1].[Lab 5 Chercheur 5]" caption="Lab 5 Chercheur 5" attribute="1" defaultMemberUniqueName="[Tableau1].[Lab 5 Chercheur 5].[All]" allUniqueName="[Tableau1].[Lab 5 Chercheur 5].[All]" dimensionUniqueName="[Tableau1]" displayFolder="" count="0" memberValueDatatype="130" unbalanced="0"/>
    <cacheHierarchy uniqueName="[Tableau1].[Lab 5 Chercheur 6]" caption="Lab 5 Chercheur 6" attribute="1" defaultMemberUniqueName="[Tableau1].[Lab 5 Chercheur 6].[All]" allUniqueName="[Tableau1].[Lab 5 Chercheur 6].[All]" dimensionUniqueName="[Tableau1]" displayFolder="" count="0" memberValueDatatype="130" unbalanced="0"/>
    <cacheHierarchy uniqueName="[Tableau1].[Lab 5 Chercheur 7]" caption="Lab 5 Chercheur 7" attribute="1" defaultMemberUniqueName="[Tableau1].[Lab 5 Chercheur 7].[All]" allUniqueName="[Tableau1].[Lab 5 Chercheur 7].[All]" dimensionUniqueName="[Tableau1]" displayFolder="" count="0" memberValueDatatype="130" unbalanced="0"/>
    <cacheHierarchy uniqueName="[Tableau1].[Lab 5 Chercheur 8]" caption="Lab 5 Chercheur 8" attribute="1" defaultMemberUniqueName="[Tableau1].[Lab 5 Chercheur 8].[All]" allUniqueName="[Tableau1].[Lab 5 Chercheur 8].[All]" dimensionUniqueName="[Tableau1]" displayFolder="" count="0" memberValueDatatype="130" unbalanced="0"/>
    <cacheHierarchy uniqueName="[Tableau1].[LABORATOIRE 6]" caption="LABORATOIRE 6" attribute="1" defaultMemberUniqueName="[Tableau1].[LABORATOIRE 6].[All]" allUniqueName="[Tableau1].[LABORATOIRE 6].[All]" dimensionUniqueName="[Tableau1]" displayFolder="" count="0" memberValueDatatype="130" unbalanced="0"/>
    <cacheHierarchy uniqueName="[Tableau1].[Lab 6 Chercheur 1]" caption="Lab 6 Chercheur 1" attribute="1" defaultMemberUniqueName="[Tableau1].[Lab 6 Chercheur 1].[All]" allUniqueName="[Tableau1].[Lab 6 Chercheur 1].[All]" dimensionUniqueName="[Tableau1]" displayFolder="" count="0" memberValueDatatype="130" unbalanced="0"/>
    <cacheHierarchy uniqueName="[Tableau1].[Lab 6 Chercheur 2]" caption="Lab 6 Chercheur 2" attribute="1" defaultMemberUniqueName="[Tableau1].[Lab 6 Chercheur 2].[All]" allUniqueName="[Tableau1].[Lab 6 Chercheur 2].[All]" dimensionUniqueName="[Tableau1]" displayFolder="" count="0" memberValueDatatype="130" unbalanced="0"/>
    <cacheHierarchy uniqueName="[Tableau1].[Lab 6 Chercheur 3]" caption="Lab 6 Chercheur 3" attribute="1" defaultMemberUniqueName="[Tableau1].[Lab 6 Chercheur 3].[All]" allUniqueName="[Tableau1].[Lab 6 Chercheur 3].[All]" dimensionUniqueName="[Tableau1]" displayFolder="" count="0" memberValueDatatype="130" unbalanced="0"/>
    <cacheHierarchy uniqueName="[Tableau1].[Lab 6 Chercheur 4]" caption="Lab 6 Chercheur 4" attribute="1" defaultMemberUniqueName="[Tableau1].[Lab 6 Chercheur 4].[All]" allUniqueName="[Tableau1].[Lab 6 Chercheur 4].[All]" dimensionUniqueName="[Tableau1]" displayFolder="" count="0" memberValueDatatype="130" unbalanced="0"/>
    <cacheHierarchy uniqueName="[Tableau1].[Lab 6 Chercheur 5]" caption="Lab 6 Chercheur 5" attribute="1" defaultMemberUniqueName="[Tableau1].[Lab 6 Chercheur 5].[All]" allUniqueName="[Tableau1].[Lab 6 Chercheur 5].[All]" dimensionUniqueName="[Tableau1]" displayFolder="" count="0" memberValueDatatype="130" unbalanced="0"/>
    <cacheHierarchy uniqueName="[Tableau1].[Lab 6 Chercheur 6]" caption="Lab 6 Chercheur 6" attribute="1" defaultMemberUniqueName="[Tableau1].[Lab 6 Chercheur 6].[All]" allUniqueName="[Tableau1].[Lab 6 Chercheur 6].[All]" dimensionUniqueName="[Tableau1]" displayFolder="" count="0" memberValueDatatype="130" unbalanced="0"/>
    <cacheHierarchy uniqueName="[Tableau1].[Lab 6 Chercheur 7]" caption="Lab 6 Chercheur 7" attribute="1" defaultMemberUniqueName="[Tableau1].[Lab 6 Chercheur 7].[All]" allUniqueName="[Tableau1].[Lab 6 Chercheur 7].[All]" dimensionUniqueName="[Tableau1]" displayFolder="" count="0" memberValueDatatype="130" unbalanced="0"/>
    <cacheHierarchy uniqueName="[Tableau1].[LABORATOIRE 7]" caption="LABORATOIRE 7" attribute="1" defaultMemberUniqueName="[Tableau1].[LABORATOIRE 7].[All]" allUniqueName="[Tableau1].[LABORATOIRE 7].[All]" dimensionUniqueName="[Tableau1]" displayFolder="" count="0" memberValueDatatype="130" unbalanced="0"/>
    <cacheHierarchy uniqueName="[Tableau1].[Lab 7 Chercheur 1]" caption="Lab 7 Chercheur 1" attribute="1" defaultMemberUniqueName="[Tableau1].[Lab 7 Chercheur 1].[All]" allUniqueName="[Tableau1].[Lab 7 Chercheur 1].[All]" dimensionUniqueName="[Tableau1]" displayFolder="" count="0" memberValueDatatype="130" unbalanced="0"/>
    <cacheHierarchy uniqueName="[Tableau1].[Lab 7 Chercheur 2]" caption="Lab 7 Chercheur 2" attribute="1" defaultMemberUniqueName="[Tableau1].[Lab 7 Chercheur 2].[All]" allUniqueName="[Tableau1].[Lab 7 Chercheur 2].[All]" dimensionUniqueName="[Tableau1]" displayFolder="" count="0" memberValueDatatype="130" unbalanced="0"/>
    <cacheHierarchy uniqueName="[Tableau1].[Lab 7 Chercheur 3]" caption="Lab 7 Chercheur 3" attribute="1" defaultMemberUniqueName="[Tableau1].[Lab 7 Chercheur 3].[All]" allUniqueName="[Tableau1].[Lab 7 Chercheur 3].[All]" dimensionUniqueName="[Tableau1]" displayFolder="" count="0" memberValueDatatype="130" unbalanced="0"/>
    <cacheHierarchy uniqueName="[Tableau1].[Lab 7 Chercheur 4]" caption="Lab 7 Chercheur 4" attribute="1" defaultMemberUniqueName="[Tableau1].[Lab 7 Chercheur 4].[All]" allUniqueName="[Tableau1].[Lab 7 Chercheur 4].[All]" dimensionUniqueName="[Tableau1]" displayFolder="" count="0" memberValueDatatype="130" unbalanced="0"/>
    <cacheHierarchy uniqueName="[Tableau1].[Lab 7 Chercheur 5]" caption="Lab 7 Chercheur 5" attribute="1" defaultMemberUniqueName="[Tableau1].[Lab 7 Chercheur 5].[All]" allUniqueName="[Tableau1].[Lab 7 Chercheur 5].[All]" dimensionUniqueName="[Tableau1]" displayFolder="" count="0" memberValueDatatype="130" unbalanced="0"/>
    <cacheHierarchy uniqueName="[Tableau1].[Lab 7 Chercheur 6]" caption="Lab 7 Chercheur 6" attribute="1" defaultMemberUniqueName="[Tableau1].[Lab 7 Chercheur 6].[All]" allUniqueName="[Tableau1].[Lab 7 Chercheur 6].[All]" dimensionUniqueName="[Tableau1]" displayFolder="" count="0" memberValueDatatype="130" unbalanced="0"/>
    <cacheHierarchy uniqueName="[Tableau1].[Lab 7 Chercheur 7]" caption="Lab 7 Chercheur 7" attribute="1" defaultMemberUniqueName="[Tableau1].[Lab 7 Chercheur 7].[All]" allUniqueName="[Tableau1].[Lab 7 Chercheur 7].[All]" dimensionUniqueName="[Tableau1]" displayFolder="" count="0" memberValueDatatype="130" unbalanced="0"/>
    <cacheHierarchy uniqueName="[Tableau1].[LABORATOIRE 8]" caption="LABORATOIRE 8" attribute="1" defaultMemberUniqueName="[Tableau1].[LABORATOIRE 8].[All]" allUniqueName="[Tableau1].[LABORATOIRE 8].[All]" dimensionUniqueName="[Tableau1]" displayFolder="" count="0" memberValueDatatype="130" unbalanced="0"/>
    <cacheHierarchy uniqueName="[Tableau1].[Lab 8 Chercheur 1]" caption="Lab 8 Chercheur 1" attribute="1" defaultMemberUniqueName="[Tableau1].[Lab 8 Chercheur 1].[All]" allUniqueName="[Tableau1].[Lab 8 Chercheur 1].[All]" dimensionUniqueName="[Tableau1]" displayFolder="" count="0" memberValueDatatype="130" unbalanced="0"/>
    <cacheHierarchy uniqueName="[Tableau1].[Lab 8 Chercheur 2]" caption="Lab 8 Chercheur 2" attribute="1" defaultMemberUniqueName="[Tableau1].[Lab 8 Chercheur 2].[All]" allUniqueName="[Tableau1].[Lab 8 Chercheur 2].[All]" dimensionUniqueName="[Tableau1]" displayFolder="" count="0" memberValueDatatype="130" unbalanced="0"/>
    <cacheHierarchy uniqueName="[Tableau1].[Lab 8 Chercheur 3]" caption="Lab 8 Chercheur 3" attribute="1" defaultMemberUniqueName="[Tableau1].[Lab 8 Chercheur 3].[All]" allUniqueName="[Tableau1].[Lab 8 Chercheur 3].[All]" dimensionUniqueName="[Tableau1]" displayFolder="" count="0" memberValueDatatype="130" unbalanced="0"/>
    <cacheHierarchy uniqueName="[Tableau1].[Lab 8 Chercheur 4]" caption="Lab 8 Chercheur 4" attribute="1" defaultMemberUniqueName="[Tableau1].[Lab 8 Chercheur 4].[All]" allUniqueName="[Tableau1].[Lab 8 Chercheur 4].[All]" dimensionUniqueName="[Tableau1]" displayFolder="" count="0" memberValueDatatype="130" unbalanced="0"/>
    <cacheHierarchy uniqueName="[Tableau1].[Lab 8 Chercheur 5]" caption="Lab 8 Chercheur 5" attribute="1" defaultMemberUniqueName="[Tableau1].[Lab 8 Chercheur 5].[All]" allUniqueName="[Tableau1].[Lab 8 Chercheur 5].[All]" dimensionUniqueName="[Tableau1]" displayFolder="" count="0" memberValueDatatype="130" unbalanced="0"/>
    <cacheHierarchy uniqueName="[Tableau1].[Lab 8 Chercheur 6]" caption="Lab 8 Chercheur 6" attribute="1" defaultMemberUniqueName="[Tableau1].[Lab 8 Chercheur 6].[All]" allUniqueName="[Tableau1].[Lab 8 Chercheur 6].[All]" dimensionUniqueName="[Tableau1]" displayFolder="" count="0" memberValueDatatype="130" unbalanced="0"/>
    <cacheHierarchy uniqueName="[Tableau1].[Lab 8 Chercheur 7]" caption="Lab 8 Chercheur 7" attribute="1" defaultMemberUniqueName="[Tableau1].[Lab 8 Chercheur 7].[All]" allUniqueName="[Tableau1].[Lab 8 Chercheur 7].[All]" dimensionUniqueName="[Tableau1]" displayFolder="" count="0" memberValueDatatype="130" unbalanced="0"/>
    <cacheHierarchy uniqueName="[Tableau1].[LABORATOIRE 9]" caption="LABORATOIRE 9" attribute="1" defaultMemberUniqueName="[Tableau1].[LABORATOIRE 9].[All]" allUniqueName="[Tableau1].[LABORATOIRE 9].[All]" dimensionUniqueName="[Tableau1]" displayFolder="" count="0" memberValueDatatype="130" unbalanced="0"/>
    <cacheHierarchy uniqueName="[Tableau1].[Lab 9 Chercheur 1]" caption="Lab 9 Chercheur 1" attribute="1" defaultMemberUniqueName="[Tableau1].[Lab 9 Chercheur 1].[All]" allUniqueName="[Tableau1].[Lab 9 Chercheur 1].[All]" dimensionUniqueName="[Tableau1]" displayFolder="" count="0" memberValueDatatype="130" unbalanced="0"/>
    <cacheHierarchy uniqueName="[Tableau1].[Lab 9 Chercheur 2]" caption="Lab 9 Chercheur 2" attribute="1" defaultMemberUniqueName="[Tableau1].[Lab 9 Chercheur 2].[All]" allUniqueName="[Tableau1].[Lab 9 Chercheur 2].[All]" dimensionUniqueName="[Tableau1]" displayFolder="" count="0" memberValueDatatype="130" unbalanced="0"/>
    <cacheHierarchy uniqueName="[Tableau1].[Lab 9 Chercheur 3]" caption="Lab 9 Chercheur 3" attribute="1" defaultMemberUniqueName="[Tableau1].[Lab 9 Chercheur 3].[All]" allUniqueName="[Tableau1].[Lab 9 Chercheur 3].[All]" dimensionUniqueName="[Tableau1]" displayFolder="" count="0" memberValueDatatype="130" unbalanced="0"/>
    <cacheHierarchy uniqueName="[Tableau1].[Lab 9 Chercheur 4]" caption="Lab 9 Chercheur 4" attribute="1" defaultMemberUniqueName="[Tableau1].[Lab 9 Chercheur 4].[All]" allUniqueName="[Tableau1].[Lab 9 Chercheur 4].[All]" dimensionUniqueName="[Tableau1]" displayFolder="" count="0" memberValueDatatype="130" unbalanced="0"/>
    <cacheHierarchy uniqueName="[Tableau1].[Lab 9 Chercheur 5]" caption="Lab 9 Chercheur 5" attribute="1" defaultMemberUniqueName="[Tableau1].[Lab 9 Chercheur 5].[All]" allUniqueName="[Tableau1].[Lab 9 Chercheur 5].[All]" dimensionUniqueName="[Tableau1]" displayFolder="" count="0" memberValueDatatype="130" unbalanced="0"/>
    <cacheHierarchy uniqueName="[Tableau1].[Lab 9 Chercheur 6]" caption="Lab 9 Chercheur 6" attribute="1" defaultMemberUniqueName="[Tableau1].[Lab 9 Chercheur 6].[All]" allUniqueName="[Tableau1].[Lab 9 Chercheur 6].[All]" dimensionUniqueName="[Tableau1]" displayFolder="" count="0" memberValueDatatype="130" unbalanced="0"/>
    <cacheHierarchy uniqueName="[Tableau1].[Lab 9 Chercheur 7]" caption="Lab 9 Chercheur 7" attribute="1" defaultMemberUniqueName="[Tableau1].[Lab 9 Chercheur 7].[All]" allUniqueName="[Tableau1].[Lab 9 Chercheur 7].[All]" dimensionUniqueName="[Tableau1]" displayFolder="" count="0" memberValueDatatype="130" unbalanced="0"/>
    <cacheHierarchy uniqueName="[Tableau1].[LABORATOIRE 10]" caption="LABORATOIRE 10" attribute="1" defaultMemberUniqueName="[Tableau1].[LABORATOIRE 10].[All]" allUniqueName="[Tableau1].[LABORATOIRE 10].[All]" dimensionUniqueName="[Tableau1]" displayFolder="" count="0" memberValueDatatype="130" unbalanced="0"/>
    <cacheHierarchy uniqueName="[Tableau1].[Lab 10 Chercheur 1]" caption="Lab 10 Chercheur 1" attribute="1" defaultMemberUniqueName="[Tableau1].[Lab 10 Chercheur 1].[All]" allUniqueName="[Tableau1].[Lab 10 Chercheur 1].[All]" dimensionUniqueName="[Tableau1]" displayFolder="" count="0" memberValueDatatype="130" unbalanced="0"/>
    <cacheHierarchy uniqueName="[Tableau1].[Lab 10 Chercheur 2]" caption="Lab 10 Chercheur 2" attribute="1" defaultMemberUniqueName="[Tableau1].[Lab 10 Chercheur 2].[All]" allUniqueName="[Tableau1].[Lab 10 Chercheur 2].[All]" dimensionUniqueName="[Tableau1]" displayFolder="" count="0" memberValueDatatype="130" unbalanced="0"/>
    <cacheHierarchy uniqueName="[Tableau1].[Lab 10 Chercheur 3]" caption="Lab 10 Chercheur 3" attribute="1" defaultMemberUniqueName="[Tableau1].[Lab 10 Chercheur 3].[All]" allUniqueName="[Tableau1].[Lab 10 Chercheur 3].[All]" dimensionUniqueName="[Tableau1]" displayFolder="" count="0" memberValueDatatype="130" unbalanced="0"/>
    <cacheHierarchy uniqueName="[Tableau1].[Lab 10 Chercheur 4]" caption="Lab 10 Chercheur 4" attribute="1" defaultMemberUniqueName="[Tableau1].[Lab 10 Chercheur 4].[All]" allUniqueName="[Tableau1].[Lab 10 Chercheur 4].[All]" dimensionUniqueName="[Tableau1]" displayFolder="" count="0" memberValueDatatype="130" unbalanced="0"/>
    <cacheHierarchy uniqueName="[Tableau1].[Lab 10 Chercheur 5]" caption="Lab 10 Chercheur 5" attribute="1" defaultMemberUniqueName="[Tableau1].[Lab 10 Chercheur 5].[All]" allUniqueName="[Tableau1].[Lab 10 Chercheur 5].[All]" dimensionUniqueName="[Tableau1]" displayFolder="" count="0" memberValueDatatype="130" unbalanced="0"/>
    <cacheHierarchy uniqueName="[Tableau1].[Lab 10 Chercheur 6]" caption="Lab 10 Chercheur 6" attribute="1" defaultMemberUniqueName="[Tableau1].[Lab 10 Chercheur 6].[All]" allUniqueName="[Tableau1].[Lab 10 Chercheur 6].[All]" dimensionUniqueName="[Tableau1]" displayFolder="" count="0" memberValueDatatype="130" unbalanced="0"/>
    <cacheHierarchy uniqueName="[Tableau1].[Lab 10 Chercheur 7]" caption="Lab 10 Chercheur 7" attribute="1" defaultMemberUniqueName="[Tableau1].[Lab 10 Chercheur 7].[All]" allUniqueName="[Tableau1].[Lab 10 Chercheur 7].[All]" dimensionUniqueName="[Tableau1]" displayFolder="" count="0" memberValueDatatype="130" unbalanced="0"/>
    <cacheHierarchy uniqueName="[Tableau1].[Lab 10 Chercheur 8]" caption="Lab 10 Chercheur 8" attribute="1" defaultMemberUniqueName="[Tableau1].[Lab 10 Chercheur 8].[All]" allUniqueName="[Tableau1].[Lab 10 Chercheur 8].[All]" dimensionUniqueName="[Tableau1]" displayFolder="" count="0" memberValueDatatype="130" unbalanced="0"/>
    <cacheHierarchy uniqueName="[Tableau1].[Lab 10 Chercheur 9]" caption="Lab 10 Chercheur 9" attribute="1" defaultMemberUniqueName="[Tableau1].[Lab 10 Chercheur 9].[All]" allUniqueName="[Tableau1].[Lab 10 Chercheur 9].[All]" dimensionUniqueName="[Tableau1]" displayFolder="" count="0" memberValueDatatype="130" unbalanced="0"/>
    <cacheHierarchy uniqueName="[Tableau1].[Lab 10 Chercheur 10]" caption="Lab 10 Chercheur 10" attribute="1" defaultMemberUniqueName="[Tableau1].[Lab 10 Chercheur 10].[All]" allUniqueName="[Tableau1].[Lab 10 Chercheur 10].[All]" dimensionUniqueName="[Tableau1]" displayFolder="" count="0" memberValueDatatype="130" unbalanced="0"/>
    <cacheHierarchy uniqueName="[Tableau1].[LABORATOIRE 11]" caption="LABORATOIRE 11" attribute="1" defaultMemberUniqueName="[Tableau1].[LABORATOIRE 11].[All]" allUniqueName="[Tableau1].[LABORATOIRE 11].[All]" dimensionUniqueName="[Tableau1]" displayFolder="" count="0" memberValueDatatype="130" unbalanced="0"/>
    <cacheHierarchy uniqueName="[Tableau1].[Lab 11 Chercheur 1]" caption="Lab 11 Chercheur 1" attribute="1" defaultMemberUniqueName="[Tableau1].[Lab 11 Chercheur 1].[All]" allUniqueName="[Tableau1].[Lab 11 Chercheur 1].[All]" dimensionUniqueName="[Tableau1]" displayFolder="" count="0" memberValueDatatype="130" unbalanced="0"/>
    <cacheHierarchy uniqueName="[Tableau1].[Lab 11 Chercheur 2]" caption="Lab 11 Chercheur 2" attribute="1" defaultMemberUniqueName="[Tableau1].[Lab 11 Chercheur 2].[All]" allUniqueName="[Tableau1].[Lab 11 Chercheur 2].[All]" dimensionUniqueName="[Tableau1]" displayFolder="" count="0" memberValueDatatype="130" unbalanced="0"/>
    <cacheHierarchy uniqueName="[Tableau1].[Lab 11 Chercheur 3]" caption="Lab 11 Chercheur 3" attribute="1" defaultMemberUniqueName="[Tableau1].[Lab 11 Chercheur 3].[All]" allUniqueName="[Tableau1].[Lab 11 Chercheur 3].[All]" dimensionUniqueName="[Tableau1]" displayFolder="" count="0" memberValueDatatype="130" unbalanced="0"/>
    <cacheHierarchy uniqueName="[Tableau1].[Lab 11 Chercheur 4]" caption="Lab 11 Chercheur 4" attribute="1" defaultMemberUniqueName="[Tableau1].[Lab 11 Chercheur 4].[All]" allUniqueName="[Tableau1].[Lab 11 Chercheur 4].[All]" dimensionUniqueName="[Tableau1]" displayFolder="" count="0" memberValueDatatype="130" unbalanced="0"/>
    <cacheHierarchy uniqueName="[Tableau1].[Lab 11 Chercheur 5]" caption="Lab 11 Chercheur 5" attribute="1" defaultMemberUniqueName="[Tableau1].[Lab 11 Chercheur 5].[All]" allUniqueName="[Tableau1].[Lab 11 Chercheur 5].[All]" dimensionUniqueName="[Tableau1]" displayFolder="" count="0" memberValueDatatype="130" unbalanced="0"/>
    <cacheHierarchy uniqueName="[Tableau1].[Lab 11 Chercheur 6]" caption="Lab 11 Chercheur 6" attribute="1" defaultMemberUniqueName="[Tableau1].[Lab 11 Chercheur 6].[All]" allUniqueName="[Tableau1].[Lab 11 Chercheur 6].[All]" dimensionUniqueName="[Tableau1]" displayFolder="" count="0" memberValueDatatype="130" unbalanced="0"/>
    <cacheHierarchy uniqueName="[Tableau1].[Lab 11 Chercheur 7]" caption="Lab 11 Chercheur 7" attribute="1" defaultMemberUniqueName="[Tableau1].[Lab 11 Chercheur 7].[All]" allUniqueName="[Tableau1].[Lab 11 Chercheur 7].[All]" dimensionUniqueName="[Tableau1]" displayFolder="" count="0" memberValueDatatype="130" unbalanced="0"/>
    <cacheHierarchy uniqueName="[Tableau1].[LABORATOIRE 12]" caption="LABORATOIRE 12" attribute="1" defaultMemberUniqueName="[Tableau1].[LABORATOIRE 12].[All]" allUniqueName="[Tableau1].[LABORATOIRE 12].[All]" dimensionUniqueName="[Tableau1]" displayFolder="" count="0" memberValueDatatype="130" unbalanced="0"/>
    <cacheHierarchy uniqueName="[Tableau1].[Lab 12 Chercheur 1]" caption="Lab 12 Chercheur 1" attribute="1" defaultMemberUniqueName="[Tableau1].[Lab 12 Chercheur 1].[All]" allUniqueName="[Tableau1].[Lab 12 Chercheur 1].[All]" dimensionUniqueName="[Tableau1]" displayFolder="" count="0" memberValueDatatype="130" unbalanced="0"/>
    <cacheHierarchy uniqueName="[Tableau1].[Lab 12 Chercheur 2]" caption="Lab 12 Chercheur 2" attribute="1" defaultMemberUniqueName="[Tableau1].[Lab 12 Chercheur 2].[All]" allUniqueName="[Tableau1].[Lab 12 Chercheur 2].[All]" dimensionUniqueName="[Tableau1]" displayFolder="" count="0" memberValueDatatype="130" unbalanced="0"/>
    <cacheHierarchy uniqueName="[Tableau1].[Lab 12 Chercheur 3]" caption="Lab 12 Chercheur 3" attribute="1" defaultMemberUniqueName="[Tableau1].[Lab 12 Chercheur 3].[All]" allUniqueName="[Tableau1].[Lab 12 Chercheur 3].[All]" dimensionUniqueName="[Tableau1]" displayFolder="" count="0" memberValueDatatype="130" unbalanced="0"/>
    <cacheHierarchy uniqueName="[Tableau1].[Lab 12 Chercheur 4]" caption="Lab 12 Chercheur 4" attribute="1" defaultMemberUniqueName="[Tableau1].[Lab 12 Chercheur 4].[All]" allUniqueName="[Tableau1].[Lab 12 Chercheur 4].[All]" dimensionUniqueName="[Tableau1]" displayFolder="" count="0" memberValueDatatype="130" unbalanced="0"/>
    <cacheHierarchy uniqueName="[Tableau1].[Lab 12 Chercheur 5]" caption="Lab 12 Chercheur 5" attribute="1" defaultMemberUniqueName="[Tableau1].[Lab 12 Chercheur 5].[All]" allUniqueName="[Tableau1].[Lab 12 Chercheur 5].[All]" dimensionUniqueName="[Tableau1]" displayFolder="" count="0" memberValueDatatype="130" unbalanced="0"/>
    <cacheHierarchy uniqueName="[Tableau1].[Lab 12 Chercheur 6]" caption="Lab 12 Chercheur 6" attribute="1" defaultMemberUniqueName="[Tableau1].[Lab 12 Chercheur 6].[All]" allUniqueName="[Tableau1].[Lab 12 Chercheur 6].[All]" dimensionUniqueName="[Tableau1]" displayFolder="" count="0" memberValueDatatype="130" unbalanced="0"/>
    <cacheHierarchy uniqueName="[Tableau1].[Lab 12 Chercheur 7]" caption="Lab 12 Chercheur 7" attribute="1" defaultMemberUniqueName="[Tableau1].[Lab 12 Chercheur 7].[All]" allUniqueName="[Tableau1].[Lab 12 Chercheur 7].[All]" dimensionUniqueName="[Tableau1]" displayFolder="" count="0" memberValueDatatype="130" unbalanced="0"/>
    <cacheHierarchy uniqueName="[Tableau1].[LABORATOIRE 13]" caption="LABORATOIRE 13" attribute="1" defaultMemberUniqueName="[Tableau1].[LABORATOIRE 13].[All]" allUniqueName="[Tableau1].[LABORATOIRE 13].[All]" dimensionUniqueName="[Tableau1]" displayFolder="" count="0" memberValueDatatype="130" unbalanced="0"/>
    <cacheHierarchy uniqueName="[Tableau1].[Lab 13 Chercheur 1]" caption="Lab 13 Chercheur 1" attribute="1" defaultMemberUniqueName="[Tableau1].[Lab 13 Chercheur 1].[All]" allUniqueName="[Tableau1].[Lab 13 Chercheur 1].[All]" dimensionUniqueName="[Tableau1]" displayFolder="" count="0" memberValueDatatype="130" unbalanced="0"/>
    <cacheHierarchy uniqueName="[Tableau1].[Lab 13 Chercheur 2]" caption="Lab 13 Chercheur 2" attribute="1" defaultMemberUniqueName="[Tableau1].[Lab 13 Chercheur 2].[All]" allUniqueName="[Tableau1].[Lab 13 Chercheur 2].[All]" dimensionUniqueName="[Tableau1]" displayFolder="" count="0" memberValueDatatype="130" unbalanced="0"/>
    <cacheHierarchy uniqueName="[Tableau1].[Lab 13 Chercheur 3]" caption="Lab 13 Chercheur 3" attribute="1" defaultMemberUniqueName="[Tableau1].[Lab 13 Chercheur 3].[All]" allUniqueName="[Tableau1].[Lab 13 Chercheur 3].[All]" dimensionUniqueName="[Tableau1]" displayFolder="" count="0" memberValueDatatype="130" unbalanced="0"/>
    <cacheHierarchy uniqueName="[Tableau1].[Lab 13 Chercheur 4]" caption="Lab 13 Chercheur 4" attribute="1" defaultMemberUniqueName="[Tableau1].[Lab 13 Chercheur 4].[All]" allUniqueName="[Tableau1].[Lab 13 Chercheur 4].[All]" dimensionUniqueName="[Tableau1]" displayFolder="" count="0" memberValueDatatype="130" unbalanced="0"/>
    <cacheHierarchy uniqueName="[Tableau1].[Lab 13 Chercheur 5]" caption="Lab 13 Chercheur 5" attribute="1" defaultMemberUniqueName="[Tableau1].[Lab 13 Chercheur 5].[All]" allUniqueName="[Tableau1].[Lab 13 Chercheur 5].[All]" dimensionUniqueName="[Tableau1]" displayFolder="" count="0" memberValueDatatype="130" unbalanced="0"/>
    <cacheHierarchy uniqueName="[Tableau1].[Lab 13 Chercheur 6]" caption="Lab 13 Chercheur 6" attribute="1" defaultMemberUniqueName="[Tableau1].[Lab 13 Chercheur 6].[All]" allUniqueName="[Tableau1].[Lab 13 Chercheur 6].[All]" dimensionUniqueName="[Tableau1]" displayFolder="" count="0" memberValueDatatype="130" unbalanced="0"/>
    <cacheHierarchy uniqueName="[Tableau1].[Lab 13 Chercheur 7]" caption="Lab 13 Chercheur 7" attribute="1" defaultMemberUniqueName="[Tableau1].[Lab 13 Chercheur 7].[All]" allUniqueName="[Tableau1].[Lab 13 Chercheur 7].[All]" dimensionUniqueName="[Tableau1]" displayFolder="" count="0" memberValueDatatype="130" unbalanced="0"/>
    <cacheHierarchy uniqueName="[Tableau1].[Lab 13 Chercheur 8]" caption="Lab 13 Chercheur 8" attribute="1" defaultMemberUniqueName="[Tableau1].[Lab 13 Chercheur 8].[All]" allUniqueName="[Tableau1].[Lab 13 Chercheur 8].[All]" dimensionUniqueName="[Tableau1]" displayFolder="" count="0" memberValueDatatype="130" unbalanced="0"/>
    <cacheHierarchy uniqueName="[Tableau1].[LABORATOIRE 14]" caption="LABORATOIRE 14" attribute="1" defaultMemberUniqueName="[Tableau1].[LABORATOIRE 14].[All]" allUniqueName="[Tableau1].[LABORATOIRE 14].[All]" dimensionUniqueName="[Tableau1]" displayFolder="" count="0" memberValueDatatype="130" unbalanced="0"/>
    <cacheHierarchy uniqueName="[Tableau1].[Lab 14 Chercheur 1]" caption="Lab 14 Chercheur 1" attribute="1" defaultMemberUniqueName="[Tableau1].[Lab 14 Chercheur 1].[All]" allUniqueName="[Tableau1].[Lab 14 Chercheur 1].[All]" dimensionUniqueName="[Tableau1]" displayFolder="" count="0" memberValueDatatype="130" unbalanced="0"/>
    <cacheHierarchy uniqueName="[Tableau1].[Lab 14 Chercheur 2]" caption="Lab 14 Chercheur 2" attribute="1" defaultMemberUniqueName="[Tableau1].[Lab 14 Chercheur 2].[All]" allUniqueName="[Tableau1].[Lab 14 Chercheur 2].[All]" dimensionUniqueName="[Tableau1]" displayFolder="" count="0" memberValueDatatype="130" unbalanced="0"/>
    <cacheHierarchy uniqueName="[Tableau1].[Lab 14 Chercheur 3]" caption="Lab 14 Chercheur 3" attribute="1" defaultMemberUniqueName="[Tableau1].[Lab 14 Chercheur 3].[All]" allUniqueName="[Tableau1].[Lab 14 Chercheur 3].[All]" dimensionUniqueName="[Tableau1]" displayFolder="" count="0" memberValueDatatype="130" unbalanced="0"/>
    <cacheHierarchy uniqueName="[Tableau1].[Lab 14 Chercheur 4]" caption="Lab 14 Chercheur 4" attribute="1" defaultMemberUniqueName="[Tableau1].[Lab 14 Chercheur 4].[All]" allUniqueName="[Tableau1].[Lab 14 Chercheur 4].[All]" dimensionUniqueName="[Tableau1]" displayFolder="" count="0" memberValueDatatype="130" unbalanced="0"/>
    <cacheHierarchy uniqueName="[Tableau1].[Lab 14 Chercheur 5]" caption="Lab 14 Chercheur 5" attribute="1" defaultMemberUniqueName="[Tableau1].[Lab 14 Chercheur 5].[All]" allUniqueName="[Tableau1].[Lab 14 Chercheur 5].[All]" dimensionUniqueName="[Tableau1]" displayFolder="" count="0" memberValueDatatype="130" unbalanced="0"/>
    <cacheHierarchy uniqueName="[Tableau1].[Lab 14 Chercheur 6]" caption="Lab 14 Chercheur 6" attribute="1" defaultMemberUniqueName="[Tableau1].[Lab 14 Chercheur 6].[All]" allUniqueName="[Tableau1].[Lab 14 Chercheur 6].[All]" dimensionUniqueName="[Tableau1]" displayFolder="" count="0" memberValueDatatype="130" unbalanced="0"/>
    <cacheHierarchy uniqueName="[Tableau1].[Lab 14 Chercheur 7]" caption="Lab 14 Chercheur 7" attribute="1" defaultMemberUniqueName="[Tableau1].[Lab 14 Chercheur 7].[All]" allUniqueName="[Tableau1].[Lab 14 Chercheur 7].[All]" dimensionUniqueName="[Tableau1]" displayFolder="" count="0" memberValueDatatype="130" unbalanced="0"/>
    <cacheHierarchy uniqueName="[Tableau1].[Lab 14 Chercheur 8]" caption="Lab 14 Chercheur 8" attribute="1" defaultMemberUniqueName="[Tableau1].[Lab 14 Chercheur 8].[All]" allUniqueName="[Tableau1].[Lab 14 Chercheur 8].[All]" dimensionUniqueName="[Tableau1]" displayFolder="" count="0" memberValueDatatype="130" unbalanced="0"/>
    <cacheHierarchy uniqueName="[Tableau1].[LABORATOIRE 15]" caption="LABORATOIRE 15" attribute="1" defaultMemberUniqueName="[Tableau1].[LABORATOIRE 15].[All]" allUniqueName="[Tableau1].[LABORATOIRE 15].[All]" dimensionUniqueName="[Tableau1]" displayFolder="" count="0" memberValueDatatype="130" unbalanced="0"/>
    <cacheHierarchy uniqueName="[Tableau1].[Lab 15 Chercheur 1]" caption="Lab 15 Chercheur 1" attribute="1" defaultMemberUniqueName="[Tableau1].[Lab 15 Chercheur 1].[All]" allUniqueName="[Tableau1].[Lab 15 Chercheur 1].[All]" dimensionUniqueName="[Tableau1]" displayFolder="" count="0" memberValueDatatype="130" unbalanced="0"/>
    <cacheHierarchy uniqueName="[Tableau1].[Lab 15 Chercheur 2]" caption="Lab 15 Chercheur 2" attribute="1" defaultMemberUniqueName="[Tableau1].[Lab 15 Chercheur 2].[All]" allUniqueName="[Tableau1].[Lab 15 Chercheur 2].[All]" dimensionUniqueName="[Tableau1]" displayFolder="" count="0" memberValueDatatype="130" unbalanced="0"/>
    <cacheHierarchy uniqueName="[Tableau1].[Lab 15 Chercheur 3]" caption="Lab 15 Chercheur 3" attribute="1" defaultMemberUniqueName="[Tableau1].[Lab 15 Chercheur 3].[All]" allUniqueName="[Tableau1].[Lab 15 Chercheur 3].[All]" dimensionUniqueName="[Tableau1]" displayFolder="" count="0" memberValueDatatype="130" unbalanced="0"/>
    <cacheHierarchy uniqueName="[Tableau1].[Lab 15 Chercheur 4]" caption="Lab 15 Chercheur 4" attribute="1" defaultMemberUniqueName="[Tableau1].[Lab 15 Chercheur 4].[All]" allUniqueName="[Tableau1].[Lab 15 Chercheur 4].[All]" dimensionUniqueName="[Tableau1]" displayFolder="" count="0" memberValueDatatype="130" unbalanced="0"/>
    <cacheHierarchy uniqueName="[Tableau1].[Lab 15 Chercheur 5]" caption="Lab 15 Chercheur 5" attribute="1" defaultMemberUniqueName="[Tableau1].[Lab 15 Chercheur 5].[All]" allUniqueName="[Tableau1].[Lab 15 Chercheur 5].[All]" dimensionUniqueName="[Tableau1]" displayFolder="" count="0" memberValueDatatype="130" unbalanced="0"/>
    <cacheHierarchy uniqueName="[Tableau1].[Lab 15 Chercheur 6]" caption="Lab 15 Chercheur 6" attribute="1" defaultMemberUniqueName="[Tableau1].[Lab 15 Chercheur 6].[All]" allUniqueName="[Tableau1].[Lab 15 Chercheur 6].[All]" dimensionUniqueName="[Tableau1]" displayFolder="" count="0" memberValueDatatype="130" unbalanced="0"/>
    <cacheHierarchy uniqueName="[Tableau1].[Lab 15 Chercheur 7]" caption="Lab 15 Chercheur 7" attribute="1" defaultMemberUniqueName="[Tableau1].[Lab 15 Chercheur 7].[All]" allUniqueName="[Tableau1].[Lab 15 Chercheur 7].[All]" dimensionUniqueName="[Tableau1]" displayFolder="" count="0" memberValueDatatype="130" unbalanced="0"/>
    <cacheHierarchy uniqueName="[Tableau1].[LABORATOIRE 16]" caption="LABORATOIRE 16" attribute="1" defaultMemberUniqueName="[Tableau1].[LABORATOIRE 16].[All]" allUniqueName="[Tableau1].[LABORATOIRE 16].[All]" dimensionUniqueName="[Tableau1]" displayFolder="" count="0" memberValueDatatype="130" unbalanced="0"/>
    <cacheHierarchy uniqueName="[Tableau1].[Lab 16 Chercheur 1]" caption="Lab 16 Chercheur 1" attribute="1" defaultMemberUniqueName="[Tableau1].[Lab 16 Chercheur 1].[All]" allUniqueName="[Tableau1].[Lab 16 Chercheur 1].[All]" dimensionUniqueName="[Tableau1]" displayFolder="" count="0" memberValueDatatype="130" unbalanced="0"/>
    <cacheHierarchy uniqueName="[Tableau1].[Lab 16 Chercheur 2]" caption="Lab 16 Chercheur 2" attribute="1" defaultMemberUniqueName="[Tableau1].[Lab 16 Chercheur 2].[All]" allUniqueName="[Tableau1].[Lab 16 Chercheur 2].[All]" dimensionUniqueName="[Tableau1]" displayFolder="" count="0" memberValueDatatype="130" unbalanced="0"/>
    <cacheHierarchy uniqueName="[Tableau1].[Lab 16 Chercheur 3]" caption="Lab 16 Chercheur 3" attribute="1" defaultMemberUniqueName="[Tableau1].[Lab 16 Chercheur 3].[All]" allUniqueName="[Tableau1].[Lab 16 Chercheur 3].[All]" dimensionUniqueName="[Tableau1]" displayFolder="" count="0" memberValueDatatype="130" unbalanced="0"/>
    <cacheHierarchy uniqueName="[Tableau1].[Lab 16 Chercheur 4]" caption="Lab 16 Chercheur 4" attribute="1" defaultMemberUniqueName="[Tableau1].[Lab 16 Chercheur 4].[All]" allUniqueName="[Tableau1].[Lab 16 Chercheur 4].[All]" dimensionUniqueName="[Tableau1]" displayFolder="" count="0" memberValueDatatype="130" unbalanced="0"/>
    <cacheHierarchy uniqueName="[Tableau1].[Lab 16 Chercheur 5]" caption="Lab 16 Chercheur 5" attribute="1" defaultMemberUniqueName="[Tableau1].[Lab 16 Chercheur 5].[All]" allUniqueName="[Tableau1].[Lab 16 Chercheur 5].[All]" dimensionUniqueName="[Tableau1]" displayFolder="" count="0" memberValueDatatype="130" unbalanced="0"/>
    <cacheHierarchy uniqueName="[Tableau1].[Lab 16 Chercheur 6]" caption="Lab 16 Chercheur 6" attribute="1" defaultMemberUniqueName="[Tableau1].[Lab 16 Chercheur 6].[All]" allUniqueName="[Tableau1].[Lab 16 Chercheur 6].[All]" dimensionUniqueName="[Tableau1]" displayFolder="" count="0" memberValueDatatype="130" unbalanced="0"/>
    <cacheHierarchy uniqueName="[Tableau1].[Lab 16 Chercheur 7]" caption="Lab 16 Chercheur 7" attribute="1" defaultMemberUniqueName="[Tableau1].[Lab 16 Chercheur 7].[All]" allUniqueName="[Tableau1].[Lab 16 Chercheur 7].[All]" dimensionUniqueName="[Tableau1]" displayFolder="" count="0" memberValueDatatype="130" unbalanced="0"/>
    <cacheHierarchy uniqueName="[Tableau1].[LABORATOIRE 17]" caption="LABORATOIRE 17" attribute="1" defaultMemberUniqueName="[Tableau1].[LABORATOIRE 17].[All]" allUniqueName="[Tableau1].[LABORATOIRE 17].[All]" dimensionUniqueName="[Tableau1]" displayFolder="" count="0" memberValueDatatype="130" unbalanced="0"/>
    <cacheHierarchy uniqueName="[Tableau1].[Lab 17 Chercheur 1]" caption="Lab 17 Chercheur 1" attribute="1" defaultMemberUniqueName="[Tableau1].[Lab 17 Chercheur 1].[All]" allUniqueName="[Tableau1].[Lab 17 Chercheur 1].[All]" dimensionUniqueName="[Tableau1]" displayFolder="" count="0" memberValueDatatype="130" unbalanced="0"/>
    <cacheHierarchy uniqueName="[Tableau1].[Lab 17 Chercheur 2]" caption="Lab 17 Chercheur 2" attribute="1" defaultMemberUniqueName="[Tableau1].[Lab 17 Chercheur 2].[All]" allUniqueName="[Tableau1].[Lab 17 Chercheur 2].[All]" dimensionUniqueName="[Tableau1]" displayFolder="" count="0" memberValueDatatype="130" unbalanced="0"/>
    <cacheHierarchy uniqueName="[Tableau1].[Lab 17 Chercheur 3]" caption="Lab 17 Chercheur 3" attribute="1" defaultMemberUniqueName="[Tableau1].[Lab 17 Chercheur 3].[All]" allUniqueName="[Tableau1].[Lab 17 Chercheur 3].[All]" dimensionUniqueName="[Tableau1]" displayFolder="" count="0" memberValueDatatype="130" unbalanced="0"/>
    <cacheHierarchy uniqueName="[Tableau1].[Lab 17 Chercheur 4]" caption="Lab 17 Chercheur 4" attribute="1" defaultMemberUniqueName="[Tableau1].[Lab 17 Chercheur 4].[All]" allUniqueName="[Tableau1].[Lab 17 Chercheur 4].[All]" dimensionUniqueName="[Tableau1]" displayFolder="" count="0" memberValueDatatype="130" unbalanced="0"/>
    <cacheHierarchy uniqueName="[Tableau1].[Lab 17 Chercheur 5]" caption="Lab 17 Chercheur 5" attribute="1" defaultMemberUniqueName="[Tableau1].[Lab 17 Chercheur 5].[All]" allUniqueName="[Tableau1].[Lab 17 Chercheur 5].[All]" dimensionUniqueName="[Tableau1]" displayFolder="" count="0" memberValueDatatype="130" unbalanced="0"/>
    <cacheHierarchy uniqueName="[Tableau1].[Lab 17 Chercheur 6]" caption="Lab 17 Chercheur 6" attribute="1" defaultMemberUniqueName="[Tableau1].[Lab 17 Chercheur 6].[All]" allUniqueName="[Tableau1].[Lab 17 Chercheur 6].[All]" dimensionUniqueName="[Tableau1]" displayFolder="" count="0" memberValueDatatype="130" unbalanced="0"/>
    <cacheHierarchy uniqueName="[Tableau1].[Lab 17 Chercheur 7]" caption="Lab 17 Chercheur 7" attribute="1" defaultMemberUniqueName="[Tableau1].[Lab 17 Chercheur 7].[All]" allUniqueName="[Tableau1].[Lab 17 Chercheur 7].[All]" dimensionUniqueName="[Tableau1]" displayFolder="" count="0" memberValueDatatype="130" unbalanced="0"/>
    <cacheHierarchy uniqueName="[Tableau1].[LABORATOIRE 18]" caption="LABORATOIRE 18" attribute="1" defaultMemberUniqueName="[Tableau1].[LABORATOIRE 18].[All]" allUniqueName="[Tableau1].[LABORATOIRE 18].[All]" dimensionUniqueName="[Tableau1]" displayFolder="" count="0" memberValueDatatype="130" unbalanced="0"/>
    <cacheHierarchy uniqueName="[Tableau1].[Lab 18 Chercheur 1]" caption="Lab 18 Chercheur 1" attribute="1" defaultMemberUniqueName="[Tableau1].[Lab 18 Chercheur 1].[All]" allUniqueName="[Tableau1].[Lab 18 Chercheur 1].[All]" dimensionUniqueName="[Tableau1]" displayFolder="" count="0" memberValueDatatype="130" unbalanced="0"/>
    <cacheHierarchy uniqueName="[Tableau1].[Lab 18 Chercheur 2]" caption="Lab 18 Chercheur 2" attribute="1" defaultMemberUniqueName="[Tableau1].[Lab 18 Chercheur 2].[All]" allUniqueName="[Tableau1].[Lab 18 Chercheur 2].[All]" dimensionUniqueName="[Tableau1]" displayFolder="" count="0" memberValueDatatype="130" unbalanced="0"/>
    <cacheHierarchy uniqueName="[Tableau1].[Lab 18 Chercheur 3]" caption="Lab 18 Chercheur 3" attribute="1" defaultMemberUniqueName="[Tableau1].[Lab 18 Chercheur 3].[All]" allUniqueName="[Tableau1].[Lab 18 Chercheur 3].[All]" dimensionUniqueName="[Tableau1]" displayFolder="" count="0" memberValueDatatype="130" unbalanced="0"/>
    <cacheHierarchy uniqueName="[Tableau1].[Lab 18 Chercheur 4]" caption="Lab 18 Chercheur 4" attribute="1" defaultMemberUniqueName="[Tableau1].[Lab 18 Chercheur 4].[All]" allUniqueName="[Tableau1].[Lab 18 Chercheur 4].[All]" dimensionUniqueName="[Tableau1]" displayFolder="" count="0" memberValueDatatype="130" unbalanced="0"/>
    <cacheHierarchy uniqueName="[Tableau1].[Lab 18 Chercheur 5]" caption="Lab 18 Chercheur 5" attribute="1" defaultMemberUniqueName="[Tableau1].[Lab 18 Chercheur 5].[All]" allUniqueName="[Tableau1].[Lab 18 Chercheur 5].[All]" dimensionUniqueName="[Tableau1]" displayFolder="" count="0" memberValueDatatype="130" unbalanced="0"/>
    <cacheHierarchy uniqueName="[Tableau1].[Lab 18 Chercheur 6]" caption="Lab 18 Chercheur 6" attribute="1" defaultMemberUniqueName="[Tableau1].[Lab 18 Chercheur 6].[All]" allUniqueName="[Tableau1].[Lab 18 Chercheur 6].[All]" dimensionUniqueName="[Tableau1]" displayFolder="" count="0" memberValueDatatype="130" unbalanced="0"/>
    <cacheHierarchy uniqueName="[Tableau1].[Lab 18 Chercheur 7]" caption="Lab 18 Chercheur 7" attribute="1" defaultMemberUniqueName="[Tableau1].[Lab 18 Chercheur 7].[All]" allUniqueName="[Tableau1].[Lab 18 Chercheur 7].[All]" dimensionUniqueName="[Tableau1]" displayFolder="" count="0" memberValueDatatype="130" unbalanced="0"/>
    <cacheHierarchy uniqueName="[Tableau1].[LABORATOIRE 19]" caption="LABORATOIRE 19" attribute="1" defaultMemberUniqueName="[Tableau1].[LABORATOIRE 19].[All]" allUniqueName="[Tableau1].[LABORATOIRE 19].[All]" dimensionUniqueName="[Tableau1]" displayFolder="" count="0" memberValueDatatype="130" unbalanced="0"/>
    <cacheHierarchy uniqueName="[Tableau1].[Lab 19 Chercheur 1]" caption="Lab 19 Chercheur 1" attribute="1" defaultMemberUniqueName="[Tableau1].[Lab 19 Chercheur 1].[All]" allUniqueName="[Tableau1].[Lab 19 Chercheur 1].[All]" dimensionUniqueName="[Tableau1]" displayFolder="" count="0" memberValueDatatype="130" unbalanced="0"/>
    <cacheHierarchy uniqueName="[Tableau1].[Lab 19 Chercheur 2]" caption="Lab 19 Chercheur 2" attribute="1" defaultMemberUniqueName="[Tableau1].[Lab 19 Chercheur 2].[All]" allUniqueName="[Tableau1].[Lab 19 Chercheur 2].[All]" dimensionUniqueName="[Tableau1]" displayFolder="" count="0" memberValueDatatype="130" unbalanced="0"/>
    <cacheHierarchy uniqueName="[Tableau1].[Lab 19 Chercheur 3]" caption="Lab 19 Chercheur 3" attribute="1" defaultMemberUniqueName="[Tableau1].[Lab 19 Chercheur 3].[All]" allUniqueName="[Tableau1].[Lab 19 Chercheur 3].[All]" dimensionUniqueName="[Tableau1]" displayFolder="" count="0" memberValueDatatype="130" unbalanced="0"/>
    <cacheHierarchy uniqueName="[Tableau1].[Lab 19 Chercheur 4]" caption="Lab 19 Chercheur 4" attribute="1" defaultMemberUniqueName="[Tableau1].[Lab 19 Chercheur 4].[All]" allUniqueName="[Tableau1].[Lab 19 Chercheur 4].[All]" dimensionUniqueName="[Tableau1]" displayFolder="" count="0" memberValueDatatype="130" unbalanced="0"/>
    <cacheHierarchy uniqueName="[Tableau1].[Lab 19 Chercheur 5]" caption="Lab 19 Chercheur 5" attribute="1" defaultMemberUniqueName="[Tableau1].[Lab 19 Chercheur 5].[All]" allUniqueName="[Tableau1].[Lab 19 Chercheur 5].[All]" dimensionUniqueName="[Tableau1]" displayFolder="" count="0" memberValueDatatype="130" unbalanced="0"/>
    <cacheHierarchy uniqueName="[Tableau1].[Lab 19 Chercheur 6]" caption="Lab 19 Chercheur 6" attribute="1" defaultMemberUniqueName="[Tableau1].[Lab 19 Chercheur 6].[All]" allUniqueName="[Tableau1].[Lab 19 Chercheur 6].[All]" dimensionUniqueName="[Tableau1]" displayFolder="" count="0" memberValueDatatype="130" unbalanced="0"/>
    <cacheHierarchy uniqueName="[Tableau1].[Lab 19 Chercheur 7]" caption="Lab 19 Chercheur 7" attribute="1" defaultMemberUniqueName="[Tableau1].[Lab 19 Chercheur 7].[All]" allUniqueName="[Tableau1].[Lab 19 Chercheur 7].[All]" dimensionUniqueName="[Tableau1]" displayFolder="" count="0" memberValueDatatype="130" unbalanced="0"/>
    <cacheHierarchy uniqueName="[Tableau1].[LABORATOIRE 20]" caption="LABORATOIRE 20" attribute="1" defaultMemberUniqueName="[Tableau1].[LABORATOIRE 20].[All]" allUniqueName="[Tableau1].[LABORATOIRE 20].[All]" dimensionUniqueName="[Tableau1]" displayFolder="" count="0" memberValueDatatype="130" unbalanced="0"/>
    <cacheHierarchy uniqueName="[Tableau1].[Lab 20 Chercheur 1]" caption="Lab 20 Chercheur 1" attribute="1" defaultMemberUniqueName="[Tableau1].[Lab 20 Chercheur 1].[All]" allUniqueName="[Tableau1].[Lab 20 Chercheur 1].[All]" dimensionUniqueName="[Tableau1]" displayFolder="" count="0" memberValueDatatype="130" unbalanced="0"/>
    <cacheHierarchy uniqueName="[Tableau1].[Lab 20 Chercheur 2]" caption="Lab 20 Chercheur 2" attribute="1" defaultMemberUniqueName="[Tableau1].[Lab 20 Chercheur 2].[All]" allUniqueName="[Tableau1].[Lab 20 Chercheur 2].[All]" dimensionUniqueName="[Tableau1]" displayFolder="" count="0" memberValueDatatype="130" unbalanced="0"/>
    <cacheHierarchy uniqueName="[Tableau1].[Lab 20 Chercheur 3]" caption="Lab 20 Chercheur 3" attribute="1" defaultMemberUniqueName="[Tableau1].[Lab 20 Chercheur 3].[All]" allUniqueName="[Tableau1].[Lab 20 Chercheur 3].[All]" dimensionUniqueName="[Tableau1]" displayFolder="" count="0" memberValueDatatype="130" unbalanced="0"/>
    <cacheHierarchy uniqueName="[Tableau1].[Lab 20 Chercheur 4]" caption="Lab 20 Chercheur 4" attribute="1" defaultMemberUniqueName="[Tableau1].[Lab 20 Chercheur 4].[All]" allUniqueName="[Tableau1].[Lab 20 Chercheur 4].[All]" dimensionUniqueName="[Tableau1]" displayFolder="" count="0" memberValueDatatype="130" unbalanced="0"/>
    <cacheHierarchy uniqueName="[Tableau1].[Lab 20 Chercheur 5]" caption="Lab 20 Chercheur 5" attribute="1" defaultMemberUniqueName="[Tableau1].[Lab 20 Chercheur 5].[All]" allUniqueName="[Tableau1].[Lab 20 Chercheur 5].[All]" dimensionUniqueName="[Tableau1]" displayFolder="" count="0" memberValueDatatype="130" unbalanced="0"/>
    <cacheHierarchy uniqueName="[Tableau1].[Lab 20 Chercheur 6]" caption="Lab 20 Chercheur 6" attribute="1" defaultMemberUniqueName="[Tableau1].[Lab 20 Chercheur 6].[All]" allUniqueName="[Tableau1].[Lab 20 Chercheur 6].[All]" dimensionUniqueName="[Tableau1]" displayFolder="" count="0" memberValueDatatype="130" unbalanced="0"/>
    <cacheHierarchy uniqueName="[Tableau1].[Lab 20 Chercheur 7]" caption="Lab 20 Chercheur 7" attribute="1" defaultMemberUniqueName="[Tableau1].[Lab 20 Chercheur 7].[All]" allUniqueName="[Tableau1].[Lab 20 Chercheur 7].[All]" dimensionUniqueName="[Tableau1]" displayFolder="" count="0" memberValueDatatype="130" unbalanced="0"/>
    <cacheHierarchy uniqueName="[Tableau1].[LABORATOIRE 21]" caption="LABORATOIRE 21" attribute="1" defaultMemberUniqueName="[Tableau1].[LABORATOIRE 21].[All]" allUniqueName="[Tableau1].[LABORATOIRE 21].[All]" dimensionUniqueName="[Tableau1]" displayFolder="" count="0" memberValueDatatype="130" unbalanced="0"/>
    <cacheHierarchy uniqueName="[Tableau1].[Lab 21 Chercheur 1]" caption="Lab 21 Chercheur 1" attribute="1" defaultMemberUniqueName="[Tableau1].[Lab 21 Chercheur 1].[All]" allUniqueName="[Tableau1].[Lab 21 Chercheur 1].[All]" dimensionUniqueName="[Tableau1]" displayFolder="" count="0" memberValueDatatype="130" unbalanced="0"/>
    <cacheHierarchy uniqueName="[Tableau1].[Lab 21 Chercheur 2]" caption="Lab 21 Chercheur 2" attribute="1" defaultMemberUniqueName="[Tableau1].[Lab 21 Chercheur 2].[All]" allUniqueName="[Tableau1].[Lab 21 Chercheur 2].[All]" dimensionUniqueName="[Tableau1]" displayFolder="" count="0" memberValueDatatype="130" unbalanced="0"/>
    <cacheHierarchy uniqueName="[Tableau1].[Lab 21 Chercheur 3]" caption="Lab 21 Chercheur 3" attribute="1" defaultMemberUniqueName="[Tableau1].[Lab 21 Chercheur 3].[All]" allUniqueName="[Tableau1].[Lab 21 Chercheur 3].[All]" dimensionUniqueName="[Tableau1]" displayFolder="" count="0" memberValueDatatype="130" unbalanced="0"/>
    <cacheHierarchy uniqueName="[Tableau1].[Lab 21 Chercheur 4]" caption="Lab 21 Chercheur 4" attribute="1" defaultMemberUniqueName="[Tableau1].[Lab 21 Chercheur 4].[All]" allUniqueName="[Tableau1].[Lab 21 Chercheur 4].[All]" dimensionUniqueName="[Tableau1]" displayFolder="" count="0" memberValueDatatype="130" unbalanced="0"/>
    <cacheHierarchy uniqueName="[Tableau1].[Lab 21 Chercheur 5]" caption="Lab 21 Chercheur 5" attribute="1" defaultMemberUniqueName="[Tableau1].[Lab 21 Chercheur 5].[All]" allUniqueName="[Tableau1].[Lab 21 Chercheur 5].[All]" dimensionUniqueName="[Tableau1]" displayFolder="" count="0" memberValueDatatype="130" unbalanced="0"/>
    <cacheHierarchy uniqueName="[Tableau1].[Lab 21 Chercheur 6]" caption="Lab 21 Chercheur 6" attribute="1" defaultMemberUniqueName="[Tableau1].[Lab 21 Chercheur 6].[All]" allUniqueName="[Tableau1].[Lab 21 Chercheur 6].[All]" dimensionUniqueName="[Tableau1]" displayFolder="" count="0" memberValueDatatype="130" unbalanced="0"/>
    <cacheHierarchy uniqueName="[Tableau1].[Lab 21 Chercheur 7]" caption="Lab 21 Chercheur 7" attribute="1" defaultMemberUniqueName="[Tableau1].[Lab 21 Chercheur 7].[All]" allUniqueName="[Tableau1].[Lab 21 Chercheur 7].[All]" dimensionUniqueName="[Tableau1]" displayFolder="" count="0" memberValueDatatype="130" unbalanced="0"/>
    <cacheHierarchy uniqueName="[Tableau1].[Partenaire 1]" caption="Partenaire 1" attribute="1" defaultMemberUniqueName="[Tableau1].[Partenaire 1].[All]" allUniqueName="[Tableau1].[Partenaire 1].[All]" dimensionUniqueName="[Tableau1]" displayFolder="" count="0" memberValueDatatype="130" unbalanced="0"/>
    <cacheHierarchy uniqueName="[Tableau1].[Partenaire 2]" caption="Partenaire 2" attribute="1" defaultMemberUniqueName="[Tableau1].[Partenaire 2].[All]" allUniqueName="[Tableau1].[Partenaire 2].[All]" dimensionUniqueName="[Tableau1]" displayFolder="" count="0" memberValueDatatype="130" unbalanced="0"/>
    <cacheHierarchy uniqueName="[Tableau1].[Partenaire 3]" caption="Partenaire 3" attribute="1" defaultMemberUniqueName="[Tableau1].[Partenaire 3].[All]" allUniqueName="[Tableau1].[Partenaire 3].[All]" dimensionUniqueName="[Tableau1]" displayFolder="" count="0" memberValueDatatype="130" unbalanced="0"/>
    <cacheHierarchy uniqueName="[Tableau1].[Partenaire 4]" caption="Partenaire 4" attribute="1" defaultMemberUniqueName="[Tableau1].[Partenaire 4].[All]" allUniqueName="[Tableau1].[Partenaire 4].[All]" dimensionUniqueName="[Tableau1]" displayFolder="" count="0" memberValueDatatype="130" unbalanced="0"/>
    <cacheHierarchy uniqueName="[Tableau1].[Partenaire 5]" caption="Partenaire 5" attribute="1" defaultMemberUniqueName="[Tableau1].[Partenaire 5].[All]" allUniqueName="[Tableau1].[Partenaire 5].[All]" dimensionUniqueName="[Tableau1]" displayFolder="" count="0" memberValueDatatype="130" unbalanced="0"/>
    <cacheHierarchy uniqueName="[Tableau1].[Partenaire 6]" caption="Partenaire 6" attribute="1" defaultMemberUniqueName="[Tableau1].[Partenaire 6].[All]" allUniqueName="[Tableau1].[Partenaire 6].[All]" dimensionUniqueName="[Tableau1]" displayFolder="" count="0" memberValueDatatype="130" unbalanced="0"/>
    <cacheHierarchy uniqueName="[Tableau1].[Partenaire 7]" caption="Partenaire 7" attribute="1" defaultMemberUniqueName="[Tableau1].[Partenaire 7].[All]" allUniqueName="[Tableau1].[Partenaire 7].[All]" dimensionUniqueName="[Tableau1]" displayFolder="" count="0" memberValueDatatype="130" unbalanced="0"/>
    <cacheHierarchy uniqueName="[Tableau1].[Partenaire 8]" caption="Partenaire 8" attribute="1" defaultMemberUniqueName="[Tableau1].[Partenaire 8].[All]" allUniqueName="[Tableau1].[Partenaire 8].[All]" dimensionUniqueName="[Tableau1]" displayFolder="" count="0" memberValueDatatype="130" unbalanced="0"/>
    <cacheHierarchy uniqueName="[Tableau1].[Partenaire 9]" caption="Partenaire 9" attribute="1" defaultMemberUniqueName="[Tableau1].[Partenaire 9].[All]" allUniqueName="[Tableau1].[Partenaire 9].[All]" dimensionUniqueName="[Tableau1]" displayFolder="" count="0" memberValueDatatype="130" unbalanced="0"/>
    <cacheHierarchy uniqueName="[Tableau1].[Partenaire 10]" caption="Partenaire 10" attribute="1" defaultMemberUniqueName="[Tableau1].[Partenaire 10].[All]" allUniqueName="[Tableau1].[Partenaire 10].[All]" dimensionUniqueName="[Tableau1]" displayFolder="" count="0" memberValueDatatype="130" unbalanced="0"/>
    <cacheHierarchy uniqueName="[Tableau1].[Partenaire 11]" caption="Partenaire 11" attribute="1" defaultMemberUniqueName="[Tableau1].[Partenaire 11].[All]" allUniqueName="[Tableau1].[Partenaire 11].[All]" dimensionUniqueName="[Tableau1]" displayFolder="" count="0" memberValueDatatype="130" unbalanced="0"/>
    <cacheHierarchy uniqueName="[Tableau1].[Partenaire 12]" caption="Partenaire 12" attribute="1" defaultMemberUniqueName="[Tableau1].[Partenaire 12].[All]" allUniqueName="[Tableau1].[Partenaire 12].[All]" dimensionUniqueName="[Tableau1]" displayFolder="" count="0" memberValueDatatype="130" unbalanced="0"/>
    <cacheHierarchy uniqueName="[Tableau1].[Partenaire 13]" caption="Partenaire 13" attribute="1" defaultMemberUniqueName="[Tableau1].[Partenaire 13].[All]" allUniqueName="[Tableau1].[Partenaire 13].[All]" dimensionUniqueName="[Tableau1]" displayFolder="" count="0" memberValueDatatype="130" unbalanced="0"/>
    <cacheHierarchy uniqueName="[Tableau1].[Partenaire 14]" caption="Partenaire 14" attribute="1" defaultMemberUniqueName="[Tableau1].[Partenaire 14].[All]" allUniqueName="[Tableau1].[Partenaire 14].[All]" dimensionUniqueName="[Tableau1]" displayFolder="" count="0" memberValueDatatype="130" unbalanced="0"/>
    <cacheHierarchy uniqueName="[Tableau1].[Partenaire 15]" caption="Partenaire 15" attribute="1" defaultMemberUniqueName="[Tableau1].[Partenaire 15].[All]" allUniqueName="[Tableau1].[Partenaire 15].[All]" dimensionUniqueName="[Tableau1]" displayFolder="" count="0" memberValueDatatype="130" unbalanced="0"/>
    <cacheHierarchy uniqueName="[Tableau1].[Partenaire 16]" caption="Partenaire 16" attribute="1" defaultMemberUniqueName="[Tableau1].[Partenaire 16].[All]" allUniqueName="[Tableau1].[Partenaire 16].[All]" dimensionUniqueName="[Tableau1]" displayFolder="" count="0" memberValueDatatype="130" unbalanced="0"/>
    <cacheHierarchy uniqueName="[Tableau1].[Partenaire 17]" caption="Partenaire 17" attribute="1" defaultMemberUniqueName="[Tableau1].[Partenaire 17].[All]" allUniqueName="[Tableau1].[Partenaire 17].[All]" dimensionUniqueName="[Tableau1]" displayFolder="" count="0" memberValueDatatype="130" unbalanced="0"/>
    <cacheHierarchy uniqueName="[Tableau1].[Partenaire 18]" caption="Partenaire 18" attribute="1" defaultMemberUniqueName="[Tableau1].[Partenaire 18].[All]" allUniqueName="[Tableau1].[Partenaire 18].[All]" dimensionUniqueName="[Tableau1]" displayFolder="" count="0" memberValueDatatype="130" unbalanced="0"/>
    <cacheHierarchy uniqueName="[Tableau1].[Partenaire 19]" caption="Partenaire 19" attribute="1" defaultMemberUniqueName="[Tableau1].[Partenaire 19].[All]" allUniqueName="[Tableau1].[Partenaire 19].[All]" dimensionUniqueName="[Tableau1]" displayFolder="" count="0" memberValueDatatype="130" unbalanced="0"/>
    <cacheHierarchy uniqueName="[Tableau1].[Partenaire 20]" caption="Partenaire 20" attribute="1" defaultMemberUniqueName="[Tableau1].[Partenaire 20].[All]" allUniqueName="[Tableau1].[Partenaire 20].[All]" dimensionUniqueName="[Tableau1]" displayFolder="" count="0" memberValueDatatype="130" unbalanced="0"/>
    <cacheHierarchy uniqueName="[Tableau1].[ACTION (de recherche)]" caption="ACTION (de recherche)" attribute="1" defaultMemberUniqueName="[Tableau1].[ACTION (de recherche)].[All]" allUniqueName="[Tableau1].[ACTION (de recherche)].[All]" dimensionUniqueName="[Tableau1]" displayFolder="" count="0" memberValueDatatype="130" unbalanced="0"/>
    <cacheHierarchy uniqueName="[Tableau1].[COMMENT]" caption="COMMENT" attribute="1" defaultMemberUniqueName="[Tableau1].[COMMENT].[All]" allUniqueName="[Tableau1].[COMMENT].[All]" dimensionUniqueName="[Tableau1]" displayFolder="" count="0" memberValueDatatype="130" unbalanced="0"/>
    <cacheHierarchy uniqueName="[Tableau1].[POUR QUOI FAIRE]" caption="POUR QUOI FAIRE" attribute="1" defaultMemberUniqueName="[Tableau1].[POUR QUOI FAIRE].[All]" allUniqueName="[Tableau1].[POUR QUOI FAIRE].[All]" dimensionUniqueName="[Tableau1]" displayFolder="" count="0" memberValueDatatype="130" unbalanced="0"/>
    <cacheHierarchy uniqueName="[Tableau1].[Notes]" caption="Notes" attribute="1" defaultMemberUniqueName="[Tableau1].[Notes].[All]" allUniqueName="[Tableau1].[Notes].[All]" dimensionUniqueName="[Tableau1]" displayFolder="" count="0" memberValueDatatype="130" unbalanced="0"/>
    <cacheHierarchy uniqueName="[Tableau3].[NOM et Prénom]" caption="NOM et Prénom" attribute="1" defaultMemberUniqueName="[Tableau3].[NOM et Prénom].[All]" allUniqueName="[Tableau3].[NOM et Prénom].[All]" dimensionUniqueName="[Tableau3]" displayFolder="" count="0" memberValueDatatype="130" unbalanced="0"/>
    <cacheHierarchy uniqueName="[Tableau3].[sexe]" caption="sexe" attribute="1" defaultMemberUniqueName="[Tableau3].[sexe].[All]" allUniqueName="[Tableau3].[sexe].[All]" dimensionUniqueName="[Tableau3]" displayFolder="" count="0" memberValueDatatype="130" unbalanced="0"/>
    <cacheHierarchy uniqueName="[Tableau3].[discipline a]" caption="discipline a" attribute="1" defaultMemberUniqueName="[Tableau3].[discipline a].[All]" allUniqueName="[Tableau3].[discipline a].[All]" dimensionUniqueName="[Tableau3]" displayFolder="" count="0" memberValueDatatype="130" unbalanced="0"/>
    <cacheHierarchy uniqueName="[Tableau3].[discipline ERC chercheur]" caption="discipline ERC chercheur" attribute="1" defaultMemberUniqueName="[Tableau3].[discipline ERC chercheur].[All]" allUniqueName="[Tableau3].[discipline ERC chercheur].[All]" dimensionUniqueName="[Tableau3]" displayFolder="" count="0" memberValueDatatype="130" unbalanced="0"/>
    <cacheHierarchy uniqueName="[Tableau3].[position statutaire]" caption="position statutaire" attribute="1" defaultMemberUniqueName="[Tableau3].[position statutaire].[All]" allUniqueName="[Tableau3].[position statutaire].[All]" dimensionUniqueName="[Tableau3]" displayFolder="" count="0" memberValueDatatype="130" unbalanced="0"/>
    <cacheHierarchy uniqueName="[Tableau3].[CNU]" caption="CNU" attribute="1" defaultMemberUniqueName="[Tableau3].[CNU].[All]" allUniqueName="[Tableau3].[CNU].[All]" dimensionUniqueName="[Tableau3]" displayFolder="" count="0" memberValueDatatype="130" unbalanced="0"/>
    <cacheHierarchy uniqueName="[Tableau3].[Site]" caption="Site" attribute="1" defaultMemberUniqueName="[Tableau3].[Site].[All]" allUniqueName="[Tableau3].[Site].[All]" dimensionUniqueName="[Tableau3]" displayFolder="" count="0" memberValueDatatype="130" unbalanced="0"/>
    <cacheHierarchy uniqueName="[Tableau3].[note jury]" caption="note jury" attribute="1" defaultMemberUniqueName="[Tableau3].[note jury].[All]" allUniqueName="[Tableau3].[note jury].[All]" dimensionUniqueName="[Tableau3]" displayFolder="" count="0" memberValueDatatype="130" unbalanced="0"/>
    <cacheHierarchy uniqueName="[Tableau3].[Projet 1]" caption="Projet 1" attribute="1" defaultMemberUniqueName="[Tableau3].[Projet 1].[All]" allUniqueName="[Tableau3].[Projet 1].[All]" dimensionUniqueName="[Tableau3]" displayFolder="" count="0" memberValueDatatype="130" unbalanced="0"/>
    <cacheHierarchy uniqueName="[Tableau3].[labo (acronyme)]" caption="labo (acronyme)" attribute="1" defaultMemberUniqueName="[Tableau3].[labo (acronyme)].[All]" allUniqueName="[Tableau3].[labo (acronyme)].[All]" dimensionUniqueName="[Tableau3]" displayFolder="" count="0" memberValueDatatype="130" unbalanced="0"/>
    <cacheHierarchy uniqueName="[Tableau3].[DOMAINES ERC LABO]" caption="DOMAINES ERC LABO" attribute="1" defaultMemberUniqueName="[Tableau3].[DOMAINES ERC LABO].[All]" allUniqueName="[Tableau3].[DOMAINES ERC LABO].[All]" dimensionUniqueName="[Tableau3]" displayFolder="" count="0" memberValueDatatype="130" unbalanced="0"/>
    <cacheHierarchy uniqueName="[Tableau3].[Discipline ERC 1 LABO]" caption="Discipline ERC 1 LABO" attribute="1" defaultMemberUniqueName="[Tableau3].[Discipline ERC 1 LABO].[All]" allUniqueName="[Tableau3].[Discipline ERC 1 LABO].[All]" dimensionUniqueName="[Tableau3]" displayFolder="" count="0" memberValueDatatype="130" unbalanced="0"/>
    <cacheHierarchy uniqueName="[Tableau3].[Discipline ERC 2 LABO]" caption="Discipline ERC 2 LABO" attribute="1" defaultMemberUniqueName="[Tableau3].[Discipline ERC 2 LABO].[All]" allUniqueName="[Tableau3].[Discipline ERC 2 LABO].[All]" dimensionUniqueName="[Tableau3]" displayFolder="" count="0" memberValueDatatype="130" unbalanced="0"/>
    <cacheHierarchy uniqueName="[Tableau3].[Discipline ERC 3 LABO]" caption="Discipline ERC 3 LABO" attribute="1" defaultMemberUniqueName="[Tableau3].[Discipline ERC 3 LABO].[All]" allUniqueName="[Tableau3].[Discipline ERC 3 LABO].[All]" dimensionUniqueName="[Tableau3]" displayFolder="" count="0" memberValueDatatype="130" unbalanced="0"/>
    <cacheHierarchy uniqueName="[Tableau3].[Discipline ERC 4 Labo]" caption="Discipline ERC 4 Labo" attribute="1" defaultMemberUniqueName="[Tableau3].[Discipline ERC 4 Labo].[All]" allUniqueName="[Tableau3].[Discipline ERC 4 Labo].[All]" dimensionUniqueName="[Tableau3]" displayFolder="" count="0" memberValueDatatype="130" unbalanced="0"/>
    <cacheHierarchy uniqueName="[Tableau3].[Discipline ERC 5 Labo]" caption="Discipline ERC 5 Labo" attribute="1" defaultMemberUniqueName="[Tableau3].[Discipline ERC 5 Labo].[All]" allUniqueName="[Tableau3].[Discipline ERC 5 Labo].[All]" dimensionUniqueName="[Tableau3]" displayFolder="" count="0" memberValueDatatype="130" unbalanced="0"/>
    <cacheHierarchy uniqueName="[Tableau3].[Discipline ERC 6 Labo]" caption="Discipline ERC 6 Labo" attribute="1" defaultMemberUniqueName="[Tableau3].[Discipline ERC 6 Labo].[All]" allUniqueName="[Tableau3].[Discipline ERC 6 Labo].[All]" dimensionUniqueName="[Tableau3]" displayFolder="" count="0" memberValueDatatype="130" unbalanced="0"/>
    <cacheHierarchy uniqueName="[Tableau3].[Discipline ERC 7 Labo]" caption="Discipline ERC 7 Labo" attribute="1" defaultMemberUniqueName="[Tableau3].[Discipline ERC 7 Labo].[All]" allUniqueName="[Tableau3].[Discipline ERC 7 Labo].[All]" dimensionUniqueName="[Tableau3]" displayFolder="" count="0" memberValueDatatype="130" unbalanced="0"/>
    <cacheHierarchy uniqueName="[Tableau3].[Discipline ERC 8 Labo]" caption="Discipline ERC 8 Labo" attribute="1" defaultMemberUniqueName="[Tableau3].[Discipline ERC 8 Labo].[All]" allUniqueName="[Tableau3].[Discipline ERC 8 Labo].[All]" dimensionUniqueName="[Tableau3]" displayFolder="" count="0" memberValueDatatype="130" unbalanced="0"/>
    <cacheHierarchy uniqueName="[Tableau3].[Discipline ERC 9 Labo]" caption="Discipline ERC 9 Labo" attribute="1" defaultMemberUniqueName="[Tableau3].[Discipline ERC 9 Labo].[All]" allUniqueName="[Tableau3].[Discipline ERC 9 Labo].[All]" dimensionUniqueName="[Tableau3]" displayFolder="" count="0" memberValueDatatype="130" unbalanced="0"/>
    <cacheHierarchy uniqueName="[Tableau3].[Domaines scientifique HCERES 1]" caption="Domaines scientifique HCERES 1" attribute="1" defaultMemberUniqueName="[Tableau3].[Domaines scientifique HCERES 1].[All]" allUniqueName="[Tableau3].[Domaines scientifique HCERES 1].[All]" dimensionUniqueName="[Tableau3]" displayFolder="" count="0" memberValueDatatype="130" unbalanced="0"/>
    <cacheHierarchy uniqueName="[Tableau3].[Sous-domaines scientifique HCERES 1]" caption="Sous-domaines scientifique HCERES 1" attribute="1" defaultMemberUniqueName="[Tableau3].[Sous-domaines scientifique HCERES 1].[All]" allUniqueName="[Tableau3].[Sous-domaines scientifique HCERES 1].[All]" dimensionUniqueName="[Tableau3]" displayFolder="" count="0" memberValueDatatype="130" unbalanced="0"/>
    <cacheHierarchy uniqueName="[Tableau3].[Sous-Domaines scientifique HCERES 2]" caption="Sous-Domaines scientifique HCERES 2" attribute="1" defaultMemberUniqueName="[Tableau3].[Sous-Domaines scientifique HCERES 2].[All]" allUniqueName="[Tableau3].[Sous-Domaines scientifique HCERES 2].[All]" dimensionUniqueName="[Tableau3]" displayFolder="" count="0" memberValueDatatype="130" unbalanced="0"/>
    <cacheHierarchy uniqueName="[Tableau3].[Sous-Domaine Scientifique HCERES 3]" caption="Sous-Domaine Scientifique HCERES 3" attribute="1" defaultMemberUniqueName="[Tableau3].[Sous-Domaine Scientifique HCERES 3].[All]" allUniqueName="[Tableau3].[Sous-Domaine Scientifique HCERES 3].[All]" dimensionUniqueName="[Tableau3]" displayFolder="" count="0" memberValueDatatype="130" unbalanced="0"/>
    <cacheHierarchy uniqueName="[Tableau3].[sous-domaine scientifique HCERES 4]" caption="sous-domaine scientifique HCERES 4" attribute="1" defaultMemberUniqueName="[Tableau3].[sous-domaine scientifique HCERES 4].[All]" allUniqueName="[Tableau3].[sous-domaine scientifique HCERES 4].[All]" dimensionUniqueName="[Tableau3]" displayFolder="" count="0" memberValueDatatype="130" unbalanced="0"/>
    <cacheHierarchy uniqueName="[Tableau3].[sous-domaine scientifique HCERES 5]" caption="sous-domaine scientifique HCERES 5" attribute="1" defaultMemberUniqueName="[Tableau3].[sous-domaine scientifique HCERES 5].[All]" allUniqueName="[Tableau3].[sous-domaine scientifique HCERES 5].[All]" dimensionUniqueName="[Tableau3]" displayFolder="" count="0" memberValueDatatype="130" unbalanced="0"/>
    <cacheHierarchy uniqueName="[Tableau3].[sous-domaine scientifique HCERES 6]" caption="sous-domaine scientifique HCERES 6" attribute="1" defaultMemberUniqueName="[Tableau3].[sous-domaine scientifique HCERES 6].[All]" allUniqueName="[Tableau3].[sous-domaine scientifique HCERES 6].[All]" dimensionUniqueName="[Tableau3]" displayFolder="" count="0" memberValueDatatype="130" unbalanced="0"/>
    <cacheHierarchy uniqueName="[Measures].[__XL_Count Plage]" caption="__XL_Count Plage" measure="1" displayFolder="" measureGroup="Plage" count="0" hidden="1"/>
    <cacheHierarchy uniqueName="[Measures].[__XL_Count Tableau1]" caption="__XL_Count Tableau1" measure="1" displayFolder="" measureGroup="Tableau1" count="0" hidden="1"/>
    <cacheHierarchy uniqueName="[Measures].[__XL_Count Tableau3]" caption="__XL_Count Tableau3" measure="1" displayFolder="" measureGroup="Tableau3" count="0" hidden="1"/>
    <cacheHierarchy uniqueName="[Measures].[__XL_Count Plage 1]" caption="__XL_Count Plage 1" measure="1" displayFolder="" measureGroup="Plage 1" count="0" hidden="1"/>
    <cacheHierarchy uniqueName="[Measures].[__No measures defined]" caption="__No measures defined" measure="1" displayFolder="" count="0" hidden="1"/>
    <cacheHierarchy uniqueName="[Measures].[Nombre de 199812867Z LMD UMR 8539 - Laboratoire de météorologie dynamique]" caption="Nombre de 199812867Z LMD UMR 8539 - Laboratoire de météorologie dynamique" measure="1" displayFolder="" measureGroup="Plage" count="0" hidden="1">
      <extLst>
        <ext xmlns:x15="http://schemas.microsoft.com/office/spreadsheetml/2010/11/main" uri="{B97F6D7D-B522-45F9-BDA1-12C45D357490}">
          <x15:cacheHierarchy aggregatedColumn="0"/>
        </ext>
      </extLst>
    </cacheHierarchy>
    <cacheHierarchy uniqueName="[Measures].[Nombre de labo (acronyme)]" caption="Nombre de labo (acronyme)" measure="1" displayFolder="" measureGroup="Plage 1" count="0" oneField="1" hidden="1">
      <fieldsUsage count="1">
        <fieldUsage x="0"/>
      </fieldsUsage>
      <extLst>
        <ext xmlns:x15="http://schemas.microsoft.com/office/spreadsheetml/2010/11/main" uri="{B97F6D7D-B522-45F9-BDA1-12C45D357490}">
          <x15:cacheHierarchy aggregatedColumn="10"/>
        </ext>
      </extLst>
    </cacheHierarchy>
    <cacheHierarchy uniqueName="[Measures].[Nombre de NOM et Prénom]" caption="Nombre de NOM et Prénom" measure="1" displayFolder="" measureGroup="Plage 1" count="0" hidden="1">
      <extLst>
        <ext xmlns:x15="http://schemas.microsoft.com/office/spreadsheetml/2010/11/main" uri="{B97F6D7D-B522-45F9-BDA1-12C45D357490}">
          <x15:cacheHierarchy aggregatedColumn="1"/>
        </ext>
      </extLst>
    </cacheHierarchy>
  </cacheHierarchies>
  <kpis count="0"/>
  <dimensions count="5">
    <dimension measure="1" name="Measures" uniqueName="[Measures]" caption="Measures"/>
    <dimension name="Plage" uniqueName="[Plage]" caption="Plage"/>
    <dimension name="Plage 1" uniqueName="[Plage 1]" caption="Plage 1"/>
    <dimension name="Tableau1" uniqueName="[Tableau1]" caption="Tableau1"/>
    <dimension name="Tableau3" uniqueName="[Tableau3]" caption="Tableau3"/>
  </dimensions>
  <measureGroups count="4">
    <measureGroup name="Plage" caption="Plage"/>
    <measureGroup name="Plage 1" caption="Plage 1"/>
    <measureGroup name="Tableau1" caption="Tableau1"/>
    <measureGroup name="Tableau3" caption="Tableau3"/>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lles Gesquière" refreshedDate="45433.636803125002" backgroundQuery="1" createdVersion="8" refreshedVersion="8" minRefreshableVersion="3" recordCount="0" supportSubquery="1" supportAdvancedDrill="1" xr:uid="{0E1FE1A3-94CE-4428-A648-2AADB48A0D6E}">
  <cacheSource type="external" connectionId="1"/>
  <cacheFields count="5">
    <cacheField name="[Measures].[Nombre de NOM et Prénom]" caption="Nombre de NOM et Prénom" numFmtId="0" hierarchy="292" level="32767"/>
    <cacheField name="[Plage 1].[Projet 1].[Projet 1]" caption="Projet 1" numFmtId="0" hierarchy="9" level="1">
      <sharedItems count="40">
        <s v="ALIVE"/>
        <s v="AnthroPolUrb"/>
        <s v="ATTERRIR"/>
        <s v="BASE"/>
        <s v="BEECS"/>
        <s v="BlueRiver 2050"/>
        <s v="CITIFLEX"/>
        <s v="CityVerse"/>
        <s v="COMMUNS"/>
        <s v="E-NOSE AP"/>
        <s v="GAIA-C"/>
        <s v="HEALTHY"/>
        <s v="HUT"/>
        <s v="InFuSe"/>
        <s v="inteGREEN"/>
        <s v="IsoMat"/>
        <s v="LAVEC"/>
        <s v="NÉO"/>
        <s v="RAVIVE"/>
        <s v="RÉGÉNÉRATIVE"/>
        <s v="RENOBAT-ICU"/>
        <s v="RÉSILIENCE"/>
        <s v="SAGAcities"/>
        <s v="SE-EDUM"/>
        <s v="SIN-City"/>
        <s v="SmartCityZen"/>
        <s v="SPACE2050"/>
        <s v="SWAP"/>
        <s v="SYMBIOTIQUE"/>
        <s v="TRACES"/>
        <s v="UNIR"/>
        <s v="URBHEALTH"/>
        <s v="URB'Health"/>
        <s v="UrBioLLabs"/>
        <s v="VEPAC"/>
        <s v="VF++"/>
        <s v="VILLEGARDEN"/>
        <s v="Villénature"/>
        <s v="VIMAP"/>
        <s v="WHAOU"/>
      </sharedItems>
    </cacheField>
    <cacheField name="[Plage 1].[DOMAINES ERC LABO].[DOMAINES ERC LABO]" caption="DOMAINES ERC LABO" numFmtId="0" hierarchy="11" level="1">
      <sharedItems count="8">
        <s v="LS - Vie &amp; Santé"/>
        <s v="LS - Vie &amp; Santé ; PE - Sciences &amp; Technologies ; SH - Sciences Humaines &amp; Sociales"/>
        <s v="Non Renseigné"/>
        <s v="PE - Sciences &amp; Technologies"/>
        <s v="PE - Sciences &amp; Technologies ; LS - Vie &amp; Santé"/>
        <s v="SH - Sciences Humaines &amp; Sociales"/>
        <s v="SH - Sciences Humaines &amp; Sociales ; LS - Vie &amp; Santé"/>
        <s v="SH - Sciences Humaines &amp; Sociales ; PE - Sciences &amp; Technologies"/>
      </sharedItems>
    </cacheField>
    <cacheField name="[Tableau1].[AUDITIONNÉ].[AUDITIONNÉ]" caption="AUDITIONNÉ" numFmtId="0" hierarchy="30" level="1">
      <sharedItems containsSemiMixedTypes="0" containsNonDate="0" containsString="0"/>
    </cacheField>
    <cacheField name="[Tableau1].[Financé].[Financé]" caption="Financé" numFmtId="0" hierarchy="31" level="1">
      <sharedItems containsSemiMixedTypes="0" containsNonDate="0" containsString="0"/>
    </cacheField>
  </cacheFields>
  <cacheHierarchies count="293">
    <cacheHierarchy uniqueName="[Plage].[199812867Z LMD UMR 8539 - Laboratoire de météorologie dynamique]" caption="199812867Z LMD UMR 8539 - Laboratoire de météorologie dynamique" attribute="1" defaultMemberUniqueName="[Plage].[199812867Z LMD UMR 8539 - Laboratoire de météorologie dynamique].[All]" allUniqueName="[Plage].[199812867Z LMD UMR 8539 - Laboratoire de météorologie dynamique].[All]" dimensionUniqueName="[Plage]" displayFolder="" count="0" memberValueDatatype="130" unbalanced="0"/>
    <cacheHierarchy uniqueName="[Plage 1].[NOM et Prénom]" caption="NOM et Prénom" attribute="1" defaultMemberUniqueName="[Plage 1].[NOM et Prénom].[All]" allUniqueName="[Plage 1].[NOM et Prénom].[All]" dimensionUniqueName="[Plage 1]" displayFolder="" count="0" memberValueDatatype="130" unbalanced="0"/>
    <cacheHierarchy uniqueName="[Plage 1].[sexe]" caption="sexe" attribute="1" defaultMemberUniqueName="[Plage 1].[sexe].[All]" allUniqueName="[Plage 1].[sexe].[All]" dimensionUniqueName="[Plage 1]" displayFolder="" count="0" memberValueDatatype="130" unbalanced="0"/>
    <cacheHierarchy uniqueName="[Plage 1].[discipline a]" caption="discipline a" attribute="1" defaultMemberUniqueName="[Plage 1].[discipline a].[All]" allUniqueName="[Plage 1].[discipline a].[All]" dimensionUniqueName="[Plage 1]" displayFolder="" count="0" memberValueDatatype="130" unbalanced="0"/>
    <cacheHierarchy uniqueName="[Plage 1].[discipline ERC chercheur]" caption="discipline ERC chercheur" attribute="1" defaultMemberUniqueName="[Plage 1].[discipline ERC chercheur].[All]" allUniqueName="[Plage 1].[discipline ERC chercheur].[All]" dimensionUniqueName="[Plage 1]" displayFolder="" count="0" memberValueDatatype="130" unbalanced="0"/>
    <cacheHierarchy uniqueName="[Plage 1].[position statutaire]" caption="position statutaire" attribute="1" defaultMemberUniqueName="[Plage 1].[position statutaire].[All]" allUniqueName="[Plage 1].[position statutaire].[All]" dimensionUniqueName="[Plage 1]" displayFolder="" count="0" memberValueDatatype="130" unbalanced="0"/>
    <cacheHierarchy uniqueName="[Plage 1].[CNU]" caption="CNU" attribute="1" defaultMemberUniqueName="[Plage 1].[CNU].[All]" allUniqueName="[Plage 1].[CNU].[All]" dimensionUniqueName="[Plage 1]" displayFolder="" count="0" memberValueDatatype="130" unbalanced="0"/>
    <cacheHierarchy uniqueName="[Plage 1].[Site]" caption="Site" attribute="1" defaultMemberUniqueName="[Plage 1].[Site].[All]" allUniqueName="[Plage 1].[Site].[All]" dimensionUniqueName="[Plage 1]" displayFolder="" count="0" memberValueDatatype="130" unbalanced="0"/>
    <cacheHierarchy uniqueName="[Plage 1].[note jury]" caption="note jury" attribute="1" defaultMemberUniqueName="[Plage 1].[note jury].[All]" allUniqueName="[Plage 1].[note jury].[All]" dimensionUniqueName="[Plage 1]" displayFolder="" count="0" memberValueDatatype="130" unbalanced="0"/>
    <cacheHierarchy uniqueName="[Plage 1].[Projet 1]" caption="Projet 1" attribute="1" defaultMemberUniqueName="[Plage 1].[Projet 1].[All]" allUniqueName="[Plage 1].[Projet 1].[All]" dimensionUniqueName="[Plage 1]" displayFolder="" count="2" memberValueDatatype="130" unbalanced="0">
      <fieldsUsage count="2">
        <fieldUsage x="-1"/>
        <fieldUsage x="1"/>
      </fieldsUsage>
    </cacheHierarchy>
    <cacheHierarchy uniqueName="[Plage 1].[labo (acronyme)]" caption="labo (acronyme)" attribute="1" defaultMemberUniqueName="[Plage 1].[labo (acronyme)].[All]" allUniqueName="[Plage 1].[labo (acronyme)].[All]" dimensionUniqueName="[Plage 1]" displayFolder="" count="0" memberValueDatatype="130" unbalanced="0"/>
    <cacheHierarchy uniqueName="[Plage 1].[DOMAINES ERC LABO]" caption="DOMAINES ERC LABO" attribute="1" defaultMemberUniqueName="[Plage 1].[DOMAINES ERC LABO].[All]" allUniqueName="[Plage 1].[DOMAINES ERC LABO].[All]" dimensionUniqueName="[Plage 1]" displayFolder="" count="2" memberValueDatatype="130" unbalanced="0">
      <fieldsUsage count="2">
        <fieldUsage x="-1"/>
        <fieldUsage x="2"/>
      </fieldsUsage>
    </cacheHierarchy>
    <cacheHierarchy uniqueName="[Plage 1].[Discipline ERC 1 LABO]" caption="Discipline ERC 1 LABO" attribute="1" defaultMemberUniqueName="[Plage 1].[Discipline ERC 1 LABO].[All]" allUniqueName="[Plage 1].[Discipline ERC 1 LABO].[All]" dimensionUniqueName="[Plage 1]" displayFolder="" count="0" memberValueDatatype="130" unbalanced="0"/>
    <cacheHierarchy uniqueName="[Plage 1].[Discipline ERC 2 LABO]" caption="Discipline ERC 2 LABO" attribute="1" defaultMemberUniqueName="[Plage 1].[Discipline ERC 2 LABO].[All]" allUniqueName="[Plage 1].[Discipline ERC 2 LABO].[All]" dimensionUniqueName="[Plage 1]" displayFolder="" count="0" memberValueDatatype="130" unbalanced="0"/>
    <cacheHierarchy uniqueName="[Plage 1].[Discipline ERC 3 LABO]" caption="Discipline ERC 3 LABO" attribute="1" defaultMemberUniqueName="[Plage 1].[Discipline ERC 3 LABO].[All]" allUniqueName="[Plage 1].[Discipline ERC 3 LABO].[All]" dimensionUniqueName="[Plage 1]" displayFolder="" count="0" memberValueDatatype="130" unbalanced="0"/>
    <cacheHierarchy uniqueName="[Plage 1].[Discipline ERC 4 Labo]" caption="Discipline ERC 4 Labo" attribute="1" defaultMemberUniqueName="[Plage 1].[Discipline ERC 4 Labo].[All]" allUniqueName="[Plage 1].[Discipline ERC 4 Labo].[All]" dimensionUniqueName="[Plage 1]" displayFolder="" count="0" memberValueDatatype="130" unbalanced="0"/>
    <cacheHierarchy uniqueName="[Plage 1].[Discipline ERC 5 Labo]" caption="Discipline ERC 5 Labo" attribute="1" defaultMemberUniqueName="[Plage 1].[Discipline ERC 5 Labo].[All]" allUniqueName="[Plage 1].[Discipline ERC 5 Labo].[All]" dimensionUniqueName="[Plage 1]" displayFolder="" count="0" memberValueDatatype="130" unbalanced="0"/>
    <cacheHierarchy uniqueName="[Plage 1].[Discipline ERC 6 Labo]" caption="Discipline ERC 6 Labo" attribute="1" defaultMemberUniqueName="[Plage 1].[Discipline ERC 6 Labo].[All]" allUniqueName="[Plage 1].[Discipline ERC 6 Labo].[All]" dimensionUniqueName="[Plage 1]" displayFolder="" count="0" memberValueDatatype="130" unbalanced="0"/>
    <cacheHierarchy uniqueName="[Plage 1].[Discipline ERC 7 Labo]" caption="Discipline ERC 7 Labo" attribute="1" defaultMemberUniqueName="[Plage 1].[Discipline ERC 7 Labo].[All]" allUniqueName="[Plage 1].[Discipline ERC 7 Labo].[All]" dimensionUniqueName="[Plage 1]" displayFolder="" count="0" memberValueDatatype="130" unbalanced="0"/>
    <cacheHierarchy uniqueName="[Plage 1].[Discipline ERC 8 Labo]" caption="Discipline ERC 8 Labo" attribute="1" defaultMemberUniqueName="[Plage 1].[Discipline ERC 8 Labo].[All]" allUniqueName="[Plage 1].[Discipline ERC 8 Labo].[All]" dimensionUniqueName="[Plage 1]" displayFolder="" count="0" memberValueDatatype="130" unbalanced="0"/>
    <cacheHierarchy uniqueName="[Plage 1].[Discipline ERC 9 Labo]" caption="Discipline ERC 9 Labo" attribute="1" defaultMemberUniqueName="[Plage 1].[Discipline ERC 9 Labo].[All]" allUniqueName="[Plage 1].[Discipline ERC 9 Labo].[All]" dimensionUniqueName="[Plage 1]" displayFolder="" count="0" memberValueDatatype="130" unbalanced="0"/>
    <cacheHierarchy uniqueName="[Plage 1].[Domaines scientifique HCERES 1]" caption="Domaines scientifique HCERES 1" attribute="1" defaultMemberUniqueName="[Plage 1].[Domaines scientifique HCERES 1].[All]" allUniqueName="[Plage 1].[Domaines scientifique HCERES 1].[All]" dimensionUniqueName="[Plage 1]" displayFolder="" count="0" memberValueDatatype="130" unbalanced="0"/>
    <cacheHierarchy uniqueName="[Plage 1].[Sous-domaines scientifique HCERES 1]" caption="Sous-domaines scientifique HCERES 1" attribute="1" defaultMemberUniqueName="[Plage 1].[Sous-domaines scientifique HCERES 1].[All]" allUniqueName="[Plage 1].[Sous-domaines scientifique HCERES 1].[All]" dimensionUniqueName="[Plage 1]" displayFolder="" count="0" memberValueDatatype="130" unbalanced="0"/>
    <cacheHierarchy uniqueName="[Plage 1].[Sous-Domaines scientifique HCERES 2]" caption="Sous-Domaines scientifique HCERES 2" attribute="1" defaultMemberUniqueName="[Plage 1].[Sous-Domaines scientifique HCERES 2].[All]" allUniqueName="[Plage 1].[Sous-Domaines scientifique HCERES 2].[All]" dimensionUniqueName="[Plage 1]" displayFolder="" count="0" memberValueDatatype="130" unbalanced="0"/>
    <cacheHierarchy uniqueName="[Plage 1].[Sous-Domaine Scientifique HCERES 3]" caption="Sous-Domaine Scientifique HCERES 3" attribute="1" defaultMemberUniqueName="[Plage 1].[Sous-Domaine Scientifique HCERES 3].[All]" allUniqueName="[Plage 1].[Sous-Domaine Scientifique HCERES 3].[All]" dimensionUniqueName="[Plage 1]" displayFolder="" count="0" memberValueDatatype="130" unbalanced="0"/>
    <cacheHierarchy uniqueName="[Plage 1].[sous-domaine scientifique HCERES 4]" caption="sous-domaine scientifique HCERES 4" attribute="1" defaultMemberUniqueName="[Plage 1].[sous-domaine scientifique HCERES 4].[All]" allUniqueName="[Plage 1].[sous-domaine scientifique HCERES 4].[All]" dimensionUniqueName="[Plage 1]" displayFolder="" count="0" memberValueDatatype="130" unbalanced="0"/>
    <cacheHierarchy uniqueName="[Plage 1].[sous-domaine scientifique HCERES 5]" caption="sous-domaine scientifique HCERES 5" attribute="1" defaultMemberUniqueName="[Plage 1].[sous-domaine scientifique HCERES 5].[All]" allUniqueName="[Plage 1].[sous-domaine scientifique HCERES 5].[All]" dimensionUniqueName="[Plage 1]" displayFolder="" count="0" memberValueDatatype="130" unbalanced="0"/>
    <cacheHierarchy uniqueName="[Plage 1].[sous-domaine scientifique HCERES 6]" caption="sous-domaine scientifique HCERES 6" attribute="1" defaultMemberUniqueName="[Plage 1].[sous-domaine scientifique HCERES 6].[All]" allUniqueName="[Plage 1].[sous-domaine scientifique HCERES 6].[All]" dimensionUniqueName="[Plage 1]" displayFolder="" count="0" memberValueDatatype="130" unbalanced="0"/>
    <cacheHierarchy uniqueName="[Tableau1].[ACRONYME]" caption="ACRONYME" attribute="1" defaultMemberUniqueName="[Tableau1].[ACRONYME].[All]" allUniqueName="[Tableau1].[ACRONYME].[All]" dimensionUniqueName="[Tableau1]" displayFolder="" count="2" memberValueDatatype="130" unbalanced="0"/>
    <cacheHierarchy uniqueName="[Tableau1].[Présent aux journées]" caption="Présent aux journées" attribute="1" defaultMemberUniqueName="[Tableau1].[Présent aux journées].[All]" allUniqueName="[Tableau1].[Présent aux journées].[All]" dimensionUniqueName="[Tableau1]" displayFolder="" count="0" memberValueDatatype="130" unbalanced="0"/>
    <cacheHierarchy uniqueName="[Tableau1].[AUDITIONNÉ]" caption="AUDITIONNÉ" attribute="1" defaultMemberUniqueName="[Tableau1].[AUDITIONNÉ].[All]" allUniqueName="[Tableau1].[AUDITIONNÉ].[All]" dimensionUniqueName="[Tableau1]" displayFolder="" count="2" memberValueDatatype="130" unbalanced="0">
      <fieldsUsage count="2">
        <fieldUsage x="-1"/>
        <fieldUsage x="3"/>
      </fieldsUsage>
    </cacheHierarchy>
    <cacheHierarchy uniqueName="[Tableau1].[Financé]" caption="Financé" attribute="1" defaultMemberUniqueName="[Tableau1].[Financé].[All]" allUniqueName="[Tableau1].[Financé].[All]" dimensionUniqueName="[Tableau1]" displayFolder="" count="2" memberValueDatatype="130" unbalanced="0">
      <fieldsUsage count="2">
        <fieldUsage x="-1"/>
        <fieldUsage x="4"/>
      </fieldsUsage>
    </cacheHierarchy>
    <cacheHierarchy uniqueName="[Tableau1].[Budget (demandé) en M€]" caption="Budget (demandé) en M€" attribute="1" defaultMemberUniqueName="[Tableau1].[Budget (demandé) en M€].[All]" allUniqueName="[Tableau1].[Budget (demandé) en M€].[All]" dimensionUniqueName="[Tableau1]" displayFolder="" count="0" memberValueDatatype="5" unbalanced="0"/>
    <cacheHierarchy uniqueName="[Tableau1].[Note du jury]" caption="Note du jury" attribute="1" defaultMemberUniqueName="[Tableau1].[Note du jury].[All]" allUniqueName="[Tableau1].[Note du jury].[All]" dimensionUniqueName="[Tableau1]" displayFolder="" count="0" memberValueDatatype="130" unbalanced="0"/>
    <cacheHierarchy uniqueName="[Tableau1].[Défi]" caption="Défi" attribute="1" defaultMemberUniqueName="[Tableau1].[Défi].[All]" allUniqueName="[Tableau1].[Défi].[All]" dimensionUniqueName="[Tableau1]" displayFolder="" count="0" memberValueDatatype="20" unbalanced="0"/>
    <cacheHierarchy uniqueName="[Tableau1].[NOM COMPLET FR]" caption="NOM COMPLET FR" attribute="1" defaultMemberUniqueName="[Tableau1].[NOM COMPLET FR].[All]" allUniqueName="[Tableau1].[NOM COMPLET FR].[All]" dimensionUniqueName="[Tableau1]" displayFolder="" count="0" memberValueDatatype="130" unbalanced="0"/>
    <cacheHierarchy uniqueName="[Tableau1].[NOM COMPLET ANGLAIS]" caption="NOM COMPLET ANGLAIS" attribute="1" defaultMemberUniqueName="[Tableau1].[NOM COMPLET ANGLAIS].[All]" allUniqueName="[Tableau1].[NOM COMPLET ANGLAIS].[All]" dimensionUniqueName="[Tableau1]" displayFolder="" count="0" memberValueDatatype="130" unbalanced="0"/>
    <cacheHierarchy uniqueName="[Tableau1].[NOM PRENOM DU PORTEUR]" caption="NOM PRENOM DU PORTEUR" attribute="1" defaultMemberUniqueName="[Tableau1].[NOM PRENOM DU PORTEUR].[All]" allUniqueName="[Tableau1].[NOM PRENOM DU PORTEUR].[All]" dimensionUniqueName="[Tableau1]" displayFolder="" count="0" memberValueDatatype="130" unbalanced="0"/>
    <cacheHierarchy uniqueName="[Tableau1].[Établissement porteur]" caption="Établissement porteur" attribute="1" defaultMemberUniqueName="[Tableau1].[Établissement porteur].[All]" allUniqueName="[Tableau1].[Établissement porteur].[All]" dimensionUniqueName="[Tableau1]" displayFolder="" count="0" memberValueDatatype="130" unbalanced="0"/>
    <cacheHierarchy uniqueName="[Tableau1].[Établissement 2]" caption="Établissement 2" attribute="1" defaultMemberUniqueName="[Tableau1].[Établissement 2].[All]" allUniqueName="[Tableau1].[Établissement 2].[All]" dimensionUniqueName="[Tableau1]" displayFolder="" count="0" memberValueDatatype="130" unbalanced="0"/>
    <cacheHierarchy uniqueName="[Tableau1].[Établissement 3]" caption="Établissement 3" attribute="1" defaultMemberUniqueName="[Tableau1].[Établissement 3].[All]" allUniqueName="[Tableau1].[Établissement 3].[All]" dimensionUniqueName="[Tableau1]" displayFolder="" count="0" memberValueDatatype="130" unbalanced="0"/>
    <cacheHierarchy uniqueName="[Tableau1].[Établissement 4]" caption="Établissement 4" attribute="1" defaultMemberUniqueName="[Tableau1].[Établissement 4].[All]" allUniqueName="[Tableau1].[Établissement 4].[All]" dimensionUniqueName="[Tableau1]" displayFolder="" count="0" memberValueDatatype="130" unbalanced="0"/>
    <cacheHierarchy uniqueName="[Tableau1].[Établissement 5]" caption="Établissement 5" attribute="1" defaultMemberUniqueName="[Tableau1].[Établissement 5].[All]" allUniqueName="[Tableau1].[Établissement 5].[All]" dimensionUniqueName="[Tableau1]" displayFolder="" count="0" memberValueDatatype="130" unbalanced="0"/>
    <cacheHierarchy uniqueName="[Tableau1].[Établissement 6]" caption="Établissement 6" attribute="1" defaultMemberUniqueName="[Tableau1].[Établissement 6].[All]" allUniqueName="[Tableau1].[Établissement 6].[All]" dimensionUniqueName="[Tableau1]" displayFolder="" count="0" memberValueDatatype="130" unbalanced="0"/>
    <cacheHierarchy uniqueName="[Tableau1].[Établissement 7]" caption="Établissement 7" attribute="1" defaultMemberUniqueName="[Tableau1].[Établissement 7].[All]" allUniqueName="[Tableau1].[Établissement 7].[All]" dimensionUniqueName="[Tableau1]" displayFolder="" count="0" memberValueDatatype="130" unbalanced="0"/>
    <cacheHierarchy uniqueName="[Tableau1].[Établissement 8]" caption="Établissement 8" attribute="1" defaultMemberUniqueName="[Tableau1].[Établissement 8].[All]" allUniqueName="[Tableau1].[Établissement 8].[All]" dimensionUniqueName="[Tableau1]" displayFolder="" count="0" memberValueDatatype="130" unbalanced="0"/>
    <cacheHierarchy uniqueName="[Tableau1].[Établissement 9]" caption="Établissement 9" attribute="1" defaultMemberUniqueName="[Tableau1].[Établissement 9].[All]" allUniqueName="[Tableau1].[Établissement 9].[All]" dimensionUniqueName="[Tableau1]" displayFolder="" count="0" memberValueDatatype="130" unbalanced="0"/>
    <cacheHierarchy uniqueName="[Tableau1].[Établissement 10]" caption="Établissement 10" attribute="1" defaultMemberUniqueName="[Tableau1].[Établissement 10].[All]" allUniqueName="[Tableau1].[Établissement 10].[All]" dimensionUniqueName="[Tableau1]" displayFolder="" count="0" memberValueDatatype="130" unbalanced="0"/>
    <cacheHierarchy uniqueName="[Tableau1].[Établissement 11]" caption="Établissement 11" attribute="1" defaultMemberUniqueName="[Tableau1].[Établissement 11].[All]" allUniqueName="[Tableau1].[Établissement 11].[All]" dimensionUniqueName="[Tableau1]" displayFolder="" count="0" memberValueDatatype="130" unbalanced="0"/>
    <cacheHierarchy uniqueName="[Tableau1].[Établissement 12]" caption="Établissement 12" attribute="1" defaultMemberUniqueName="[Tableau1].[Établissement 12].[All]" allUniqueName="[Tableau1].[Établissement 12].[All]" dimensionUniqueName="[Tableau1]" displayFolder="" count="0" memberValueDatatype="130" unbalanced="0"/>
    <cacheHierarchy uniqueName="[Tableau1].[Établissement 13]" caption="Établissement 13" attribute="1" defaultMemberUniqueName="[Tableau1].[Établissement 13].[All]" allUniqueName="[Tableau1].[Établissement 13].[All]" dimensionUniqueName="[Tableau1]" displayFolder="" count="0" memberValueDatatype="130" unbalanced="0"/>
    <cacheHierarchy uniqueName="[Tableau1].[Établissement 14]" caption="Établissement 14" attribute="1" defaultMemberUniqueName="[Tableau1].[Établissement 14].[All]" allUniqueName="[Tableau1].[Établissement 14].[All]" dimensionUniqueName="[Tableau1]" displayFolder="" count="0" memberValueDatatype="130" unbalanced="0"/>
    <cacheHierarchy uniqueName="[Tableau1].[Établissement 15]" caption="Établissement 15" attribute="1" defaultMemberUniqueName="[Tableau1].[Établissement 15].[All]" allUniqueName="[Tableau1].[Établissement 15].[All]" dimensionUniqueName="[Tableau1]" displayFolder="" count="0" memberValueDatatype="130" unbalanced="0"/>
    <cacheHierarchy uniqueName="[Tableau1].[LABORATOIRE DU PORTEUR]" caption="LABORATOIRE DU PORTEUR" attribute="1" defaultMemberUniqueName="[Tableau1].[LABORATOIRE DU PORTEUR].[All]" allUniqueName="[Tableau1].[LABORATOIRE DU PORTEUR].[All]" dimensionUniqueName="[Tableau1]" displayFolder="" count="0" memberValueDatatype="130" unbalanced="0"/>
    <cacheHierarchy uniqueName="[Tableau1].[Lab porteur chercheur 1]" caption="Lab porteur chercheur 1" attribute="1" defaultMemberUniqueName="[Tableau1].[Lab porteur chercheur 1].[All]" allUniqueName="[Tableau1].[Lab porteur chercheur 1].[All]" dimensionUniqueName="[Tableau1]" displayFolder="" count="0" memberValueDatatype="130" unbalanced="0"/>
    <cacheHierarchy uniqueName="[Tableau1].[Lab porteur chercheur 2]" caption="Lab porteur chercheur 2" attribute="1" defaultMemberUniqueName="[Tableau1].[Lab porteur chercheur 2].[All]" allUniqueName="[Tableau1].[Lab porteur chercheur 2].[All]" dimensionUniqueName="[Tableau1]" displayFolder="" count="0" memberValueDatatype="130" unbalanced="0"/>
    <cacheHierarchy uniqueName="[Tableau1].[Lab porteur chercheur 3]" caption="Lab porteur chercheur 3" attribute="1" defaultMemberUniqueName="[Tableau1].[Lab porteur chercheur 3].[All]" allUniqueName="[Tableau1].[Lab porteur chercheur 3].[All]" dimensionUniqueName="[Tableau1]" displayFolder="" count="0" memberValueDatatype="130" unbalanced="0"/>
    <cacheHierarchy uniqueName="[Tableau1].[Lab porteur chercheur 4]" caption="Lab porteur chercheur 4" attribute="1" defaultMemberUniqueName="[Tableau1].[Lab porteur chercheur 4].[All]" allUniqueName="[Tableau1].[Lab porteur chercheur 4].[All]" dimensionUniqueName="[Tableau1]" displayFolder="" count="0" memberValueDatatype="130" unbalanced="0"/>
    <cacheHierarchy uniqueName="[Tableau1].[Lab porteur chercheur 5]" caption="Lab porteur chercheur 5" attribute="1" defaultMemberUniqueName="[Tableau1].[Lab porteur chercheur 5].[All]" allUniqueName="[Tableau1].[Lab porteur chercheur 5].[All]" dimensionUniqueName="[Tableau1]" displayFolder="" count="0" memberValueDatatype="130" unbalanced="0"/>
    <cacheHierarchy uniqueName="[Tableau1].[Lab porteur chercheur 6]" caption="Lab porteur chercheur 6" attribute="1" defaultMemberUniqueName="[Tableau1].[Lab porteur chercheur 6].[All]" allUniqueName="[Tableau1].[Lab porteur chercheur 6].[All]" dimensionUniqueName="[Tableau1]" displayFolder="" count="0" memberValueDatatype="130" unbalanced="0"/>
    <cacheHierarchy uniqueName="[Tableau1].[Lab porteur chercheur 7]" caption="Lab porteur chercheur 7" attribute="1" defaultMemberUniqueName="[Tableau1].[Lab porteur chercheur 7].[All]" allUniqueName="[Tableau1].[Lab porteur chercheur 7].[All]" dimensionUniqueName="[Tableau1]" displayFolder="" count="0" memberValueDatatype="130" unbalanced="0"/>
    <cacheHierarchy uniqueName="[Tableau1].[Lab porteur chercheur 8]" caption="Lab porteur chercheur 8" attribute="1" defaultMemberUniqueName="[Tableau1].[Lab porteur chercheur 8].[All]" allUniqueName="[Tableau1].[Lab porteur chercheur 8].[All]" dimensionUniqueName="[Tableau1]" displayFolder="" count="0" memberValueDatatype="130" unbalanced="0"/>
    <cacheHierarchy uniqueName="[Tableau1].[Lab porteur chercheur 9]" caption="Lab porteur chercheur 9" attribute="1" defaultMemberUniqueName="[Tableau1].[Lab porteur chercheur 9].[All]" allUniqueName="[Tableau1].[Lab porteur chercheur 9].[All]" dimensionUniqueName="[Tableau1]" displayFolder="" count="0" memberValueDatatype="130" unbalanced="0"/>
    <cacheHierarchy uniqueName="[Tableau1].[Lab porteur chercheur 10]" caption="Lab porteur chercheur 10" attribute="1" defaultMemberUniqueName="[Tableau1].[Lab porteur chercheur 10].[All]" allUniqueName="[Tableau1].[Lab porteur chercheur 10].[All]" dimensionUniqueName="[Tableau1]" displayFolder="" count="0" memberValueDatatype="130" unbalanced="0"/>
    <cacheHierarchy uniqueName="[Tableau1].[Lab porteur chercheur 11]" caption="Lab porteur chercheur 11" attribute="1" defaultMemberUniqueName="[Tableau1].[Lab porteur chercheur 11].[All]" allUniqueName="[Tableau1].[Lab porteur chercheur 11].[All]" dimensionUniqueName="[Tableau1]" displayFolder="" count="0" memberValueDatatype="130" unbalanced="0"/>
    <cacheHierarchy uniqueName="[Tableau1].[LABORATOIRE 2]" caption="LABORATOIRE 2" attribute="1" defaultMemberUniqueName="[Tableau1].[LABORATOIRE 2].[All]" allUniqueName="[Tableau1].[LABORATOIRE 2].[All]" dimensionUniqueName="[Tableau1]" displayFolder="" count="0" memberValueDatatype="130" unbalanced="0"/>
    <cacheHierarchy uniqueName="[Tableau1].[Lab 2 Chercheur 1]" caption="Lab 2 Chercheur 1" attribute="1" defaultMemberUniqueName="[Tableau1].[Lab 2 Chercheur 1].[All]" allUniqueName="[Tableau1].[Lab 2 Chercheur 1].[All]" dimensionUniqueName="[Tableau1]" displayFolder="" count="0" memberValueDatatype="130" unbalanced="0"/>
    <cacheHierarchy uniqueName="[Tableau1].[Lab 2 Chercheur 2]" caption="Lab 2 Chercheur 2" attribute="1" defaultMemberUniqueName="[Tableau1].[Lab 2 Chercheur 2].[All]" allUniqueName="[Tableau1].[Lab 2 Chercheur 2].[All]" dimensionUniqueName="[Tableau1]" displayFolder="" count="0" memberValueDatatype="130" unbalanced="0"/>
    <cacheHierarchy uniqueName="[Tableau1].[Lab 2 Chercheur 3]" caption="Lab 2 Chercheur 3" attribute="1" defaultMemberUniqueName="[Tableau1].[Lab 2 Chercheur 3].[All]" allUniqueName="[Tableau1].[Lab 2 Chercheur 3].[All]" dimensionUniqueName="[Tableau1]" displayFolder="" count="0" memberValueDatatype="130" unbalanced="0"/>
    <cacheHierarchy uniqueName="[Tableau1].[Lab 2 Chercheur 4]" caption="Lab 2 Chercheur 4" attribute="1" defaultMemberUniqueName="[Tableau1].[Lab 2 Chercheur 4].[All]" allUniqueName="[Tableau1].[Lab 2 Chercheur 4].[All]" dimensionUniqueName="[Tableau1]" displayFolder="" count="0" memberValueDatatype="130" unbalanced="0"/>
    <cacheHierarchy uniqueName="[Tableau1].[Lab 2 Chercheur 5]" caption="Lab 2 Chercheur 5" attribute="1" defaultMemberUniqueName="[Tableau1].[Lab 2 Chercheur 5].[All]" allUniqueName="[Tableau1].[Lab 2 Chercheur 5].[All]" dimensionUniqueName="[Tableau1]" displayFolder="" count="0" memberValueDatatype="130" unbalanced="0"/>
    <cacheHierarchy uniqueName="[Tableau1].[Lab 2 Chercheur 6]" caption="Lab 2 Chercheur 6" attribute="1" defaultMemberUniqueName="[Tableau1].[Lab 2 Chercheur 6].[All]" allUniqueName="[Tableau1].[Lab 2 Chercheur 6].[All]" dimensionUniqueName="[Tableau1]" displayFolder="" count="0" memberValueDatatype="130" unbalanced="0"/>
    <cacheHierarchy uniqueName="[Tableau1].[Lab 2 Chercheur 7]" caption="Lab 2 Chercheur 7" attribute="1" defaultMemberUniqueName="[Tableau1].[Lab 2 Chercheur 7].[All]" allUniqueName="[Tableau1].[Lab 2 Chercheur 7].[All]" dimensionUniqueName="[Tableau1]" displayFolder="" count="0" memberValueDatatype="130" unbalanced="0"/>
    <cacheHierarchy uniqueName="[Tableau1].[LABORATOIRE 3]" caption="LABORATOIRE 3" attribute="1" defaultMemberUniqueName="[Tableau1].[LABORATOIRE 3].[All]" allUniqueName="[Tableau1].[LABORATOIRE 3].[All]" dimensionUniqueName="[Tableau1]" displayFolder="" count="0" memberValueDatatype="130" unbalanced="0"/>
    <cacheHierarchy uniqueName="[Tableau1].[Lab 3 Chercheur 1]" caption="Lab 3 Chercheur 1" attribute="1" defaultMemberUniqueName="[Tableau1].[Lab 3 Chercheur 1].[All]" allUniqueName="[Tableau1].[Lab 3 Chercheur 1].[All]" dimensionUniqueName="[Tableau1]" displayFolder="" count="0" memberValueDatatype="130" unbalanced="0"/>
    <cacheHierarchy uniqueName="[Tableau1].[Lab 3 Chercheur 2]" caption="Lab 3 Chercheur 2" attribute="1" defaultMemberUniqueName="[Tableau1].[Lab 3 Chercheur 2].[All]" allUniqueName="[Tableau1].[Lab 3 Chercheur 2].[All]" dimensionUniqueName="[Tableau1]" displayFolder="" count="0" memberValueDatatype="130" unbalanced="0"/>
    <cacheHierarchy uniqueName="[Tableau1].[Lab 3 Chercheur 3]" caption="Lab 3 Chercheur 3" attribute="1" defaultMemberUniqueName="[Tableau1].[Lab 3 Chercheur 3].[All]" allUniqueName="[Tableau1].[Lab 3 Chercheur 3].[All]" dimensionUniqueName="[Tableau1]" displayFolder="" count="0" memberValueDatatype="130" unbalanced="0"/>
    <cacheHierarchy uniqueName="[Tableau1].[Lab 3 Chercheur 4]" caption="Lab 3 Chercheur 4" attribute="1" defaultMemberUniqueName="[Tableau1].[Lab 3 Chercheur 4].[All]" allUniqueName="[Tableau1].[Lab 3 Chercheur 4].[All]" dimensionUniqueName="[Tableau1]" displayFolder="" count="0" memberValueDatatype="130" unbalanced="0"/>
    <cacheHierarchy uniqueName="[Tableau1].[Lab 3 Chercheur 5]" caption="Lab 3 Chercheur 5" attribute="1" defaultMemberUniqueName="[Tableau1].[Lab 3 Chercheur 5].[All]" allUniqueName="[Tableau1].[Lab 3 Chercheur 5].[All]" dimensionUniqueName="[Tableau1]" displayFolder="" count="0" memberValueDatatype="130" unbalanced="0"/>
    <cacheHierarchy uniqueName="[Tableau1].[Lab 3 Chercheur 6]" caption="Lab 3 Chercheur 6" attribute="1" defaultMemberUniqueName="[Tableau1].[Lab 3 Chercheur 6].[All]" allUniqueName="[Tableau1].[Lab 3 Chercheur 6].[All]" dimensionUniqueName="[Tableau1]" displayFolder="" count="0" memberValueDatatype="130" unbalanced="0"/>
    <cacheHierarchy uniqueName="[Tableau1].[Lab 3 Chercheur 7]" caption="Lab 3 Chercheur 7" attribute="1" defaultMemberUniqueName="[Tableau1].[Lab 3 Chercheur 7].[All]" allUniqueName="[Tableau1].[Lab 3 Chercheur 7].[All]" dimensionUniqueName="[Tableau1]" displayFolder="" count="0" memberValueDatatype="130" unbalanced="0"/>
    <cacheHierarchy uniqueName="[Tableau1].[Lab 3 Chercheur 8]" caption="Lab 3 Chercheur 8" attribute="1" defaultMemberUniqueName="[Tableau1].[Lab 3 Chercheur 8].[All]" allUniqueName="[Tableau1].[Lab 3 Chercheur 8].[All]" dimensionUniqueName="[Tableau1]" displayFolder="" count="0" memberValueDatatype="130" unbalanced="0"/>
    <cacheHierarchy uniqueName="[Tableau1].[Lab 3 Chercheur 9]" caption="Lab 3 Chercheur 9" attribute="1" defaultMemberUniqueName="[Tableau1].[Lab 3 Chercheur 9].[All]" allUniqueName="[Tableau1].[Lab 3 Chercheur 9].[All]" dimensionUniqueName="[Tableau1]" displayFolder="" count="0" memberValueDatatype="130" unbalanced="0"/>
    <cacheHierarchy uniqueName="[Tableau1].[LABORATOIRE 4]" caption="LABORATOIRE 4" attribute="1" defaultMemberUniqueName="[Tableau1].[LABORATOIRE 4].[All]" allUniqueName="[Tableau1].[LABORATOIRE 4].[All]" dimensionUniqueName="[Tableau1]" displayFolder="" count="0" memberValueDatatype="130" unbalanced="0"/>
    <cacheHierarchy uniqueName="[Tableau1].[Lab 4 Chercheur 1]" caption="Lab 4 Chercheur 1" attribute="1" defaultMemberUniqueName="[Tableau1].[Lab 4 Chercheur 1].[All]" allUniqueName="[Tableau1].[Lab 4 Chercheur 1].[All]" dimensionUniqueName="[Tableau1]" displayFolder="" count="0" memberValueDatatype="130" unbalanced="0"/>
    <cacheHierarchy uniqueName="[Tableau1].[Lab 4 Chercheur 2]" caption="Lab 4 Chercheur 2" attribute="1" defaultMemberUniqueName="[Tableau1].[Lab 4 Chercheur 2].[All]" allUniqueName="[Tableau1].[Lab 4 Chercheur 2].[All]" dimensionUniqueName="[Tableau1]" displayFolder="" count="0" memberValueDatatype="130" unbalanced="0"/>
    <cacheHierarchy uniqueName="[Tableau1].[Lab 4 Chercheur 3]" caption="Lab 4 Chercheur 3" attribute="1" defaultMemberUniqueName="[Tableau1].[Lab 4 Chercheur 3].[All]" allUniqueName="[Tableau1].[Lab 4 Chercheur 3].[All]" dimensionUniqueName="[Tableau1]" displayFolder="" count="0" memberValueDatatype="130" unbalanced="0"/>
    <cacheHierarchy uniqueName="[Tableau1].[Lab 4 Chercheur 4]" caption="Lab 4 Chercheur 4" attribute="1" defaultMemberUniqueName="[Tableau1].[Lab 4 Chercheur 4].[All]" allUniqueName="[Tableau1].[Lab 4 Chercheur 4].[All]" dimensionUniqueName="[Tableau1]" displayFolder="" count="0" memberValueDatatype="130" unbalanced="0"/>
    <cacheHierarchy uniqueName="[Tableau1].[Lab 4 Chercheur 5]" caption="Lab 4 Chercheur 5" attribute="1" defaultMemberUniqueName="[Tableau1].[Lab 4 Chercheur 5].[All]" allUniqueName="[Tableau1].[Lab 4 Chercheur 5].[All]" dimensionUniqueName="[Tableau1]" displayFolder="" count="0" memberValueDatatype="130" unbalanced="0"/>
    <cacheHierarchy uniqueName="[Tableau1].[Lab 4 Chercheur 6]" caption="Lab 4 Chercheur 6" attribute="1" defaultMemberUniqueName="[Tableau1].[Lab 4 Chercheur 6].[All]" allUniqueName="[Tableau1].[Lab 4 Chercheur 6].[All]" dimensionUniqueName="[Tableau1]" displayFolder="" count="0" memberValueDatatype="130" unbalanced="0"/>
    <cacheHierarchy uniqueName="[Tableau1].[Lab 4 Chercheur 7]" caption="Lab 4 Chercheur 7" attribute="1" defaultMemberUniqueName="[Tableau1].[Lab 4 Chercheur 7].[All]" allUniqueName="[Tableau1].[Lab 4 Chercheur 7].[All]" dimensionUniqueName="[Tableau1]" displayFolder="" count="0" memberValueDatatype="130" unbalanced="0"/>
    <cacheHierarchy uniqueName="[Tableau1].[Lab 4 Chercheur 8]" caption="Lab 4 Chercheur 8" attribute="1" defaultMemberUniqueName="[Tableau1].[Lab 4 Chercheur 8].[All]" allUniqueName="[Tableau1].[Lab 4 Chercheur 8].[All]" dimensionUniqueName="[Tableau1]" displayFolder="" count="0" memberValueDatatype="130" unbalanced="0"/>
    <cacheHierarchy uniqueName="[Tableau1].[LABORATOIRE 5]" caption="LABORATOIRE 5" attribute="1" defaultMemberUniqueName="[Tableau1].[LABORATOIRE 5].[All]" allUniqueName="[Tableau1].[LABORATOIRE 5].[All]" dimensionUniqueName="[Tableau1]" displayFolder="" count="0" memberValueDatatype="130" unbalanced="0"/>
    <cacheHierarchy uniqueName="[Tableau1].[Lab 5 Chercheur 1]" caption="Lab 5 Chercheur 1" attribute="1" defaultMemberUniqueName="[Tableau1].[Lab 5 Chercheur 1].[All]" allUniqueName="[Tableau1].[Lab 5 Chercheur 1].[All]" dimensionUniqueName="[Tableau1]" displayFolder="" count="0" memberValueDatatype="130" unbalanced="0"/>
    <cacheHierarchy uniqueName="[Tableau1].[Lab 5 Chercheur 2]" caption="Lab 5 Chercheur 2" attribute="1" defaultMemberUniqueName="[Tableau1].[Lab 5 Chercheur 2].[All]" allUniqueName="[Tableau1].[Lab 5 Chercheur 2].[All]" dimensionUniqueName="[Tableau1]" displayFolder="" count="0" memberValueDatatype="130" unbalanced="0"/>
    <cacheHierarchy uniqueName="[Tableau1].[Lab 5 Chercheur 3]" caption="Lab 5 Chercheur 3" attribute="1" defaultMemberUniqueName="[Tableau1].[Lab 5 Chercheur 3].[All]" allUniqueName="[Tableau1].[Lab 5 Chercheur 3].[All]" dimensionUniqueName="[Tableau1]" displayFolder="" count="0" memberValueDatatype="130" unbalanced="0"/>
    <cacheHierarchy uniqueName="[Tableau1].[Lab 5 Chercheur 4]" caption="Lab 5 Chercheur 4" attribute="1" defaultMemberUniqueName="[Tableau1].[Lab 5 Chercheur 4].[All]" allUniqueName="[Tableau1].[Lab 5 Chercheur 4].[All]" dimensionUniqueName="[Tableau1]" displayFolder="" count="0" memberValueDatatype="130" unbalanced="0"/>
    <cacheHierarchy uniqueName="[Tableau1].[Lab 5 Chercheur 5]" caption="Lab 5 Chercheur 5" attribute="1" defaultMemberUniqueName="[Tableau1].[Lab 5 Chercheur 5].[All]" allUniqueName="[Tableau1].[Lab 5 Chercheur 5].[All]" dimensionUniqueName="[Tableau1]" displayFolder="" count="0" memberValueDatatype="130" unbalanced="0"/>
    <cacheHierarchy uniqueName="[Tableau1].[Lab 5 Chercheur 6]" caption="Lab 5 Chercheur 6" attribute="1" defaultMemberUniqueName="[Tableau1].[Lab 5 Chercheur 6].[All]" allUniqueName="[Tableau1].[Lab 5 Chercheur 6].[All]" dimensionUniqueName="[Tableau1]" displayFolder="" count="0" memberValueDatatype="130" unbalanced="0"/>
    <cacheHierarchy uniqueName="[Tableau1].[Lab 5 Chercheur 7]" caption="Lab 5 Chercheur 7" attribute="1" defaultMemberUniqueName="[Tableau1].[Lab 5 Chercheur 7].[All]" allUniqueName="[Tableau1].[Lab 5 Chercheur 7].[All]" dimensionUniqueName="[Tableau1]" displayFolder="" count="0" memberValueDatatype="130" unbalanced="0"/>
    <cacheHierarchy uniqueName="[Tableau1].[Lab 5 Chercheur 8]" caption="Lab 5 Chercheur 8" attribute="1" defaultMemberUniqueName="[Tableau1].[Lab 5 Chercheur 8].[All]" allUniqueName="[Tableau1].[Lab 5 Chercheur 8].[All]" dimensionUniqueName="[Tableau1]" displayFolder="" count="0" memberValueDatatype="130" unbalanced="0"/>
    <cacheHierarchy uniqueName="[Tableau1].[LABORATOIRE 6]" caption="LABORATOIRE 6" attribute="1" defaultMemberUniqueName="[Tableau1].[LABORATOIRE 6].[All]" allUniqueName="[Tableau1].[LABORATOIRE 6].[All]" dimensionUniqueName="[Tableau1]" displayFolder="" count="0" memberValueDatatype="130" unbalanced="0"/>
    <cacheHierarchy uniqueName="[Tableau1].[Lab 6 Chercheur 1]" caption="Lab 6 Chercheur 1" attribute="1" defaultMemberUniqueName="[Tableau1].[Lab 6 Chercheur 1].[All]" allUniqueName="[Tableau1].[Lab 6 Chercheur 1].[All]" dimensionUniqueName="[Tableau1]" displayFolder="" count="0" memberValueDatatype="130" unbalanced="0"/>
    <cacheHierarchy uniqueName="[Tableau1].[Lab 6 Chercheur 2]" caption="Lab 6 Chercheur 2" attribute="1" defaultMemberUniqueName="[Tableau1].[Lab 6 Chercheur 2].[All]" allUniqueName="[Tableau1].[Lab 6 Chercheur 2].[All]" dimensionUniqueName="[Tableau1]" displayFolder="" count="0" memberValueDatatype="130" unbalanced="0"/>
    <cacheHierarchy uniqueName="[Tableau1].[Lab 6 Chercheur 3]" caption="Lab 6 Chercheur 3" attribute="1" defaultMemberUniqueName="[Tableau1].[Lab 6 Chercheur 3].[All]" allUniqueName="[Tableau1].[Lab 6 Chercheur 3].[All]" dimensionUniqueName="[Tableau1]" displayFolder="" count="0" memberValueDatatype="130" unbalanced="0"/>
    <cacheHierarchy uniqueName="[Tableau1].[Lab 6 Chercheur 4]" caption="Lab 6 Chercheur 4" attribute="1" defaultMemberUniqueName="[Tableau1].[Lab 6 Chercheur 4].[All]" allUniqueName="[Tableau1].[Lab 6 Chercheur 4].[All]" dimensionUniqueName="[Tableau1]" displayFolder="" count="0" memberValueDatatype="130" unbalanced="0"/>
    <cacheHierarchy uniqueName="[Tableau1].[Lab 6 Chercheur 5]" caption="Lab 6 Chercheur 5" attribute="1" defaultMemberUniqueName="[Tableau1].[Lab 6 Chercheur 5].[All]" allUniqueName="[Tableau1].[Lab 6 Chercheur 5].[All]" dimensionUniqueName="[Tableau1]" displayFolder="" count="0" memberValueDatatype="130" unbalanced="0"/>
    <cacheHierarchy uniqueName="[Tableau1].[Lab 6 Chercheur 6]" caption="Lab 6 Chercheur 6" attribute="1" defaultMemberUniqueName="[Tableau1].[Lab 6 Chercheur 6].[All]" allUniqueName="[Tableau1].[Lab 6 Chercheur 6].[All]" dimensionUniqueName="[Tableau1]" displayFolder="" count="0" memberValueDatatype="130" unbalanced="0"/>
    <cacheHierarchy uniqueName="[Tableau1].[Lab 6 Chercheur 7]" caption="Lab 6 Chercheur 7" attribute="1" defaultMemberUniqueName="[Tableau1].[Lab 6 Chercheur 7].[All]" allUniqueName="[Tableau1].[Lab 6 Chercheur 7].[All]" dimensionUniqueName="[Tableau1]" displayFolder="" count="0" memberValueDatatype="130" unbalanced="0"/>
    <cacheHierarchy uniqueName="[Tableau1].[LABORATOIRE 7]" caption="LABORATOIRE 7" attribute="1" defaultMemberUniqueName="[Tableau1].[LABORATOIRE 7].[All]" allUniqueName="[Tableau1].[LABORATOIRE 7].[All]" dimensionUniqueName="[Tableau1]" displayFolder="" count="0" memberValueDatatype="130" unbalanced="0"/>
    <cacheHierarchy uniqueName="[Tableau1].[Lab 7 Chercheur 1]" caption="Lab 7 Chercheur 1" attribute="1" defaultMemberUniqueName="[Tableau1].[Lab 7 Chercheur 1].[All]" allUniqueName="[Tableau1].[Lab 7 Chercheur 1].[All]" dimensionUniqueName="[Tableau1]" displayFolder="" count="0" memberValueDatatype="130" unbalanced="0"/>
    <cacheHierarchy uniqueName="[Tableau1].[Lab 7 Chercheur 2]" caption="Lab 7 Chercheur 2" attribute="1" defaultMemberUniqueName="[Tableau1].[Lab 7 Chercheur 2].[All]" allUniqueName="[Tableau1].[Lab 7 Chercheur 2].[All]" dimensionUniqueName="[Tableau1]" displayFolder="" count="0" memberValueDatatype="130" unbalanced="0"/>
    <cacheHierarchy uniqueName="[Tableau1].[Lab 7 Chercheur 3]" caption="Lab 7 Chercheur 3" attribute="1" defaultMemberUniqueName="[Tableau1].[Lab 7 Chercheur 3].[All]" allUniqueName="[Tableau1].[Lab 7 Chercheur 3].[All]" dimensionUniqueName="[Tableau1]" displayFolder="" count="0" memberValueDatatype="130" unbalanced="0"/>
    <cacheHierarchy uniqueName="[Tableau1].[Lab 7 Chercheur 4]" caption="Lab 7 Chercheur 4" attribute="1" defaultMemberUniqueName="[Tableau1].[Lab 7 Chercheur 4].[All]" allUniqueName="[Tableau1].[Lab 7 Chercheur 4].[All]" dimensionUniqueName="[Tableau1]" displayFolder="" count="0" memberValueDatatype="130" unbalanced="0"/>
    <cacheHierarchy uniqueName="[Tableau1].[Lab 7 Chercheur 5]" caption="Lab 7 Chercheur 5" attribute="1" defaultMemberUniqueName="[Tableau1].[Lab 7 Chercheur 5].[All]" allUniqueName="[Tableau1].[Lab 7 Chercheur 5].[All]" dimensionUniqueName="[Tableau1]" displayFolder="" count="0" memberValueDatatype="130" unbalanced="0"/>
    <cacheHierarchy uniqueName="[Tableau1].[Lab 7 Chercheur 6]" caption="Lab 7 Chercheur 6" attribute="1" defaultMemberUniqueName="[Tableau1].[Lab 7 Chercheur 6].[All]" allUniqueName="[Tableau1].[Lab 7 Chercheur 6].[All]" dimensionUniqueName="[Tableau1]" displayFolder="" count="0" memberValueDatatype="130" unbalanced="0"/>
    <cacheHierarchy uniqueName="[Tableau1].[Lab 7 Chercheur 7]" caption="Lab 7 Chercheur 7" attribute="1" defaultMemberUniqueName="[Tableau1].[Lab 7 Chercheur 7].[All]" allUniqueName="[Tableau1].[Lab 7 Chercheur 7].[All]" dimensionUniqueName="[Tableau1]" displayFolder="" count="0" memberValueDatatype="130" unbalanced="0"/>
    <cacheHierarchy uniqueName="[Tableau1].[LABORATOIRE 8]" caption="LABORATOIRE 8" attribute="1" defaultMemberUniqueName="[Tableau1].[LABORATOIRE 8].[All]" allUniqueName="[Tableau1].[LABORATOIRE 8].[All]" dimensionUniqueName="[Tableau1]" displayFolder="" count="0" memberValueDatatype="130" unbalanced="0"/>
    <cacheHierarchy uniqueName="[Tableau1].[Lab 8 Chercheur 1]" caption="Lab 8 Chercheur 1" attribute="1" defaultMemberUniqueName="[Tableau1].[Lab 8 Chercheur 1].[All]" allUniqueName="[Tableau1].[Lab 8 Chercheur 1].[All]" dimensionUniqueName="[Tableau1]" displayFolder="" count="0" memberValueDatatype="130" unbalanced="0"/>
    <cacheHierarchy uniqueName="[Tableau1].[Lab 8 Chercheur 2]" caption="Lab 8 Chercheur 2" attribute="1" defaultMemberUniqueName="[Tableau1].[Lab 8 Chercheur 2].[All]" allUniqueName="[Tableau1].[Lab 8 Chercheur 2].[All]" dimensionUniqueName="[Tableau1]" displayFolder="" count="0" memberValueDatatype="130" unbalanced="0"/>
    <cacheHierarchy uniqueName="[Tableau1].[Lab 8 Chercheur 3]" caption="Lab 8 Chercheur 3" attribute="1" defaultMemberUniqueName="[Tableau1].[Lab 8 Chercheur 3].[All]" allUniqueName="[Tableau1].[Lab 8 Chercheur 3].[All]" dimensionUniqueName="[Tableau1]" displayFolder="" count="0" memberValueDatatype="130" unbalanced="0"/>
    <cacheHierarchy uniqueName="[Tableau1].[Lab 8 Chercheur 4]" caption="Lab 8 Chercheur 4" attribute="1" defaultMemberUniqueName="[Tableau1].[Lab 8 Chercheur 4].[All]" allUniqueName="[Tableau1].[Lab 8 Chercheur 4].[All]" dimensionUniqueName="[Tableau1]" displayFolder="" count="0" memberValueDatatype="130" unbalanced="0"/>
    <cacheHierarchy uniqueName="[Tableau1].[Lab 8 Chercheur 5]" caption="Lab 8 Chercheur 5" attribute="1" defaultMemberUniqueName="[Tableau1].[Lab 8 Chercheur 5].[All]" allUniqueName="[Tableau1].[Lab 8 Chercheur 5].[All]" dimensionUniqueName="[Tableau1]" displayFolder="" count="0" memberValueDatatype="130" unbalanced="0"/>
    <cacheHierarchy uniqueName="[Tableau1].[Lab 8 Chercheur 6]" caption="Lab 8 Chercheur 6" attribute="1" defaultMemberUniqueName="[Tableau1].[Lab 8 Chercheur 6].[All]" allUniqueName="[Tableau1].[Lab 8 Chercheur 6].[All]" dimensionUniqueName="[Tableau1]" displayFolder="" count="0" memberValueDatatype="130" unbalanced="0"/>
    <cacheHierarchy uniqueName="[Tableau1].[Lab 8 Chercheur 7]" caption="Lab 8 Chercheur 7" attribute="1" defaultMemberUniqueName="[Tableau1].[Lab 8 Chercheur 7].[All]" allUniqueName="[Tableau1].[Lab 8 Chercheur 7].[All]" dimensionUniqueName="[Tableau1]" displayFolder="" count="0" memberValueDatatype="130" unbalanced="0"/>
    <cacheHierarchy uniqueName="[Tableau1].[LABORATOIRE 9]" caption="LABORATOIRE 9" attribute="1" defaultMemberUniqueName="[Tableau1].[LABORATOIRE 9].[All]" allUniqueName="[Tableau1].[LABORATOIRE 9].[All]" dimensionUniqueName="[Tableau1]" displayFolder="" count="0" memberValueDatatype="130" unbalanced="0"/>
    <cacheHierarchy uniqueName="[Tableau1].[Lab 9 Chercheur 1]" caption="Lab 9 Chercheur 1" attribute="1" defaultMemberUniqueName="[Tableau1].[Lab 9 Chercheur 1].[All]" allUniqueName="[Tableau1].[Lab 9 Chercheur 1].[All]" dimensionUniqueName="[Tableau1]" displayFolder="" count="0" memberValueDatatype="130" unbalanced="0"/>
    <cacheHierarchy uniqueName="[Tableau1].[Lab 9 Chercheur 2]" caption="Lab 9 Chercheur 2" attribute="1" defaultMemberUniqueName="[Tableau1].[Lab 9 Chercheur 2].[All]" allUniqueName="[Tableau1].[Lab 9 Chercheur 2].[All]" dimensionUniqueName="[Tableau1]" displayFolder="" count="0" memberValueDatatype="130" unbalanced="0"/>
    <cacheHierarchy uniqueName="[Tableau1].[Lab 9 Chercheur 3]" caption="Lab 9 Chercheur 3" attribute="1" defaultMemberUniqueName="[Tableau1].[Lab 9 Chercheur 3].[All]" allUniqueName="[Tableau1].[Lab 9 Chercheur 3].[All]" dimensionUniqueName="[Tableau1]" displayFolder="" count="0" memberValueDatatype="130" unbalanced="0"/>
    <cacheHierarchy uniqueName="[Tableau1].[Lab 9 Chercheur 4]" caption="Lab 9 Chercheur 4" attribute="1" defaultMemberUniqueName="[Tableau1].[Lab 9 Chercheur 4].[All]" allUniqueName="[Tableau1].[Lab 9 Chercheur 4].[All]" dimensionUniqueName="[Tableau1]" displayFolder="" count="0" memberValueDatatype="130" unbalanced="0"/>
    <cacheHierarchy uniqueName="[Tableau1].[Lab 9 Chercheur 5]" caption="Lab 9 Chercheur 5" attribute="1" defaultMemberUniqueName="[Tableau1].[Lab 9 Chercheur 5].[All]" allUniqueName="[Tableau1].[Lab 9 Chercheur 5].[All]" dimensionUniqueName="[Tableau1]" displayFolder="" count="0" memberValueDatatype="130" unbalanced="0"/>
    <cacheHierarchy uniqueName="[Tableau1].[Lab 9 Chercheur 6]" caption="Lab 9 Chercheur 6" attribute="1" defaultMemberUniqueName="[Tableau1].[Lab 9 Chercheur 6].[All]" allUniqueName="[Tableau1].[Lab 9 Chercheur 6].[All]" dimensionUniqueName="[Tableau1]" displayFolder="" count="0" memberValueDatatype="130" unbalanced="0"/>
    <cacheHierarchy uniqueName="[Tableau1].[Lab 9 Chercheur 7]" caption="Lab 9 Chercheur 7" attribute="1" defaultMemberUniqueName="[Tableau1].[Lab 9 Chercheur 7].[All]" allUniqueName="[Tableau1].[Lab 9 Chercheur 7].[All]" dimensionUniqueName="[Tableau1]" displayFolder="" count="0" memberValueDatatype="130" unbalanced="0"/>
    <cacheHierarchy uniqueName="[Tableau1].[LABORATOIRE 10]" caption="LABORATOIRE 10" attribute="1" defaultMemberUniqueName="[Tableau1].[LABORATOIRE 10].[All]" allUniqueName="[Tableau1].[LABORATOIRE 10].[All]" dimensionUniqueName="[Tableau1]" displayFolder="" count="0" memberValueDatatype="130" unbalanced="0"/>
    <cacheHierarchy uniqueName="[Tableau1].[Lab 10 Chercheur 1]" caption="Lab 10 Chercheur 1" attribute="1" defaultMemberUniqueName="[Tableau1].[Lab 10 Chercheur 1].[All]" allUniqueName="[Tableau1].[Lab 10 Chercheur 1].[All]" dimensionUniqueName="[Tableau1]" displayFolder="" count="0" memberValueDatatype="130" unbalanced="0"/>
    <cacheHierarchy uniqueName="[Tableau1].[Lab 10 Chercheur 2]" caption="Lab 10 Chercheur 2" attribute="1" defaultMemberUniqueName="[Tableau1].[Lab 10 Chercheur 2].[All]" allUniqueName="[Tableau1].[Lab 10 Chercheur 2].[All]" dimensionUniqueName="[Tableau1]" displayFolder="" count="0" memberValueDatatype="130" unbalanced="0"/>
    <cacheHierarchy uniqueName="[Tableau1].[Lab 10 Chercheur 3]" caption="Lab 10 Chercheur 3" attribute="1" defaultMemberUniqueName="[Tableau1].[Lab 10 Chercheur 3].[All]" allUniqueName="[Tableau1].[Lab 10 Chercheur 3].[All]" dimensionUniqueName="[Tableau1]" displayFolder="" count="0" memberValueDatatype="130" unbalanced="0"/>
    <cacheHierarchy uniqueName="[Tableau1].[Lab 10 Chercheur 4]" caption="Lab 10 Chercheur 4" attribute="1" defaultMemberUniqueName="[Tableau1].[Lab 10 Chercheur 4].[All]" allUniqueName="[Tableau1].[Lab 10 Chercheur 4].[All]" dimensionUniqueName="[Tableau1]" displayFolder="" count="0" memberValueDatatype="130" unbalanced="0"/>
    <cacheHierarchy uniqueName="[Tableau1].[Lab 10 Chercheur 5]" caption="Lab 10 Chercheur 5" attribute="1" defaultMemberUniqueName="[Tableau1].[Lab 10 Chercheur 5].[All]" allUniqueName="[Tableau1].[Lab 10 Chercheur 5].[All]" dimensionUniqueName="[Tableau1]" displayFolder="" count="0" memberValueDatatype="130" unbalanced="0"/>
    <cacheHierarchy uniqueName="[Tableau1].[Lab 10 Chercheur 6]" caption="Lab 10 Chercheur 6" attribute="1" defaultMemberUniqueName="[Tableau1].[Lab 10 Chercheur 6].[All]" allUniqueName="[Tableau1].[Lab 10 Chercheur 6].[All]" dimensionUniqueName="[Tableau1]" displayFolder="" count="0" memberValueDatatype="130" unbalanced="0"/>
    <cacheHierarchy uniqueName="[Tableau1].[Lab 10 Chercheur 7]" caption="Lab 10 Chercheur 7" attribute="1" defaultMemberUniqueName="[Tableau1].[Lab 10 Chercheur 7].[All]" allUniqueName="[Tableau1].[Lab 10 Chercheur 7].[All]" dimensionUniqueName="[Tableau1]" displayFolder="" count="0" memberValueDatatype="130" unbalanced="0"/>
    <cacheHierarchy uniqueName="[Tableau1].[Lab 10 Chercheur 8]" caption="Lab 10 Chercheur 8" attribute="1" defaultMemberUniqueName="[Tableau1].[Lab 10 Chercheur 8].[All]" allUniqueName="[Tableau1].[Lab 10 Chercheur 8].[All]" dimensionUniqueName="[Tableau1]" displayFolder="" count="0" memberValueDatatype="130" unbalanced="0"/>
    <cacheHierarchy uniqueName="[Tableau1].[Lab 10 Chercheur 9]" caption="Lab 10 Chercheur 9" attribute="1" defaultMemberUniqueName="[Tableau1].[Lab 10 Chercheur 9].[All]" allUniqueName="[Tableau1].[Lab 10 Chercheur 9].[All]" dimensionUniqueName="[Tableau1]" displayFolder="" count="0" memberValueDatatype="130" unbalanced="0"/>
    <cacheHierarchy uniqueName="[Tableau1].[Lab 10 Chercheur 10]" caption="Lab 10 Chercheur 10" attribute="1" defaultMemberUniqueName="[Tableau1].[Lab 10 Chercheur 10].[All]" allUniqueName="[Tableau1].[Lab 10 Chercheur 10].[All]" dimensionUniqueName="[Tableau1]" displayFolder="" count="0" memberValueDatatype="130" unbalanced="0"/>
    <cacheHierarchy uniqueName="[Tableau1].[LABORATOIRE 11]" caption="LABORATOIRE 11" attribute="1" defaultMemberUniqueName="[Tableau1].[LABORATOIRE 11].[All]" allUniqueName="[Tableau1].[LABORATOIRE 11].[All]" dimensionUniqueName="[Tableau1]" displayFolder="" count="0" memberValueDatatype="130" unbalanced="0"/>
    <cacheHierarchy uniqueName="[Tableau1].[Lab 11 Chercheur 1]" caption="Lab 11 Chercheur 1" attribute="1" defaultMemberUniqueName="[Tableau1].[Lab 11 Chercheur 1].[All]" allUniqueName="[Tableau1].[Lab 11 Chercheur 1].[All]" dimensionUniqueName="[Tableau1]" displayFolder="" count="0" memberValueDatatype="130" unbalanced="0"/>
    <cacheHierarchy uniqueName="[Tableau1].[Lab 11 Chercheur 2]" caption="Lab 11 Chercheur 2" attribute="1" defaultMemberUniqueName="[Tableau1].[Lab 11 Chercheur 2].[All]" allUniqueName="[Tableau1].[Lab 11 Chercheur 2].[All]" dimensionUniqueName="[Tableau1]" displayFolder="" count="0" memberValueDatatype="130" unbalanced="0"/>
    <cacheHierarchy uniqueName="[Tableau1].[Lab 11 Chercheur 3]" caption="Lab 11 Chercheur 3" attribute="1" defaultMemberUniqueName="[Tableau1].[Lab 11 Chercheur 3].[All]" allUniqueName="[Tableau1].[Lab 11 Chercheur 3].[All]" dimensionUniqueName="[Tableau1]" displayFolder="" count="0" memberValueDatatype="130" unbalanced="0"/>
    <cacheHierarchy uniqueName="[Tableau1].[Lab 11 Chercheur 4]" caption="Lab 11 Chercheur 4" attribute="1" defaultMemberUniqueName="[Tableau1].[Lab 11 Chercheur 4].[All]" allUniqueName="[Tableau1].[Lab 11 Chercheur 4].[All]" dimensionUniqueName="[Tableau1]" displayFolder="" count="0" memberValueDatatype="130" unbalanced="0"/>
    <cacheHierarchy uniqueName="[Tableau1].[Lab 11 Chercheur 5]" caption="Lab 11 Chercheur 5" attribute="1" defaultMemberUniqueName="[Tableau1].[Lab 11 Chercheur 5].[All]" allUniqueName="[Tableau1].[Lab 11 Chercheur 5].[All]" dimensionUniqueName="[Tableau1]" displayFolder="" count="0" memberValueDatatype="130" unbalanced="0"/>
    <cacheHierarchy uniqueName="[Tableau1].[Lab 11 Chercheur 6]" caption="Lab 11 Chercheur 6" attribute="1" defaultMemberUniqueName="[Tableau1].[Lab 11 Chercheur 6].[All]" allUniqueName="[Tableau1].[Lab 11 Chercheur 6].[All]" dimensionUniqueName="[Tableau1]" displayFolder="" count="0" memberValueDatatype="130" unbalanced="0"/>
    <cacheHierarchy uniqueName="[Tableau1].[Lab 11 Chercheur 7]" caption="Lab 11 Chercheur 7" attribute="1" defaultMemberUniqueName="[Tableau1].[Lab 11 Chercheur 7].[All]" allUniqueName="[Tableau1].[Lab 11 Chercheur 7].[All]" dimensionUniqueName="[Tableau1]" displayFolder="" count="0" memberValueDatatype="130" unbalanced="0"/>
    <cacheHierarchy uniqueName="[Tableau1].[LABORATOIRE 12]" caption="LABORATOIRE 12" attribute="1" defaultMemberUniqueName="[Tableau1].[LABORATOIRE 12].[All]" allUniqueName="[Tableau1].[LABORATOIRE 12].[All]" dimensionUniqueName="[Tableau1]" displayFolder="" count="0" memberValueDatatype="130" unbalanced="0"/>
    <cacheHierarchy uniqueName="[Tableau1].[Lab 12 Chercheur 1]" caption="Lab 12 Chercheur 1" attribute="1" defaultMemberUniqueName="[Tableau1].[Lab 12 Chercheur 1].[All]" allUniqueName="[Tableau1].[Lab 12 Chercheur 1].[All]" dimensionUniqueName="[Tableau1]" displayFolder="" count="0" memberValueDatatype="130" unbalanced="0"/>
    <cacheHierarchy uniqueName="[Tableau1].[Lab 12 Chercheur 2]" caption="Lab 12 Chercheur 2" attribute="1" defaultMemberUniqueName="[Tableau1].[Lab 12 Chercheur 2].[All]" allUniqueName="[Tableau1].[Lab 12 Chercheur 2].[All]" dimensionUniqueName="[Tableau1]" displayFolder="" count="0" memberValueDatatype="130" unbalanced="0"/>
    <cacheHierarchy uniqueName="[Tableau1].[Lab 12 Chercheur 3]" caption="Lab 12 Chercheur 3" attribute="1" defaultMemberUniqueName="[Tableau1].[Lab 12 Chercheur 3].[All]" allUniqueName="[Tableau1].[Lab 12 Chercheur 3].[All]" dimensionUniqueName="[Tableau1]" displayFolder="" count="0" memberValueDatatype="130" unbalanced="0"/>
    <cacheHierarchy uniqueName="[Tableau1].[Lab 12 Chercheur 4]" caption="Lab 12 Chercheur 4" attribute="1" defaultMemberUniqueName="[Tableau1].[Lab 12 Chercheur 4].[All]" allUniqueName="[Tableau1].[Lab 12 Chercheur 4].[All]" dimensionUniqueName="[Tableau1]" displayFolder="" count="0" memberValueDatatype="130" unbalanced="0"/>
    <cacheHierarchy uniqueName="[Tableau1].[Lab 12 Chercheur 5]" caption="Lab 12 Chercheur 5" attribute="1" defaultMemberUniqueName="[Tableau1].[Lab 12 Chercheur 5].[All]" allUniqueName="[Tableau1].[Lab 12 Chercheur 5].[All]" dimensionUniqueName="[Tableau1]" displayFolder="" count="0" memberValueDatatype="130" unbalanced="0"/>
    <cacheHierarchy uniqueName="[Tableau1].[Lab 12 Chercheur 6]" caption="Lab 12 Chercheur 6" attribute="1" defaultMemberUniqueName="[Tableau1].[Lab 12 Chercheur 6].[All]" allUniqueName="[Tableau1].[Lab 12 Chercheur 6].[All]" dimensionUniqueName="[Tableau1]" displayFolder="" count="0" memberValueDatatype="130" unbalanced="0"/>
    <cacheHierarchy uniqueName="[Tableau1].[Lab 12 Chercheur 7]" caption="Lab 12 Chercheur 7" attribute="1" defaultMemberUniqueName="[Tableau1].[Lab 12 Chercheur 7].[All]" allUniqueName="[Tableau1].[Lab 12 Chercheur 7].[All]" dimensionUniqueName="[Tableau1]" displayFolder="" count="0" memberValueDatatype="130" unbalanced="0"/>
    <cacheHierarchy uniqueName="[Tableau1].[LABORATOIRE 13]" caption="LABORATOIRE 13" attribute="1" defaultMemberUniqueName="[Tableau1].[LABORATOIRE 13].[All]" allUniqueName="[Tableau1].[LABORATOIRE 13].[All]" dimensionUniqueName="[Tableau1]" displayFolder="" count="0" memberValueDatatype="130" unbalanced="0"/>
    <cacheHierarchy uniqueName="[Tableau1].[Lab 13 Chercheur 1]" caption="Lab 13 Chercheur 1" attribute="1" defaultMemberUniqueName="[Tableau1].[Lab 13 Chercheur 1].[All]" allUniqueName="[Tableau1].[Lab 13 Chercheur 1].[All]" dimensionUniqueName="[Tableau1]" displayFolder="" count="0" memberValueDatatype="130" unbalanced="0"/>
    <cacheHierarchy uniqueName="[Tableau1].[Lab 13 Chercheur 2]" caption="Lab 13 Chercheur 2" attribute="1" defaultMemberUniqueName="[Tableau1].[Lab 13 Chercheur 2].[All]" allUniqueName="[Tableau1].[Lab 13 Chercheur 2].[All]" dimensionUniqueName="[Tableau1]" displayFolder="" count="0" memberValueDatatype="130" unbalanced="0"/>
    <cacheHierarchy uniqueName="[Tableau1].[Lab 13 Chercheur 3]" caption="Lab 13 Chercheur 3" attribute="1" defaultMemberUniqueName="[Tableau1].[Lab 13 Chercheur 3].[All]" allUniqueName="[Tableau1].[Lab 13 Chercheur 3].[All]" dimensionUniqueName="[Tableau1]" displayFolder="" count="0" memberValueDatatype="130" unbalanced="0"/>
    <cacheHierarchy uniqueName="[Tableau1].[Lab 13 Chercheur 4]" caption="Lab 13 Chercheur 4" attribute="1" defaultMemberUniqueName="[Tableau1].[Lab 13 Chercheur 4].[All]" allUniqueName="[Tableau1].[Lab 13 Chercheur 4].[All]" dimensionUniqueName="[Tableau1]" displayFolder="" count="0" memberValueDatatype="130" unbalanced="0"/>
    <cacheHierarchy uniqueName="[Tableau1].[Lab 13 Chercheur 5]" caption="Lab 13 Chercheur 5" attribute="1" defaultMemberUniqueName="[Tableau1].[Lab 13 Chercheur 5].[All]" allUniqueName="[Tableau1].[Lab 13 Chercheur 5].[All]" dimensionUniqueName="[Tableau1]" displayFolder="" count="0" memberValueDatatype="130" unbalanced="0"/>
    <cacheHierarchy uniqueName="[Tableau1].[Lab 13 Chercheur 6]" caption="Lab 13 Chercheur 6" attribute="1" defaultMemberUniqueName="[Tableau1].[Lab 13 Chercheur 6].[All]" allUniqueName="[Tableau1].[Lab 13 Chercheur 6].[All]" dimensionUniqueName="[Tableau1]" displayFolder="" count="0" memberValueDatatype="130" unbalanced="0"/>
    <cacheHierarchy uniqueName="[Tableau1].[Lab 13 Chercheur 7]" caption="Lab 13 Chercheur 7" attribute="1" defaultMemberUniqueName="[Tableau1].[Lab 13 Chercheur 7].[All]" allUniqueName="[Tableau1].[Lab 13 Chercheur 7].[All]" dimensionUniqueName="[Tableau1]" displayFolder="" count="0" memberValueDatatype="130" unbalanced="0"/>
    <cacheHierarchy uniqueName="[Tableau1].[Lab 13 Chercheur 8]" caption="Lab 13 Chercheur 8" attribute="1" defaultMemberUniqueName="[Tableau1].[Lab 13 Chercheur 8].[All]" allUniqueName="[Tableau1].[Lab 13 Chercheur 8].[All]" dimensionUniqueName="[Tableau1]" displayFolder="" count="0" memberValueDatatype="130" unbalanced="0"/>
    <cacheHierarchy uniqueName="[Tableau1].[LABORATOIRE 14]" caption="LABORATOIRE 14" attribute="1" defaultMemberUniqueName="[Tableau1].[LABORATOIRE 14].[All]" allUniqueName="[Tableau1].[LABORATOIRE 14].[All]" dimensionUniqueName="[Tableau1]" displayFolder="" count="0" memberValueDatatype="130" unbalanced="0"/>
    <cacheHierarchy uniqueName="[Tableau1].[Lab 14 Chercheur 1]" caption="Lab 14 Chercheur 1" attribute="1" defaultMemberUniqueName="[Tableau1].[Lab 14 Chercheur 1].[All]" allUniqueName="[Tableau1].[Lab 14 Chercheur 1].[All]" dimensionUniqueName="[Tableau1]" displayFolder="" count="0" memberValueDatatype="130" unbalanced="0"/>
    <cacheHierarchy uniqueName="[Tableau1].[Lab 14 Chercheur 2]" caption="Lab 14 Chercheur 2" attribute="1" defaultMemberUniqueName="[Tableau1].[Lab 14 Chercheur 2].[All]" allUniqueName="[Tableau1].[Lab 14 Chercheur 2].[All]" dimensionUniqueName="[Tableau1]" displayFolder="" count="0" memberValueDatatype="130" unbalanced="0"/>
    <cacheHierarchy uniqueName="[Tableau1].[Lab 14 Chercheur 3]" caption="Lab 14 Chercheur 3" attribute="1" defaultMemberUniqueName="[Tableau1].[Lab 14 Chercheur 3].[All]" allUniqueName="[Tableau1].[Lab 14 Chercheur 3].[All]" dimensionUniqueName="[Tableau1]" displayFolder="" count="0" memberValueDatatype="130" unbalanced="0"/>
    <cacheHierarchy uniqueName="[Tableau1].[Lab 14 Chercheur 4]" caption="Lab 14 Chercheur 4" attribute="1" defaultMemberUniqueName="[Tableau1].[Lab 14 Chercheur 4].[All]" allUniqueName="[Tableau1].[Lab 14 Chercheur 4].[All]" dimensionUniqueName="[Tableau1]" displayFolder="" count="0" memberValueDatatype="130" unbalanced="0"/>
    <cacheHierarchy uniqueName="[Tableau1].[Lab 14 Chercheur 5]" caption="Lab 14 Chercheur 5" attribute="1" defaultMemberUniqueName="[Tableau1].[Lab 14 Chercheur 5].[All]" allUniqueName="[Tableau1].[Lab 14 Chercheur 5].[All]" dimensionUniqueName="[Tableau1]" displayFolder="" count="0" memberValueDatatype="130" unbalanced="0"/>
    <cacheHierarchy uniqueName="[Tableau1].[Lab 14 Chercheur 6]" caption="Lab 14 Chercheur 6" attribute="1" defaultMemberUniqueName="[Tableau1].[Lab 14 Chercheur 6].[All]" allUniqueName="[Tableau1].[Lab 14 Chercheur 6].[All]" dimensionUniqueName="[Tableau1]" displayFolder="" count="0" memberValueDatatype="130" unbalanced="0"/>
    <cacheHierarchy uniqueName="[Tableau1].[Lab 14 Chercheur 7]" caption="Lab 14 Chercheur 7" attribute="1" defaultMemberUniqueName="[Tableau1].[Lab 14 Chercheur 7].[All]" allUniqueName="[Tableau1].[Lab 14 Chercheur 7].[All]" dimensionUniqueName="[Tableau1]" displayFolder="" count="0" memberValueDatatype="130" unbalanced="0"/>
    <cacheHierarchy uniqueName="[Tableau1].[Lab 14 Chercheur 8]" caption="Lab 14 Chercheur 8" attribute="1" defaultMemberUniqueName="[Tableau1].[Lab 14 Chercheur 8].[All]" allUniqueName="[Tableau1].[Lab 14 Chercheur 8].[All]" dimensionUniqueName="[Tableau1]" displayFolder="" count="0" memberValueDatatype="130" unbalanced="0"/>
    <cacheHierarchy uniqueName="[Tableau1].[LABORATOIRE 15]" caption="LABORATOIRE 15" attribute="1" defaultMemberUniqueName="[Tableau1].[LABORATOIRE 15].[All]" allUniqueName="[Tableau1].[LABORATOIRE 15].[All]" dimensionUniqueName="[Tableau1]" displayFolder="" count="0" memberValueDatatype="130" unbalanced="0"/>
    <cacheHierarchy uniqueName="[Tableau1].[Lab 15 Chercheur 1]" caption="Lab 15 Chercheur 1" attribute="1" defaultMemberUniqueName="[Tableau1].[Lab 15 Chercheur 1].[All]" allUniqueName="[Tableau1].[Lab 15 Chercheur 1].[All]" dimensionUniqueName="[Tableau1]" displayFolder="" count="0" memberValueDatatype="130" unbalanced="0"/>
    <cacheHierarchy uniqueName="[Tableau1].[Lab 15 Chercheur 2]" caption="Lab 15 Chercheur 2" attribute="1" defaultMemberUniqueName="[Tableau1].[Lab 15 Chercheur 2].[All]" allUniqueName="[Tableau1].[Lab 15 Chercheur 2].[All]" dimensionUniqueName="[Tableau1]" displayFolder="" count="0" memberValueDatatype="130" unbalanced="0"/>
    <cacheHierarchy uniqueName="[Tableau1].[Lab 15 Chercheur 3]" caption="Lab 15 Chercheur 3" attribute="1" defaultMemberUniqueName="[Tableau1].[Lab 15 Chercheur 3].[All]" allUniqueName="[Tableau1].[Lab 15 Chercheur 3].[All]" dimensionUniqueName="[Tableau1]" displayFolder="" count="0" memberValueDatatype="130" unbalanced="0"/>
    <cacheHierarchy uniqueName="[Tableau1].[Lab 15 Chercheur 4]" caption="Lab 15 Chercheur 4" attribute="1" defaultMemberUniqueName="[Tableau1].[Lab 15 Chercheur 4].[All]" allUniqueName="[Tableau1].[Lab 15 Chercheur 4].[All]" dimensionUniqueName="[Tableau1]" displayFolder="" count="0" memberValueDatatype="130" unbalanced="0"/>
    <cacheHierarchy uniqueName="[Tableau1].[Lab 15 Chercheur 5]" caption="Lab 15 Chercheur 5" attribute="1" defaultMemberUniqueName="[Tableau1].[Lab 15 Chercheur 5].[All]" allUniqueName="[Tableau1].[Lab 15 Chercheur 5].[All]" dimensionUniqueName="[Tableau1]" displayFolder="" count="0" memberValueDatatype="130" unbalanced="0"/>
    <cacheHierarchy uniqueName="[Tableau1].[Lab 15 Chercheur 6]" caption="Lab 15 Chercheur 6" attribute="1" defaultMemberUniqueName="[Tableau1].[Lab 15 Chercheur 6].[All]" allUniqueName="[Tableau1].[Lab 15 Chercheur 6].[All]" dimensionUniqueName="[Tableau1]" displayFolder="" count="0" memberValueDatatype="130" unbalanced="0"/>
    <cacheHierarchy uniqueName="[Tableau1].[Lab 15 Chercheur 7]" caption="Lab 15 Chercheur 7" attribute="1" defaultMemberUniqueName="[Tableau1].[Lab 15 Chercheur 7].[All]" allUniqueName="[Tableau1].[Lab 15 Chercheur 7].[All]" dimensionUniqueName="[Tableau1]" displayFolder="" count="0" memberValueDatatype="130" unbalanced="0"/>
    <cacheHierarchy uniqueName="[Tableau1].[LABORATOIRE 16]" caption="LABORATOIRE 16" attribute="1" defaultMemberUniqueName="[Tableau1].[LABORATOIRE 16].[All]" allUniqueName="[Tableau1].[LABORATOIRE 16].[All]" dimensionUniqueName="[Tableau1]" displayFolder="" count="0" memberValueDatatype="130" unbalanced="0"/>
    <cacheHierarchy uniqueName="[Tableau1].[Lab 16 Chercheur 1]" caption="Lab 16 Chercheur 1" attribute="1" defaultMemberUniqueName="[Tableau1].[Lab 16 Chercheur 1].[All]" allUniqueName="[Tableau1].[Lab 16 Chercheur 1].[All]" dimensionUniqueName="[Tableau1]" displayFolder="" count="0" memberValueDatatype="130" unbalanced="0"/>
    <cacheHierarchy uniqueName="[Tableau1].[Lab 16 Chercheur 2]" caption="Lab 16 Chercheur 2" attribute="1" defaultMemberUniqueName="[Tableau1].[Lab 16 Chercheur 2].[All]" allUniqueName="[Tableau1].[Lab 16 Chercheur 2].[All]" dimensionUniqueName="[Tableau1]" displayFolder="" count="0" memberValueDatatype="130" unbalanced="0"/>
    <cacheHierarchy uniqueName="[Tableau1].[Lab 16 Chercheur 3]" caption="Lab 16 Chercheur 3" attribute="1" defaultMemberUniqueName="[Tableau1].[Lab 16 Chercheur 3].[All]" allUniqueName="[Tableau1].[Lab 16 Chercheur 3].[All]" dimensionUniqueName="[Tableau1]" displayFolder="" count="0" memberValueDatatype="130" unbalanced="0"/>
    <cacheHierarchy uniqueName="[Tableau1].[Lab 16 Chercheur 4]" caption="Lab 16 Chercheur 4" attribute="1" defaultMemberUniqueName="[Tableau1].[Lab 16 Chercheur 4].[All]" allUniqueName="[Tableau1].[Lab 16 Chercheur 4].[All]" dimensionUniqueName="[Tableau1]" displayFolder="" count="0" memberValueDatatype="130" unbalanced="0"/>
    <cacheHierarchy uniqueName="[Tableau1].[Lab 16 Chercheur 5]" caption="Lab 16 Chercheur 5" attribute="1" defaultMemberUniqueName="[Tableau1].[Lab 16 Chercheur 5].[All]" allUniqueName="[Tableau1].[Lab 16 Chercheur 5].[All]" dimensionUniqueName="[Tableau1]" displayFolder="" count="0" memberValueDatatype="130" unbalanced="0"/>
    <cacheHierarchy uniqueName="[Tableau1].[Lab 16 Chercheur 6]" caption="Lab 16 Chercheur 6" attribute="1" defaultMemberUniqueName="[Tableau1].[Lab 16 Chercheur 6].[All]" allUniqueName="[Tableau1].[Lab 16 Chercheur 6].[All]" dimensionUniqueName="[Tableau1]" displayFolder="" count="0" memberValueDatatype="130" unbalanced="0"/>
    <cacheHierarchy uniqueName="[Tableau1].[Lab 16 Chercheur 7]" caption="Lab 16 Chercheur 7" attribute="1" defaultMemberUniqueName="[Tableau1].[Lab 16 Chercheur 7].[All]" allUniqueName="[Tableau1].[Lab 16 Chercheur 7].[All]" dimensionUniqueName="[Tableau1]" displayFolder="" count="0" memberValueDatatype="130" unbalanced="0"/>
    <cacheHierarchy uniqueName="[Tableau1].[LABORATOIRE 17]" caption="LABORATOIRE 17" attribute="1" defaultMemberUniqueName="[Tableau1].[LABORATOIRE 17].[All]" allUniqueName="[Tableau1].[LABORATOIRE 17].[All]" dimensionUniqueName="[Tableau1]" displayFolder="" count="0" memberValueDatatype="130" unbalanced="0"/>
    <cacheHierarchy uniqueName="[Tableau1].[Lab 17 Chercheur 1]" caption="Lab 17 Chercheur 1" attribute="1" defaultMemberUniqueName="[Tableau1].[Lab 17 Chercheur 1].[All]" allUniqueName="[Tableau1].[Lab 17 Chercheur 1].[All]" dimensionUniqueName="[Tableau1]" displayFolder="" count="0" memberValueDatatype="130" unbalanced="0"/>
    <cacheHierarchy uniqueName="[Tableau1].[Lab 17 Chercheur 2]" caption="Lab 17 Chercheur 2" attribute="1" defaultMemberUniqueName="[Tableau1].[Lab 17 Chercheur 2].[All]" allUniqueName="[Tableau1].[Lab 17 Chercheur 2].[All]" dimensionUniqueName="[Tableau1]" displayFolder="" count="0" memberValueDatatype="130" unbalanced="0"/>
    <cacheHierarchy uniqueName="[Tableau1].[Lab 17 Chercheur 3]" caption="Lab 17 Chercheur 3" attribute="1" defaultMemberUniqueName="[Tableau1].[Lab 17 Chercheur 3].[All]" allUniqueName="[Tableau1].[Lab 17 Chercheur 3].[All]" dimensionUniqueName="[Tableau1]" displayFolder="" count="0" memberValueDatatype="130" unbalanced="0"/>
    <cacheHierarchy uniqueName="[Tableau1].[Lab 17 Chercheur 4]" caption="Lab 17 Chercheur 4" attribute="1" defaultMemberUniqueName="[Tableau1].[Lab 17 Chercheur 4].[All]" allUniqueName="[Tableau1].[Lab 17 Chercheur 4].[All]" dimensionUniqueName="[Tableau1]" displayFolder="" count="0" memberValueDatatype="130" unbalanced="0"/>
    <cacheHierarchy uniqueName="[Tableau1].[Lab 17 Chercheur 5]" caption="Lab 17 Chercheur 5" attribute="1" defaultMemberUniqueName="[Tableau1].[Lab 17 Chercheur 5].[All]" allUniqueName="[Tableau1].[Lab 17 Chercheur 5].[All]" dimensionUniqueName="[Tableau1]" displayFolder="" count="0" memberValueDatatype="130" unbalanced="0"/>
    <cacheHierarchy uniqueName="[Tableau1].[Lab 17 Chercheur 6]" caption="Lab 17 Chercheur 6" attribute="1" defaultMemberUniqueName="[Tableau1].[Lab 17 Chercheur 6].[All]" allUniqueName="[Tableau1].[Lab 17 Chercheur 6].[All]" dimensionUniqueName="[Tableau1]" displayFolder="" count="0" memberValueDatatype="130" unbalanced="0"/>
    <cacheHierarchy uniqueName="[Tableau1].[Lab 17 Chercheur 7]" caption="Lab 17 Chercheur 7" attribute="1" defaultMemberUniqueName="[Tableau1].[Lab 17 Chercheur 7].[All]" allUniqueName="[Tableau1].[Lab 17 Chercheur 7].[All]" dimensionUniqueName="[Tableau1]" displayFolder="" count="0" memberValueDatatype="130" unbalanced="0"/>
    <cacheHierarchy uniqueName="[Tableau1].[LABORATOIRE 18]" caption="LABORATOIRE 18" attribute="1" defaultMemberUniqueName="[Tableau1].[LABORATOIRE 18].[All]" allUniqueName="[Tableau1].[LABORATOIRE 18].[All]" dimensionUniqueName="[Tableau1]" displayFolder="" count="0" memberValueDatatype="130" unbalanced="0"/>
    <cacheHierarchy uniqueName="[Tableau1].[Lab 18 Chercheur 1]" caption="Lab 18 Chercheur 1" attribute="1" defaultMemberUniqueName="[Tableau1].[Lab 18 Chercheur 1].[All]" allUniqueName="[Tableau1].[Lab 18 Chercheur 1].[All]" dimensionUniqueName="[Tableau1]" displayFolder="" count="0" memberValueDatatype="130" unbalanced="0"/>
    <cacheHierarchy uniqueName="[Tableau1].[Lab 18 Chercheur 2]" caption="Lab 18 Chercheur 2" attribute="1" defaultMemberUniqueName="[Tableau1].[Lab 18 Chercheur 2].[All]" allUniqueName="[Tableau1].[Lab 18 Chercheur 2].[All]" dimensionUniqueName="[Tableau1]" displayFolder="" count="0" memberValueDatatype="130" unbalanced="0"/>
    <cacheHierarchy uniqueName="[Tableau1].[Lab 18 Chercheur 3]" caption="Lab 18 Chercheur 3" attribute="1" defaultMemberUniqueName="[Tableau1].[Lab 18 Chercheur 3].[All]" allUniqueName="[Tableau1].[Lab 18 Chercheur 3].[All]" dimensionUniqueName="[Tableau1]" displayFolder="" count="0" memberValueDatatype="130" unbalanced="0"/>
    <cacheHierarchy uniqueName="[Tableau1].[Lab 18 Chercheur 4]" caption="Lab 18 Chercheur 4" attribute="1" defaultMemberUniqueName="[Tableau1].[Lab 18 Chercheur 4].[All]" allUniqueName="[Tableau1].[Lab 18 Chercheur 4].[All]" dimensionUniqueName="[Tableau1]" displayFolder="" count="0" memberValueDatatype="130" unbalanced="0"/>
    <cacheHierarchy uniqueName="[Tableau1].[Lab 18 Chercheur 5]" caption="Lab 18 Chercheur 5" attribute="1" defaultMemberUniqueName="[Tableau1].[Lab 18 Chercheur 5].[All]" allUniqueName="[Tableau1].[Lab 18 Chercheur 5].[All]" dimensionUniqueName="[Tableau1]" displayFolder="" count="0" memberValueDatatype="130" unbalanced="0"/>
    <cacheHierarchy uniqueName="[Tableau1].[Lab 18 Chercheur 6]" caption="Lab 18 Chercheur 6" attribute="1" defaultMemberUniqueName="[Tableau1].[Lab 18 Chercheur 6].[All]" allUniqueName="[Tableau1].[Lab 18 Chercheur 6].[All]" dimensionUniqueName="[Tableau1]" displayFolder="" count="0" memberValueDatatype="130" unbalanced="0"/>
    <cacheHierarchy uniqueName="[Tableau1].[Lab 18 Chercheur 7]" caption="Lab 18 Chercheur 7" attribute="1" defaultMemberUniqueName="[Tableau1].[Lab 18 Chercheur 7].[All]" allUniqueName="[Tableau1].[Lab 18 Chercheur 7].[All]" dimensionUniqueName="[Tableau1]" displayFolder="" count="0" memberValueDatatype="130" unbalanced="0"/>
    <cacheHierarchy uniqueName="[Tableau1].[LABORATOIRE 19]" caption="LABORATOIRE 19" attribute="1" defaultMemberUniqueName="[Tableau1].[LABORATOIRE 19].[All]" allUniqueName="[Tableau1].[LABORATOIRE 19].[All]" dimensionUniqueName="[Tableau1]" displayFolder="" count="0" memberValueDatatype="130" unbalanced="0"/>
    <cacheHierarchy uniqueName="[Tableau1].[Lab 19 Chercheur 1]" caption="Lab 19 Chercheur 1" attribute="1" defaultMemberUniqueName="[Tableau1].[Lab 19 Chercheur 1].[All]" allUniqueName="[Tableau1].[Lab 19 Chercheur 1].[All]" dimensionUniqueName="[Tableau1]" displayFolder="" count="0" memberValueDatatype="130" unbalanced="0"/>
    <cacheHierarchy uniqueName="[Tableau1].[Lab 19 Chercheur 2]" caption="Lab 19 Chercheur 2" attribute="1" defaultMemberUniqueName="[Tableau1].[Lab 19 Chercheur 2].[All]" allUniqueName="[Tableau1].[Lab 19 Chercheur 2].[All]" dimensionUniqueName="[Tableau1]" displayFolder="" count="0" memberValueDatatype="130" unbalanced="0"/>
    <cacheHierarchy uniqueName="[Tableau1].[Lab 19 Chercheur 3]" caption="Lab 19 Chercheur 3" attribute="1" defaultMemberUniqueName="[Tableau1].[Lab 19 Chercheur 3].[All]" allUniqueName="[Tableau1].[Lab 19 Chercheur 3].[All]" dimensionUniqueName="[Tableau1]" displayFolder="" count="0" memberValueDatatype="130" unbalanced="0"/>
    <cacheHierarchy uniqueName="[Tableau1].[Lab 19 Chercheur 4]" caption="Lab 19 Chercheur 4" attribute="1" defaultMemberUniqueName="[Tableau1].[Lab 19 Chercheur 4].[All]" allUniqueName="[Tableau1].[Lab 19 Chercheur 4].[All]" dimensionUniqueName="[Tableau1]" displayFolder="" count="0" memberValueDatatype="130" unbalanced="0"/>
    <cacheHierarchy uniqueName="[Tableau1].[Lab 19 Chercheur 5]" caption="Lab 19 Chercheur 5" attribute="1" defaultMemberUniqueName="[Tableau1].[Lab 19 Chercheur 5].[All]" allUniqueName="[Tableau1].[Lab 19 Chercheur 5].[All]" dimensionUniqueName="[Tableau1]" displayFolder="" count="0" memberValueDatatype="130" unbalanced="0"/>
    <cacheHierarchy uniqueName="[Tableau1].[Lab 19 Chercheur 6]" caption="Lab 19 Chercheur 6" attribute="1" defaultMemberUniqueName="[Tableau1].[Lab 19 Chercheur 6].[All]" allUniqueName="[Tableau1].[Lab 19 Chercheur 6].[All]" dimensionUniqueName="[Tableau1]" displayFolder="" count="0" memberValueDatatype="130" unbalanced="0"/>
    <cacheHierarchy uniqueName="[Tableau1].[Lab 19 Chercheur 7]" caption="Lab 19 Chercheur 7" attribute="1" defaultMemberUniqueName="[Tableau1].[Lab 19 Chercheur 7].[All]" allUniqueName="[Tableau1].[Lab 19 Chercheur 7].[All]" dimensionUniqueName="[Tableau1]" displayFolder="" count="0" memberValueDatatype="130" unbalanced="0"/>
    <cacheHierarchy uniqueName="[Tableau1].[LABORATOIRE 20]" caption="LABORATOIRE 20" attribute="1" defaultMemberUniqueName="[Tableau1].[LABORATOIRE 20].[All]" allUniqueName="[Tableau1].[LABORATOIRE 20].[All]" dimensionUniqueName="[Tableau1]" displayFolder="" count="0" memberValueDatatype="130" unbalanced="0"/>
    <cacheHierarchy uniqueName="[Tableau1].[Lab 20 Chercheur 1]" caption="Lab 20 Chercheur 1" attribute="1" defaultMemberUniqueName="[Tableau1].[Lab 20 Chercheur 1].[All]" allUniqueName="[Tableau1].[Lab 20 Chercheur 1].[All]" dimensionUniqueName="[Tableau1]" displayFolder="" count="0" memberValueDatatype="130" unbalanced="0"/>
    <cacheHierarchy uniqueName="[Tableau1].[Lab 20 Chercheur 2]" caption="Lab 20 Chercheur 2" attribute="1" defaultMemberUniqueName="[Tableau1].[Lab 20 Chercheur 2].[All]" allUniqueName="[Tableau1].[Lab 20 Chercheur 2].[All]" dimensionUniqueName="[Tableau1]" displayFolder="" count="0" memberValueDatatype="130" unbalanced="0"/>
    <cacheHierarchy uniqueName="[Tableau1].[Lab 20 Chercheur 3]" caption="Lab 20 Chercheur 3" attribute="1" defaultMemberUniqueName="[Tableau1].[Lab 20 Chercheur 3].[All]" allUniqueName="[Tableau1].[Lab 20 Chercheur 3].[All]" dimensionUniqueName="[Tableau1]" displayFolder="" count="0" memberValueDatatype="130" unbalanced="0"/>
    <cacheHierarchy uniqueName="[Tableau1].[Lab 20 Chercheur 4]" caption="Lab 20 Chercheur 4" attribute="1" defaultMemberUniqueName="[Tableau1].[Lab 20 Chercheur 4].[All]" allUniqueName="[Tableau1].[Lab 20 Chercheur 4].[All]" dimensionUniqueName="[Tableau1]" displayFolder="" count="0" memberValueDatatype="130" unbalanced="0"/>
    <cacheHierarchy uniqueName="[Tableau1].[Lab 20 Chercheur 5]" caption="Lab 20 Chercheur 5" attribute="1" defaultMemberUniqueName="[Tableau1].[Lab 20 Chercheur 5].[All]" allUniqueName="[Tableau1].[Lab 20 Chercheur 5].[All]" dimensionUniqueName="[Tableau1]" displayFolder="" count="0" memberValueDatatype="130" unbalanced="0"/>
    <cacheHierarchy uniqueName="[Tableau1].[Lab 20 Chercheur 6]" caption="Lab 20 Chercheur 6" attribute="1" defaultMemberUniqueName="[Tableau1].[Lab 20 Chercheur 6].[All]" allUniqueName="[Tableau1].[Lab 20 Chercheur 6].[All]" dimensionUniqueName="[Tableau1]" displayFolder="" count="0" memberValueDatatype="130" unbalanced="0"/>
    <cacheHierarchy uniqueName="[Tableau1].[Lab 20 Chercheur 7]" caption="Lab 20 Chercheur 7" attribute="1" defaultMemberUniqueName="[Tableau1].[Lab 20 Chercheur 7].[All]" allUniqueName="[Tableau1].[Lab 20 Chercheur 7].[All]" dimensionUniqueName="[Tableau1]" displayFolder="" count="0" memberValueDatatype="130" unbalanced="0"/>
    <cacheHierarchy uniqueName="[Tableau1].[LABORATOIRE 21]" caption="LABORATOIRE 21" attribute="1" defaultMemberUniqueName="[Tableau1].[LABORATOIRE 21].[All]" allUniqueName="[Tableau1].[LABORATOIRE 21].[All]" dimensionUniqueName="[Tableau1]" displayFolder="" count="0" memberValueDatatype="130" unbalanced="0"/>
    <cacheHierarchy uniqueName="[Tableau1].[Lab 21 Chercheur 1]" caption="Lab 21 Chercheur 1" attribute="1" defaultMemberUniqueName="[Tableau1].[Lab 21 Chercheur 1].[All]" allUniqueName="[Tableau1].[Lab 21 Chercheur 1].[All]" dimensionUniqueName="[Tableau1]" displayFolder="" count="0" memberValueDatatype="130" unbalanced="0"/>
    <cacheHierarchy uniqueName="[Tableau1].[Lab 21 Chercheur 2]" caption="Lab 21 Chercheur 2" attribute="1" defaultMemberUniqueName="[Tableau1].[Lab 21 Chercheur 2].[All]" allUniqueName="[Tableau1].[Lab 21 Chercheur 2].[All]" dimensionUniqueName="[Tableau1]" displayFolder="" count="0" memberValueDatatype="130" unbalanced="0"/>
    <cacheHierarchy uniqueName="[Tableau1].[Lab 21 Chercheur 3]" caption="Lab 21 Chercheur 3" attribute="1" defaultMemberUniqueName="[Tableau1].[Lab 21 Chercheur 3].[All]" allUniqueName="[Tableau1].[Lab 21 Chercheur 3].[All]" dimensionUniqueName="[Tableau1]" displayFolder="" count="0" memberValueDatatype="130" unbalanced="0"/>
    <cacheHierarchy uniqueName="[Tableau1].[Lab 21 Chercheur 4]" caption="Lab 21 Chercheur 4" attribute="1" defaultMemberUniqueName="[Tableau1].[Lab 21 Chercheur 4].[All]" allUniqueName="[Tableau1].[Lab 21 Chercheur 4].[All]" dimensionUniqueName="[Tableau1]" displayFolder="" count="0" memberValueDatatype="130" unbalanced="0"/>
    <cacheHierarchy uniqueName="[Tableau1].[Lab 21 Chercheur 5]" caption="Lab 21 Chercheur 5" attribute="1" defaultMemberUniqueName="[Tableau1].[Lab 21 Chercheur 5].[All]" allUniqueName="[Tableau1].[Lab 21 Chercheur 5].[All]" dimensionUniqueName="[Tableau1]" displayFolder="" count="0" memberValueDatatype="130" unbalanced="0"/>
    <cacheHierarchy uniqueName="[Tableau1].[Lab 21 Chercheur 6]" caption="Lab 21 Chercheur 6" attribute="1" defaultMemberUniqueName="[Tableau1].[Lab 21 Chercheur 6].[All]" allUniqueName="[Tableau1].[Lab 21 Chercheur 6].[All]" dimensionUniqueName="[Tableau1]" displayFolder="" count="0" memberValueDatatype="130" unbalanced="0"/>
    <cacheHierarchy uniqueName="[Tableau1].[Lab 21 Chercheur 7]" caption="Lab 21 Chercheur 7" attribute="1" defaultMemberUniqueName="[Tableau1].[Lab 21 Chercheur 7].[All]" allUniqueName="[Tableau1].[Lab 21 Chercheur 7].[All]" dimensionUniqueName="[Tableau1]" displayFolder="" count="0" memberValueDatatype="130" unbalanced="0"/>
    <cacheHierarchy uniqueName="[Tableau1].[Partenaire 1]" caption="Partenaire 1" attribute="1" defaultMemberUniqueName="[Tableau1].[Partenaire 1].[All]" allUniqueName="[Tableau1].[Partenaire 1].[All]" dimensionUniqueName="[Tableau1]" displayFolder="" count="0" memberValueDatatype="130" unbalanced="0"/>
    <cacheHierarchy uniqueName="[Tableau1].[Partenaire 2]" caption="Partenaire 2" attribute="1" defaultMemberUniqueName="[Tableau1].[Partenaire 2].[All]" allUniqueName="[Tableau1].[Partenaire 2].[All]" dimensionUniqueName="[Tableau1]" displayFolder="" count="0" memberValueDatatype="130" unbalanced="0"/>
    <cacheHierarchy uniqueName="[Tableau1].[Partenaire 3]" caption="Partenaire 3" attribute="1" defaultMemberUniqueName="[Tableau1].[Partenaire 3].[All]" allUniqueName="[Tableau1].[Partenaire 3].[All]" dimensionUniqueName="[Tableau1]" displayFolder="" count="0" memberValueDatatype="130" unbalanced="0"/>
    <cacheHierarchy uniqueName="[Tableau1].[Partenaire 4]" caption="Partenaire 4" attribute="1" defaultMemberUniqueName="[Tableau1].[Partenaire 4].[All]" allUniqueName="[Tableau1].[Partenaire 4].[All]" dimensionUniqueName="[Tableau1]" displayFolder="" count="0" memberValueDatatype="130" unbalanced="0"/>
    <cacheHierarchy uniqueName="[Tableau1].[Partenaire 5]" caption="Partenaire 5" attribute="1" defaultMemberUniqueName="[Tableau1].[Partenaire 5].[All]" allUniqueName="[Tableau1].[Partenaire 5].[All]" dimensionUniqueName="[Tableau1]" displayFolder="" count="0" memberValueDatatype="130" unbalanced="0"/>
    <cacheHierarchy uniqueName="[Tableau1].[Partenaire 6]" caption="Partenaire 6" attribute="1" defaultMemberUniqueName="[Tableau1].[Partenaire 6].[All]" allUniqueName="[Tableau1].[Partenaire 6].[All]" dimensionUniqueName="[Tableau1]" displayFolder="" count="0" memberValueDatatype="130" unbalanced="0"/>
    <cacheHierarchy uniqueName="[Tableau1].[Partenaire 7]" caption="Partenaire 7" attribute="1" defaultMemberUniqueName="[Tableau1].[Partenaire 7].[All]" allUniqueName="[Tableau1].[Partenaire 7].[All]" dimensionUniqueName="[Tableau1]" displayFolder="" count="0" memberValueDatatype="130" unbalanced="0"/>
    <cacheHierarchy uniqueName="[Tableau1].[Partenaire 8]" caption="Partenaire 8" attribute="1" defaultMemberUniqueName="[Tableau1].[Partenaire 8].[All]" allUniqueName="[Tableau1].[Partenaire 8].[All]" dimensionUniqueName="[Tableau1]" displayFolder="" count="0" memberValueDatatype="130" unbalanced="0"/>
    <cacheHierarchy uniqueName="[Tableau1].[Partenaire 9]" caption="Partenaire 9" attribute="1" defaultMemberUniqueName="[Tableau1].[Partenaire 9].[All]" allUniqueName="[Tableau1].[Partenaire 9].[All]" dimensionUniqueName="[Tableau1]" displayFolder="" count="0" memberValueDatatype="130" unbalanced="0"/>
    <cacheHierarchy uniqueName="[Tableau1].[Partenaire 10]" caption="Partenaire 10" attribute="1" defaultMemberUniqueName="[Tableau1].[Partenaire 10].[All]" allUniqueName="[Tableau1].[Partenaire 10].[All]" dimensionUniqueName="[Tableau1]" displayFolder="" count="0" memberValueDatatype="130" unbalanced="0"/>
    <cacheHierarchy uniqueName="[Tableau1].[Partenaire 11]" caption="Partenaire 11" attribute="1" defaultMemberUniqueName="[Tableau1].[Partenaire 11].[All]" allUniqueName="[Tableau1].[Partenaire 11].[All]" dimensionUniqueName="[Tableau1]" displayFolder="" count="0" memberValueDatatype="130" unbalanced="0"/>
    <cacheHierarchy uniqueName="[Tableau1].[Partenaire 12]" caption="Partenaire 12" attribute="1" defaultMemberUniqueName="[Tableau1].[Partenaire 12].[All]" allUniqueName="[Tableau1].[Partenaire 12].[All]" dimensionUniqueName="[Tableau1]" displayFolder="" count="0" memberValueDatatype="130" unbalanced="0"/>
    <cacheHierarchy uniqueName="[Tableau1].[Partenaire 13]" caption="Partenaire 13" attribute="1" defaultMemberUniqueName="[Tableau1].[Partenaire 13].[All]" allUniqueName="[Tableau1].[Partenaire 13].[All]" dimensionUniqueName="[Tableau1]" displayFolder="" count="0" memberValueDatatype="130" unbalanced="0"/>
    <cacheHierarchy uniqueName="[Tableau1].[Partenaire 14]" caption="Partenaire 14" attribute="1" defaultMemberUniqueName="[Tableau1].[Partenaire 14].[All]" allUniqueName="[Tableau1].[Partenaire 14].[All]" dimensionUniqueName="[Tableau1]" displayFolder="" count="0" memberValueDatatype="130" unbalanced="0"/>
    <cacheHierarchy uniqueName="[Tableau1].[Partenaire 15]" caption="Partenaire 15" attribute="1" defaultMemberUniqueName="[Tableau1].[Partenaire 15].[All]" allUniqueName="[Tableau1].[Partenaire 15].[All]" dimensionUniqueName="[Tableau1]" displayFolder="" count="0" memberValueDatatype="130" unbalanced="0"/>
    <cacheHierarchy uniqueName="[Tableau1].[Partenaire 16]" caption="Partenaire 16" attribute="1" defaultMemberUniqueName="[Tableau1].[Partenaire 16].[All]" allUniqueName="[Tableau1].[Partenaire 16].[All]" dimensionUniqueName="[Tableau1]" displayFolder="" count="0" memberValueDatatype="130" unbalanced="0"/>
    <cacheHierarchy uniqueName="[Tableau1].[Partenaire 17]" caption="Partenaire 17" attribute="1" defaultMemberUniqueName="[Tableau1].[Partenaire 17].[All]" allUniqueName="[Tableau1].[Partenaire 17].[All]" dimensionUniqueName="[Tableau1]" displayFolder="" count="0" memberValueDatatype="130" unbalanced="0"/>
    <cacheHierarchy uniqueName="[Tableau1].[Partenaire 18]" caption="Partenaire 18" attribute="1" defaultMemberUniqueName="[Tableau1].[Partenaire 18].[All]" allUniqueName="[Tableau1].[Partenaire 18].[All]" dimensionUniqueName="[Tableau1]" displayFolder="" count="0" memberValueDatatype="130" unbalanced="0"/>
    <cacheHierarchy uniqueName="[Tableau1].[Partenaire 19]" caption="Partenaire 19" attribute="1" defaultMemberUniqueName="[Tableau1].[Partenaire 19].[All]" allUniqueName="[Tableau1].[Partenaire 19].[All]" dimensionUniqueName="[Tableau1]" displayFolder="" count="0" memberValueDatatype="130" unbalanced="0"/>
    <cacheHierarchy uniqueName="[Tableau1].[Partenaire 20]" caption="Partenaire 20" attribute="1" defaultMemberUniqueName="[Tableau1].[Partenaire 20].[All]" allUniqueName="[Tableau1].[Partenaire 20].[All]" dimensionUniqueName="[Tableau1]" displayFolder="" count="0" memberValueDatatype="130" unbalanced="0"/>
    <cacheHierarchy uniqueName="[Tableau1].[ACTION (de recherche)]" caption="ACTION (de recherche)" attribute="1" defaultMemberUniqueName="[Tableau1].[ACTION (de recherche)].[All]" allUniqueName="[Tableau1].[ACTION (de recherche)].[All]" dimensionUniqueName="[Tableau1]" displayFolder="" count="0" memberValueDatatype="130" unbalanced="0"/>
    <cacheHierarchy uniqueName="[Tableau1].[COMMENT]" caption="COMMENT" attribute="1" defaultMemberUniqueName="[Tableau1].[COMMENT].[All]" allUniqueName="[Tableau1].[COMMENT].[All]" dimensionUniqueName="[Tableau1]" displayFolder="" count="0" memberValueDatatype="130" unbalanced="0"/>
    <cacheHierarchy uniqueName="[Tableau1].[POUR QUOI FAIRE]" caption="POUR QUOI FAIRE" attribute="1" defaultMemberUniqueName="[Tableau1].[POUR QUOI FAIRE].[All]" allUniqueName="[Tableau1].[POUR QUOI FAIRE].[All]" dimensionUniqueName="[Tableau1]" displayFolder="" count="0" memberValueDatatype="130" unbalanced="0"/>
    <cacheHierarchy uniqueName="[Tableau1].[Notes]" caption="Notes" attribute="1" defaultMemberUniqueName="[Tableau1].[Notes].[All]" allUniqueName="[Tableau1].[Notes].[All]" dimensionUniqueName="[Tableau1]" displayFolder="" count="0" memberValueDatatype="130" unbalanced="0"/>
    <cacheHierarchy uniqueName="[Tableau3].[NOM et Prénom]" caption="NOM et Prénom" attribute="1" defaultMemberUniqueName="[Tableau3].[NOM et Prénom].[All]" allUniqueName="[Tableau3].[NOM et Prénom].[All]" dimensionUniqueName="[Tableau3]" displayFolder="" count="0" memberValueDatatype="130" unbalanced="0"/>
    <cacheHierarchy uniqueName="[Tableau3].[sexe]" caption="sexe" attribute="1" defaultMemberUniqueName="[Tableau3].[sexe].[All]" allUniqueName="[Tableau3].[sexe].[All]" dimensionUniqueName="[Tableau3]" displayFolder="" count="0" memberValueDatatype="130" unbalanced="0"/>
    <cacheHierarchy uniqueName="[Tableau3].[discipline a]" caption="discipline a" attribute="1" defaultMemberUniqueName="[Tableau3].[discipline a].[All]" allUniqueName="[Tableau3].[discipline a].[All]" dimensionUniqueName="[Tableau3]" displayFolder="" count="0" memberValueDatatype="130" unbalanced="0"/>
    <cacheHierarchy uniqueName="[Tableau3].[discipline ERC chercheur]" caption="discipline ERC chercheur" attribute="1" defaultMemberUniqueName="[Tableau3].[discipline ERC chercheur].[All]" allUniqueName="[Tableau3].[discipline ERC chercheur].[All]" dimensionUniqueName="[Tableau3]" displayFolder="" count="0" memberValueDatatype="130" unbalanced="0"/>
    <cacheHierarchy uniqueName="[Tableau3].[position statutaire]" caption="position statutaire" attribute="1" defaultMemberUniqueName="[Tableau3].[position statutaire].[All]" allUniqueName="[Tableau3].[position statutaire].[All]" dimensionUniqueName="[Tableau3]" displayFolder="" count="0" memberValueDatatype="130" unbalanced="0"/>
    <cacheHierarchy uniqueName="[Tableau3].[CNU]" caption="CNU" attribute="1" defaultMemberUniqueName="[Tableau3].[CNU].[All]" allUniqueName="[Tableau3].[CNU].[All]" dimensionUniqueName="[Tableau3]" displayFolder="" count="0" memberValueDatatype="130" unbalanced="0"/>
    <cacheHierarchy uniqueName="[Tableau3].[Site]" caption="Site" attribute="1" defaultMemberUniqueName="[Tableau3].[Site].[All]" allUniqueName="[Tableau3].[Site].[All]" dimensionUniqueName="[Tableau3]" displayFolder="" count="0" memberValueDatatype="130" unbalanced="0"/>
    <cacheHierarchy uniqueName="[Tableau3].[note jury]" caption="note jury" attribute="1" defaultMemberUniqueName="[Tableau3].[note jury].[All]" allUniqueName="[Tableau3].[note jury].[All]" dimensionUniqueName="[Tableau3]" displayFolder="" count="0" memberValueDatatype="130" unbalanced="0"/>
    <cacheHierarchy uniqueName="[Tableau3].[Projet 1]" caption="Projet 1" attribute="1" defaultMemberUniqueName="[Tableau3].[Projet 1].[All]" allUniqueName="[Tableau3].[Projet 1].[All]" dimensionUniqueName="[Tableau3]" displayFolder="" count="0" memberValueDatatype="130" unbalanced="0"/>
    <cacheHierarchy uniqueName="[Tableau3].[labo (acronyme)]" caption="labo (acronyme)" attribute="1" defaultMemberUniqueName="[Tableau3].[labo (acronyme)].[All]" allUniqueName="[Tableau3].[labo (acronyme)].[All]" dimensionUniqueName="[Tableau3]" displayFolder="" count="0" memberValueDatatype="130" unbalanced="0"/>
    <cacheHierarchy uniqueName="[Tableau3].[DOMAINES ERC LABO]" caption="DOMAINES ERC LABO" attribute="1" defaultMemberUniqueName="[Tableau3].[DOMAINES ERC LABO].[All]" allUniqueName="[Tableau3].[DOMAINES ERC LABO].[All]" dimensionUniqueName="[Tableau3]" displayFolder="" count="0" memberValueDatatype="130" unbalanced="0"/>
    <cacheHierarchy uniqueName="[Tableau3].[Discipline ERC 1 LABO]" caption="Discipline ERC 1 LABO" attribute="1" defaultMemberUniqueName="[Tableau3].[Discipline ERC 1 LABO].[All]" allUniqueName="[Tableau3].[Discipline ERC 1 LABO].[All]" dimensionUniqueName="[Tableau3]" displayFolder="" count="0" memberValueDatatype="130" unbalanced="0"/>
    <cacheHierarchy uniqueName="[Tableau3].[Discipline ERC 2 LABO]" caption="Discipline ERC 2 LABO" attribute="1" defaultMemberUniqueName="[Tableau3].[Discipline ERC 2 LABO].[All]" allUniqueName="[Tableau3].[Discipline ERC 2 LABO].[All]" dimensionUniqueName="[Tableau3]" displayFolder="" count="0" memberValueDatatype="130" unbalanced="0"/>
    <cacheHierarchy uniqueName="[Tableau3].[Discipline ERC 3 LABO]" caption="Discipline ERC 3 LABO" attribute="1" defaultMemberUniqueName="[Tableau3].[Discipline ERC 3 LABO].[All]" allUniqueName="[Tableau3].[Discipline ERC 3 LABO].[All]" dimensionUniqueName="[Tableau3]" displayFolder="" count="0" memberValueDatatype="130" unbalanced="0"/>
    <cacheHierarchy uniqueName="[Tableau3].[Discipline ERC 4 Labo]" caption="Discipline ERC 4 Labo" attribute="1" defaultMemberUniqueName="[Tableau3].[Discipline ERC 4 Labo].[All]" allUniqueName="[Tableau3].[Discipline ERC 4 Labo].[All]" dimensionUniqueName="[Tableau3]" displayFolder="" count="0" memberValueDatatype="130" unbalanced="0"/>
    <cacheHierarchy uniqueName="[Tableau3].[Discipline ERC 5 Labo]" caption="Discipline ERC 5 Labo" attribute="1" defaultMemberUniqueName="[Tableau3].[Discipline ERC 5 Labo].[All]" allUniqueName="[Tableau3].[Discipline ERC 5 Labo].[All]" dimensionUniqueName="[Tableau3]" displayFolder="" count="0" memberValueDatatype="130" unbalanced="0"/>
    <cacheHierarchy uniqueName="[Tableau3].[Discipline ERC 6 Labo]" caption="Discipline ERC 6 Labo" attribute="1" defaultMemberUniqueName="[Tableau3].[Discipline ERC 6 Labo].[All]" allUniqueName="[Tableau3].[Discipline ERC 6 Labo].[All]" dimensionUniqueName="[Tableau3]" displayFolder="" count="0" memberValueDatatype="130" unbalanced="0"/>
    <cacheHierarchy uniqueName="[Tableau3].[Discipline ERC 7 Labo]" caption="Discipline ERC 7 Labo" attribute="1" defaultMemberUniqueName="[Tableau3].[Discipline ERC 7 Labo].[All]" allUniqueName="[Tableau3].[Discipline ERC 7 Labo].[All]" dimensionUniqueName="[Tableau3]" displayFolder="" count="0" memberValueDatatype="130" unbalanced="0"/>
    <cacheHierarchy uniqueName="[Tableau3].[Discipline ERC 8 Labo]" caption="Discipline ERC 8 Labo" attribute="1" defaultMemberUniqueName="[Tableau3].[Discipline ERC 8 Labo].[All]" allUniqueName="[Tableau3].[Discipline ERC 8 Labo].[All]" dimensionUniqueName="[Tableau3]" displayFolder="" count="0" memberValueDatatype="130" unbalanced="0"/>
    <cacheHierarchy uniqueName="[Tableau3].[Discipline ERC 9 Labo]" caption="Discipline ERC 9 Labo" attribute="1" defaultMemberUniqueName="[Tableau3].[Discipline ERC 9 Labo].[All]" allUniqueName="[Tableau3].[Discipline ERC 9 Labo].[All]" dimensionUniqueName="[Tableau3]" displayFolder="" count="0" memberValueDatatype="130" unbalanced="0"/>
    <cacheHierarchy uniqueName="[Tableau3].[Domaines scientifique HCERES 1]" caption="Domaines scientifique HCERES 1" attribute="1" defaultMemberUniqueName="[Tableau3].[Domaines scientifique HCERES 1].[All]" allUniqueName="[Tableau3].[Domaines scientifique HCERES 1].[All]" dimensionUniqueName="[Tableau3]" displayFolder="" count="0" memberValueDatatype="130" unbalanced="0"/>
    <cacheHierarchy uniqueName="[Tableau3].[Sous-domaines scientifique HCERES 1]" caption="Sous-domaines scientifique HCERES 1" attribute="1" defaultMemberUniqueName="[Tableau3].[Sous-domaines scientifique HCERES 1].[All]" allUniqueName="[Tableau3].[Sous-domaines scientifique HCERES 1].[All]" dimensionUniqueName="[Tableau3]" displayFolder="" count="0" memberValueDatatype="130" unbalanced="0"/>
    <cacheHierarchy uniqueName="[Tableau3].[Sous-Domaines scientifique HCERES 2]" caption="Sous-Domaines scientifique HCERES 2" attribute="1" defaultMemberUniqueName="[Tableau3].[Sous-Domaines scientifique HCERES 2].[All]" allUniqueName="[Tableau3].[Sous-Domaines scientifique HCERES 2].[All]" dimensionUniqueName="[Tableau3]" displayFolder="" count="0" memberValueDatatype="130" unbalanced="0"/>
    <cacheHierarchy uniqueName="[Tableau3].[Sous-Domaine Scientifique HCERES 3]" caption="Sous-Domaine Scientifique HCERES 3" attribute="1" defaultMemberUniqueName="[Tableau3].[Sous-Domaine Scientifique HCERES 3].[All]" allUniqueName="[Tableau3].[Sous-Domaine Scientifique HCERES 3].[All]" dimensionUniqueName="[Tableau3]" displayFolder="" count="0" memberValueDatatype="130" unbalanced="0"/>
    <cacheHierarchy uniqueName="[Tableau3].[sous-domaine scientifique HCERES 4]" caption="sous-domaine scientifique HCERES 4" attribute="1" defaultMemberUniqueName="[Tableau3].[sous-domaine scientifique HCERES 4].[All]" allUniqueName="[Tableau3].[sous-domaine scientifique HCERES 4].[All]" dimensionUniqueName="[Tableau3]" displayFolder="" count="0" memberValueDatatype="130" unbalanced="0"/>
    <cacheHierarchy uniqueName="[Tableau3].[sous-domaine scientifique HCERES 5]" caption="sous-domaine scientifique HCERES 5" attribute="1" defaultMemberUniqueName="[Tableau3].[sous-domaine scientifique HCERES 5].[All]" allUniqueName="[Tableau3].[sous-domaine scientifique HCERES 5].[All]" dimensionUniqueName="[Tableau3]" displayFolder="" count="0" memberValueDatatype="130" unbalanced="0"/>
    <cacheHierarchy uniqueName="[Tableau3].[sous-domaine scientifique HCERES 6]" caption="sous-domaine scientifique HCERES 6" attribute="1" defaultMemberUniqueName="[Tableau3].[sous-domaine scientifique HCERES 6].[All]" allUniqueName="[Tableau3].[sous-domaine scientifique HCERES 6].[All]" dimensionUniqueName="[Tableau3]" displayFolder="" count="0" memberValueDatatype="130" unbalanced="0"/>
    <cacheHierarchy uniqueName="[Measures].[__XL_Count Plage]" caption="__XL_Count Plage" measure="1" displayFolder="" measureGroup="Plage" count="0" hidden="1"/>
    <cacheHierarchy uniqueName="[Measures].[__XL_Count Tableau1]" caption="__XL_Count Tableau1" measure="1" displayFolder="" measureGroup="Tableau1" count="0" hidden="1"/>
    <cacheHierarchy uniqueName="[Measures].[__XL_Count Tableau3]" caption="__XL_Count Tableau3" measure="1" displayFolder="" measureGroup="Tableau3" count="0" hidden="1"/>
    <cacheHierarchy uniqueName="[Measures].[__XL_Count Plage 1]" caption="__XL_Count Plage 1" measure="1" displayFolder="" measureGroup="Plage 1" count="0" hidden="1"/>
    <cacheHierarchy uniqueName="[Measures].[__No measures defined]" caption="__No measures defined" measure="1" displayFolder="" count="0" hidden="1"/>
    <cacheHierarchy uniqueName="[Measures].[Nombre de 199812867Z LMD UMR 8539 - Laboratoire de météorologie dynamique]" caption="Nombre de 199812867Z LMD UMR 8539 - Laboratoire de météorologie dynamique" measure="1" displayFolder="" measureGroup="Plage" count="0" hidden="1">
      <extLst>
        <ext xmlns:x15="http://schemas.microsoft.com/office/spreadsheetml/2010/11/main" uri="{B97F6D7D-B522-45F9-BDA1-12C45D357490}">
          <x15:cacheHierarchy aggregatedColumn="0"/>
        </ext>
      </extLst>
    </cacheHierarchy>
    <cacheHierarchy uniqueName="[Measures].[Nombre de labo (acronyme)]" caption="Nombre de labo (acronyme)" measure="1" displayFolder="" measureGroup="Plage 1" count="0" hidden="1">
      <extLst>
        <ext xmlns:x15="http://schemas.microsoft.com/office/spreadsheetml/2010/11/main" uri="{B97F6D7D-B522-45F9-BDA1-12C45D357490}">
          <x15:cacheHierarchy aggregatedColumn="10"/>
        </ext>
      </extLst>
    </cacheHierarchy>
    <cacheHierarchy uniqueName="[Measures].[Nombre de NOM et Prénom]" caption="Nombre de NOM et Prénom" measure="1" displayFolder="" measureGroup="Plage 1" count="0" oneField="1" hidden="1">
      <fieldsUsage count="1">
        <fieldUsage x="0"/>
      </fieldsUsage>
      <extLst>
        <ext xmlns:x15="http://schemas.microsoft.com/office/spreadsheetml/2010/11/main" uri="{B97F6D7D-B522-45F9-BDA1-12C45D357490}">
          <x15:cacheHierarchy aggregatedColumn="1"/>
        </ext>
      </extLst>
    </cacheHierarchy>
  </cacheHierarchies>
  <kpis count="0"/>
  <dimensions count="5">
    <dimension measure="1" name="Measures" uniqueName="[Measures]" caption="Measures"/>
    <dimension name="Plage" uniqueName="[Plage]" caption="Plage"/>
    <dimension name="Plage 1" uniqueName="[Plage 1]" caption="Plage 1"/>
    <dimension name="Tableau1" uniqueName="[Tableau1]" caption="Tableau1"/>
    <dimension name="Tableau3" uniqueName="[Tableau3]" caption="Tableau3"/>
  </dimensions>
  <measureGroups count="4">
    <measureGroup name="Plage" caption="Plage"/>
    <measureGroup name="Plage 1" caption="Plage 1"/>
    <measureGroup name="Tableau1" caption="Tableau1"/>
    <measureGroup name="Tableau3" caption="Tableau3"/>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x v="0"/>
    <s v="OUI"/>
    <x v="0"/>
    <x v="0"/>
    <n v="1.9"/>
    <x v="0"/>
    <x v="0"/>
    <s v="Services urbains intégrés à partir de stratégies de végétalisation pour améliorer la résilience des villes"/>
    <s v="Integrated urban services from greening strategies to improve city resilience"/>
    <s v="KOTTHAUS Simone"/>
    <x v="0"/>
    <x v="0"/>
    <x v="0"/>
    <x v="0"/>
    <x v="0"/>
    <x v="0"/>
    <x v="0"/>
    <x v="0"/>
    <x v="0"/>
    <x v="0"/>
    <x v="0"/>
    <x v="0"/>
    <x v="0"/>
    <x v="0"/>
    <x v="0"/>
    <x v="0"/>
    <x v="0"/>
    <x v="0"/>
    <x v="0"/>
    <m/>
    <m/>
    <m/>
    <m/>
    <m/>
    <m/>
    <m/>
    <m/>
    <x v="0"/>
    <s v="HAEFFELIN Martial"/>
    <s v="DUPONT Jean-Charles"/>
    <m/>
    <m/>
    <m/>
    <m/>
    <m/>
    <x v="0"/>
    <s v="BASTIN Sophie"/>
    <s v="VILTARD Nicolas"/>
    <s v="PAYAN Sebastien"/>
    <s v="VIATTE Camille"/>
    <s v="CAILTEAU Cristelle"/>
    <m/>
    <m/>
    <m/>
    <m/>
    <x v="0"/>
    <s v="DUCHARNE Agnès"/>
    <s v="DELARUE Frédéric"/>
    <s v="QUÉNÉA Katell"/>
    <s v="THIÉSSON Julien"/>
    <s v="OUDIN Ludovic"/>
    <m/>
    <m/>
    <m/>
    <x v="0"/>
    <s v="GROS Valérie"/>
    <s v="BERGÉ Antonin"/>
    <s v="PETIT Jean-Eudes"/>
    <s v="FOLIOT Lorna"/>
    <m/>
    <m/>
    <m/>
    <m/>
    <x v="0"/>
    <s v="SARTELET Karine"/>
    <m/>
    <m/>
    <m/>
    <m/>
    <m/>
    <m/>
    <x v="0"/>
    <s v="VIGUIÉ Vincent"/>
    <m/>
    <m/>
    <m/>
    <m/>
    <m/>
    <m/>
    <x v="0"/>
    <s v="DA CUNHA Charlotte"/>
    <s v="RADJA Katia"/>
    <m/>
    <m/>
    <m/>
    <m/>
    <m/>
    <x v="0"/>
    <s v="LEYMARIE Juliette"/>
    <s v="REPELLIN Anne"/>
    <s v="LEITAO Luis"/>
    <s v="PUGA FREITAS Ruben"/>
    <m/>
    <m/>
    <m/>
    <x v="0"/>
    <s v="HENDEL Martin"/>
    <s v="BOUTEAU François"/>
    <s v="BONNIN Delphine"/>
    <s v="LAURENTI Patrick"/>
    <s v="MEIMOUN Patrice"/>
    <s v="DELBART Nicolas"/>
    <s v="GOUPIL Christophe"/>
    <s v="HERBERT Éric"/>
    <s v="FILAINE Frédéric"/>
    <s v="ROYON Laurent"/>
    <x v="0"/>
    <s v="GRESILLON Etienne"/>
    <m/>
    <m/>
    <m/>
    <m/>
    <m/>
    <m/>
    <x v="0"/>
    <m/>
    <m/>
    <m/>
    <m/>
    <m/>
    <m/>
    <m/>
    <x v="0"/>
    <m/>
    <m/>
    <m/>
    <m/>
    <m/>
    <m/>
    <m/>
    <m/>
    <x v="0"/>
    <m/>
    <m/>
    <m/>
    <m/>
    <m/>
    <m/>
    <m/>
    <m/>
    <x v="0"/>
    <m/>
    <m/>
    <m/>
    <m/>
    <m/>
    <m/>
    <m/>
    <x v="0"/>
    <m/>
    <m/>
    <m/>
    <m/>
    <m/>
    <m/>
    <m/>
    <x v="0"/>
    <m/>
    <m/>
    <m/>
    <m/>
    <m/>
    <m/>
    <m/>
    <x v="0"/>
    <x v="0"/>
    <m/>
    <m/>
    <m/>
    <m/>
    <m/>
    <m/>
    <x v="0"/>
    <m/>
    <m/>
    <m/>
    <m/>
    <m/>
    <m/>
    <m/>
    <x v="0"/>
    <m/>
    <m/>
    <m/>
    <m/>
    <m/>
    <m/>
    <m/>
    <x v="0"/>
    <m/>
    <m/>
    <m/>
    <m/>
    <m/>
    <m/>
    <m/>
    <s v="Ville de Paris"/>
    <s v="Communauté d'agglomération de Saint Quentin en Yvelines (CASQY)"/>
    <s v="Agence de l'eau de Normandie (AESN)"/>
    <s v="Airparif"/>
    <s v="APUR (Atelier parisien d'urbanisme)"/>
    <s v="EKOPOLIS"/>
    <s v="Urban Cooling Solutions"/>
    <s v="VALHOR"/>
    <m/>
    <m/>
    <m/>
    <m/>
    <m/>
    <m/>
    <m/>
    <m/>
    <m/>
    <m/>
    <m/>
    <m/>
    <m/>
    <m/>
    <m/>
    <s v="Pas de partenaires (hors académie)_x000a_Mobilisation nationale limité à la Région Ile de France"/>
  </r>
  <r>
    <x v="1"/>
    <s v="OUI"/>
    <x v="0"/>
    <x v="0"/>
    <n v="2.1"/>
    <x v="0"/>
    <x v="0"/>
    <s v="Territoires URBanisés: influence des HÉtérogénéités_x000a_spatiALes et des sources de pollution aTmospHérique sur la_x000a_santé"/>
    <s v="URBanized areas: the influence of spatial HEterogeneities and Air poLlution sources on healTH"/>
    <s v="SARTELET Karine"/>
    <x v="1"/>
    <x v="1"/>
    <x v="1"/>
    <x v="1"/>
    <x v="1"/>
    <x v="1"/>
    <x v="1"/>
    <x v="1"/>
    <x v="1"/>
    <x v="0"/>
    <x v="0"/>
    <x v="0"/>
    <x v="0"/>
    <x v="0"/>
    <x v="0"/>
    <x v="1"/>
    <x v="1"/>
    <x v="1"/>
    <x v="1"/>
    <s v="KIM Youngseob"/>
    <m/>
    <m/>
    <m/>
    <m/>
    <m/>
    <m/>
    <m/>
    <x v="1"/>
    <s v="UZU Gaëlle"/>
    <s v="JAFFREZO Jean-Luc"/>
    <s v="DARFEUIL Sophie"/>
    <s v="VOIRON Céline"/>
    <m/>
    <m/>
    <m/>
    <x v="1"/>
    <s v="LEQUY-FLAHAULT Emeline"/>
    <s v="ZINS Marie"/>
    <s v="KAB Sofiane"/>
    <m/>
    <m/>
    <m/>
    <m/>
    <m/>
    <m/>
    <x v="1"/>
    <s v="VALARI Myrto"/>
    <m/>
    <m/>
    <m/>
    <m/>
    <m/>
    <m/>
    <m/>
    <x v="1"/>
    <s v="FORET Gilles "/>
    <s v="COLL Isabelle "/>
    <m/>
    <m/>
    <m/>
    <m/>
    <m/>
    <m/>
    <x v="1"/>
    <s v="MATHY Sandrine"/>
    <m/>
    <m/>
    <m/>
    <m/>
    <m/>
    <m/>
    <x v="1"/>
    <s v="POULHES Alexis"/>
    <s v="PROULHAC Laurent"/>
    <m/>
    <m/>
    <m/>
    <m/>
    <m/>
    <x v="1"/>
    <m/>
    <m/>
    <m/>
    <m/>
    <m/>
    <m/>
    <m/>
    <x v="1"/>
    <m/>
    <m/>
    <m/>
    <m/>
    <m/>
    <m/>
    <m/>
    <x v="1"/>
    <m/>
    <m/>
    <m/>
    <m/>
    <m/>
    <m/>
    <m/>
    <m/>
    <m/>
    <m/>
    <x v="1"/>
    <m/>
    <m/>
    <m/>
    <m/>
    <m/>
    <m/>
    <m/>
    <x v="0"/>
    <m/>
    <m/>
    <m/>
    <m/>
    <m/>
    <m/>
    <m/>
    <x v="0"/>
    <m/>
    <m/>
    <m/>
    <m/>
    <m/>
    <m/>
    <m/>
    <m/>
    <x v="0"/>
    <m/>
    <m/>
    <m/>
    <m/>
    <m/>
    <m/>
    <m/>
    <m/>
    <x v="0"/>
    <m/>
    <m/>
    <m/>
    <m/>
    <m/>
    <m/>
    <m/>
    <x v="0"/>
    <m/>
    <m/>
    <m/>
    <m/>
    <m/>
    <m/>
    <m/>
    <x v="0"/>
    <m/>
    <m/>
    <m/>
    <m/>
    <m/>
    <m/>
    <m/>
    <x v="0"/>
    <x v="0"/>
    <m/>
    <m/>
    <m/>
    <m/>
    <m/>
    <m/>
    <x v="0"/>
    <m/>
    <m/>
    <m/>
    <m/>
    <m/>
    <m/>
    <m/>
    <x v="0"/>
    <m/>
    <m/>
    <m/>
    <m/>
    <m/>
    <m/>
    <m/>
    <x v="0"/>
    <m/>
    <m/>
    <m/>
    <m/>
    <m/>
    <m/>
    <m/>
    <s v="Airparif"/>
    <s v="Direction Régionale et Interdépartementale de l'environnement, de l'aménagement et des Transports d'île de France"/>
    <s v="Ville de Paris"/>
    <s v="Département Val de Marne"/>
    <s v="ANSES"/>
    <s v="Observatoire régional de Santé (ORS)"/>
    <s v="INERIS"/>
    <m/>
    <m/>
    <m/>
    <m/>
    <m/>
    <m/>
    <m/>
    <m/>
    <m/>
    <m/>
    <m/>
    <m/>
    <m/>
    <m/>
    <m/>
    <m/>
    <m/>
  </r>
  <r>
    <x v="2"/>
    <s v="OUI"/>
    <x v="0"/>
    <x v="0"/>
    <n v="3"/>
    <x v="0"/>
    <x v="1"/>
    <s v="Des villes fraîches par et pour les usagers : intégrer solutions douces, vertes et grises pour favoriser la santé des habitants dans un environnement durable"/>
    <s v="Cool cities for and by their users: integrating soft, green and grey strategies to promote citizens’ health in a sustainable environment"/>
    <s v="MERLIER Lucie"/>
    <x v="2"/>
    <x v="2"/>
    <x v="2"/>
    <x v="2"/>
    <x v="2"/>
    <x v="2"/>
    <x v="2"/>
    <x v="2"/>
    <x v="2"/>
    <x v="1"/>
    <x v="1"/>
    <x v="0"/>
    <x v="0"/>
    <x v="0"/>
    <x v="0"/>
    <x v="2"/>
    <x v="2"/>
    <x v="2"/>
    <x v="2"/>
    <s v="GUILMARD Loic"/>
    <m/>
    <m/>
    <m/>
    <m/>
    <m/>
    <m/>
    <m/>
    <x v="2"/>
    <s v="BOZONNET Emmanuel"/>
    <m/>
    <m/>
    <m/>
    <m/>
    <m/>
    <m/>
    <x v="2"/>
    <s v="SAGAUT Pierre"/>
    <s v="JACOB Jérôme"/>
    <m/>
    <m/>
    <m/>
    <m/>
    <m/>
    <m/>
    <m/>
    <x v="2"/>
    <s v="VELLEI Marika"/>
    <s v="MORA Laurent"/>
    <m/>
    <m/>
    <m/>
    <m/>
    <m/>
    <m/>
    <x v="2"/>
    <s v="HENDEL Martin"/>
    <s v="FILAINE Frédéric"/>
    <s v="ROYON Laurent"/>
    <m/>
    <m/>
    <m/>
    <m/>
    <m/>
    <x v="2"/>
    <s v="HARPET Claire"/>
    <s v="REGNAULT Cécile"/>
    <s v="LAPRAY Karine"/>
    <m/>
    <m/>
    <m/>
    <m/>
    <x v="2"/>
    <s v="CHAIX Basile"/>
    <s v="FANCELLO Giovanna"/>
    <s v="DRUREAU Clélie"/>
    <m/>
    <m/>
    <m/>
    <m/>
    <x v="2"/>
    <s v="DOUPLAT Marion"/>
    <s v="JACQUIN Laurent"/>
    <m/>
    <m/>
    <m/>
    <m/>
    <m/>
    <x v="2"/>
    <s v="MOLINA Géraldine"/>
    <s v="LAMBERTS Christine"/>
    <m/>
    <m/>
    <m/>
    <m/>
    <m/>
    <x v="2"/>
    <s v="RODLER Auline"/>
    <s v="MUSY Marjorie"/>
    <s v="MOUJALLED Bassam"/>
    <m/>
    <m/>
    <m/>
    <m/>
    <m/>
    <m/>
    <m/>
    <x v="2"/>
    <s v="KYRIAKODIS Georgios"/>
    <s v="DEMOUGE François"/>
    <s v="CARRE Samuel"/>
    <s v="TOESCA Adrien"/>
    <m/>
    <m/>
    <m/>
    <x v="0"/>
    <m/>
    <m/>
    <m/>
    <m/>
    <m/>
    <m/>
    <m/>
    <x v="0"/>
    <m/>
    <m/>
    <m/>
    <m/>
    <m/>
    <m/>
    <m/>
    <m/>
    <x v="0"/>
    <m/>
    <m/>
    <m/>
    <m/>
    <m/>
    <m/>
    <m/>
    <m/>
    <x v="0"/>
    <m/>
    <m/>
    <m/>
    <m/>
    <m/>
    <m/>
    <m/>
    <x v="0"/>
    <m/>
    <m/>
    <m/>
    <m/>
    <m/>
    <m/>
    <m/>
    <x v="0"/>
    <m/>
    <m/>
    <m/>
    <m/>
    <m/>
    <m/>
    <m/>
    <x v="0"/>
    <x v="0"/>
    <m/>
    <m/>
    <m/>
    <m/>
    <m/>
    <m/>
    <x v="0"/>
    <m/>
    <m/>
    <m/>
    <m/>
    <m/>
    <m/>
    <m/>
    <x v="0"/>
    <m/>
    <m/>
    <m/>
    <m/>
    <m/>
    <m/>
    <m/>
    <x v="0"/>
    <m/>
    <m/>
    <m/>
    <m/>
    <m/>
    <m/>
    <m/>
    <s v="Lyon Métropole"/>
    <s v="Ville de Villeurbanne"/>
    <s v="Agence Locale de l'Énergie et du Climat Métropole Lyon (ALEC)"/>
    <s v="ESTMétropoleHabitat"/>
    <s v="GrandLyon Habitat"/>
    <s v="Centre Scientifique et Technique du Bâtiment (CSTB)"/>
    <s v="TRIBU"/>
    <m/>
    <m/>
    <m/>
    <m/>
    <m/>
    <m/>
    <m/>
    <m/>
    <m/>
    <m/>
    <m/>
    <m/>
    <m/>
    <m/>
    <m/>
    <m/>
    <m/>
  </r>
  <r>
    <x v="3"/>
    <s v="CAVEAU"/>
    <x v="0"/>
    <x v="0"/>
    <n v="2"/>
    <x v="0"/>
    <x v="1"/>
    <s v="Observatoire de santé et du bien-être au sein des trajectoires urbaines"/>
    <s v="Well-being and HeAlth Observatory within Urban trajectories"/>
    <s v="THIEBAULT Thomas"/>
    <x v="3"/>
    <x v="3"/>
    <x v="1"/>
    <x v="3"/>
    <x v="3"/>
    <x v="3"/>
    <x v="3"/>
    <x v="3"/>
    <x v="3"/>
    <x v="2"/>
    <x v="1"/>
    <x v="1"/>
    <x v="1"/>
    <x v="0"/>
    <x v="0"/>
    <x v="3"/>
    <x v="3"/>
    <x v="3"/>
    <x v="3"/>
    <s v="ALLIOT Fabrice"/>
    <s v="TRAORÉ Sira"/>
    <m/>
    <m/>
    <m/>
    <m/>
    <m/>
    <m/>
    <x v="3"/>
    <s v="MARÉCHAL Vincent"/>
    <s v="BORDE Chloé"/>
    <s v="MICHON Pauline"/>
    <m/>
    <m/>
    <m/>
    <m/>
    <x v="3"/>
    <s v="DEBAILLY Renaud"/>
    <m/>
    <m/>
    <m/>
    <m/>
    <m/>
    <m/>
    <m/>
    <m/>
    <x v="3"/>
    <s v="BARBEROUSSE Anouk"/>
    <m/>
    <m/>
    <m/>
    <m/>
    <m/>
    <m/>
    <m/>
    <x v="3"/>
    <s v="TURCATI Laure"/>
    <m/>
    <m/>
    <m/>
    <m/>
    <m/>
    <m/>
    <m/>
    <x v="3"/>
    <s v="GOBERT Julie"/>
    <s v="TRAMOY Romain"/>
    <s v="CHEBBO Ghassan"/>
    <s v="MOILLERON Régis"/>
    <s v="BRESSY Adèle"/>
    <s v="DEROUBAIX José-Frédéric"/>
    <m/>
    <x v="3"/>
    <s v="MOULIN Laurent"/>
    <s v="WURTZER Sébastien"/>
    <m/>
    <m/>
    <m/>
    <m/>
    <m/>
    <x v="3"/>
    <s v="JACOB Jérémy"/>
    <s v="GAUTHIER Caroline"/>
    <m/>
    <m/>
    <m/>
    <m/>
    <m/>
    <x v="3"/>
    <s v="CHESNEAU Isabelle"/>
    <m/>
    <m/>
    <m/>
    <m/>
    <m/>
    <m/>
    <x v="3"/>
    <s v="FIJALKOW Yankel"/>
    <m/>
    <m/>
    <m/>
    <m/>
    <m/>
    <m/>
    <m/>
    <m/>
    <m/>
    <x v="3"/>
    <s v="CHAPLEUR Olivier"/>
    <s v="BIZE Ariane"/>
    <s v="BUREAU Chrystelle"/>
    <s v="MIDOUX Cédric"/>
    <s v="JAMILLOUX Véronique"/>
    <s v="THIBAULT Sophie"/>
    <m/>
    <x v="1"/>
    <s v="RICAN Stéphane"/>
    <m/>
    <m/>
    <m/>
    <m/>
    <m/>
    <m/>
    <x v="1"/>
    <s v="CUNNINGHAM SABOT Emmanuèle"/>
    <s v="CAYE Pierre"/>
    <m/>
    <m/>
    <m/>
    <m/>
    <m/>
    <m/>
    <x v="1"/>
    <s v="ROHR Olivier"/>
    <s v="WALLET Clémentine"/>
    <m/>
    <m/>
    <m/>
    <m/>
    <m/>
    <m/>
    <x v="1"/>
    <s v="BARBRY Pascal"/>
    <s v="RIOS Géraldine"/>
    <m/>
    <m/>
    <m/>
    <m/>
    <m/>
    <x v="0"/>
    <m/>
    <m/>
    <m/>
    <m/>
    <m/>
    <m/>
    <m/>
    <x v="0"/>
    <m/>
    <m/>
    <m/>
    <m/>
    <m/>
    <m/>
    <m/>
    <x v="0"/>
    <x v="0"/>
    <m/>
    <m/>
    <m/>
    <m/>
    <m/>
    <m/>
    <x v="0"/>
    <m/>
    <m/>
    <m/>
    <m/>
    <m/>
    <m/>
    <m/>
    <x v="0"/>
    <m/>
    <m/>
    <m/>
    <m/>
    <m/>
    <m/>
    <m/>
    <x v="0"/>
    <m/>
    <m/>
    <m/>
    <m/>
    <m/>
    <m/>
    <m/>
    <s v="Ville de Paris"/>
    <s v="Service Public de l'assainissement Francilien (SIAAP)"/>
    <m/>
    <m/>
    <m/>
    <m/>
    <m/>
    <m/>
    <m/>
    <m/>
    <m/>
    <m/>
    <m/>
    <m/>
    <m/>
    <m/>
    <m/>
    <m/>
    <m/>
    <m/>
    <m/>
    <m/>
    <m/>
    <m/>
  </r>
  <r>
    <x v="4"/>
    <s v="OUI"/>
    <x v="0"/>
    <x v="0"/>
    <n v="3"/>
    <x v="1"/>
    <x v="0"/>
    <s v="Un dispositif d'observation au service de la transformation sociotechnique et environnementale des villes"/>
    <s v="New Environmental Observatory - An observation system for socio- technical and environmental transformation of cities"/>
    <s v="RODRIGUEZ Fabrice"/>
    <x v="4"/>
    <x v="4"/>
    <x v="3"/>
    <x v="3"/>
    <x v="4"/>
    <x v="4"/>
    <x v="4"/>
    <x v="4"/>
    <x v="4"/>
    <x v="3"/>
    <x v="0"/>
    <x v="0"/>
    <x v="0"/>
    <x v="0"/>
    <x v="0"/>
    <x v="4"/>
    <x v="4"/>
    <x v="4"/>
    <x v="4"/>
    <s v="JEAN-SORO Liliane"/>
    <s v="BÉCHET Béatrice"/>
    <m/>
    <m/>
    <m/>
    <m/>
    <m/>
    <m/>
    <x v="4"/>
    <s v="NABUCET Jean"/>
    <s v="LONGUEVERGNE Laurent"/>
    <s v="LE GALL AH"/>
    <m/>
    <m/>
    <m/>
    <m/>
    <x v="4"/>
    <s v="PUISSANT Anne"/>
    <s v="DÉPREZ Aline"/>
    <m/>
    <m/>
    <m/>
    <m/>
    <m/>
    <m/>
    <m/>
    <x v="4"/>
    <s v="HIDALGO Julia"/>
    <s v="TOUATI Najla"/>
    <s v="WILDA Jean Baptiste"/>
    <s v="JEGOU Laurent"/>
    <m/>
    <m/>
    <m/>
    <m/>
    <x v="4"/>
    <s v="SÈZE-GOISMIER Camille"/>
    <s v="BLANC Davien"/>
    <m/>
    <m/>
    <m/>
    <m/>
    <m/>
    <m/>
    <x v="4"/>
    <s v="THOMAS Zahra"/>
    <s v="LE MOINE Nicolas"/>
    <s v="MOULIN Nelly"/>
    <s v="SQUIVIDANT Hervé"/>
    <s v="ROUAULT François"/>
    <s v="BUJACIC Stéphane"/>
    <m/>
    <x v="4"/>
    <s v="DEROUBAIX José-Frédéric"/>
    <s v="CHEBBO Ghassan"/>
    <s v="GROMAIRE Marie Christine"/>
    <s v="SEIDL Martin"/>
    <s v="GOBERT Julie"/>
    <m/>
    <m/>
    <x v="4"/>
    <s v="LIPEME KOUYI Gislain"/>
    <s v="GAUTIER Mathieu"/>
    <m/>
    <m/>
    <m/>
    <m/>
    <m/>
    <x v="4"/>
    <s v="LE GUERN Cécile"/>
    <s v="GAUTIER Emeric"/>
    <m/>
    <m/>
    <m/>
    <m/>
    <m/>
    <x v="4"/>
    <s v="LEBEAU Thierry"/>
    <m/>
    <m/>
    <m/>
    <m/>
    <m/>
    <m/>
    <m/>
    <m/>
    <m/>
    <x v="4"/>
    <s v="BOUYER Julien"/>
    <s v="TROUVE Loéna"/>
    <s v="GEOFFROY Géraldine"/>
    <s v="MERCIER Bérangère"/>
    <s v="RHODDE Louise"/>
    <s v="LAINÉ Pierre"/>
    <s v="BERTRAND Xavier"/>
    <x v="2"/>
    <s v="PERRIN Jean-Louis"/>
    <s v="MONTIGNY Chrystelle"/>
    <s v="SALLES Christian"/>
    <s v="GUINOT Vincent"/>
    <m/>
    <m/>
    <m/>
    <x v="2"/>
    <s v="CARMES Maryse"/>
    <m/>
    <m/>
    <m/>
    <m/>
    <m/>
    <m/>
    <m/>
    <x v="0"/>
    <m/>
    <m/>
    <m/>
    <m/>
    <m/>
    <m/>
    <m/>
    <m/>
    <x v="0"/>
    <m/>
    <m/>
    <m/>
    <m/>
    <m/>
    <m/>
    <m/>
    <x v="0"/>
    <m/>
    <m/>
    <m/>
    <m/>
    <m/>
    <m/>
    <m/>
    <x v="0"/>
    <m/>
    <m/>
    <m/>
    <m/>
    <m/>
    <m/>
    <m/>
    <x v="0"/>
    <x v="0"/>
    <m/>
    <m/>
    <m/>
    <m/>
    <m/>
    <m/>
    <x v="0"/>
    <m/>
    <m/>
    <m/>
    <m/>
    <m/>
    <m/>
    <m/>
    <x v="0"/>
    <m/>
    <m/>
    <m/>
    <m/>
    <m/>
    <m/>
    <m/>
    <x v="0"/>
    <m/>
    <m/>
    <m/>
    <m/>
    <m/>
    <m/>
    <m/>
    <s v="Rennes Métropole (GOUVERNEUR Pauline)"/>
    <s v="Lyon Métropole (FLORIAT Muriel)"/>
    <s v="Nantes Métropole (MEDELEC Elsa)"/>
    <m/>
    <m/>
    <m/>
    <m/>
    <m/>
    <m/>
    <m/>
    <m/>
    <m/>
    <m/>
    <m/>
    <m/>
    <m/>
    <m/>
    <m/>
    <m/>
    <m/>
    <m/>
    <m/>
    <m/>
    <m/>
  </r>
  <r>
    <x v="5"/>
    <s v="OUI"/>
    <x v="0"/>
    <x v="1"/>
    <n v="3"/>
    <x v="1"/>
    <x v="0"/>
    <s v="Simulateur Atmosphérique des Grandes Agglomérations"/>
    <s v="Simulator of Atmospheres in Great-Cities"/>
    <s v="SALIZZONI Pietro"/>
    <x v="5"/>
    <x v="5"/>
    <x v="4"/>
    <x v="4"/>
    <x v="5"/>
    <x v="5"/>
    <x v="5"/>
    <x v="5"/>
    <x v="5"/>
    <x v="0"/>
    <x v="0"/>
    <x v="0"/>
    <x v="0"/>
    <x v="0"/>
    <x v="0"/>
    <x v="5"/>
    <x v="5"/>
    <x v="5"/>
    <x v="5"/>
    <s v="CORREIA Horacio"/>
    <m/>
    <m/>
    <m/>
    <m/>
    <m/>
    <m/>
    <m/>
    <x v="5"/>
    <s v="JARAVEL Thomas"/>
    <s v="ROCHOUX Mélanie"/>
    <m/>
    <m/>
    <m/>
    <m/>
    <m/>
    <x v="5"/>
    <s v="DAMIAND Guillaume"/>
    <s v="DIGNE Julie"/>
    <s v="CHAINE Raphaëlle"/>
    <s v="DELLANDREA Emmanuel"/>
    <m/>
    <m/>
    <m/>
    <m/>
    <m/>
    <x v="5"/>
    <s v="POLOMÉ Philippe"/>
    <m/>
    <m/>
    <m/>
    <m/>
    <m/>
    <m/>
    <m/>
    <x v="5"/>
    <s v="MICHALLET Isabelle"/>
    <s v="LEMOINE-SCHONNE Marion"/>
    <m/>
    <m/>
    <m/>
    <m/>
    <m/>
    <m/>
    <x v="5"/>
    <s v="FERVERS Béatrice"/>
    <s v="COUDON Thomas"/>
    <s v="PRAUD Delphine"/>
    <s v="GRASSOT Lény"/>
    <s v="AMADOU Amina"/>
    <m/>
    <m/>
    <x v="5"/>
    <s v="SCHOETTER Robert"/>
    <s v="MASSON Valéry"/>
    <m/>
    <m/>
    <m/>
    <m/>
    <m/>
    <x v="5"/>
    <s v="BEGUIN Pascal"/>
    <m/>
    <m/>
    <m/>
    <m/>
    <m/>
    <m/>
    <x v="5"/>
    <s v="SROUR Bernard"/>
    <s v="TOUVIER Mathilde"/>
    <m/>
    <m/>
    <m/>
    <m/>
    <m/>
    <x v="5"/>
    <s v="AMÉGLIO Thierry"/>
    <s v="SAUDREAU Marc"/>
    <s v="WALSER Pascal"/>
    <s v="BARROUX Laurent"/>
    <m/>
    <m/>
    <m/>
    <m/>
    <m/>
    <m/>
    <x v="5"/>
    <s v="BECHKIT Walid"/>
    <s v="BOUBRIMA Ahmed"/>
    <s v="RIVANO Hervé"/>
    <m/>
    <m/>
    <m/>
    <m/>
    <x v="3"/>
    <s v="COURAUD Sébastien"/>
    <s v="VIPEREY Marie"/>
    <s v="TAZAROURTE Karim"/>
    <s v="GROLLEAU Emmanuel"/>
    <m/>
    <m/>
    <m/>
    <x v="0"/>
    <m/>
    <m/>
    <m/>
    <m/>
    <m/>
    <m/>
    <m/>
    <m/>
    <x v="0"/>
    <m/>
    <m/>
    <m/>
    <m/>
    <m/>
    <m/>
    <m/>
    <m/>
    <x v="0"/>
    <m/>
    <m/>
    <m/>
    <m/>
    <m/>
    <m/>
    <m/>
    <x v="0"/>
    <m/>
    <m/>
    <m/>
    <m/>
    <m/>
    <m/>
    <m/>
    <x v="0"/>
    <m/>
    <m/>
    <m/>
    <m/>
    <m/>
    <m/>
    <m/>
    <x v="0"/>
    <x v="0"/>
    <m/>
    <m/>
    <m/>
    <m/>
    <m/>
    <m/>
    <x v="0"/>
    <m/>
    <m/>
    <m/>
    <m/>
    <m/>
    <m/>
    <m/>
    <x v="0"/>
    <m/>
    <m/>
    <m/>
    <m/>
    <m/>
    <m/>
    <m/>
    <x v="0"/>
    <m/>
    <m/>
    <m/>
    <m/>
    <m/>
    <m/>
    <m/>
    <s v="Acoucité"/>
    <s v="Atmo Aura"/>
    <s v="Lyon Métropole"/>
    <m/>
    <m/>
    <m/>
    <m/>
    <m/>
    <m/>
    <m/>
    <m/>
    <m/>
    <m/>
    <m/>
    <m/>
    <m/>
    <m/>
    <m/>
    <m/>
    <m/>
    <m/>
    <m/>
    <m/>
    <m/>
  </r>
  <r>
    <x v="6"/>
    <s v="REQUAL"/>
    <x v="0"/>
    <x v="0"/>
    <n v="1.9"/>
    <x v="1"/>
    <x v="2"/>
    <s v="Transformer pour Adapter l'existant: une approche multisCalaireE et Systémique"/>
    <s v="TRansform to Adapt heritage: a multi-sCalE and Systemic approach"/>
    <s v="MORELLI Roberta"/>
    <x v="6"/>
    <x v="6"/>
    <x v="5"/>
    <x v="5"/>
    <x v="6"/>
    <x v="6"/>
    <x v="6"/>
    <x v="6"/>
    <x v="0"/>
    <x v="0"/>
    <x v="0"/>
    <x v="0"/>
    <x v="0"/>
    <x v="0"/>
    <x v="0"/>
    <x v="6"/>
    <x v="6"/>
    <x v="6"/>
    <x v="6"/>
    <s v="ALBRECHT David"/>
    <m/>
    <m/>
    <m/>
    <m/>
    <m/>
    <m/>
    <m/>
    <x v="6"/>
    <s v="BARDOT Michela"/>
    <s v="BESSY Christian"/>
    <s v="BENITES-GAMBIRAZIO Eliza"/>
    <m/>
    <m/>
    <m/>
    <m/>
    <x v="6"/>
    <s v="MONTABERT Arnaud"/>
    <s v="GIRY Cédric"/>
    <m/>
    <m/>
    <m/>
    <m/>
    <m/>
    <m/>
    <m/>
    <x v="6"/>
    <s v="APPERT Manuel"/>
    <s v="FIORI Sandra"/>
    <s v="FORT-JACQUES Théo"/>
    <s v="MEYNIER Mélanie"/>
    <s v="COUTURIER Bastien"/>
    <s v="MAYAUD Deborah"/>
    <s v="PESENTI Maeva"/>
    <s v="ZANETTI Thomas"/>
    <x v="6"/>
    <s v="LEQUAY Hervé"/>
    <s v="JACQUOT Kévin"/>
    <s v="SALERI Renato"/>
    <s v="MARSAULT Xavier"/>
    <m/>
    <m/>
    <m/>
    <m/>
    <x v="6"/>
    <s v="GAUSSUIN Bérénice"/>
    <s v="DETRY Nicolas"/>
    <s v="GAUTHIER Catherine"/>
    <s v="BONZANI Stéphane"/>
    <s v="COSTES Jean-Philippe"/>
    <m/>
    <m/>
    <x v="6"/>
    <m/>
    <m/>
    <m/>
    <m/>
    <m/>
    <m/>
    <m/>
    <x v="1"/>
    <m/>
    <m/>
    <m/>
    <m/>
    <m/>
    <m/>
    <m/>
    <x v="1"/>
    <m/>
    <m/>
    <m/>
    <m/>
    <m/>
    <m/>
    <m/>
    <x v="1"/>
    <m/>
    <m/>
    <m/>
    <m/>
    <m/>
    <m/>
    <m/>
    <m/>
    <m/>
    <m/>
    <x v="1"/>
    <m/>
    <m/>
    <m/>
    <m/>
    <m/>
    <m/>
    <m/>
    <x v="0"/>
    <m/>
    <m/>
    <m/>
    <m/>
    <m/>
    <m/>
    <m/>
    <x v="0"/>
    <m/>
    <m/>
    <m/>
    <m/>
    <m/>
    <m/>
    <m/>
    <m/>
    <x v="0"/>
    <m/>
    <m/>
    <m/>
    <m/>
    <m/>
    <m/>
    <m/>
    <m/>
    <x v="0"/>
    <m/>
    <m/>
    <m/>
    <m/>
    <m/>
    <m/>
    <m/>
    <x v="0"/>
    <m/>
    <m/>
    <m/>
    <m/>
    <m/>
    <m/>
    <m/>
    <x v="0"/>
    <m/>
    <m/>
    <m/>
    <m/>
    <m/>
    <m/>
    <m/>
    <x v="0"/>
    <x v="0"/>
    <m/>
    <m/>
    <m/>
    <m/>
    <m/>
    <m/>
    <x v="0"/>
    <m/>
    <m/>
    <m/>
    <m/>
    <m/>
    <m/>
    <m/>
    <x v="0"/>
    <m/>
    <m/>
    <m/>
    <m/>
    <m/>
    <m/>
    <m/>
    <x v="0"/>
    <m/>
    <m/>
    <m/>
    <m/>
    <m/>
    <m/>
    <m/>
    <s v="SDMIS Sécurité Civile"/>
    <s v="Établissement Public d'Aménagement de Paris-Saclay "/>
    <s v="Département Seine-Saint-Denis "/>
    <s v="Ville de Lyon"/>
    <s v="Communauté d'Agglomération Ouest Rhodanien "/>
    <s v="Ville de Montélimar"/>
    <s v="Ville de Thiers"/>
    <s v="Ville de Plauzat"/>
    <s v="Ville d'Urbino (Italie)"/>
    <s v="Association Arthropologia"/>
    <s v="Agence Boris Bouchet Architectes"/>
    <s v="Association Voisinage Patrimoine Pavillonnaire Bocage États-Unis "/>
    <s v="CAUE Rhône Métropole "/>
    <m/>
    <m/>
    <m/>
    <m/>
    <m/>
    <m/>
    <m/>
    <m/>
    <m/>
    <m/>
    <m/>
  </r>
  <r>
    <x v="7"/>
    <s v="VILLE-VIVANTE"/>
    <x v="0"/>
    <x v="0"/>
    <n v="3"/>
    <x v="1"/>
    <x v="3"/>
    <s v="Les contributions des espaces verts résidentiels et partagés à la transition vers des villes biodiverses et perméables"/>
    <s v="Residential and shared greenspaces contributions to biodiverse_x000a_and permeable cities"/>
    <s v="KAUFMANN Bernard"/>
    <x v="7"/>
    <x v="7"/>
    <x v="6"/>
    <x v="6"/>
    <x v="7"/>
    <x v="7"/>
    <x v="7"/>
    <x v="1"/>
    <x v="6"/>
    <x v="4"/>
    <x v="1"/>
    <x v="2"/>
    <x v="2"/>
    <x v="1"/>
    <x v="0"/>
    <x v="7"/>
    <x v="7"/>
    <x v="7"/>
    <x v="7"/>
    <s v="DUMET Adeline"/>
    <s v="VERNAY Antoine"/>
    <s v="BADIN Anne-Laure"/>
    <m/>
    <m/>
    <m/>
    <m/>
    <m/>
    <x v="7"/>
    <s v="COTTET Marylise"/>
    <s v="BOURGEOIS Marc"/>
    <s v="LUSSAULT Michel"/>
    <s v="PUEYO Valérie"/>
    <s v="COMBY Emeline"/>
    <s v="CHARMES Eric"/>
    <m/>
    <x v="7"/>
    <s v="BRANCHU Philippe"/>
    <s v="AMOSSÉ Joël"/>
    <s v="LIBESSART Gwendall"/>
    <s v="TÉCHER Didier"/>
    <s v="CHIN Phalkun"/>
    <s v="BASUYAU Mathilde"/>
    <s v="SALMON Delphine"/>
    <s v="BELOT-LÉON Mélanie"/>
    <s v="MARTIN Manon"/>
    <x v="7"/>
    <s v="BÉCHET Béatrice"/>
    <s v="JEAN-SORO Liliane"/>
    <s v="COURTIER-MURIAS Denis"/>
    <s v="MABILAIS David"/>
    <m/>
    <m/>
    <m/>
    <m/>
    <x v="7"/>
    <s v="VIDAL-BEAUDET Laure"/>
    <s v="CANNAVO Patrice"/>
    <s v="DUCOMMUN Christophe"/>
    <s v="GUÉNON René"/>
    <m/>
    <m/>
    <m/>
    <m/>
    <x v="7"/>
    <s v="MELOT Romain"/>
    <s v="DANIEL Hervé"/>
    <s v="PITHON Joséphine"/>
    <s v="BEAUJEAN Véronique"/>
    <m/>
    <m/>
    <m/>
    <x v="7"/>
    <s v="LE ROUX Xavier"/>
    <s v="RICHAUME-JOLION Agnès"/>
    <s v="CANTAREL Amélie"/>
    <s v="CZARNES Sonia"/>
    <s v="FLORIO Alessandro"/>
    <s v="DELORT Abigail"/>
    <m/>
    <x v="6"/>
    <s v="MARON Pierre-Alain"/>
    <m/>
    <m/>
    <m/>
    <m/>
    <m/>
    <m/>
    <x v="6"/>
    <s v="VERGNES Alain"/>
    <s v="CORTET Jérôme"/>
    <m/>
    <m/>
    <m/>
    <m/>
    <m/>
    <x v="6"/>
    <s v="BAUDRY Emmanuelle"/>
    <s v="BESSA GOMES Carmen"/>
    <s v="HANOT Christophe"/>
    <m/>
    <m/>
    <m/>
    <m/>
    <m/>
    <m/>
    <m/>
    <x v="0"/>
    <s v="DARLY Ségolène"/>
    <s v="RIBOULOT-CHETRIT Mathilde"/>
    <m/>
    <m/>
    <m/>
    <m/>
    <m/>
    <x v="4"/>
    <s v="BALLAND-BOLOU-BI Clarisse"/>
    <m/>
    <m/>
    <m/>
    <m/>
    <m/>
    <m/>
    <x v="3"/>
    <s v="HUOT Hermine"/>
    <s v="FOUCHÉ-GROBLA Olivier"/>
    <s v="LEYMARIE Juliette"/>
    <s v="LERCH Thomas"/>
    <s v="REPELLIN Anne"/>
    <s v="LEITAO Luis"/>
    <s v="PUGA FREITAS Ruben"/>
    <s v="ROBAIN Henri"/>
    <x v="2"/>
    <s v="SÉRÉ Geoffroy"/>
    <s v="SCHWARTZ Christophe"/>
    <s v="OUVRARD Stéphanie"/>
    <s v="AUCLERC Apolline"/>
    <s v="RAKOTO Alain"/>
    <s v="SIMONIN Gérard"/>
    <s v="GOUDON Romain"/>
    <s v="CLESSE Margaux"/>
    <x v="2"/>
    <s v="LE GUERN Cécile"/>
    <m/>
    <m/>
    <m/>
    <m/>
    <m/>
    <m/>
    <x v="1"/>
    <s v="DUMAT Camille"/>
    <m/>
    <m/>
    <m/>
    <m/>
    <m/>
    <m/>
    <x v="1"/>
    <s v="HANEMIAN Mathieu"/>
    <m/>
    <m/>
    <m/>
    <m/>
    <m/>
    <m/>
    <x v="1"/>
    <x v="1"/>
    <m/>
    <m/>
    <m/>
    <m/>
    <m/>
    <m/>
    <x v="1"/>
    <s v="KELLER Catherine"/>
    <s v="ANGELETTI Bernard"/>
    <m/>
    <m/>
    <m/>
    <m/>
    <m/>
    <x v="1"/>
    <s v="ROBERT Samuel"/>
    <m/>
    <m/>
    <m/>
    <m/>
    <m/>
    <m/>
    <x v="1"/>
    <s v="DESCHAMPS-COTTIN Magali"/>
    <s v="VILA Bruno"/>
    <s v="BERTAUDIÈRE-MONTÈS Valérie"/>
    <s v="ROBLES Christine"/>
    <s v="LAFFONT-SCHWOB Isabelle"/>
    <s v="LE CHAMPION Clémentine"/>
    <m/>
    <s v="Association Arthropologia (Lyon)"/>
    <s v="Urba Lyon"/>
    <s v="Est Métropole Habitat Vaulx-en-Velin - Lyon Métropole"/>
    <s v="Lyon Métropole"/>
    <s v="Ville de Lyon"/>
    <s v="Établissement Public d'Aménagement (EPA) Euroméditerranéen (Marseille)"/>
    <s v="Néo-Eco (Marseille)"/>
    <s v="Association J'aime le Vert (Alfortville 94)"/>
    <s v="Halage (SIAE) – (Paris &amp; Région Parisienne)"/>
    <s v="Paris Habitat / Ville de Paris"/>
    <s v="Noé Conservation (Paris &amp; Région Parisienne)"/>
    <s v="Département de Seine-Saint-Denis"/>
    <s v="LABS3"/>
    <s v="Sol Paysage"/>
    <s v="Agence d'Urbanisme de la Région Angevine (Angers)"/>
    <s v="Nantes Métropole Habitat"/>
    <s v="Nantes Métropole"/>
    <s v="Angers Loire Métropole"/>
    <s v="Montpellier Métropole"/>
    <s v="Ville de Montpellier"/>
    <m/>
    <m/>
    <m/>
    <m/>
  </r>
  <r>
    <x v="8"/>
    <s v="OUI"/>
    <x v="0"/>
    <x v="1"/>
    <n v="1.97"/>
    <x v="2"/>
    <x v="4"/>
    <s v="Matériaux biosourcés &quot;aérogels&quot;, hybrides et composites, pour l'isolation et la super-isolation thermique des bâtiments"/>
    <s v="Bio-based hybrid and composites “aerogel” materials for buildings’ thermal insulation and super-insulation"/>
    <s v="BUDTOVA Tatiana"/>
    <x v="8"/>
    <x v="8"/>
    <x v="7"/>
    <x v="7"/>
    <x v="8"/>
    <x v="8"/>
    <x v="0"/>
    <x v="0"/>
    <x v="0"/>
    <x v="0"/>
    <x v="0"/>
    <x v="0"/>
    <x v="0"/>
    <x v="0"/>
    <x v="0"/>
    <x v="8"/>
    <x v="8"/>
    <x v="8"/>
    <x v="8"/>
    <s v="RIGACCI Arnaud"/>
    <s v="JAXEL Julien"/>
    <s v="BIWOLE Pascal"/>
    <m/>
    <m/>
    <m/>
    <m/>
    <m/>
    <x v="8"/>
    <s v="CHARLOT Aurélia"/>
    <s v="FLEURY Etienne"/>
    <s v="PORTINHA Daniel"/>
    <m/>
    <m/>
    <m/>
    <m/>
    <x v="8"/>
    <s v="GLÉ Philippe"/>
    <s v="PIÉGAY Clément"/>
    <m/>
    <m/>
    <m/>
    <m/>
    <m/>
    <m/>
    <m/>
    <x v="8"/>
    <s v="SONNIER Rodolphe"/>
    <s v="FERRY Laurent"/>
    <s v="OTAZAGHINE Belkacem"/>
    <s v="LONGUET Claire"/>
    <s v="DUMAZERT Loïc"/>
    <m/>
    <m/>
    <m/>
    <x v="8"/>
    <s v="ALI TOUDERT Fazia"/>
    <m/>
    <m/>
    <m/>
    <m/>
    <m/>
    <m/>
    <m/>
    <x v="8"/>
    <m/>
    <m/>
    <m/>
    <m/>
    <m/>
    <m/>
    <m/>
    <x v="6"/>
    <m/>
    <m/>
    <m/>
    <m/>
    <m/>
    <m/>
    <m/>
    <x v="1"/>
    <m/>
    <m/>
    <m/>
    <m/>
    <m/>
    <m/>
    <m/>
    <x v="1"/>
    <m/>
    <m/>
    <m/>
    <m/>
    <m/>
    <m/>
    <m/>
    <x v="1"/>
    <m/>
    <m/>
    <m/>
    <m/>
    <m/>
    <m/>
    <m/>
    <m/>
    <m/>
    <m/>
    <x v="1"/>
    <m/>
    <m/>
    <m/>
    <m/>
    <m/>
    <m/>
    <m/>
    <x v="0"/>
    <m/>
    <m/>
    <m/>
    <m/>
    <m/>
    <m/>
    <m/>
    <x v="0"/>
    <m/>
    <m/>
    <m/>
    <m/>
    <m/>
    <m/>
    <m/>
    <m/>
    <x v="0"/>
    <m/>
    <m/>
    <m/>
    <m/>
    <m/>
    <m/>
    <m/>
    <m/>
    <x v="0"/>
    <m/>
    <m/>
    <m/>
    <m/>
    <m/>
    <m/>
    <m/>
    <x v="0"/>
    <m/>
    <m/>
    <m/>
    <m/>
    <m/>
    <m/>
    <m/>
    <x v="0"/>
    <m/>
    <m/>
    <m/>
    <m/>
    <m/>
    <m/>
    <m/>
    <x v="0"/>
    <x v="0"/>
    <m/>
    <m/>
    <m/>
    <m/>
    <m/>
    <m/>
    <x v="0"/>
    <m/>
    <m/>
    <m/>
    <m/>
    <m/>
    <m/>
    <m/>
    <x v="0"/>
    <m/>
    <m/>
    <m/>
    <m/>
    <m/>
    <m/>
    <m/>
    <x v="0"/>
    <m/>
    <m/>
    <m/>
    <m/>
    <m/>
    <m/>
    <m/>
    <s v="Cargill"/>
    <s v="Saint-Gobain Research Paris (SGRP)"/>
    <s v="SOPREMA"/>
    <s v="ECOMAISON"/>
    <s v="Pôle d'équilibre territorial et rural (PETR) du Pays de la Vallée de Montluçon et du Cher"/>
    <s v="Pole de compétitivité Bioéconomy for change"/>
    <m/>
    <m/>
    <m/>
    <m/>
    <m/>
    <m/>
    <m/>
    <m/>
    <m/>
    <m/>
    <m/>
    <m/>
    <m/>
    <m/>
    <m/>
    <m/>
    <m/>
    <m/>
  </r>
  <r>
    <x v="9"/>
    <s v="OUI"/>
    <x v="0"/>
    <x v="1"/>
    <n v="2.91"/>
    <x v="2"/>
    <x v="5"/>
    <s v="Villes Inclusives pour la Mobilité Aînée Piétonne"/>
    <s v="Inclusive Cities for Older Pedestrian Mobility"/>
    <s v="SERVIÉRES Myriam"/>
    <x v="9"/>
    <x v="7"/>
    <x v="8"/>
    <x v="8"/>
    <x v="9"/>
    <x v="9"/>
    <x v="0"/>
    <x v="0"/>
    <x v="0"/>
    <x v="0"/>
    <x v="0"/>
    <x v="0"/>
    <x v="0"/>
    <x v="0"/>
    <x v="0"/>
    <x v="9"/>
    <x v="9"/>
    <x v="9"/>
    <x v="9"/>
    <m/>
    <m/>
    <m/>
    <m/>
    <m/>
    <m/>
    <m/>
    <m/>
    <x v="9"/>
    <s v="DOMMES Aurélie"/>
    <s v="LHUILLIER Simon"/>
    <s v="COLLANGE Julie"/>
    <s v="GUÉGAN Jérôme"/>
    <m/>
    <m/>
    <m/>
    <x v="9"/>
    <s v="RENAUDIN Valerie"/>
    <s v="ZHU Ni"/>
    <s v="ORTIZ Miguel"/>
    <m/>
    <m/>
    <m/>
    <m/>
    <m/>
    <m/>
    <x v="9"/>
    <s v="PEILLARD Etienne"/>
    <s v="LORH Christophe"/>
    <m/>
    <m/>
    <m/>
    <m/>
    <m/>
    <m/>
    <x v="9"/>
    <s v="FUSCO Giovanni"/>
    <s v="CAGLIONI Matteo"/>
    <s v="PEREZ Sandra"/>
    <m/>
    <m/>
    <m/>
    <m/>
    <m/>
    <x v="9"/>
    <s v="MOURA Paulo"/>
    <m/>
    <m/>
    <m/>
    <m/>
    <m/>
    <m/>
    <x v="8"/>
    <s v="LAUDATI Patrizia"/>
    <m/>
    <m/>
    <m/>
    <m/>
    <m/>
    <m/>
    <x v="7"/>
    <s v="GUERIN Olivier"/>
    <m/>
    <m/>
    <m/>
    <m/>
    <m/>
    <m/>
    <x v="7"/>
    <s v="JEAN Kévin"/>
    <m/>
    <m/>
    <m/>
    <m/>
    <m/>
    <m/>
    <x v="7"/>
    <s v="ZEMBRI-MARY Geneviève"/>
    <s v="MEISSONNIER Joël"/>
    <m/>
    <m/>
    <m/>
    <m/>
    <m/>
    <m/>
    <m/>
    <m/>
    <x v="1"/>
    <m/>
    <m/>
    <m/>
    <m/>
    <m/>
    <m/>
    <m/>
    <x v="0"/>
    <m/>
    <m/>
    <m/>
    <m/>
    <m/>
    <m/>
    <m/>
    <x v="0"/>
    <m/>
    <m/>
    <m/>
    <m/>
    <m/>
    <m/>
    <m/>
    <m/>
    <x v="0"/>
    <m/>
    <m/>
    <m/>
    <m/>
    <m/>
    <m/>
    <m/>
    <m/>
    <x v="0"/>
    <m/>
    <m/>
    <m/>
    <m/>
    <m/>
    <m/>
    <m/>
    <x v="0"/>
    <m/>
    <m/>
    <m/>
    <m/>
    <m/>
    <m/>
    <m/>
    <x v="0"/>
    <m/>
    <m/>
    <m/>
    <m/>
    <m/>
    <m/>
    <m/>
    <x v="0"/>
    <x v="0"/>
    <m/>
    <m/>
    <m/>
    <m/>
    <m/>
    <m/>
    <x v="0"/>
    <m/>
    <m/>
    <m/>
    <m/>
    <m/>
    <m/>
    <m/>
    <x v="0"/>
    <m/>
    <m/>
    <m/>
    <m/>
    <m/>
    <m/>
    <m/>
    <x v="0"/>
    <m/>
    <m/>
    <m/>
    <m/>
    <m/>
    <m/>
    <m/>
    <s v="Nantes Métropole"/>
    <s v="Ville de Nice"/>
    <s v="Métropole Nice Côte d'Azur"/>
    <s v="EPA Nice Écovallée"/>
    <s v="association des séniors nantais ORPAN"/>
    <s v="Agence d'Urbanisme Azuréenne (AUA)"/>
    <s v="SNCF - direction technologies, innnovations et projets groupe innovation et recherche"/>
    <s v="ID4 Mobility"/>
    <m/>
    <m/>
    <m/>
    <m/>
    <m/>
    <m/>
    <m/>
    <m/>
    <m/>
    <m/>
    <m/>
    <m/>
    <m/>
    <m/>
    <m/>
    <m/>
  </r>
  <r>
    <x v="10"/>
    <s v="OUI"/>
    <x v="0"/>
    <x v="0"/>
    <n v="2.11"/>
    <x v="3"/>
    <x v="1"/>
    <s v="Robuste Evaluation de Solutions pour limiter les impacts Liés aux ÉvolutioNs du Climat sur les Écocités"/>
    <s v="Robust Evaluation of Solutions Intended to Lower the Induced Effect of New Climates on Ecocities"/>
    <s v="D’ANNA Barbara"/>
    <x v="10"/>
    <x v="9"/>
    <x v="9"/>
    <x v="9"/>
    <x v="10"/>
    <x v="10"/>
    <x v="8"/>
    <x v="0"/>
    <x v="0"/>
    <x v="0"/>
    <x v="0"/>
    <x v="0"/>
    <x v="0"/>
    <x v="0"/>
    <x v="0"/>
    <x v="10"/>
    <x v="10"/>
    <x v="10"/>
    <x v="10"/>
    <s v="MONOD Anne"/>
    <s v="ROUSSEL Brice-Temime"/>
    <s v="DURAND Amandine"/>
    <s v="RAVIER Sylvain"/>
    <s v="MARCHAND Nicolas"/>
    <s v="GORI Didier"/>
    <m/>
    <m/>
    <x v="10"/>
    <s v="RIFFAULT Véronique"/>
    <s v="BRITO Joel"/>
    <s v="TISON Emmanuel"/>
    <s v="JAMAR Marina"/>
    <m/>
    <m/>
    <m/>
    <x v="10"/>
    <s v="VICENTE Jérôme"/>
    <s v="FASQUELLE Thomas"/>
    <m/>
    <m/>
    <m/>
    <m/>
    <m/>
    <m/>
    <m/>
    <x v="10"/>
    <s v="ALBERT Cécile"/>
    <s v="REMY-XUEREF Irene"/>
    <s v="LEYDET Michelle"/>
    <s v="HAMONIC François"/>
    <m/>
    <m/>
    <m/>
    <m/>
    <x v="10"/>
    <s v="HERNANDEZ Frédérique"/>
    <s v="DUBREUIL SZYMANSKI Zoé"/>
    <s v="COQUELET Cécile"/>
    <s v="RAGOT-COURT Isabelle"/>
    <m/>
    <m/>
    <m/>
    <m/>
    <x v="0"/>
    <s v="SARTELET Karine"/>
    <s v="KIM Youngseob"/>
    <s v="LUGON Lya"/>
    <m/>
    <m/>
    <m/>
    <m/>
    <x v="9"/>
    <s v="OCCELLI Florent"/>
    <s v="LANIER Caroline"/>
    <s v="CUNY Damien"/>
    <s v="DERAM Annabelle"/>
    <m/>
    <m/>
    <m/>
    <x v="8"/>
    <s v="FRÈRE Séverine"/>
    <m/>
    <m/>
    <m/>
    <m/>
    <m/>
    <m/>
    <x v="1"/>
    <m/>
    <m/>
    <m/>
    <m/>
    <m/>
    <m/>
    <m/>
    <x v="1"/>
    <m/>
    <m/>
    <m/>
    <m/>
    <m/>
    <m/>
    <m/>
    <m/>
    <m/>
    <m/>
    <x v="1"/>
    <m/>
    <m/>
    <m/>
    <m/>
    <m/>
    <m/>
    <m/>
    <x v="0"/>
    <m/>
    <m/>
    <m/>
    <m/>
    <m/>
    <m/>
    <m/>
    <x v="0"/>
    <m/>
    <m/>
    <m/>
    <m/>
    <m/>
    <m/>
    <m/>
    <m/>
    <x v="0"/>
    <m/>
    <m/>
    <m/>
    <m/>
    <m/>
    <m/>
    <m/>
    <m/>
    <x v="0"/>
    <m/>
    <m/>
    <m/>
    <m/>
    <m/>
    <m/>
    <m/>
    <x v="0"/>
    <m/>
    <m/>
    <m/>
    <m/>
    <m/>
    <m/>
    <m/>
    <x v="0"/>
    <m/>
    <m/>
    <m/>
    <m/>
    <m/>
    <m/>
    <m/>
    <x v="0"/>
    <x v="0"/>
    <m/>
    <m/>
    <m/>
    <m/>
    <m/>
    <m/>
    <x v="0"/>
    <m/>
    <m/>
    <m/>
    <m/>
    <m/>
    <m/>
    <m/>
    <x v="0"/>
    <m/>
    <m/>
    <m/>
    <m/>
    <m/>
    <m/>
    <m/>
    <x v="0"/>
    <m/>
    <m/>
    <m/>
    <m/>
    <m/>
    <m/>
    <m/>
    <s v="Ville de Marseille"/>
    <s v="Marseille Métropole"/>
    <s v="Ville de Lille"/>
    <s v="Métropole Européenne de Lille (MEL)"/>
    <s v="Agence Régionale Biodiversité Environnement (PACA)"/>
    <s v="Association Air Climat"/>
    <s v="Association pour la Prévention de la Pollution Atmosphérique APPA "/>
    <m/>
    <m/>
    <m/>
    <m/>
    <m/>
    <m/>
    <m/>
    <m/>
    <m/>
    <m/>
    <m/>
    <m/>
    <m/>
    <m/>
    <m/>
    <m/>
    <m/>
  </r>
  <r>
    <x v="11"/>
    <s v="OUI"/>
    <x v="0"/>
    <x v="1"/>
    <n v="3"/>
    <x v="3"/>
    <x v="3"/>
    <s v="Pour une approche Systémique de la Planification bAs Carbone des tErritoires"/>
    <s v="A Systems Approach to Low-carbon Urban Planning"/>
    <s v="L'HOSTIS Alain"/>
    <x v="4"/>
    <x v="10"/>
    <x v="10"/>
    <x v="10"/>
    <x v="11"/>
    <x v="9"/>
    <x v="9"/>
    <x v="6"/>
    <x v="7"/>
    <x v="5"/>
    <x v="2"/>
    <x v="3"/>
    <x v="3"/>
    <x v="0"/>
    <x v="0"/>
    <x v="11"/>
    <x v="11"/>
    <x v="11"/>
    <x v="11"/>
    <s v="SEREGINA Tatiana"/>
    <m/>
    <m/>
    <m/>
    <m/>
    <m/>
    <m/>
    <m/>
    <x v="11"/>
    <s v="STABAT Pascal"/>
    <s v="DUPLESSIS Bruno"/>
    <m/>
    <m/>
    <m/>
    <m/>
    <m/>
    <x v="11"/>
    <s v="GIRARD Robin"/>
    <m/>
    <m/>
    <m/>
    <m/>
    <m/>
    <m/>
    <m/>
    <m/>
    <x v="11"/>
    <s v="KILANI Moez"/>
    <s v="BENAYA Souhir"/>
    <m/>
    <m/>
    <m/>
    <m/>
    <m/>
    <m/>
    <x v="11"/>
    <s v="DE WOLF Daniel"/>
    <s v="WAGENHAUSEN Falk"/>
    <m/>
    <m/>
    <m/>
    <m/>
    <m/>
    <m/>
    <x v="10"/>
    <s v="BOYABÉ Jean-Bernard"/>
    <m/>
    <m/>
    <m/>
    <m/>
    <m/>
    <m/>
    <x v="10"/>
    <s v="CHAPELON Laurent"/>
    <s v="LE TEXIER Marion"/>
    <s v="LAMMOGLIA Adrien"/>
    <m/>
    <m/>
    <m/>
    <m/>
    <x v="9"/>
    <s v="MANOUT Ouassim"/>
    <s v="TOILIER Florence"/>
    <s v="HAVET Nahtalie"/>
    <s v="PÉGUY Pierre-Yves"/>
    <s v="LEVIAUX Pierre"/>
    <s v="OVTRACHT Nicolas"/>
    <m/>
    <x v="8"/>
    <s v="LIU Liu"/>
    <m/>
    <m/>
    <m/>
    <m/>
    <m/>
    <m/>
    <x v="8"/>
    <s v="KOTZINOS Dimitris"/>
    <m/>
    <m/>
    <m/>
    <m/>
    <m/>
    <m/>
    <m/>
    <m/>
    <m/>
    <x v="6"/>
    <s v="BOUILLASS Ghada"/>
    <s v="VALLET Flore"/>
    <m/>
    <m/>
    <m/>
    <m/>
    <m/>
    <x v="5"/>
    <s v="HACHETTE Maxime"/>
    <s v="CELIK Berk"/>
    <m/>
    <m/>
    <m/>
    <m/>
    <m/>
    <x v="4"/>
    <s v="ZERGUINI Seghir"/>
    <s v="GAUSSIER Nathalie"/>
    <s v="GORECKI Simon"/>
    <m/>
    <m/>
    <m/>
    <m/>
    <m/>
    <x v="0"/>
    <m/>
    <m/>
    <m/>
    <m/>
    <m/>
    <m/>
    <m/>
    <m/>
    <x v="0"/>
    <m/>
    <m/>
    <m/>
    <m/>
    <m/>
    <m/>
    <m/>
    <x v="0"/>
    <m/>
    <m/>
    <m/>
    <m/>
    <m/>
    <m/>
    <m/>
    <x v="0"/>
    <m/>
    <m/>
    <m/>
    <m/>
    <m/>
    <m/>
    <m/>
    <x v="0"/>
    <x v="0"/>
    <m/>
    <m/>
    <m/>
    <m/>
    <m/>
    <m/>
    <x v="0"/>
    <m/>
    <m/>
    <m/>
    <m/>
    <m/>
    <m/>
    <m/>
    <x v="0"/>
    <m/>
    <m/>
    <m/>
    <m/>
    <m/>
    <m/>
    <m/>
    <x v="0"/>
    <m/>
    <m/>
    <m/>
    <m/>
    <m/>
    <m/>
    <m/>
    <s v="Communauté Urbaine de Dunkerque"/>
    <s v="Montpellier Méditerranée Métropole"/>
    <s v="Ville de Lyon"/>
    <s v="Agglomération Paris-Saclay"/>
    <s v="Lyon Métropole"/>
    <s v="Bordeaux Métropole"/>
    <s v="Région Hauts-de-France"/>
    <m/>
    <m/>
    <m/>
    <m/>
    <m/>
    <m/>
    <m/>
    <m/>
    <m/>
    <m/>
    <m/>
    <m/>
    <m/>
    <m/>
    <m/>
    <m/>
    <m/>
  </r>
  <r>
    <x v="12"/>
    <s v="OUI"/>
    <x v="0"/>
    <x v="1"/>
    <n v="2.97"/>
    <x v="4"/>
    <x v="0"/>
    <s v="Jumeaux Numériques Urbains Immersifs pour Territoires Intelligents Résilients et Durables"/>
    <s v="Immersive and Cognitive Urban Digital Twins for Sustainable and Resilient Smart Territories"/>
    <s v="TRAORE Mamadou Kaba "/>
    <x v="11"/>
    <x v="11"/>
    <x v="11"/>
    <x v="11"/>
    <x v="12"/>
    <x v="8"/>
    <x v="0"/>
    <x v="0"/>
    <x v="0"/>
    <x v="0"/>
    <x v="0"/>
    <x v="0"/>
    <x v="0"/>
    <x v="0"/>
    <x v="0"/>
    <x v="12"/>
    <x v="12"/>
    <x v="12"/>
    <x v="12"/>
    <s v="DOAN Minh Phuoc "/>
    <m/>
    <m/>
    <m/>
    <m/>
    <m/>
    <m/>
    <m/>
    <x v="12"/>
    <s v="HOUE NGOUNA Raymond"/>
    <s v="ARCHIMEDE Bernard "/>
    <s v="CHIRON Pascale"/>
    <m/>
    <m/>
    <m/>
    <m/>
    <x v="12"/>
    <s v="BAZET Isabelle "/>
    <s v="MARRAST Philippe "/>
    <m/>
    <m/>
    <m/>
    <m/>
    <m/>
    <m/>
    <m/>
    <x v="12"/>
    <s v="FERTIER Audrey"/>
    <s v="PETITDEMANGE Eva "/>
    <s v="MARTINEZ Cléa"/>
    <s v="SALATGE Nicolas"/>
    <s v="REBIERE Sébastien"/>
    <m/>
    <m/>
    <m/>
    <x v="12"/>
    <s v="BENSLIMANE Abderrahim"/>
    <s v="GENRE-GRANDPIERRE Cyrille"/>
    <s v="HAYEL Yezekael"/>
    <s v="PEREZ Julio "/>
    <m/>
    <m/>
    <m/>
    <m/>
    <x v="8"/>
    <m/>
    <m/>
    <m/>
    <m/>
    <m/>
    <m/>
    <m/>
    <x v="6"/>
    <m/>
    <m/>
    <m/>
    <m/>
    <m/>
    <m/>
    <m/>
    <x v="1"/>
    <m/>
    <m/>
    <m/>
    <m/>
    <m/>
    <m/>
    <m/>
    <x v="1"/>
    <m/>
    <m/>
    <m/>
    <m/>
    <m/>
    <m/>
    <m/>
    <x v="1"/>
    <m/>
    <m/>
    <m/>
    <m/>
    <m/>
    <m/>
    <m/>
    <m/>
    <m/>
    <m/>
    <x v="1"/>
    <m/>
    <m/>
    <m/>
    <m/>
    <m/>
    <m/>
    <m/>
    <x v="0"/>
    <m/>
    <m/>
    <m/>
    <m/>
    <m/>
    <m/>
    <m/>
    <x v="0"/>
    <m/>
    <m/>
    <m/>
    <m/>
    <m/>
    <m/>
    <m/>
    <m/>
    <x v="0"/>
    <m/>
    <m/>
    <m/>
    <m/>
    <m/>
    <m/>
    <m/>
    <m/>
    <x v="0"/>
    <m/>
    <m/>
    <m/>
    <m/>
    <m/>
    <m/>
    <m/>
    <x v="0"/>
    <m/>
    <m/>
    <m/>
    <m/>
    <m/>
    <m/>
    <m/>
    <x v="0"/>
    <m/>
    <m/>
    <m/>
    <m/>
    <m/>
    <m/>
    <m/>
    <x v="0"/>
    <x v="0"/>
    <m/>
    <m/>
    <m/>
    <m/>
    <m/>
    <m/>
    <x v="0"/>
    <m/>
    <m/>
    <m/>
    <m/>
    <m/>
    <m/>
    <m/>
    <x v="0"/>
    <m/>
    <m/>
    <m/>
    <m/>
    <m/>
    <m/>
    <m/>
    <x v="0"/>
    <m/>
    <m/>
    <m/>
    <m/>
    <m/>
    <m/>
    <m/>
    <n v="0"/>
    <m/>
    <m/>
    <m/>
    <m/>
    <m/>
    <m/>
    <m/>
    <m/>
    <m/>
    <m/>
    <m/>
    <m/>
    <m/>
    <m/>
    <m/>
    <m/>
    <m/>
    <m/>
    <m/>
    <m/>
    <m/>
    <m/>
    <s v="Pas de partenaires (hors académie); institution du porteur non renseignée (IMS Bordeaux)"/>
  </r>
  <r>
    <x v="13"/>
    <s v="OUI"/>
    <x v="0"/>
    <x v="1"/>
    <n v="2.4"/>
    <x v="4"/>
    <x v="1"/>
    <s v=" Intelligence artificielle multimodale générative pour ré-inventer la ville"/>
    <s v="Generative multimodal Artificial Intelligence to re-imAgine the City"/>
    <s v="TOUGNE RODET Laure"/>
    <x v="12"/>
    <x v="12"/>
    <x v="9"/>
    <x v="12"/>
    <x v="13"/>
    <x v="11"/>
    <x v="0"/>
    <x v="0"/>
    <x v="0"/>
    <x v="0"/>
    <x v="0"/>
    <x v="0"/>
    <x v="0"/>
    <x v="0"/>
    <x v="0"/>
    <x v="13"/>
    <x v="13"/>
    <x v="13"/>
    <x v="0"/>
    <m/>
    <m/>
    <m/>
    <m/>
    <m/>
    <m/>
    <m/>
    <m/>
    <x v="13"/>
    <s v="FAURE Élodie"/>
    <s v="HOUETO Anita"/>
    <m/>
    <m/>
    <m/>
    <m/>
    <m/>
    <x v="13"/>
    <s v="EVRARD Anne-Sophie"/>
    <m/>
    <m/>
    <m/>
    <m/>
    <m/>
    <m/>
    <m/>
    <m/>
    <x v="13"/>
    <s v="CARO Stéphane"/>
    <s v="DANG Nguyen-Thong"/>
    <s v="AUBERLET Jean-Michel"/>
    <s v="SANCHEZ Alexandre"/>
    <s v="TETTARASSAR Christophe"/>
    <m/>
    <m/>
    <m/>
    <x v="13"/>
    <s v="FAURE Emmanuelle"/>
    <s v="BLANCHARD Sophie"/>
    <m/>
    <m/>
    <m/>
    <m/>
    <m/>
    <m/>
    <x v="2"/>
    <s v="CHASLES Virginie"/>
    <m/>
    <m/>
    <m/>
    <m/>
    <m/>
    <m/>
    <x v="11"/>
    <s v="WILSON Yaneira"/>
    <m/>
    <m/>
    <m/>
    <m/>
    <m/>
    <m/>
    <x v="10"/>
    <s v="MARSAULT Xavier"/>
    <m/>
    <m/>
    <m/>
    <m/>
    <m/>
    <m/>
    <x v="1"/>
    <m/>
    <m/>
    <m/>
    <m/>
    <m/>
    <m/>
    <m/>
    <x v="1"/>
    <m/>
    <m/>
    <m/>
    <m/>
    <m/>
    <m/>
    <m/>
    <m/>
    <m/>
    <m/>
    <x v="1"/>
    <m/>
    <m/>
    <m/>
    <m/>
    <m/>
    <m/>
    <m/>
    <x v="0"/>
    <m/>
    <m/>
    <m/>
    <m/>
    <m/>
    <m/>
    <m/>
    <x v="0"/>
    <m/>
    <m/>
    <m/>
    <m/>
    <m/>
    <m/>
    <m/>
    <m/>
    <x v="0"/>
    <m/>
    <m/>
    <m/>
    <m/>
    <m/>
    <m/>
    <m/>
    <m/>
    <x v="0"/>
    <m/>
    <m/>
    <m/>
    <m/>
    <m/>
    <m/>
    <m/>
    <x v="0"/>
    <m/>
    <m/>
    <m/>
    <m/>
    <m/>
    <m/>
    <m/>
    <x v="0"/>
    <m/>
    <m/>
    <m/>
    <m/>
    <m/>
    <m/>
    <m/>
    <x v="0"/>
    <x v="0"/>
    <m/>
    <m/>
    <m/>
    <m/>
    <m/>
    <m/>
    <x v="0"/>
    <m/>
    <m/>
    <m/>
    <m/>
    <m/>
    <m/>
    <m/>
    <x v="0"/>
    <m/>
    <m/>
    <m/>
    <m/>
    <m/>
    <m/>
    <m/>
    <x v="0"/>
    <m/>
    <m/>
    <m/>
    <m/>
    <m/>
    <m/>
    <m/>
    <s v="Bruitparif "/>
    <s v="Acoucité"/>
    <s v="École Supérieure des Professions Immoblière (ESPI)"/>
    <m/>
    <m/>
    <m/>
    <m/>
    <m/>
    <m/>
    <m/>
    <m/>
    <m/>
    <m/>
    <m/>
    <m/>
    <m/>
    <m/>
    <m/>
    <m/>
    <m/>
    <m/>
    <m/>
    <m/>
    <s v="École Supérieure des Professions Immoblière (ESPI) posée à la fois comme recherche et partenaire"/>
  </r>
  <r>
    <x v="14"/>
    <s v="IDEA"/>
    <x v="0"/>
    <x v="1"/>
    <n v="1.89"/>
    <x v="4"/>
    <x v="5"/>
    <s v="Durabilité des modèles socioéconomiques-écologiques de développement et mixité urbaine"/>
    <s v="Sustainability of economic-ecological development models and urban mixes"/>
    <s v="CHENAF-NICET Dalila"/>
    <x v="13"/>
    <x v="13"/>
    <x v="12"/>
    <x v="13"/>
    <x v="14"/>
    <x v="8"/>
    <x v="0"/>
    <x v="0"/>
    <x v="0"/>
    <x v="0"/>
    <x v="0"/>
    <x v="0"/>
    <x v="0"/>
    <x v="0"/>
    <x v="0"/>
    <x v="14"/>
    <x v="14"/>
    <x v="14"/>
    <x v="13"/>
    <s v="BRUNEAU Denis"/>
    <m/>
    <m/>
    <m/>
    <m/>
    <m/>
    <m/>
    <m/>
    <x v="14"/>
    <s v="CAZALS Clarisse"/>
    <s v="DELDREVE Valérie"/>
    <s v="LE BERRE Sylvain"/>
    <s v="BANOS Vincent"/>
    <s v="THIANN BO MOREL Marie"/>
    <s v="RULLEAU Benedicte"/>
    <s v="UNY Daniel"/>
    <x v="14"/>
    <s v="HUET Sylvie"/>
    <s v="MATHIAS Jean-Denis"/>
    <s v="BERNARD Stéphane"/>
    <m/>
    <m/>
    <m/>
    <m/>
    <m/>
    <m/>
    <x v="14"/>
    <s v="GROUIEZ Pascal"/>
    <s v="LAIGLE Lydie"/>
    <s v="DOMINIQUE Franck"/>
    <s v="GOUCHON MAËLISS Vivien"/>
    <s v="DEBREF Romain"/>
    <s v="MONSAINGEAON Baptiste"/>
    <m/>
    <m/>
    <x v="14"/>
    <s v="MAILLEFERT Murielle"/>
    <s v="BERDIER Chantal"/>
    <m/>
    <m/>
    <m/>
    <m/>
    <m/>
    <m/>
    <x v="8"/>
    <m/>
    <m/>
    <m/>
    <m/>
    <m/>
    <m/>
    <m/>
    <x v="6"/>
    <m/>
    <m/>
    <m/>
    <m/>
    <m/>
    <m/>
    <m/>
    <x v="1"/>
    <m/>
    <m/>
    <m/>
    <m/>
    <m/>
    <m/>
    <m/>
    <x v="1"/>
    <m/>
    <m/>
    <m/>
    <m/>
    <m/>
    <m/>
    <m/>
    <x v="1"/>
    <m/>
    <m/>
    <m/>
    <m/>
    <m/>
    <m/>
    <m/>
    <m/>
    <m/>
    <m/>
    <x v="1"/>
    <m/>
    <m/>
    <m/>
    <m/>
    <m/>
    <m/>
    <m/>
    <x v="0"/>
    <m/>
    <m/>
    <m/>
    <m/>
    <m/>
    <m/>
    <m/>
    <x v="0"/>
    <m/>
    <m/>
    <m/>
    <m/>
    <m/>
    <m/>
    <m/>
    <m/>
    <x v="0"/>
    <m/>
    <m/>
    <m/>
    <m/>
    <m/>
    <m/>
    <m/>
    <m/>
    <x v="0"/>
    <m/>
    <m/>
    <m/>
    <m/>
    <m/>
    <m/>
    <m/>
    <x v="0"/>
    <m/>
    <m/>
    <m/>
    <m/>
    <m/>
    <m/>
    <m/>
    <x v="0"/>
    <m/>
    <m/>
    <m/>
    <m/>
    <m/>
    <m/>
    <m/>
    <x v="0"/>
    <x v="0"/>
    <m/>
    <m/>
    <m/>
    <m/>
    <m/>
    <m/>
    <x v="0"/>
    <m/>
    <m/>
    <m/>
    <m/>
    <m/>
    <m/>
    <m/>
    <x v="0"/>
    <m/>
    <m/>
    <m/>
    <m/>
    <m/>
    <m/>
    <m/>
    <x v="0"/>
    <m/>
    <m/>
    <m/>
    <m/>
    <m/>
    <m/>
    <m/>
    <s v="Ville de Saint-Denis"/>
    <s v="Ville de Lyon"/>
    <s v="Clermont Auvergne Métropole"/>
    <s v="Ville de Bordeaux"/>
    <m/>
    <m/>
    <m/>
    <m/>
    <m/>
    <m/>
    <m/>
    <m/>
    <m/>
    <m/>
    <m/>
    <m/>
    <m/>
    <m/>
    <m/>
    <m/>
    <m/>
    <m/>
    <m/>
    <s v="Aucune lettre des partenaires. Les partenaires sont cités comme intention de contact ou comme contact dans le cadre de recherches en cours."/>
  </r>
  <r>
    <x v="15"/>
    <s v="S2C2T"/>
    <x v="0"/>
    <x v="1"/>
    <n v="2.7"/>
    <x v="4"/>
    <x v="1"/>
    <s v="Jumeau numérique intelligent au service de la qualité de l'environnement urbain en contexte indor et outdoor"/>
    <s v="Smart digital twin to enhance the quality of the urban environment, indoors and outdoors"/>
    <s v="RACHEDI Abderrezak"/>
    <x v="4"/>
    <x v="14"/>
    <x v="13"/>
    <x v="14"/>
    <x v="15"/>
    <x v="12"/>
    <x v="10"/>
    <x v="2"/>
    <x v="1"/>
    <x v="0"/>
    <x v="0"/>
    <x v="0"/>
    <x v="0"/>
    <x v="0"/>
    <x v="0"/>
    <x v="15"/>
    <x v="15"/>
    <x v="15"/>
    <x v="14"/>
    <m/>
    <m/>
    <m/>
    <m/>
    <m/>
    <m/>
    <m/>
    <m/>
    <x v="15"/>
    <s v="KEDAD Zoubida"/>
    <m/>
    <m/>
    <m/>
    <m/>
    <m/>
    <m/>
    <x v="15"/>
    <s v="CHACHOUA Mohamed"/>
    <s v="JACQUINOT Florence"/>
    <s v="BUCHER Bénédicte"/>
    <m/>
    <m/>
    <m/>
    <m/>
    <m/>
    <m/>
    <x v="15"/>
    <s v="MEBARKI Ahmed"/>
    <m/>
    <m/>
    <m/>
    <m/>
    <m/>
    <m/>
    <m/>
    <x v="15"/>
    <s v="VIENNE Fabrice"/>
    <s v="LEBENTAL Bérengère"/>
    <s v="ROSPARS Claude"/>
    <s v="LAPORTE Stéphane"/>
    <m/>
    <m/>
    <m/>
    <m/>
    <x v="11"/>
    <s v="LAHEURTE Jean-Marc"/>
    <s v="KOCIK Rémy"/>
    <s v="HAMOUCHE Reda"/>
    <s v="REZQUI Abir"/>
    <m/>
    <m/>
    <m/>
    <x v="12"/>
    <s v="HALLIL Hamida"/>
    <s v="DEJOUS Corinne"/>
    <m/>
    <m/>
    <m/>
    <m/>
    <m/>
    <x v="11"/>
    <m/>
    <m/>
    <m/>
    <m/>
    <m/>
    <m/>
    <m/>
    <x v="9"/>
    <s v="ROUX Charlotte"/>
    <s v="SCHALBART Patrick"/>
    <m/>
    <m/>
    <m/>
    <m/>
    <m/>
    <x v="9"/>
    <s v="BILLA Stéphane"/>
    <s v="PASSERIEUX Damien"/>
    <m/>
    <m/>
    <m/>
    <m/>
    <m/>
    <m/>
    <m/>
    <m/>
    <x v="7"/>
    <s v="CLOUTET Éric"/>
    <m/>
    <m/>
    <m/>
    <m/>
    <m/>
    <m/>
    <x v="6"/>
    <s v="ROUSTAN Yelva"/>
    <s v="KIM Youngseob"/>
    <s v="FERRAND Martin"/>
    <m/>
    <m/>
    <m/>
    <m/>
    <x v="0"/>
    <m/>
    <m/>
    <m/>
    <m/>
    <m/>
    <m/>
    <m/>
    <m/>
    <x v="0"/>
    <m/>
    <m/>
    <m/>
    <m/>
    <m/>
    <m/>
    <m/>
    <m/>
    <x v="0"/>
    <m/>
    <m/>
    <m/>
    <m/>
    <m/>
    <m/>
    <m/>
    <x v="0"/>
    <m/>
    <m/>
    <m/>
    <m/>
    <m/>
    <m/>
    <m/>
    <x v="0"/>
    <m/>
    <m/>
    <m/>
    <m/>
    <m/>
    <m/>
    <m/>
    <x v="0"/>
    <x v="0"/>
    <m/>
    <m/>
    <m/>
    <m/>
    <m/>
    <m/>
    <x v="0"/>
    <m/>
    <m/>
    <m/>
    <m/>
    <m/>
    <m/>
    <m/>
    <x v="0"/>
    <m/>
    <m/>
    <m/>
    <m/>
    <m/>
    <m/>
    <m/>
    <x v="0"/>
    <m/>
    <m/>
    <m/>
    <m/>
    <m/>
    <m/>
    <m/>
    <s v="Ville de Meaux"/>
    <s v="Pays de Loire"/>
    <s v="Champ sur Marne"/>
    <s v="VINCI"/>
    <m/>
    <m/>
    <m/>
    <m/>
    <m/>
    <m/>
    <m/>
    <m/>
    <m/>
    <m/>
    <m/>
    <m/>
    <m/>
    <m/>
    <m/>
    <m/>
    <m/>
    <m/>
    <m/>
    <s v="Pluralité scientifique faible, recherche tirée par l'aval ne semble pas très forte"/>
  </r>
  <r>
    <x v="16"/>
    <s v="OUI"/>
    <x v="0"/>
    <x v="1"/>
    <n v="1.42"/>
    <x v="4"/>
    <x v="4"/>
    <s v="Évaluation des impacts de l’implémentation d’une symbiose sur des territoires urbains et ruraux"/>
    <s v="Assessing the impact of implementing a symbiosis in urban and rual areas"/>
    <s v="DIEMER Arnaud"/>
    <x v="14"/>
    <x v="15"/>
    <x v="14"/>
    <x v="15"/>
    <x v="12"/>
    <x v="8"/>
    <x v="0"/>
    <x v="0"/>
    <x v="0"/>
    <x v="0"/>
    <x v="0"/>
    <x v="0"/>
    <x v="0"/>
    <x v="0"/>
    <x v="0"/>
    <x v="16"/>
    <x v="16"/>
    <x v="0"/>
    <x v="0"/>
    <m/>
    <m/>
    <m/>
    <m/>
    <m/>
    <m/>
    <m/>
    <m/>
    <x v="16"/>
    <s v="LEMELIN Emmanuel"/>
    <m/>
    <m/>
    <m/>
    <m/>
    <m/>
    <m/>
    <x v="16"/>
    <s v="CHAPUIS Kevin"/>
    <m/>
    <m/>
    <m/>
    <m/>
    <m/>
    <m/>
    <m/>
    <m/>
    <x v="16"/>
    <s v="GARBOLINO Emmanuel"/>
    <m/>
    <m/>
    <m/>
    <m/>
    <m/>
    <m/>
    <m/>
    <x v="16"/>
    <s v="CANTUARIAS-VILLESSUZANNE Carmen"/>
    <m/>
    <m/>
    <m/>
    <m/>
    <m/>
    <m/>
    <m/>
    <x v="8"/>
    <m/>
    <m/>
    <m/>
    <m/>
    <m/>
    <m/>
    <m/>
    <x v="6"/>
    <m/>
    <m/>
    <m/>
    <m/>
    <m/>
    <m/>
    <m/>
    <x v="1"/>
    <m/>
    <m/>
    <m/>
    <m/>
    <m/>
    <m/>
    <m/>
    <x v="1"/>
    <m/>
    <m/>
    <m/>
    <m/>
    <m/>
    <m/>
    <m/>
    <x v="1"/>
    <m/>
    <m/>
    <m/>
    <m/>
    <m/>
    <m/>
    <m/>
    <m/>
    <m/>
    <m/>
    <x v="1"/>
    <m/>
    <m/>
    <m/>
    <m/>
    <m/>
    <m/>
    <m/>
    <x v="0"/>
    <m/>
    <m/>
    <m/>
    <m/>
    <m/>
    <m/>
    <m/>
    <x v="0"/>
    <m/>
    <m/>
    <m/>
    <m/>
    <m/>
    <m/>
    <m/>
    <m/>
    <x v="0"/>
    <m/>
    <m/>
    <m/>
    <m/>
    <m/>
    <m/>
    <m/>
    <m/>
    <x v="0"/>
    <m/>
    <m/>
    <m/>
    <m/>
    <m/>
    <m/>
    <m/>
    <x v="0"/>
    <m/>
    <m/>
    <m/>
    <m/>
    <m/>
    <m/>
    <m/>
    <x v="0"/>
    <m/>
    <m/>
    <m/>
    <m/>
    <m/>
    <m/>
    <m/>
    <x v="0"/>
    <x v="0"/>
    <m/>
    <m/>
    <m/>
    <m/>
    <m/>
    <m/>
    <x v="0"/>
    <m/>
    <m/>
    <m/>
    <m/>
    <m/>
    <m/>
    <m/>
    <x v="0"/>
    <m/>
    <m/>
    <m/>
    <m/>
    <m/>
    <m/>
    <m/>
    <x v="0"/>
    <m/>
    <m/>
    <m/>
    <m/>
    <m/>
    <m/>
    <m/>
    <s v="Pôle de compétitivité économie circulaire TEAM2"/>
    <s v="Pôle d'excellence Régionale de l'énergie (Polénergie)"/>
    <s v="Agence de développement de l'urbanisme Lille Métropole (ADULM)"/>
    <s v="Ville de Lille"/>
    <s v="Ville de Roubaix"/>
    <s v="Métropole Européenne de Lille (MEL)"/>
    <s v="Clermont Auvergne Métropole"/>
    <s v="Issoire Agglomération"/>
    <m/>
    <m/>
    <m/>
    <m/>
    <m/>
    <m/>
    <m/>
    <m/>
    <m/>
    <m/>
    <m/>
    <m/>
    <m/>
    <m/>
    <m/>
    <s v="liste des partenaires n'est pas très cohérente"/>
  </r>
  <r>
    <x v="17"/>
    <s v="OUI"/>
    <x v="0"/>
    <x v="1"/>
    <n v="3"/>
    <x v="4"/>
    <x v="0"/>
    <s v="Résilience intégrée des réseaux urbains"/>
    <s v="Urban Networks Integrated Resilience"/>
    <s v="FURNO Angelo"/>
    <x v="15"/>
    <x v="0"/>
    <x v="9"/>
    <x v="4"/>
    <x v="16"/>
    <x v="1"/>
    <x v="11"/>
    <x v="7"/>
    <x v="8"/>
    <x v="6"/>
    <x v="3"/>
    <x v="0"/>
    <x v="0"/>
    <x v="0"/>
    <x v="0"/>
    <x v="17"/>
    <x v="17"/>
    <x v="16"/>
    <x v="15"/>
    <s v="LECLERCQ Ludovic"/>
    <s v="VINOT Emmanuel"/>
    <s v="LAHAROTTE Pierre-Antoine"/>
    <s v="TOUZOUT Faycal "/>
    <s v="SEPPECHER Manon"/>
    <s v="MADADI Bahman "/>
    <s v="BUISSON Christine"/>
    <m/>
    <x v="17"/>
    <s v="VUILLET Marc"/>
    <s v="DIAB Youssef"/>
    <s v="DER SARKISSIAN Rita"/>
    <m/>
    <m/>
    <m/>
    <m/>
    <x v="17"/>
    <s v="POTTIER Nathalie"/>
    <s v="DALMAS Laurent"/>
    <s v="GOUTTE Stéphane"/>
    <m/>
    <m/>
    <m/>
    <m/>
    <m/>
    <m/>
    <x v="7"/>
    <s v="PAYRASTRE Olivier"/>
    <s v="GAUME Eric"/>
    <s v="NICOLLE Pierre"/>
    <m/>
    <m/>
    <m/>
    <m/>
    <m/>
    <x v="17"/>
    <s v="RIVANO Hervé"/>
    <s v="SOLNON Christine"/>
    <s v="BOUBRIMA Ahmed"/>
    <m/>
    <m/>
    <m/>
    <m/>
    <m/>
    <x v="12"/>
    <s v="CAZABET Remy"/>
    <m/>
    <m/>
    <m/>
    <m/>
    <m/>
    <m/>
    <x v="13"/>
    <s v="BORGNAT Pierre"/>
    <s v="ROUX Stéphane"/>
    <s v="ABRY Patrice"/>
    <m/>
    <m/>
    <m/>
    <m/>
    <x v="12"/>
    <s v="AUSSEL Didier"/>
    <m/>
    <m/>
    <m/>
    <m/>
    <m/>
    <m/>
    <x v="10"/>
    <s v="REY David"/>
    <s v="PAGNONCELLI Bernardo"/>
    <m/>
    <m/>
    <m/>
    <m/>
    <m/>
    <x v="10"/>
    <s v="RETIERE Nicolas"/>
    <s v="SUMAN-BRETAS Arturo "/>
    <m/>
    <m/>
    <m/>
    <m/>
    <m/>
    <m/>
    <m/>
    <m/>
    <x v="8"/>
    <s v="BILLOT Romain"/>
    <s v="MEYER Patrick"/>
    <m/>
    <m/>
    <m/>
    <m/>
    <m/>
    <x v="7"/>
    <s v="GHAMRI-DOUDANE Yacine"/>
    <s v="GUILLAUME Jean-Loup"/>
    <s v="FAUCHER Cyril"/>
    <s v="NAAS Mohamed Islam"/>
    <s v="BERTET Karell "/>
    <m/>
    <m/>
    <x v="5"/>
    <s v="STEFANIA Rubrichi"/>
    <s v="ZBIGNIEW Smoreda"/>
    <s v="CEZARY Ziemlicki"/>
    <m/>
    <m/>
    <m/>
    <m/>
    <m/>
    <x v="0"/>
    <m/>
    <m/>
    <m/>
    <m/>
    <m/>
    <m/>
    <m/>
    <m/>
    <x v="0"/>
    <m/>
    <m/>
    <m/>
    <m/>
    <m/>
    <m/>
    <m/>
    <x v="0"/>
    <m/>
    <m/>
    <m/>
    <m/>
    <m/>
    <m/>
    <m/>
    <x v="0"/>
    <m/>
    <m/>
    <m/>
    <m/>
    <m/>
    <m/>
    <m/>
    <x v="0"/>
    <x v="0"/>
    <m/>
    <m/>
    <m/>
    <m/>
    <m/>
    <m/>
    <x v="0"/>
    <m/>
    <m/>
    <m/>
    <m/>
    <m/>
    <m/>
    <m/>
    <x v="0"/>
    <m/>
    <m/>
    <m/>
    <m/>
    <m/>
    <m/>
    <m/>
    <x v="0"/>
    <m/>
    <m/>
    <m/>
    <m/>
    <m/>
    <m/>
    <m/>
    <s v="Ville de Paris"/>
    <s v="Transilien SNCF voyageurs"/>
    <s v="KEOLIS"/>
    <s v="ORANGE Innovation"/>
    <s v="Réseau de Transport d'électricité (RTE)"/>
    <s v="France Ville &amp; Territoires Durables"/>
    <s v="TENERRDIS Auvergne Rhône Alpes"/>
    <s v="European Cluster for Mobility Solutions (CARA)"/>
    <s v="Ministère de l'Intérieur et des Outre-Mer (France)"/>
    <s v="US Army Corps of Engineers"/>
    <m/>
    <m/>
    <m/>
    <m/>
    <m/>
    <m/>
    <m/>
    <m/>
    <m/>
    <m/>
    <m/>
    <m/>
    <m/>
    <m/>
  </r>
  <r>
    <x v="18"/>
    <s v="NON"/>
    <x v="1"/>
    <x v="1"/>
    <n v="3"/>
    <x v="5"/>
    <x v="6"/>
    <s v="Choix d’un éclairage durable et optimal des environnements urbains et bâtis, centré autour de ses usages et de ses usagers – Une approche décisionnaire virtuelle transposable dans le monde réel"/>
    <s v="Advanced LIghting of (Virtual) Environments - ALIVE"/>
    <s v="ZISSIS Georges"/>
    <x v="16"/>
    <x v="16"/>
    <x v="15"/>
    <x v="12"/>
    <x v="17"/>
    <x v="13"/>
    <x v="12"/>
    <x v="8"/>
    <x v="9"/>
    <x v="1"/>
    <x v="0"/>
    <x v="0"/>
    <x v="0"/>
    <x v="0"/>
    <x v="0"/>
    <x v="18"/>
    <x v="18"/>
    <x v="17"/>
    <x v="0"/>
    <m/>
    <m/>
    <m/>
    <m/>
    <m/>
    <m/>
    <m/>
    <m/>
    <x v="18"/>
    <s v="LEGAL Luc "/>
    <m/>
    <m/>
    <m/>
    <m/>
    <m/>
    <m/>
    <x v="18"/>
    <s v="MEQUIGNON Marc"/>
    <m/>
    <m/>
    <m/>
    <m/>
    <m/>
    <m/>
    <m/>
    <m/>
    <x v="17"/>
    <s v="JOST Sophie"/>
    <s v="LABAYRADE Raphaël"/>
    <m/>
    <m/>
    <m/>
    <m/>
    <m/>
    <m/>
    <x v="18"/>
    <s v="SARI Ali"/>
    <m/>
    <m/>
    <m/>
    <m/>
    <m/>
    <m/>
    <m/>
    <x v="13"/>
    <s v="MUSELET Damien"/>
    <s v="COLANTONI Philippe"/>
    <s v="TREMEAU Alain"/>
    <s v="DINET Eric"/>
    <m/>
    <m/>
    <m/>
    <x v="14"/>
    <s v="MENEVEAUX Daniel"/>
    <s v="LARABI Chaker"/>
    <s v="RIBARDIERE Mickaël"/>
    <s v="BRINGIER Benjamin"/>
    <m/>
    <m/>
    <m/>
    <x v="13"/>
    <s v="SIMONOT Lionel "/>
    <m/>
    <m/>
    <m/>
    <m/>
    <m/>
    <m/>
    <x v="11"/>
    <s v="GRANDPIERRE Thierry "/>
    <m/>
    <m/>
    <m/>
    <m/>
    <m/>
    <m/>
    <x v="11"/>
    <s v="BREMOND Roland"/>
    <s v="VILLA Céline"/>
    <s v="MARCHETTI Mario"/>
    <m/>
    <m/>
    <m/>
    <m/>
    <m/>
    <m/>
    <m/>
    <x v="9"/>
    <s v="CAUMON Céline"/>
    <s v="BECHERAS Elodie"/>
    <m/>
    <m/>
    <m/>
    <m/>
    <m/>
    <x v="8"/>
    <s v="DROZD Céline"/>
    <s v="LESCOP Laurent"/>
    <m/>
    <m/>
    <m/>
    <m/>
    <m/>
    <x v="6"/>
    <s v="GRONFIER Claude"/>
    <s v="MERLE Lydie"/>
    <m/>
    <m/>
    <m/>
    <m/>
    <m/>
    <m/>
    <x v="3"/>
    <s v="GREFFIER Florian"/>
    <s v="BOUCHER Vincent"/>
    <s v="GIRARD Joffrey"/>
    <s v="LEBOUC Laure"/>
    <s v="FAURE Thomas"/>
    <m/>
    <m/>
    <m/>
    <x v="0"/>
    <m/>
    <m/>
    <m/>
    <m/>
    <m/>
    <m/>
    <m/>
    <x v="0"/>
    <m/>
    <m/>
    <m/>
    <m/>
    <m/>
    <m/>
    <m/>
    <x v="0"/>
    <m/>
    <m/>
    <m/>
    <m/>
    <m/>
    <m/>
    <m/>
    <x v="0"/>
    <x v="0"/>
    <m/>
    <m/>
    <m/>
    <m/>
    <m/>
    <m/>
    <x v="0"/>
    <m/>
    <m/>
    <m/>
    <m/>
    <m/>
    <m/>
    <m/>
    <x v="0"/>
    <m/>
    <m/>
    <m/>
    <m/>
    <m/>
    <m/>
    <m/>
    <x v="0"/>
    <m/>
    <m/>
    <m/>
    <m/>
    <m/>
    <m/>
    <m/>
    <s v="CETU - Bron"/>
    <m/>
    <m/>
    <m/>
    <m/>
    <m/>
    <m/>
    <m/>
    <m/>
    <m/>
    <m/>
    <m/>
    <m/>
    <m/>
    <m/>
    <m/>
    <m/>
    <m/>
    <m/>
    <m/>
    <m/>
    <m/>
    <m/>
    <m/>
  </r>
  <r>
    <x v="19"/>
    <s v="OUI"/>
    <x v="1"/>
    <x v="1"/>
    <n v="3"/>
    <x v="5"/>
    <x v="6"/>
    <s v="Origine et devenir du paléo-anthropocène"/>
    <s v="Origin and fate of the urban palaeo-anthropocene in the Man-Earth-Sea continuum of the Rhône and Medjerda rivers"/>
    <s v="DELILE Hugo"/>
    <x v="12"/>
    <x v="17"/>
    <x v="16"/>
    <x v="16"/>
    <x v="18"/>
    <x v="14"/>
    <x v="13"/>
    <x v="6"/>
    <x v="10"/>
    <x v="0"/>
    <x v="0"/>
    <x v="0"/>
    <x v="0"/>
    <x v="0"/>
    <x v="0"/>
    <x v="19"/>
    <x v="19"/>
    <x v="18"/>
    <x v="16"/>
    <s v="GAERTNER Vincent"/>
    <m/>
    <m/>
    <m/>
    <m/>
    <m/>
    <m/>
    <m/>
    <x v="19"/>
    <s v="BLICHERT-TOFT Janne"/>
    <m/>
    <m/>
    <m/>
    <m/>
    <m/>
    <m/>
    <x v="19"/>
    <s v="GRANIER Gaëlle"/>
    <s v="ADALIAN Pascal"/>
    <m/>
    <m/>
    <m/>
    <m/>
    <m/>
    <m/>
    <m/>
    <x v="18"/>
    <s v="LE COZ Jérôme"/>
    <s v="BRANGER Flora"/>
    <s v="VIDAL Jean-Philippe"/>
    <s v="DABRIN Aymeric"/>
    <s v="MASSON Matthieu"/>
    <s v="TERRAZ Théophile"/>
    <s v="LAGOUY Mickaël"/>
    <m/>
    <x v="19"/>
    <s v="BARON Sandrine"/>
    <m/>
    <m/>
    <m/>
    <m/>
    <m/>
    <m/>
    <m/>
    <x v="2"/>
    <s v="BERGER Jean-François"/>
    <s v="PEUBLE Steve"/>
    <s v="PARAN Frédéric"/>
    <s v="TRONCHERE-COTTET Hervé"/>
    <s v="GAILLOT Stéphane"/>
    <s v="BARRA Adrien"/>
    <s v="GAERTNER Vincent"/>
    <x v="6"/>
    <m/>
    <m/>
    <m/>
    <m/>
    <m/>
    <m/>
    <m/>
    <x v="1"/>
    <m/>
    <m/>
    <m/>
    <m/>
    <m/>
    <m/>
    <m/>
    <x v="1"/>
    <m/>
    <m/>
    <m/>
    <m/>
    <m/>
    <m/>
    <m/>
    <x v="1"/>
    <m/>
    <m/>
    <m/>
    <m/>
    <m/>
    <m/>
    <m/>
    <m/>
    <m/>
    <m/>
    <x v="1"/>
    <m/>
    <m/>
    <m/>
    <m/>
    <m/>
    <m/>
    <m/>
    <x v="0"/>
    <m/>
    <m/>
    <m/>
    <m/>
    <m/>
    <m/>
    <m/>
    <x v="0"/>
    <m/>
    <m/>
    <m/>
    <m/>
    <m/>
    <m/>
    <m/>
    <m/>
    <x v="0"/>
    <m/>
    <m/>
    <m/>
    <m/>
    <m/>
    <m/>
    <m/>
    <m/>
    <x v="0"/>
    <m/>
    <m/>
    <m/>
    <m/>
    <m/>
    <m/>
    <m/>
    <x v="0"/>
    <m/>
    <m/>
    <m/>
    <m/>
    <m/>
    <m/>
    <m/>
    <x v="0"/>
    <m/>
    <m/>
    <m/>
    <m/>
    <m/>
    <m/>
    <m/>
    <x v="0"/>
    <x v="0"/>
    <m/>
    <m/>
    <m/>
    <m/>
    <m/>
    <m/>
    <x v="0"/>
    <m/>
    <m/>
    <m/>
    <m/>
    <m/>
    <m/>
    <m/>
    <x v="0"/>
    <m/>
    <m/>
    <m/>
    <m/>
    <m/>
    <m/>
    <m/>
    <x v="0"/>
    <m/>
    <m/>
    <m/>
    <m/>
    <m/>
    <m/>
    <m/>
    <s v="Institut National du Patrimoine de Tunisie (INP)"/>
    <s v="Institut National de Recherches Archeologiques Préventives (INRAP)"/>
    <s v="Musée d’Histoire de Vienne"/>
    <s v="Musée Gallo-Romain de Saint-Romain-en-Gal"/>
    <s v="Service archéologique de la Ville de Lyon (SAVL)"/>
    <s v="Mosaïques archéologie"/>
    <m/>
    <m/>
    <m/>
    <m/>
    <m/>
    <m/>
    <m/>
    <m/>
    <m/>
    <m/>
    <m/>
    <m/>
    <m/>
    <m/>
    <m/>
    <m/>
    <m/>
    <m/>
  </r>
  <r>
    <x v="20"/>
    <s v="OUI"/>
    <x v="1"/>
    <x v="1"/>
    <n v="3"/>
    <x v="5"/>
    <x v="6"/>
    <s v="Anthropocène, Transitions urbaines et TERRe crue. Analyse de la mIse en œuvre des villes duRables à partir de la terre crue dans la construction"/>
    <s v="Anthropocene, urban transitions and raw earth. Analysis of the implementation of sustainable cities using raw earth in construction"/>
    <s v="VAREILLES Sophie"/>
    <x v="2"/>
    <x v="18"/>
    <x v="17"/>
    <x v="17"/>
    <x v="19"/>
    <x v="15"/>
    <x v="14"/>
    <x v="9"/>
    <x v="11"/>
    <x v="7"/>
    <x v="4"/>
    <x v="4"/>
    <x v="0"/>
    <x v="0"/>
    <x v="0"/>
    <x v="20"/>
    <x v="20"/>
    <x v="19"/>
    <x v="17"/>
    <s v="ANGER Romain"/>
    <s v="BALAZARD Hélène2"/>
    <s v="BEGUIN Pascal"/>
    <s v="CASSE Christelle"/>
    <m/>
    <m/>
    <m/>
    <m/>
    <x v="20"/>
    <s v="DAUDON Dominique"/>
    <s v="SIEFFERT Yannick"/>
    <s v="MALECOT Yann"/>
    <s v="VIEUX-CHAMPAGNE Florent"/>
    <m/>
    <m/>
    <m/>
    <x v="20"/>
    <s v="HORSH Bettina"/>
    <m/>
    <m/>
    <m/>
    <m/>
    <m/>
    <m/>
    <m/>
    <m/>
    <x v="19"/>
    <s v="MAZEL Ivan"/>
    <s v="POINTET Martin"/>
    <s v="JOFFROY Thierry"/>
    <s v="MISSE Arnaud"/>
    <m/>
    <m/>
    <m/>
    <m/>
    <x v="20"/>
    <s v="PRUVOST Geneviève"/>
    <m/>
    <m/>
    <m/>
    <m/>
    <m/>
    <m/>
    <m/>
    <x v="14"/>
    <s v="ALLAM Hamza"/>
    <s v="BOUDENNE Abderrahim"/>
    <s v="DUJARDIN Nicolas"/>
    <s v="FEUILLET Vincent"/>
    <s v="HAMDAOUI Ons"/>
    <s v="IBOS Laurent"/>
    <s v="WAYMEL Patrick"/>
    <x v="15"/>
    <s v="DELHOMME Fabien"/>
    <s v="PRUNIER Florent"/>
    <s v="SILVANI Claire"/>
    <s v="VACHERIE Stéphane"/>
    <s v="BRUYÈRE Emeric"/>
    <m/>
    <m/>
    <x v="14"/>
    <s v="DUC Myriam"/>
    <m/>
    <m/>
    <m/>
    <m/>
    <m/>
    <m/>
    <x v="12"/>
    <s v="COLINART Thibaut"/>
    <m/>
    <m/>
    <m/>
    <m/>
    <m/>
    <m/>
    <x v="12"/>
    <s v="GARDAREIN J.-Laurent"/>
    <s v="FASQUELLE Thomas"/>
    <s v="HAFSA Wael"/>
    <s v="RIGOLLET Fabrice"/>
    <s v="EHRET Nathalie"/>
    <m/>
    <m/>
    <m/>
    <m/>
    <m/>
    <x v="10"/>
    <s v="MARICCHIOLO Luca"/>
    <m/>
    <m/>
    <m/>
    <m/>
    <m/>
    <m/>
    <x v="9"/>
    <s v="BAILLIS Dominique"/>
    <s v="FOURMEAU Marion"/>
    <s v="NAOUAR Naïm"/>
    <s v="CHAUDET Philippe"/>
    <m/>
    <m/>
    <m/>
    <x v="7"/>
    <s v="SIMONS Alexis"/>
    <m/>
    <m/>
    <m/>
    <m/>
    <m/>
    <m/>
    <m/>
    <x v="0"/>
    <m/>
    <m/>
    <m/>
    <m/>
    <m/>
    <m/>
    <m/>
    <m/>
    <x v="3"/>
    <s v="FABBRI Antonin"/>
    <s v="MOREL Jean-Claude"/>
    <s v="VINCENS Éric"/>
    <m/>
    <m/>
    <m/>
    <m/>
    <x v="2"/>
    <s v="HAMARD Erwan"/>
    <m/>
    <m/>
    <m/>
    <m/>
    <m/>
    <m/>
    <x v="2"/>
    <s v="JORAND Yves"/>
    <s v="MEILLE Sylvain"/>
    <s v="PRUD’HOMME Élodie"/>
    <m/>
    <m/>
    <m/>
    <m/>
    <x v="0"/>
    <x v="0"/>
    <m/>
    <m/>
    <m/>
    <m/>
    <m/>
    <m/>
    <x v="0"/>
    <m/>
    <m/>
    <m/>
    <m/>
    <m/>
    <m/>
    <m/>
    <x v="0"/>
    <m/>
    <m/>
    <m/>
    <m/>
    <m/>
    <m/>
    <m/>
    <x v="0"/>
    <m/>
    <m/>
    <m/>
    <m/>
    <m/>
    <m/>
    <m/>
    <s v="Amàco "/>
    <s v="Commune de Lyon"/>
    <s v="Commune de Villeurbanne "/>
    <s v="Eiffage"/>
    <s v="Saint-Gobain Research Paris (SGRP)"/>
    <m/>
    <m/>
    <m/>
    <m/>
    <m/>
    <m/>
    <m/>
    <m/>
    <m/>
    <m/>
    <m/>
    <m/>
    <m/>
    <m/>
    <m/>
    <m/>
    <m/>
    <m/>
    <m/>
  </r>
  <r>
    <x v="21"/>
    <s v="OUI"/>
    <x v="1"/>
    <x v="1"/>
    <n v="2.6"/>
    <x v="5"/>
    <x v="6"/>
    <s v="Bâtiment apprenant à être sain et Eco-responsable"/>
    <s v="Building that is learning to be healthy and eco-responsible"/>
    <s v="CORMIER Pierre-Antoine"/>
    <x v="17"/>
    <x v="0"/>
    <x v="9"/>
    <x v="18"/>
    <x v="12"/>
    <x v="8"/>
    <x v="0"/>
    <x v="0"/>
    <x v="0"/>
    <x v="0"/>
    <x v="0"/>
    <x v="0"/>
    <x v="0"/>
    <x v="0"/>
    <x v="0"/>
    <x v="21"/>
    <x v="21"/>
    <x v="20"/>
    <x v="18"/>
    <s v="GUIRAUD Maël"/>
    <s v="ANDRIANKAJA Héry"/>
    <s v="LAPORTE- CHABASSE Quentin"/>
    <s v="BERTON Julien"/>
    <s v="VALIZADEH Mohammad"/>
    <m/>
    <m/>
    <m/>
    <x v="15"/>
    <s v="BARTH Dominique"/>
    <s v="CABESSA Jérémie"/>
    <m/>
    <m/>
    <m/>
    <m/>
    <m/>
    <x v="13"/>
    <s v="GIORGIS- ALLEMAND Lise"/>
    <s v="CHARRON Aurélie"/>
    <m/>
    <m/>
    <m/>
    <m/>
    <m/>
    <m/>
    <m/>
    <x v="20"/>
    <s v="DAËLE Véronique"/>
    <s v="GROSSELIN Benoît"/>
    <s v="MCGILLEN Max"/>
    <m/>
    <m/>
    <m/>
    <m/>
    <m/>
    <x v="21"/>
    <m/>
    <m/>
    <m/>
    <m/>
    <m/>
    <m/>
    <m/>
    <m/>
    <x v="8"/>
    <m/>
    <m/>
    <m/>
    <m/>
    <m/>
    <m/>
    <m/>
    <x v="6"/>
    <m/>
    <m/>
    <m/>
    <m/>
    <m/>
    <m/>
    <m/>
    <x v="1"/>
    <m/>
    <m/>
    <m/>
    <m/>
    <m/>
    <m/>
    <m/>
    <x v="1"/>
    <m/>
    <m/>
    <m/>
    <m/>
    <m/>
    <m/>
    <m/>
    <x v="1"/>
    <m/>
    <m/>
    <m/>
    <m/>
    <m/>
    <m/>
    <m/>
    <m/>
    <m/>
    <m/>
    <x v="1"/>
    <m/>
    <m/>
    <m/>
    <m/>
    <m/>
    <m/>
    <m/>
    <x v="0"/>
    <m/>
    <m/>
    <m/>
    <m/>
    <m/>
    <m/>
    <m/>
    <x v="0"/>
    <m/>
    <m/>
    <m/>
    <m/>
    <m/>
    <m/>
    <m/>
    <m/>
    <x v="0"/>
    <m/>
    <m/>
    <m/>
    <m/>
    <m/>
    <m/>
    <m/>
    <m/>
    <x v="0"/>
    <m/>
    <m/>
    <m/>
    <m/>
    <m/>
    <m/>
    <m/>
    <x v="0"/>
    <m/>
    <m/>
    <m/>
    <m/>
    <m/>
    <m/>
    <m/>
    <x v="0"/>
    <m/>
    <m/>
    <m/>
    <m/>
    <m/>
    <m/>
    <m/>
    <x v="0"/>
    <x v="0"/>
    <m/>
    <m/>
    <m/>
    <m/>
    <m/>
    <m/>
    <x v="0"/>
    <m/>
    <m/>
    <m/>
    <m/>
    <m/>
    <m/>
    <m/>
    <x v="0"/>
    <m/>
    <m/>
    <m/>
    <m/>
    <m/>
    <m/>
    <m/>
    <x v="0"/>
    <m/>
    <m/>
    <m/>
    <m/>
    <m/>
    <m/>
    <m/>
    <s v="Ville de Saint-Pierre-Du-Perray"/>
    <s v="Communauté d'agglomération Grand Paris Sud"/>
    <s v="Fédération Française du Bâtiment"/>
    <m/>
    <m/>
    <m/>
    <m/>
    <m/>
    <m/>
    <m/>
    <m/>
    <m/>
    <m/>
    <m/>
    <m/>
    <m/>
    <m/>
    <m/>
    <m/>
    <m/>
    <m/>
    <m/>
    <m/>
    <m/>
  </r>
  <r>
    <x v="22"/>
    <s v="OUI"/>
    <x v="1"/>
    <x v="1"/>
    <n v="2.0699999999999998"/>
    <x v="5"/>
    <x v="6"/>
    <s v="Aide à la planification de trajectoires d'aménagement écologiques multi-acteurs du territoire: Biodiversité - Énergie - Eau - Construction - Sols"/>
    <s v="Help in planning multi-actor ecological development trajectories: Biodiversity - Energy - Water - Construction - Soil"/>
    <s v="BARROCA Bruno"/>
    <x v="4"/>
    <x v="19"/>
    <x v="2"/>
    <x v="14"/>
    <x v="15"/>
    <x v="16"/>
    <x v="15"/>
    <x v="10"/>
    <x v="0"/>
    <x v="0"/>
    <x v="0"/>
    <x v="0"/>
    <x v="0"/>
    <x v="0"/>
    <x v="0"/>
    <x v="22"/>
    <x v="22"/>
    <x v="21"/>
    <x v="19"/>
    <m/>
    <m/>
    <m/>
    <m/>
    <m/>
    <m/>
    <m/>
    <m/>
    <x v="21"/>
    <s v="RUAS Anne"/>
    <m/>
    <m/>
    <m/>
    <m/>
    <m/>
    <m/>
    <x v="21"/>
    <s v="LORTIE André"/>
    <s v="HENRY Patrick"/>
    <m/>
    <m/>
    <m/>
    <m/>
    <m/>
    <m/>
    <m/>
    <x v="21"/>
    <s v="MOLINES Nathalie"/>
    <m/>
    <m/>
    <m/>
    <m/>
    <m/>
    <m/>
    <m/>
    <x v="22"/>
    <s v="LAMBERT Marie-Laure"/>
    <s v="BENEZECH-SARRON Patricia"/>
    <s v="DUBOIS Jérôme"/>
    <s v="ARNAUD Aurélie"/>
    <m/>
    <m/>
    <m/>
    <m/>
    <x v="15"/>
    <s v="TATONI Thierry"/>
    <m/>
    <m/>
    <m/>
    <m/>
    <m/>
    <m/>
    <x v="16"/>
    <s v="DA CUNHA Charlotte"/>
    <s v="BULTEAU Julie"/>
    <m/>
    <m/>
    <m/>
    <m/>
    <m/>
    <x v="15"/>
    <s v="SEGALEN Loic"/>
    <s v="MASSEI Nicolas"/>
    <m/>
    <m/>
    <m/>
    <m/>
    <m/>
    <x v="0"/>
    <s v="SAVOURÉ Arnould"/>
    <s v="PLANCHAIS Séverine"/>
    <s v="PACTEAU Chantal"/>
    <m/>
    <m/>
    <m/>
    <m/>
    <x v="1"/>
    <m/>
    <m/>
    <m/>
    <m/>
    <m/>
    <m/>
    <m/>
    <m/>
    <m/>
    <m/>
    <x v="1"/>
    <m/>
    <m/>
    <m/>
    <m/>
    <m/>
    <m/>
    <m/>
    <x v="0"/>
    <m/>
    <m/>
    <m/>
    <m/>
    <m/>
    <m/>
    <m/>
    <x v="0"/>
    <m/>
    <m/>
    <m/>
    <m/>
    <m/>
    <m/>
    <m/>
    <m/>
    <x v="0"/>
    <m/>
    <m/>
    <m/>
    <m/>
    <m/>
    <m/>
    <m/>
    <m/>
    <x v="0"/>
    <m/>
    <m/>
    <m/>
    <m/>
    <m/>
    <m/>
    <m/>
    <x v="0"/>
    <m/>
    <m/>
    <m/>
    <m/>
    <m/>
    <m/>
    <m/>
    <x v="0"/>
    <m/>
    <m/>
    <m/>
    <m/>
    <m/>
    <m/>
    <m/>
    <x v="0"/>
    <x v="0"/>
    <m/>
    <m/>
    <m/>
    <m/>
    <m/>
    <m/>
    <x v="0"/>
    <m/>
    <m/>
    <m/>
    <m/>
    <m/>
    <m/>
    <m/>
    <x v="0"/>
    <m/>
    <m/>
    <m/>
    <m/>
    <m/>
    <m/>
    <m/>
    <x v="0"/>
    <m/>
    <m/>
    <m/>
    <m/>
    <m/>
    <m/>
    <m/>
    <s v="Urban Climate Change Research Network"/>
    <s v="Ville de Marseille"/>
    <s v="Métropole de Rouen"/>
    <s v="Institut Paris Région"/>
    <s v="Institut T.URN - Université Rouen Normandie"/>
    <m/>
    <m/>
    <m/>
    <m/>
    <m/>
    <m/>
    <m/>
    <m/>
    <m/>
    <m/>
    <m/>
    <m/>
    <m/>
    <m/>
    <m/>
    <m/>
    <m/>
    <m/>
    <m/>
  </r>
  <r>
    <x v="23"/>
    <s v="OUI "/>
    <x v="1"/>
    <x v="1"/>
    <n v="2.7"/>
    <x v="5"/>
    <x v="6"/>
    <s v="La baignade en eau vive urbaine: Levier oU frEin pouR une ville habitable pour les humains et la biodIVERsité ?"/>
    <s v="Are bathing activities in urban rivers a lever or an obstacle for liveable cities for humans and biodiversity?"/>
    <s v="RIVIERE Nicolas"/>
    <x v="2"/>
    <x v="4"/>
    <x v="18"/>
    <x v="12"/>
    <x v="20"/>
    <x v="17"/>
    <x v="16"/>
    <x v="11"/>
    <x v="0"/>
    <x v="0"/>
    <x v="0"/>
    <x v="0"/>
    <x v="0"/>
    <x v="0"/>
    <x v="0"/>
    <x v="5"/>
    <x v="23"/>
    <x v="22"/>
    <x v="20"/>
    <m/>
    <m/>
    <m/>
    <m/>
    <m/>
    <m/>
    <m/>
    <m/>
    <x v="22"/>
    <s v="LIPEME KOUYI Gislain"/>
    <s v="BONNEAU Jérémie"/>
    <m/>
    <m/>
    <m/>
    <m/>
    <m/>
    <x v="22"/>
    <s v="NAVRATIL Oldrich"/>
    <s v="HONEGGER Anne"/>
    <s v="BARRA Adrien"/>
    <s v="PERRET Franck"/>
    <s v="D’EMILIO Luna"/>
    <s v="GHIRARDI Ludovic"/>
    <m/>
    <m/>
    <m/>
    <x v="22"/>
    <s v="PUIJALON Sara"/>
    <s v="DECHAUME-MONCHARMONT F.-X"/>
    <s v="MORALES Anne"/>
    <s v="GUILLARD Ludovic"/>
    <s v="BOISSELET Christelle"/>
    <s v="POUSSINEAU Sophie"/>
    <m/>
    <m/>
    <x v="23"/>
    <s v="GRAMAGLIA, Christelle"/>
    <m/>
    <m/>
    <m/>
    <m/>
    <m/>
    <m/>
    <m/>
    <x v="16"/>
    <s v="CAMENEN Benoît"/>
    <s v="BERNI Céline"/>
    <s v="THOLLET Fabien"/>
    <s v="BONNEFOY Adrien"/>
    <m/>
    <m/>
    <m/>
    <x v="17"/>
    <s v="MÉDOC Vincent"/>
    <s v="PRADEAU Aurélie"/>
    <s v="ROUCH Jérémy"/>
    <m/>
    <m/>
    <m/>
    <m/>
    <x v="16"/>
    <s v="LINTON James"/>
    <s v="DELLIER Julien"/>
    <m/>
    <m/>
    <m/>
    <m/>
    <m/>
    <x v="13"/>
    <s v="LESTEL Laurence"/>
    <m/>
    <m/>
    <m/>
    <m/>
    <m/>
    <m/>
    <x v="13"/>
    <s v="THOMAS Marie-Florence"/>
    <s v="LE CANN Pierre"/>
    <m/>
    <m/>
    <m/>
    <m/>
    <m/>
    <m/>
    <m/>
    <m/>
    <x v="11"/>
    <s v="PORCHERIE Marion"/>
    <s v="LE BOURHIS Jean-Pierre"/>
    <m/>
    <m/>
    <m/>
    <m/>
    <m/>
    <x v="0"/>
    <m/>
    <m/>
    <m/>
    <m/>
    <m/>
    <m/>
    <m/>
    <x v="0"/>
    <m/>
    <m/>
    <m/>
    <m/>
    <m/>
    <m/>
    <m/>
    <m/>
    <x v="0"/>
    <m/>
    <m/>
    <m/>
    <m/>
    <m/>
    <m/>
    <m/>
    <m/>
    <x v="0"/>
    <m/>
    <m/>
    <m/>
    <m/>
    <m/>
    <m/>
    <m/>
    <x v="0"/>
    <m/>
    <m/>
    <m/>
    <m/>
    <m/>
    <m/>
    <m/>
    <x v="0"/>
    <m/>
    <m/>
    <m/>
    <m/>
    <m/>
    <m/>
    <m/>
    <x v="0"/>
    <x v="0"/>
    <m/>
    <m/>
    <m/>
    <m/>
    <m/>
    <m/>
    <x v="0"/>
    <m/>
    <m/>
    <m/>
    <m/>
    <m/>
    <m/>
    <m/>
    <x v="0"/>
    <m/>
    <m/>
    <m/>
    <m/>
    <m/>
    <m/>
    <m/>
    <x v="0"/>
    <m/>
    <m/>
    <m/>
    <m/>
    <m/>
    <m/>
    <m/>
    <s v="VNF - Voies navigables de France"/>
    <s v="Métropole de Lyon"/>
    <s v="Symalim (Grand Parc) Syndicat Mixte"/>
    <s v="SDMIS Sécurité Civile"/>
    <m/>
    <m/>
    <m/>
    <m/>
    <m/>
    <m/>
    <m/>
    <m/>
    <m/>
    <m/>
    <m/>
    <m/>
    <m/>
    <m/>
    <m/>
    <m/>
    <m/>
    <m/>
    <m/>
    <m/>
  </r>
  <r>
    <x v="24"/>
    <s v="OUI"/>
    <x v="1"/>
    <x v="1"/>
    <n v="2"/>
    <x v="5"/>
    <x v="6"/>
    <s v="Transformation Numérique des Villes : l'Inclusion par la Flexibilité Spatiale et Temporelle"/>
    <s v="City Digital Transformation: Fostering Inclusion through Spatial and Temporal Flexibility"/>
    <s v="MOTTE-BAUMVOL Benjamin"/>
    <x v="18"/>
    <x v="20"/>
    <x v="9"/>
    <x v="17"/>
    <x v="21"/>
    <x v="18"/>
    <x v="0"/>
    <x v="0"/>
    <x v="0"/>
    <x v="0"/>
    <x v="0"/>
    <x v="0"/>
    <x v="0"/>
    <x v="0"/>
    <x v="0"/>
    <x v="23"/>
    <x v="24"/>
    <x v="23"/>
    <x v="21"/>
    <s v="VUIDEL Gilles"/>
    <m/>
    <m/>
    <m/>
    <m/>
    <m/>
    <m/>
    <m/>
    <x v="23"/>
    <s v="GARDRAT Mathieu"/>
    <s v="TOILIER Florence"/>
    <s v="LEJOUX Patricia"/>
    <s v="POCHET Pascal"/>
    <s v="LESTEVEN Gaël"/>
    <m/>
    <m/>
    <x v="23"/>
    <s v="BELTON-CHEVALLIER Leslie"/>
    <s v="AGUILERA Anne"/>
    <s v="MUNCH Emmanuel"/>
    <s v="DABLANC Laetitia"/>
    <m/>
    <m/>
    <m/>
    <m/>
    <m/>
    <x v="23"/>
    <s v="CHABAULT Vincent"/>
    <m/>
    <m/>
    <m/>
    <m/>
    <m/>
    <m/>
    <m/>
    <x v="24"/>
    <s v="VERNET Céline"/>
    <s v="FORT Emmanuel "/>
    <s v="AMOROS Emmanuelle"/>
    <s v="GADEGBEKU Blandine"/>
    <s v="FONTANA Luc"/>
    <m/>
    <m/>
    <m/>
    <x v="17"/>
    <s v="LAMBERT Anne"/>
    <m/>
    <m/>
    <m/>
    <m/>
    <m/>
    <m/>
    <x v="18"/>
    <s v="SAJOUS Patricia"/>
    <s v="VIDAL Philippe"/>
    <s v="DEPREZ Samuel"/>
    <m/>
    <m/>
    <m/>
    <m/>
    <x v="17"/>
    <s v="ROBICHET Antoine"/>
    <m/>
    <m/>
    <m/>
    <m/>
    <m/>
    <m/>
    <x v="1"/>
    <m/>
    <m/>
    <m/>
    <m/>
    <m/>
    <m/>
    <m/>
    <x v="1"/>
    <m/>
    <m/>
    <m/>
    <m/>
    <m/>
    <m/>
    <m/>
    <m/>
    <m/>
    <m/>
    <x v="1"/>
    <m/>
    <m/>
    <m/>
    <m/>
    <m/>
    <m/>
    <m/>
    <x v="0"/>
    <m/>
    <m/>
    <m/>
    <m/>
    <m/>
    <m/>
    <m/>
    <x v="0"/>
    <m/>
    <m/>
    <m/>
    <m/>
    <m/>
    <m/>
    <m/>
    <m/>
    <x v="0"/>
    <m/>
    <m/>
    <m/>
    <m/>
    <m/>
    <m/>
    <m/>
    <m/>
    <x v="0"/>
    <m/>
    <m/>
    <m/>
    <m/>
    <m/>
    <m/>
    <m/>
    <x v="0"/>
    <m/>
    <m/>
    <m/>
    <m/>
    <m/>
    <m/>
    <m/>
    <x v="0"/>
    <m/>
    <m/>
    <m/>
    <m/>
    <m/>
    <m/>
    <m/>
    <x v="0"/>
    <x v="0"/>
    <m/>
    <m/>
    <m/>
    <m/>
    <m/>
    <m/>
    <x v="0"/>
    <m/>
    <m/>
    <m/>
    <m/>
    <m/>
    <m/>
    <m/>
    <x v="0"/>
    <m/>
    <m/>
    <m/>
    <m/>
    <m/>
    <m/>
    <m/>
    <x v="0"/>
    <m/>
    <m/>
    <m/>
    <m/>
    <m/>
    <m/>
    <m/>
    <n v="0"/>
    <m/>
    <m/>
    <m/>
    <m/>
    <m/>
    <m/>
    <m/>
    <m/>
    <m/>
    <m/>
    <m/>
    <m/>
    <m/>
    <m/>
    <m/>
    <m/>
    <m/>
    <m/>
    <m/>
    <m/>
    <m/>
    <m/>
    <m/>
  </r>
  <r>
    <x v="25"/>
    <s v="NON"/>
    <x v="1"/>
    <x v="1"/>
    <n v="2.2000000000000002"/>
    <x v="5"/>
    <x v="6"/>
    <s v="Les écoquartiers: espaces d'expérimentation de &quot;communs urbains&quot; ?"/>
    <s v="Eco-neighborhoods: spaces for experimenting with &quot;urban commons&quot;?"/>
    <s v="ZETLAOUI-LÉGER Jodelle"/>
    <x v="19"/>
    <x v="4"/>
    <x v="19"/>
    <x v="19"/>
    <x v="8"/>
    <x v="3"/>
    <x v="17"/>
    <x v="12"/>
    <x v="12"/>
    <x v="8"/>
    <x v="5"/>
    <x v="5"/>
    <x v="0"/>
    <x v="0"/>
    <x v="0"/>
    <x v="24"/>
    <x v="25"/>
    <x v="24"/>
    <x v="22"/>
    <s v="JOURDHEUIL Anne Laure"/>
    <s v="NESSI Hélène"/>
    <m/>
    <m/>
    <m/>
    <m/>
    <m/>
    <m/>
    <x v="24"/>
    <s v="MACHON Nathalie"/>
    <s v="DERVIEUX Zénaïde"/>
    <m/>
    <m/>
    <m/>
    <m/>
    <m/>
    <x v="24"/>
    <s v="BAILLY Emeline"/>
    <m/>
    <m/>
    <m/>
    <m/>
    <m/>
    <m/>
    <m/>
    <m/>
    <x v="24"/>
    <s v="GARDESSE Camille"/>
    <m/>
    <m/>
    <m/>
    <m/>
    <m/>
    <m/>
    <m/>
    <x v="25"/>
    <s v="TRIBOUT Silvère"/>
    <s v="EMELIANOFF Cyria "/>
    <m/>
    <m/>
    <m/>
    <m/>
    <m/>
    <m/>
    <x v="18"/>
    <s v="DIESTCHY Mireille "/>
    <s v="LEBOIS Valérie "/>
    <s v="MANGOLD Marie "/>
    <m/>
    <m/>
    <m/>
    <m/>
    <x v="19"/>
    <s v="SADOUX Stéphane "/>
    <s v="MAMA AWAL Halimatou"/>
    <s v="JOFFROY Thierry"/>
    <m/>
    <m/>
    <m/>
    <m/>
    <x v="18"/>
    <s v="BARRÈRE Céline "/>
    <s v="CANOVA Nicolas "/>
    <s v="WORMSER Roxane"/>
    <m/>
    <m/>
    <m/>
    <m/>
    <x v="14"/>
    <s v="DRIS Yasmina"/>
    <m/>
    <m/>
    <m/>
    <m/>
    <m/>
    <m/>
    <x v="1"/>
    <m/>
    <m/>
    <m/>
    <m/>
    <m/>
    <m/>
    <m/>
    <m/>
    <m/>
    <m/>
    <x v="1"/>
    <m/>
    <m/>
    <m/>
    <m/>
    <m/>
    <m/>
    <m/>
    <x v="0"/>
    <m/>
    <m/>
    <m/>
    <m/>
    <m/>
    <m/>
    <m/>
    <x v="0"/>
    <m/>
    <m/>
    <m/>
    <m/>
    <m/>
    <m/>
    <m/>
    <m/>
    <x v="0"/>
    <m/>
    <m/>
    <m/>
    <m/>
    <m/>
    <m/>
    <m/>
    <m/>
    <x v="0"/>
    <m/>
    <m/>
    <m/>
    <m/>
    <m/>
    <m/>
    <m/>
    <x v="0"/>
    <m/>
    <m/>
    <m/>
    <m/>
    <m/>
    <m/>
    <m/>
    <x v="0"/>
    <m/>
    <m/>
    <m/>
    <m/>
    <m/>
    <m/>
    <m/>
    <x v="0"/>
    <x v="0"/>
    <m/>
    <m/>
    <m/>
    <m/>
    <m/>
    <m/>
    <x v="0"/>
    <m/>
    <m/>
    <m/>
    <m/>
    <m/>
    <m/>
    <m/>
    <x v="0"/>
    <m/>
    <m/>
    <m/>
    <m/>
    <m/>
    <m/>
    <m/>
    <x v="0"/>
    <m/>
    <m/>
    <m/>
    <m/>
    <m/>
    <m/>
    <m/>
    <s v="Centre Scientifique et Technique du Bâtiment (CSTB)"/>
    <m/>
    <m/>
    <m/>
    <m/>
    <m/>
    <m/>
    <m/>
    <m/>
    <m/>
    <m/>
    <m/>
    <m/>
    <m/>
    <m/>
    <m/>
    <m/>
    <m/>
    <m/>
    <m/>
    <m/>
    <m/>
    <m/>
    <s v="indications incorrect LUMI 200610662T (le chiffre correspons à l'IRSTV), Bailly Emeline est chercheure au CSTB (qui est donc à la fois partenaire et recherche). Le partenaire est également compté en tant que recherche (CSTB)"/>
  </r>
  <r>
    <x v="26"/>
    <s v="NON"/>
    <x v="1"/>
    <x v="1"/>
    <n v="2.4"/>
    <x v="5"/>
    <x v="6"/>
    <s v="Nez électronique imprimé, portable et connecté à base de matériaux 2D fonctionnalisés pour la détection des polluants des environnements urbains (CO2, NO2, NO et COV (benzène)"/>
    <s v="Printed communicating and portable Electronic nose based on functionalized 2D materials for detection of Air Pollutants (CO, NO2, NO and COV (benzene)) in urban environment"/>
    <s v="BOUANIS Fatima"/>
    <x v="4"/>
    <x v="21"/>
    <x v="20"/>
    <x v="20"/>
    <x v="16"/>
    <x v="19"/>
    <x v="18"/>
    <x v="13"/>
    <x v="0"/>
    <x v="0"/>
    <x v="0"/>
    <x v="0"/>
    <x v="0"/>
    <x v="0"/>
    <x v="0"/>
    <x v="25"/>
    <x v="26"/>
    <x v="25"/>
    <x v="23"/>
    <m/>
    <m/>
    <m/>
    <m/>
    <m/>
    <m/>
    <m/>
    <m/>
    <x v="25"/>
    <s v="LEONARD Céline"/>
    <s v="MITRUSHCHENKOV Alexander"/>
    <s v="VINCENT Stéphane"/>
    <s v="TROUETTE Benoît"/>
    <s v="NICOLAS Xavier"/>
    <m/>
    <m/>
    <x v="25"/>
    <s v="YASSAR Abderrahim"/>
    <s v="VANEL Jean-Charles"/>
    <m/>
    <m/>
    <m/>
    <m/>
    <m/>
    <m/>
    <m/>
    <x v="25"/>
    <s v="KORRI-YOUSSOUFI Hafsa"/>
    <s v="DORIZON Hélène"/>
    <m/>
    <m/>
    <m/>
    <m/>
    <m/>
    <m/>
    <x v="26"/>
    <s v="PIRO Benoît"/>
    <s v="CHALLIER Lylian"/>
    <s v="NOEL Vincent"/>
    <s v="MATTANA Giorgio"/>
    <s v="RANDRIAMAHAZAKA Hyacinthe"/>
    <s v="BATTAGLINI Nicolas"/>
    <m/>
    <m/>
    <x v="19"/>
    <s v="MENINI Philippe"/>
    <s v="MAZENQ Laurent"/>
    <s v="CHARLOT Samuel"/>
    <s v="MESNILGRENTE Fabien"/>
    <m/>
    <m/>
    <m/>
    <x v="20"/>
    <s v="GAUTHIER Jérôme"/>
    <s v="POLI Jean-Philippe"/>
    <m/>
    <m/>
    <m/>
    <m/>
    <m/>
    <x v="19"/>
    <s v="RAMUZ Marc"/>
    <s v="BLAYAC Sylvain"/>
    <s v="KHARBOUCHE Elias"/>
    <m/>
    <m/>
    <m/>
    <m/>
    <x v="15"/>
    <s v="REDON Nathalie"/>
    <s v="CRUNAIRE Sabine"/>
    <s v="LOCOGE Nadine"/>
    <m/>
    <m/>
    <m/>
    <m/>
    <x v="14"/>
    <s v="BOUKOUR Fouzia"/>
    <s v="MAYE Caroline"/>
    <m/>
    <m/>
    <m/>
    <m/>
    <m/>
    <m/>
    <m/>
    <m/>
    <x v="1"/>
    <m/>
    <m/>
    <m/>
    <m/>
    <m/>
    <m/>
    <m/>
    <x v="0"/>
    <m/>
    <m/>
    <m/>
    <m/>
    <m/>
    <m/>
    <m/>
    <x v="0"/>
    <m/>
    <m/>
    <m/>
    <m/>
    <m/>
    <m/>
    <m/>
    <m/>
    <x v="0"/>
    <m/>
    <m/>
    <m/>
    <m/>
    <m/>
    <m/>
    <m/>
    <m/>
    <x v="0"/>
    <m/>
    <m/>
    <m/>
    <m/>
    <m/>
    <m/>
    <m/>
    <x v="0"/>
    <m/>
    <m/>
    <m/>
    <m/>
    <m/>
    <m/>
    <m/>
    <x v="0"/>
    <m/>
    <m/>
    <m/>
    <m/>
    <m/>
    <m/>
    <m/>
    <x v="0"/>
    <x v="0"/>
    <m/>
    <m/>
    <m/>
    <m/>
    <m/>
    <m/>
    <x v="0"/>
    <m/>
    <m/>
    <m/>
    <m/>
    <m/>
    <m/>
    <m/>
    <x v="0"/>
    <m/>
    <m/>
    <m/>
    <m/>
    <m/>
    <m/>
    <m/>
    <x v="0"/>
    <m/>
    <m/>
    <m/>
    <m/>
    <m/>
    <m/>
    <m/>
    <n v="0"/>
    <m/>
    <m/>
    <m/>
    <m/>
    <m/>
    <m/>
    <m/>
    <m/>
    <m/>
    <m/>
    <m/>
    <m/>
    <m/>
    <m/>
    <m/>
    <m/>
    <m/>
    <m/>
    <m/>
    <m/>
    <m/>
    <m/>
    <s v="Aucun partenaire et beaucoup de COSY (Dpt UGE)"/>
  </r>
  <r>
    <x v="27"/>
    <m/>
    <x v="1"/>
    <x v="1"/>
    <n v="2.9"/>
    <x v="5"/>
    <x v="6"/>
    <s v="HEALTHY De la compréhension à l’action : promouvoir une ville saine"/>
    <s v="HEALTHY From understanding to action: promoting a healthy city"/>
    <s v="PEREZ Sandra"/>
    <x v="20"/>
    <x v="12"/>
    <x v="0"/>
    <x v="18"/>
    <x v="12"/>
    <x v="8"/>
    <x v="0"/>
    <x v="0"/>
    <x v="0"/>
    <x v="0"/>
    <x v="0"/>
    <x v="0"/>
    <x v="0"/>
    <x v="0"/>
    <x v="0"/>
    <x v="26"/>
    <x v="27"/>
    <x v="26"/>
    <x v="24"/>
    <s v="VOIRON Christine"/>
    <m/>
    <m/>
    <m/>
    <m/>
    <m/>
    <m/>
    <m/>
    <x v="26"/>
    <s v="POURCHER Thierry"/>
    <s v="DAGNINO Sonia"/>
    <s v="LINDENTHAL Sabine"/>
    <m/>
    <m/>
    <m/>
    <m/>
    <x v="26"/>
    <s v="PERALDI-FRATI Marie-Agnès"/>
    <s v="MALLET Frédéric"/>
    <s v="FERRY Nicolas"/>
    <s v="TIGLI Jean-Yves"/>
    <s v="REY Gaëtan"/>
    <s v="DARTIGUES-PALLEZ Christel"/>
    <m/>
    <m/>
    <m/>
    <x v="26"/>
    <s v="LAUDATI Patrizia"/>
    <m/>
    <m/>
    <m/>
    <m/>
    <m/>
    <m/>
    <m/>
    <x v="27"/>
    <s v="MEYER Vincent"/>
    <m/>
    <m/>
    <m/>
    <m/>
    <m/>
    <m/>
    <m/>
    <x v="9"/>
    <s v="MOURA Paulo"/>
    <s v="NÉLIS-BLANC Laurence"/>
    <m/>
    <m/>
    <m/>
    <m/>
    <m/>
    <x v="21"/>
    <s v="STACCINI Pascal"/>
    <s v="MAIGNANT Gilles"/>
    <s v="DUFOUR Frank"/>
    <s v="TISSEUR Céline"/>
    <s v="JONATHAN Stéphanie"/>
    <m/>
    <m/>
    <x v="20"/>
    <s v="COLL Isabelle "/>
    <m/>
    <m/>
    <m/>
    <m/>
    <m/>
    <m/>
    <x v="16"/>
    <s v="ZEPF Marcus"/>
    <s v="HUMAIN-LAMOURE Anne-Lise"/>
    <m/>
    <m/>
    <m/>
    <m/>
    <m/>
    <x v="15"/>
    <s v="SCHURHOFF Franck"/>
    <s v="SZOKE Andrei"/>
    <s v="PIGNON Baptiste"/>
    <s v="CANOUI-POITRINE Florence"/>
    <s v="LAFONT Charlotte"/>
    <m/>
    <m/>
    <m/>
    <m/>
    <m/>
    <x v="12"/>
    <s v="GOBERT Julie"/>
    <s v="MOILLERON Régis"/>
    <s v="BRESSY Adèle"/>
    <m/>
    <m/>
    <m/>
    <m/>
    <x v="10"/>
    <s v="HARBELOT Isabelle"/>
    <s v="HACHI Ryma"/>
    <s v="MONVOISIN Manon"/>
    <s v="FOLLIET François"/>
    <m/>
    <m/>
    <m/>
    <x v="0"/>
    <m/>
    <m/>
    <m/>
    <m/>
    <m/>
    <m/>
    <m/>
    <m/>
    <x v="0"/>
    <m/>
    <m/>
    <m/>
    <m/>
    <m/>
    <m/>
    <m/>
    <m/>
    <x v="0"/>
    <m/>
    <m/>
    <m/>
    <m/>
    <m/>
    <m/>
    <m/>
    <x v="0"/>
    <m/>
    <m/>
    <m/>
    <m/>
    <m/>
    <m/>
    <m/>
    <x v="0"/>
    <m/>
    <m/>
    <m/>
    <m/>
    <m/>
    <m/>
    <m/>
    <x v="0"/>
    <x v="0"/>
    <m/>
    <m/>
    <m/>
    <m/>
    <m/>
    <m/>
    <x v="0"/>
    <m/>
    <m/>
    <m/>
    <m/>
    <m/>
    <m/>
    <m/>
    <x v="0"/>
    <m/>
    <m/>
    <m/>
    <m/>
    <m/>
    <m/>
    <m/>
    <x v="0"/>
    <m/>
    <m/>
    <m/>
    <m/>
    <m/>
    <m/>
    <m/>
    <s v="EPA Nice Écovallée"/>
    <s v="Agence d'Urbanisme Azuréenne (AUA)"/>
    <s v="Métropole Nice Côte d'Azur"/>
    <s v="Département Val de Marne"/>
    <s v="Ville d'Ivry-sur-Seine"/>
    <s v="Territoire Grand Paris Sud-Est"/>
    <m/>
    <m/>
    <m/>
    <m/>
    <m/>
    <m/>
    <m/>
    <m/>
    <m/>
    <m/>
    <m/>
    <m/>
    <m/>
    <m/>
    <m/>
    <m/>
    <m/>
    <m/>
  </r>
  <r>
    <x v="28"/>
    <m/>
    <x v="1"/>
    <x v="1"/>
    <n v="3"/>
    <x v="5"/>
    <x v="6"/>
    <s v="Habitat Urbain en Transition : Vers une compréhension approfondie de l’utilisation des environnements connectés pour le bien-être et_x000a_l’efficacité environnementale"/>
    <s v="Urban Habitat in Transition: Towards a comprehensive understanding of the use of connected environments for well-being and environmental efficiency"/>
    <s v="AIT HADDOU Hassan"/>
    <x v="21"/>
    <x v="22"/>
    <x v="21"/>
    <x v="21"/>
    <x v="22"/>
    <x v="20"/>
    <x v="8"/>
    <x v="0"/>
    <x v="0"/>
    <x v="0"/>
    <x v="0"/>
    <x v="0"/>
    <x v="0"/>
    <x v="0"/>
    <x v="0"/>
    <x v="27"/>
    <x v="28"/>
    <x v="27"/>
    <x v="25"/>
    <s v="BOTROS Nader"/>
    <s v="PHALIPON ROBERT Isabelle"/>
    <m/>
    <m/>
    <m/>
    <m/>
    <m/>
    <m/>
    <x v="27"/>
    <s v="CAMILLERI Guy"/>
    <s v="GEORGÉ Jean-Pierre"/>
    <s v="BERNON Carole"/>
    <m/>
    <m/>
    <m/>
    <m/>
    <x v="18"/>
    <s v="NOY Claire"/>
    <s v="LÉPINE Valérie"/>
    <s v="HEID Marie-Caroline"/>
    <s v="MELIANI Valérie"/>
    <m/>
    <m/>
    <m/>
    <m/>
    <m/>
    <x v="27"/>
    <s v="CASES Anne-Sophie"/>
    <s v="PORTES Audrey"/>
    <s v="VIDAL David"/>
    <s v="N’GOALA Gilles"/>
    <m/>
    <m/>
    <m/>
    <m/>
    <x v="28"/>
    <s v="DEPINCE Malo"/>
    <m/>
    <m/>
    <m/>
    <m/>
    <m/>
    <m/>
    <m/>
    <x v="20"/>
    <s v="BROUILLET Thibaut"/>
    <s v="BROUILLET Denis"/>
    <s v="COUTTÉ Alexandre"/>
    <m/>
    <m/>
    <m/>
    <m/>
    <x v="22"/>
    <s v="GUILLON Marlène"/>
    <s v="BARANÈS Edmond"/>
    <m/>
    <m/>
    <m/>
    <m/>
    <m/>
    <x v="21"/>
    <s v="AGUEJDAD Rahim"/>
    <m/>
    <m/>
    <m/>
    <m/>
    <m/>
    <m/>
    <x v="1"/>
    <m/>
    <m/>
    <m/>
    <m/>
    <m/>
    <m/>
    <m/>
    <x v="1"/>
    <m/>
    <m/>
    <m/>
    <m/>
    <m/>
    <m/>
    <m/>
    <m/>
    <m/>
    <m/>
    <x v="1"/>
    <m/>
    <m/>
    <m/>
    <m/>
    <m/>
    <m/>
    <m/>
    <x v="0"/>
    <m/>
    <m/>
    <m/>
    <m/>
    <m/>
    <m/>
    <m/>
    <x v="0"/>
    <m/>
    <m/>
    <m/>
    <m/>
    <m/>
    <m/>
    <m/>
    <m/>
    <x v="0"/>
    <m/>
    <m/>
    <m/>
    <m/>
    <m/>
    <m/>
    <m/>
    <m/>
    <x v="0"/>
    <m/>
    <m/>
    <m/>
    <m/>
    <m/>
    <m/>
    <m/>
    <x v="0"/>
    <m/>
    <m/>
    <m/>
    <m/>
    <m/>
    <m/>
    <m/>
    <x v="0"/>
    <m/>
    <m/>
    <m/>
    <m/>
    <m/>
    <m/>
    <m/>
    <x v="0"/>
    <x v="0"/>
    <m/>
    <m/>
    <m/>
    <m/>
    <m/>
    <m/>
    <x v="0"/>
    <m/>
    <m/>
    <m/>
    <m/>
    <m/>
    <m/>
    <m/>
    <x v="0"/>
    <m/>
    <m/>
    <m/>
    <m/>
    <m/>
    <m/>
    <m/>
    <x v="0"/>
    <m/>
    <m/>
    <m/>
    <m/>
    <m/>
    <m/>
    <m/>
    <s v="Synox"/>
    <s v="Montpellier Méditerranée Métropole"/>
    <s v="Centre Hospitalier Universitaire de Montpellier"/>
    <s v="Maison des Sciences de l'Homme de Montpellier (MSH Sud)"/>
    <s v="Atelier International expérimetal pour la cité Bionumérique"/>
    <m/>
    <m/>
    <m/>
    <m/>
    <m/>
    <m/>
    <m/>
    <m/>
    <m/>
    <m/>
    <m/>
    <m/>
    <m/>
    <m/>
    <m/>
    <m/>
    <m/>
    <m/>
    <m/>
  </r>
  <r>
    <x v="29"/>
    <m/>
    <x v="1"/>
    <x v="1"/>
    <n v="2.4500000000000002"/>
    <x v="5"/>
    <x v="6"/>
    <s v="Des Fondations Innovantes pour une Ville Durable"/>
    <s v="Innovative Foundations for Sustainable city"/>
    <s v="BADINIER Thibault"/>
    <x v="22"/>
    <x v="10"/>
    <x v="22"/>
    <x v="22"/>
    <x v="23"/>
    <x v="8"/>
    <x v="0"/>
    <x v="0"/>
    <x v="0"/>
    <x v="0"/>
    <x v="0"/>
    <x v="0"/>
    <x v="0"/>
    <x v="0"/>
    <x v="0"/>
    <x v="4"/>
    <x v="29"/>
    <x v="28"/>
    <x v="26"/>
    <s v="CHEVALIER Christophe"/>
    <s v="DE SAUVAGE Jean"/>
    <m/>
    <m/>
    <m/>
    <m/>
    <m/>
    <m/>
    <x v="28"/>
    <s v="ROUX Charlotte"/>
    <s v="SCHALBART Patrick"/>
    <m/>
    <m/>
    <m/>
    <m/>
    <m/>
    <x v="27"/>
    <s v="JAHANGIR Emad"/>
    <m/>
    <m/>
    <m/>
    <m/>
    <m/>
    <m/>
    <m/>
    <m/>
    <x v="28"/>
    <s v="DI DONNA Alice"/>
    <m/>
    <m/>
    <m/>
    <m/>
    <m/>
    <m/>
    <m/>
    <x v="29"/>
    <s v="UGHETTO Pascal"/>
    <m/>
    <m/>
    <m/>
    <m/>
    <m/>
    <m/>
    <m/>
    <x v="21"/>
    <s v="MROUEH Hussein"/>
    <m/>
    <m/>
    <m/>
    <m/>
    <m/>
    <m/>
    <x v="23"/>
    <s v="TANG Anh Minh"/>
    <s v="CARON Jean-François"/>
    <s v="SAADÉ Myriam"/>
    <s v="MESNIL Romain"/>
    <s v="BAVEREL Olivier"/>
    <m/>
    <m/>
    <x v="8"/>
    <s v="DUMONT Marc"/>
    <m/>
    <m/>
    <m/>
    <m/>
    <m/>
    <m/>
    <x v="1"/>
    <m/>
    <m/>
    <m/>
    <m/>
    <m/>
    <m/>
    <m/>
    <x v="1"/>
    <m/>
    <m/>
    <m/>
    <m/>
    <m/>
    <m/>
    <m/>
    <m/>
    <m/>
    <m/>
    <x v="1"/>
    <m/>
    <m/>
    <m/>
    <m/>
    <m/>
    <m/>
    <m/>
    <x v="0"/>
    <m/>
    <m/>
    <m/>
    <m/>
    <m/>
    <m/>
    <m/>
    <x v="0"/>
    <m/>
    <m/>
    <m/>
    <m/>
    <m/>
    <m/>
    <m/>
    <m/>
    <x v="0"/>
    <m/>
    <m/>
    <m/>
    <m/>
    <m/>
    <m/>
    <m/>
    <m/>
    <x v="0"/>
    <m/>
    <m/>
    <m/>
    <m/>
    <m/>
    <m/>
    <m/>
    <x v="0"/>
    <m/>
    <m/>
    <m/>
    <m/>
    <m/>
    <m/>
    <m/>
    <x v="0"/>
    <m/>
    <m/>
    <m/>
    <m/>
    <m/>
    <m/>
    <m/>
    <x v="0"/>
    <x v="0"/>
    <m/>
    <m/>
    <m/>
    <m/>
    <m/>
    <m/>
    <x v="0"/>
    <m/>
    <m/>
    <m/>
    <m/>
    <m/>
    <m/>
    <m/>
    <x v="0"/>
    <m/>
    <m/>
    <m/>
    <m/>
    <m/>
    <m/>
    <m/>
    <x v="0"/>
    <m/>
    <m/>
    <m/>
    <m/>
    <m/>
    <m/>
    <m/>
    <s v="NGE FONDATIONS"/>
    <s v="RABOT DUTILLEUL"/>
    <s v="Construire au futur Haiter le futur"/>
    <s v="EDF"/>
    <s v="GA Smart Building"/>
    <m/>
    <m/>
    <m/>
    <m/>
    <m/>
    <m/>
    <m/>
    <m/>
    <m/>
    <m/>
    <m/>
    <m/>
    <m/>
    <m/>
    <m/>
    <m/>
    <m/>
    <m/>
    <m/>
  </r>
  <r>
    <x v="30"/>
    <s v="OUI"/>
    <x v="1"/>
    <x v="1"/>
    <n v="2.4"/>
    <x v="5"/>
    <x v="6"/>
    <s v="LA Ville En Chemins"/>
    <s v="Paths in the city"/>
    <s v="CARRIER Marion"/>
    <x v="23"/>
    <x v="23"/>
    <x v="23"/>
    <x v="23"/>
    <x v="16"/>
    <x v="21"/>
    <x v="0"/>
    <x v="0"/>
    <x v="0"/>
    <x v="0"/>
    <x v="0"/>
    <x v="0"/>
    <x v="0"/>
    <x v="0"/>
    <x v="0"/>
    <x v="28"/>
    <x v="30"/>
    <x v="29"/>
    <x v="27"/>
    <m/>
    <m/>
    <m/>
    <m/>
    <m/>
    <m/>
    <m/>
    <m/>
    <x v="29"/>
    <s v="FAIRHEAD Laurent"/>
    <s v="HOURDIN Frédéric"/>
    <s v="MADELEINE Jean-Baptiste"/>
    <m/>
    <m/>
    <m/>
    <m/>
    <x v="28"/>
    <s v="BLANCO Stéphane"/>
    <s v="FOURNIER Richard"/>
    <m/>
    <m/>
    <m/>
    <m/>
    <m/>
    <m/>
    <m/>
    <x v="29"/>
    <s v="COUVREUX Fleur"/>
    <s v="VILLEFRANQUE Najda"/>
    <m/>
    <m/>
    <m/>
    <m/>
    <m/>
    <m/>
    <x v="30"/>
    <s v="PÉLISSIER Lionel"/>
    <s v="VENTURINI Patrice"/>
    <s v="LECUREUX Marie-Hélène"/>
    <s v="RABIER Alain"/>
    <m/>
    <m/>
    <m/>
    <m/>
    <x v="8"/>
    <m/>
    <m/>
    <m/>
    <m/>
    <m/>
    <m/>
    <m/>
    <x v="6"/>
    <m/>
    <m/>
    <m/>
    <m/>
    <m/>
    <m/>
    <m/>
    <x v="1"/>
    <m/>
    <m/>
    <m/>
    <m/>
    <m/>
    <m/>
    <m/>
    <x v="1"/>
    <m/>
    <m/>
    <m/>
    <m/>
    <m/>
    <m/>
    <m/>
    <x v="1"/>
    <m/>
    <m/>
    <m/>
    <m/>
    <m/>
    <m/>
    <m/>
    <m/>
    <m/>
    <m/>
    <x v="1"/>
    <m/>
    <m/>
    <m/>
    <m/>
    <m/>
    <m/>
    <m/>
    <x v="0"/>
    <m/>
    <m/>
    <m/>
    <m/>
    <m/>
    <m/>
    <m/>
    <x v="0"/>
    <m/>
    <m/>
    <m/>
    <m/>
    <m/>
    <m/>
    <m/>
    <m/>
    <x v="0"/>
    <m/>
    <m/>
    <m/>
    <m/>
    <m/>
    <m/>
    <m/>
    <m/>
    <x v="0"/>
    <m/>
    <m/>
    <m/>
    <m/>
    <m/>
    <m/>
    <m/>
    <x v="0"/>
    <m/>
    <m/>
    <m/>
    <m/>
    <m/>
    <m/>
    <m/>
    <x v="0"/>
    <m/>
    <m/>
    <m/>
    <m/>
    <m/>
    <m/>
    <m/>
    <x v="0"/>
    <x v="0"/>
    <m/>
    <m/>
    <m/>
    <m/>
    <m/>
    <m/>
    <x v="0"/>
    <m/>
    <m/>
    <m/>
    <m/>
    <m/>
    <m/>
    <m/>
    <x v="0"/>
    <m/>
    <m/>
    <m/>
    <m/>
    <m/>
    <m/>
    <m/>
    <x v="0"/>
    <m/>
    <m/>
    <m/>
    <m/>
    <m/>
    <m/>
    <m/>
    <s v="Ligue de l'enseignement de la Haute Loire"/>
    <s v="Association de gestion du centre d'accueil polyvalent &quot;Gérard  Chavaroche"/>
    <m/>
    <m/>
    <m/>
    <m/>
    <m/>
    <m/>
    <m/>
    <m/>
    <m/>
    <m/>
    <m/>
    <m/>
    <m/>
    <m/>
    <m/>
    <m/>
    <m/>
    <m/>
    <m/>
    <m/>
    <m/>
    <m/>
  </r>
  <r>
    <x v="31"/>
    <m/>
    <x v="1"/>
    <x v="1"/>
    <n v="2.65"/>
    <x v="5"/>
    <x v="6"/>
    <s v="Recherche et Action pour la Valorisation de la Ville par la Végétalisation"/>
    <s v="Research and Action to Enhance and Revive Cities through Vegetation"/>
    <s v="JOSSELIN Didier"/>
    <x v="24"/>
    <x v="22"/>
    <x v="24"/>
    <x v="24"/>
    <x v="24"/>
    <x v="22"/>
    <x v="19"/>
    <x v="6"/>
    <x v="10"/>
    <x v="0"/>
    <x v="0"/>
    <x v="0"/>
    <x v="0"/>
    <x v="0"/>
    <x v="0"/>
    <x v="26"/>
    <x v="31"/>
    <x v="30"/>
    <x v="28"/>
    <s v="VIAUX Nicolas"/>
    <s v="EMSELLEM Karine"/>
    <s v="BORJA Jean-Stéphane"/>
    <s v="CHRISTOFLE Sylvie"/>
    <m/>
    <m/>
    <m/>
    <m/>
    <x v="30"/>
    <s v="SERVIGNE Sylvie"/>
    <s v="SAMUEL John"/>
    <m/>
    <m/>
    <m/>
    <m/>
    <m/>
    <x v="20"/>
    <s v="LEDUC Thomas"/>
    <m/>
    <m/>
    <m/>
    <m/>
    <m/>
    <m/>
    <m/>
    <m/>
    <x v="30"/>
    <s v="COMBETTE Philippe"/>
    <s v="PASCAL Fabien"/>
    <s v="PENARIER Annick"/>
    <s v="NOUVEL Philippe"/>
    <s v="VENA Arnaud"/>
    <m/>
    <m/>
    <m/>
    <x v="31"/>
    <s v="DUCHENE Olivier"/>
    <s v="DUCASSE Vincent"/>
    <s v="GRARD Baptiste"/>
    <m/>
    <m/>
    <m/>
    <m/>
    <m/>
    <x v="22"/>
    <s v="THEBAULT Martin"/>
    <s v="MÉNÉZO Christophe"/>
    <s v="BERNARD Jérémy"/>
    <m/>
    <m/>
    <m/>
    <m/>
    <x v="24"/>
    <s v="GATEBLE Gildas"/>
    <s v="DUCATILLION Catherine "/>
    <m/>
    <m/>
    <m/>
    <m/>
    <m/>
    <x v="22"/>
    <s v="MARTIN Nicolas "/>
    <m/>
    <m/>
    <m/>
    <m/>
    <m/>
    <m/>
    <x v="1"/>
    <m/>
    <m/>
    <m/>
    <m/>
    <m/>
    <m/>
    <m/>
    <x v="1"/>
    <m/>
    <m/>
    <m/>
    <m/>
    <m/>
    <m/>
    <m/>
    <m/>
    <m/>
    <m/>
    <x v="1"/>
    <m/>
    <m/>
    <m/>
    <m/>
    <m/>
    <m/>
    <m/>
    <x v="0"/>
    <m/>
    <m/>
    <m/>
    <m/>
    <m/>
    <m/>
    <m/>
    <x v="0"/>
    <m/>
    <m/>
    <m/>
    <m/>
    <m/>
    <m/>
    <m/>
    <m/>
    <x v="0"/>
    <m/>
    <m/>
    <m/>
    <m/>
    <m/>
    <m/>
    <m/>
    <m/>
    <x v="0"/>
    <m/>
    <m/>
    <m/>
    <m/>
    <m/>
    <m/>
    <m/>
    <x v="0"/>
    <m/>
    <m/>
    <m/>
    <m/>
    <m/>
    <m/>
    <m/>
    <x v="0"/>
    <m/>
    <m/>
    <m/>
    <m/>
    <m/>
    <m/>
    <m/>
    <x v="0"/>
    <x v="0"/>
    <m/>
    <m/>
    <m/>
    <m/>
    <m/>
    <m/>
    <x v="0"/>
    <m/>
    <m/>
    <m/>
    <m/>
    <m/>
    <m/>
    <m/>
    <x v="0"/>
    <m/>
    <m/>
    <m/>
    <m/>
    <m/>
    <m/>
    <m/>
    <x v="0"/>
    <m/>
    <m/>
    <m/>
    <m/>
    <m/>
    <m/>
    <m/>
    <s v="Ville d'Avignon - Pôle Ville durable et sobre"/>
    <s v="Ville d'Antibes"/>
    <s v="Centre de Ressources de Botanique Appliquée (CRBA)"/>
    <m/>
    <m/>
    <m/>
    <m/>
    <m/>
    <m/>
    <m/>
    <m/>
    <m/>
    <m/>
    <m/>
    <m/>
    <m/>
    <m/>
    <m/>
    <m/>
    <m/>
    <m/>
    <m/>
    <m/>
    <m/>
  </r>
  <r>
    <x v="32"/>
    <s v="OUI"/>
    <x v="1"/>
    <x v="1"/>
    <n v="3"/>
    <x v="5"/>
    <x v="6"/>
    <s v="Villes régénératrices face aux évolutions climatiques et à l a dépendance énergétique"/>
    <s v="Regenerative cities facing climate change and energy dependency"/>
    <s v="MÉNÉZO Christophe"/>
    <x v="25"/>
    <x v="24"/>
    <x v="25"/>
    <x v="25"/>
    <x v="25"/>
    <x v="23"/>
    <x v="20"/>
    <x v="14"/>
    <x v="1"/>
    <x v="0"/>
    <x v="0"/>
    <x v="0"/>
    <x v="0"/>
    <x v="0"/>
    <x v="0"/>
    <x v="29"/>
    <x v="32"/>
    <x v="31"/>
    <x v="29"/>
    <s v="LUSHNIKOVA Anna"/>
    <s v="RAMOUSSE Julien"/>
    <s v="THEBAULT Martin"/>
    <m/>
    <m/>
    <m/>
    <m/>
    <m/>
    <x v="31"/>
    <s v="LEVRATTO Nadine"/>
    <m/>
    <m/>
    <m/>
    <m/>
    <m/>
    <m/>
    <x v="29"/>
    <s v="CAILLE Frédéric"/>
    <m/>
    <m/>
    <m/>
    <m/>
    <m/>
    <m/>
    <m/>
    <m/>
    <x v="31"/>
    <s v="WURTZ Frédéric"/>
    <s v="DELINCHANT Benoit"/>
    <m/>
    <m/>
    <m/>
    <m/>
    <m/>
    <m/>
    <x v="32"/>
    <s v="BEN SACI Abdelkader"/>
    <m/>
    <m/>
    <m/>
    <m/>
    <m/>
    <m/>
    <m/>
    <x v="23"/>
    <s v="REIGNIER Patrick "/>
    <m/>
    <m/>
    <m/>
    <m/>
    <m/>
    <m/>
    <x v="25"/>
    <s v="GIROUX Stéphanie"/>
    <s v="VALIORGUE Pierre"/>
    <s v="MOUNKAILA NOMA Dijbrilla"/>
    <s v="PEYROL Eric"/>
    <m/>
    <m/>
    <m/>
    <x v="23"/>
    <s v="BERRAH Lamia-Amel"/>
    <s v="PLASSART Stéphan"/>
    <m/>
    <m/>
    <m/>
    <m/>
    <m/>
    <x v="17"/>
    <s v="LAMAISON Nicolas"/>
    <s v="FOUCQUIER Aurélie"/>
    <m/>
    <m/>
    <m/>
    <m/>
    <m/>
    <x v="16"/>
    <s v="BENIZRI Émile"/>
    <s v="DURAND Alexis"/>
    <s v="LEGLIZE Pierre"/>
    <s v="SIRGUEY Catherine"/>
    <m/>
    <m/>
    <m/>
    <m/>
    <m/>
    <m/>
    <x v="13"/>
    <s v="POINSOT Philippe"/>
    <m/>
    <m/>
    <m/>
    <m/>
    <m/>
    <m/>
    <x v="11"/>
    <s v="TESSIER Luc"/>
    <m/>
    <m/>
    <m/>
    <m/>
    <m/>
    <m/>
    <x v="0"/>
    <m/>
    <m/>
    <m/>
    <m/>
    <m/>
    <m/>
    <m/>
    <m/>
    <x v="0"/>
    <m/>
    <m/>
    <m/>
    <m/>
    <m/>
    <m/>
    <m/>
    <m/>
    <x v="0"/>
    <m/>
    <m/>
    <m/>
    <m/>
    <m/>
    <m/>
    <m/>
    <x v="0"/>
    <m/>
    <m/>
    <m/>
    <m/>
    <m/>
    <m/>
    <m/>
    <x v="0"/>
    <m/>
    <m/>
    <m/>
    <m/>
    <m/>
    <m/>
    <m/>
    <x v="0"/>
    <x v="0"/>
    <m/>
    <m/>
    <m/>
    <m/>
    <m/>
    <m/>
    <x v="0"/>
    <m/>
    <m/>
    <m/>
    <m/>
    <m/>
    <m/>
    <m/>
    <x v="0"/>
    <m/>
    <m/>
    <m/>
    <m/>
    <m/>
    <m/>
    <m/>
    <x v="0"/>
    <m/>
    <m/>
    <m/>
    <m/>
    <m/>
    <m/>
    <m/>
    <s v="Pays de Gex Agglo (PGA)"/>
    <s v="Agglomération de Grenoble"/>
    <s v="TENERRDIS Auvergne Rhône Alpes"/>
    <s v="TERRINOV Société Public Local"/>
    <m/>
    <m/>
    <m/>
    <m/>
    <m/>
    <m/>
    <m/>
    <m/>
    <m/>
    <m/>
    <m/>
    <m/>
    <m/>
    <m/>
    <m/>
    <m/>
    <m/>
    <m/>
    <m/>
    <m/>
  </r>
  <r>
    <x v="33"/>
    <m/>
    <x v="1"/>
    <x v="1"/>
    <n v="2.8"/>
    <x v="5"/>
    <x v="6"/>
    <s v="Caractérisation de l’impact de la rénovation de bâtiments collectifs comme solution d’adaptation et d'atténuation aux îlots de chaleur_x000a_urbains"/>
    <s v="Characterisation of the impact of building renovation as an Urban Heat Island adaptation and mitigation solution"/>
    <s v="SCHOEMAECKER Coralie"/>
    <x v="26"/>
    <x v="9"/>
    <x v="26"/>
    <x v="26"/>
    <x v="26"/>
    <x v="24"/>
    <x v="21"/>
    <x v="6"/>
    <x v="0"/>
    <x v="0"/>
    <x v="0"/>
    <x v="0"/>
    <x v="0"/>
    <x v="0"/>
    <x v="0"/>
    <x v="30"/>
    <x v="33"/>
    <x v="32"/>
    <x v="0"/>
    <m/>
    <m/>
    <m/>
    <m/>
    <m/>
    <m/>
    <m/>
    <m/>
    <x v="32"/>
    <s v="CRUMEYROLLE Suzanne"/>
    <s v="FERLAY Nicolas"/>
    <s v="CHIAPELLO Isabelle"/>
    <s v="JANKOWIAK Isabelle"/>
    <m/>
    <m/>
    <m/>
    <x v="30"/>
    <s v="FRANCHOMME Magalie"/>
    <s v="FRÈRE Séverine"/>
    <s v="HINNEWINKEL Christelle"/>
    <s v="DUMONT Marc"/>
    <s v="SACHSÉ Victoria"/>
    <m/>
    <m/>
    <m/>
    <m/>
    <x v="32"/>
    <s v="PAUWELS Maxime"/>
    <s v="FRÉROT Helene"/>
    <s v="LESVEN Ludovic"/>
    <s v="NET Sopheak"/>
    <m/>
    <m/>
    <m/>
    <m/>
    <x v="33"/>
    <s v="PASCAL Nicolas"/>
    <m/>
    <m/>
    <m/>
    <m/>
    <m/>
    <m/>
    <m/>
    <x v="21"/>
    <s v="CUNY Damien"/>
    <m/>
    <m/>
    <m/>
    <m/>
    <m/>
    <m/>
    <x v="26"/>
    <s v="MOLINES Nathalie"/>
    <s v="ANTALUCA Eduard"/>
    <s v="HENRIOT Carine"/>
    <s v="LAMARQUE Fabien"/>
    <m/>
    <m/>
    <m/>
    <x v="24"/>
    <s v="TRAN LE Anh Dung"/>
    <s v="DOUZANE Omar"/>
    <s v="LAHOCHE Laurent"/>
    <m/>
    <m/>
    <m/>
    <m/>
    <x v="15"/>
    <s v="THEVENET Frédéric"/>
    <s v="VERRIELE Marie"/>
    <s v="GAUDION Vincent"/>
    <s v="FAGNIEZ Thomas"/>
    <m/>
    <m/>
    <m/>
    <x v="17"/>
    <s v="AUGUSTIN Patrick"/>
    <s v="DELBARRE Hervé"/>
    <s v="FOURMENTIN Marc"/>
    <s v="SOKOLOV Anton"/>
    <s v="DIEUDONNE Elsa"/>
    <m/>
    <m/>
    <m/>
    <m/>
    <m/>
    <x v="14"/>
    <s v="BILLET Sylvain"/>
    <m/>
    <m/>
    <m/>
    <m/>
    <m/>
    <m/>
    <x v="12"/>
    <s v="LECONTE François"/>
    <m/>
    <m/>
    <m/>
    <m/>
    <m/>
    <m/>
    <x v="8"/>
    <s v="ALI TOUDERT Fazia"/>
    <m/>
    <m/>
    <m/>
    <m/>
    <m/>
    <m/>
    <m/>
    <x v="0"/>
    <m/>
    <m/>
    <m/>
    <m/>
    <m/>
    <m/>
    <m/>
    <m/>
    <x v="0"/>
    <m/>
    <m/>
    <m/>
    <m/>
    <m/>
    <m/>
    <m/>
    <x v="0"/>
    <m/>
    <m/>
    <m/>
    <m/>
    <m/>
    <m/>
    <m/>
    <x v="0"/>
    <m/>
    <m/>
    <m/>
    <m/>
    <m/>
    <m/>
    <m/>
    <x v="0"/>
    <x v="0"/>
    <m/>
    <m/>
    <m/>
    <m/>
    <m/>
    <m/>
    <x v="0"/>
    <m/>
    <m/>
    <m/>
    <m/>
    <m/>
    <m/>
    <m/>
    <x v="0"/>
    <m/>
    <m/>
    <m/>
    <m/>
    <m/>
    <m/>
    <m/>
    <x v="0"/>
    <m/>
    <m/>
    <m/>
    <m/>
    <m/>
    <m/>
    <m/>
    <s v="Groupement Ornithologique et Naturaliste du Nord Pas de Calais"/>
    <m/>
    <m/>
    <m/>
    <m/>
    <m/>
    <m/>
    <m/>
    <m/>
    <m/>
    <m/>
    <m/>
    <m/>
    <m/>
    <m/>
    <m/>
    <m/>
    <m/>
    <m/>
    <m/>
    <m/>
    <m/>
    <m/>
    <m/>
  </r>
  <r>
    <x v="34"/>
    <m/>
    <x v="1"/>
    <x v="1"/>
    <n v="2.1"/>
    <x v="5"/>
    <x v="6"/>
    <s v="SIN-City : Sober &amp; Innovative Neighborhoods in the City : une plateforme d'expérimentation et de simulation à l'échelle 1 pour évaluer le climat urbain"/>
    <s v="SIN-City: Sober &amp; Innovative Neighborhoods in the City: a scale-1 experimentation and simulation platform to assess urban climate"/>
    <s v="TARANTO Pascal"/>
    <x v="10"/>
    <x v="4"/>
    <x v="27"/>
    <x v="27"/>
    <x v="12"/>
    <x v="8"/>
    <x v="0"/>
    <x v="0"/>
    <x v="0"/>
    <x v="0"/>
    <x v="0"/>
    <x v="0"/>
    <x v="0"/>
    <x v="0"/>
    <x v="0"/>
    <x v="31"/>
    <x v="34"/>
    <x v="0"/>
    <x v="0"/>
    <m/>
    <m/>
    <m/>
    <m/>
    <m/>
    <m/>
    <m/>
    <m/>
    <x v="33"/>
    <s v="PELLENQ Roland"/>
    <m/>
    <m/>
    <m/>
    <m/>
    <m/>
    <m/>
    <x v="31"/>
    <s v="ROSE Jérôme"/>
    <s v="AUFFAN Mélanie"/>
    <m/>
    <m/>
    <m/>
    <m/>
    <m/>
    <m/>
    <m/>
    <x v="33"/>
    <s v="WORTHAM Henri"/>
    <s v="TEMIME-ROUSSEL Brice"/>
    <m/>
    <m/>
    <m/>
    <m/>
    <m/>
    <m/>
    <x v="34"/>
    <s v="CHANEAC Corinne"/>
    <s v="DURUPTHY Olivier"/>
    <m/>
    <m/>
    <m/>
    <m/>
    <m/>
    <m/>
    <x v="24"/>
    <s v="DUBOIS Jérôme"/>
    <m/>
    <m/>
    <m/>
    <m/>
    <m/>
    <m/>
    <x v="27"/>
    <s v="AZIZA Hassen"/>
    <m/>
    <m/>
    <m/>
    <m/>
    <m/>
    <m/>
    <x v="25"/>
    <s v="ORSIÈRE Thierry"/>
    <m/>
    <m/>
    <m/>
    <m/>
    <m/>
    <m/>
    <x v="1"/>
    <m/>
    <m/>
    <m/>
    <m/>
    <m/>
    <m/>
    <m/>
    <x v="1"/>
    <m/>
    <m/>
    <m/>
    <m/>
    <m/>
    <m/>
    <m/>
    <m/>
    <m/>
    <m/>
    <x v="1"/>
    <m/>
    <m/>
    <m/>
    <m/>
    <m/>
    <m/>
    <m/>
    <x v="0"/>
    <m/>
    <m/>
    <m/>
    <m/>
    <m/>
    <m/>
    <m/>
    <x v="0"/>
    <m/>
    <m/>
    <m/>
    <m/>
    <m/>
    <m/>
    <m/>
    <m/>
    <x v="0"/>
    <m/>
    <m/>
    <m/>
    <m/>
    <m/>
    <m/>
    <m/>
    <m/>
    <x v="0"/>
    <m/>
    <m/>
    <m/>
    <m/>
    <m/>
    <m/>
    <m/>
    <x v="0"/>
    <m/>
    <m/>
    <m/>
    <m/>
    <m/>
    <m/>
    <m/>
    <x v="0"/>
    <m/>
    <m/>
    <m/>
    <m/>
    <m/>
    <m/>
    <m/>
    <x v="0"/>
    <x v="0"/>
    <m/>
    <m/>
    <m/>
    <m/>
    <m/>
    <m/>
    <x v="0"/>
    <m/>
    <m/>
    <m/>
    <m/>
    <m/>
    <m/>
    <m/>
    <x v="0"/>
    <m/>
    <m/>
    <m/>
    <m/>
    <m/>
    <m/>
    <m/>
    <x v="0"/>
    <m/>
    <m/>
    <m/>
    <m/>
    <m/>
    <m/>
    <m/>
    <s v="Lycée Professionnel, Auguste Bouvet, Romans"/>
    <s v="ALLIOS"/>
    <s v="Saint-Gobain Research Paris (SGRP)"/>
    <m/>
    <m/>
    <m/>
    <m/>
    <m/>
    <m/>
    <m/>
    <m/>
    <m/>
    <m/>
    <m/>
    <m/>
    <m/>
    <m/>
    <m/>
    <m/>
    <m/>
    <m/>
    <m/>
    <m/>
    <m/>
  </r>
  <r>
    <x v="35"/>
    <m/>
    <x v="1"/>
    <x v="1"/>
    <n v="1.4"/>
    <x v="5"/>
    <x v="6"/>
    <s v="Planifier la ville en prenant en compte les sols"/>
    <s v="Soil-characteristic-aware urban planning"/>
    <s v="BUHLER Thomas"/>
    <x v="27"/>
    <x v="19"/>
    <x v="18"/>
    <x v="27"/>
    <x v="12"/>
    <x v="8"/>
    <x v="0"/>
    <x v="0"/>
    <x v="0"/>
    <x v="0"/>
    <x v="0"/>
    <x v="0"/>
    <x v="0"/>
    <x v="0"/>
    <x v="0"/>
    <x v="32"/>
    <x v="35"/>
    <x v="0"/>
    <x v="0"/>
    <m/>
    <m/>
    <m/>
    <m/>
    <m/>
    <m/>
    <m/>
    <m/>
    <x v="34"/>
    <s v="AY Jean-Sauveur"/>
    <m/>
    <m/>
    <m/>
    <m/>
    <m/>
    <m/>
    <x v="32"/>
    <s v="HENRIOT Carine"/>
    <m/>
    <m/>
    <m/>
    <m/>
    <m/>
    <m/>
    <m/>
    <m/>
    <x v="34"/>
    <m/>
    <m/>
    <m/>
    <m/>
    <m/>
    <m/>
    <m/>
    <m/>
    <x v="21"/>
    <m/>
    <m/>
    <m/>
    <m/>
    <m/>
    <m/>
    <m/>
    <m/>
    <x v="8"/>
    <m/>
    <m/>
    <m/>
    <m/>
    <m/>
    <m/>
    <m/>
    <x v="6"/>
    <m/>
    <m/>
    <m/>
    <m/>
    <m/>
    <m/>
    <m/>
    <x v="1"/>
    <m/>
    <m/>
    <m/>
    <m/>
    <m/>
    <m/>
    <m/>
    <x v="1"/>
    <m/>
    <m/>
    <m/>
    <m/>
    <m/>
    <m/>
    <m/>
    <x v="1"/>
    <m/>
    <m/>
    <m/>
    <m/>
    <m/>
    <m/>
    <m/>
    <m/>
    <m/>
    <m/>
    <x v="1"/>
    <m/>
    <m/>
    <m/>
    <m/>
    <m/>
    <m/>
    <m/>
    <x v="0"/>
    <m/>
    <m/>
    <m/>
    <m/>
    <m/>
    <m/>
    <m/>
    <x v="0"/>
    <m/>
    <m/>
    <m/>
    <m/>
    <m/>
    <m/>
    <m/>
    <m/>
    <x v="0"/>
    <m/>
    <m/>
    <m/>
    <m/>
    <m/>
    <m/>
    <m/>
    <m/>
    <x v="0"/>
    <m/>
    <m/>
    <m/>
    <m/>
    <m/>
    <m/>
    <m/>
    <x v="0"/>
    <m/>
    <m/>
    <m/>
    <m/>
    <m/>
    <m/>
    <m/>
    <x v="0"/>
    <m/>
    <m/>
    <m/>
    <m/>
    <m/>
    <m/>
    <m/>
    <x v="0"/>
    <x v="0"/>
    <m/>
    <m/>
    <m/>
    <m/>
    <m/>
    <m/>
    <x v="0"/>
    <m/>
    <m/>
    <m/>
    <m/>
    <m/>
    <m/>
    <m/>
    <x v="0"/>
    <m/>
    <m/>
    <m/>
    <m/>
    <m/>
    <m/>
    <m/>
    <x v="0"/>
    <m/>
    <m/>
    <m/>
    <m/>
    <m/>
    <m/>
    <m/>
    <s v="GEOCARTA"/>
    <s v="GRAND SOISSONS AGGLOMÉRATION"/>
    <m/>
    <m/>
    <m/>
    <m/>
    <m/>
    <m/>
    <m/>
    <m/>
    <m/>
    <m/>
    <m/>
    <m/>
    <m/>
    <m/>
    <m/>
    <m/>
    <m/>
    <m/>
    <m/>
    <m/>
    <m/>
    <m/>
  </r>
  <r>
    <x v="36"/>
    <m/>
    <x v="1"/>
    <x v="1"/>
    <n v="3"/>
    <x v="5"/>
    <x v="6"/>
    <s v="urveillance de la ville pour la résilience physique et la sécurité des biens confrontés à des défis émergents grâce à la fibre noire"/>
    <s v="Urban health monitoring with dark fibre for physical resilience and security of assets in response to emerging challenges"/>
    <s v="GUÉGUEN Philippe"/>
    <x v="28"/>
    <x v="4"/>
    <x v="9"/>
    <x v="28"/>
    <x v="27"/>
    <x v="25"/>
    <x v="22"/>
    <x v="15"/>
    <x v="13"/>
    <x v="0"/>
    <x v="0"/>
    <x v="0"/>
    <x v="0"/>
    <x v="0"/>
    <x v="0"/>
    <x v="33"/>
    <x v="36"/>
    <x v="33"/>
    <x v="30"/>
    <s v="GARAMBOIS Stéphane"/>
    <s v="BROSSIER Romain"/>
    <s v="METIVIER Ludovic"/>
    <s v="CHALJUB Emmanuel"/>
    <s v="WATHELET Marc"/>
    <m/>
    <m/>
    <m/>
    <x v="35"/>
    <s v="MOATTY Annabelle"/>
    <s v="GRANCHER Delphine"/>
    <m/>
    <m/>
    <m/>
    <m/>
    <m/>
    <x v="33"/>
    <s v="TRIC Emmanuel"/>
    <m/>
    <m/>
    <m/>
    <m/>
    <m/>
    <m/>
    <m/>
    <m/>
    <x v="35"/>
    <s v="SLADEN Anthony"/>
    <s v="VAN DEN ENDE Martijn"/>
    <m/>
    <m/>
    <m/>
    <m/>
    <m/>
    <m/>
    <x v="35"/>
    <s v="BES DE BERC Maxime"/>
    <s v="HIBERT Clément"/>
    <s v="SCHMITTBUHL Jean"/>
    <s v="VERGNE Jérôme"/>
    <s v="ZIGONE Dimitri"/>
    <s v="DERODE Benoit"/>
    <s v="LENGLINÉ Olivier"/>
    <s v="SAMBOLIAN Serge"/>
    <x v="25"/>
    <s v="BONILLA Fabian"/>
    <s v="BERTRAND Etienne"/>
    <s v="CHESNAIS Céline"/>
    <s v="LEPAROUX Donatienne"/>
    <s v="LEHUJEUR Maximilien"/>
    <m/>
    <m/>
    <x v="28"/>
    <s v="KHADOUR Aghiad"/>
    <m/>
    <m/>
    <m/>
    <m/>
    <m/>
    <m/>
    <x v="26"/>
    <s v="RICHARD Cédric"/>
    <s v="FERRARI André"/>
    <s v="NASSIF Roula"/>
    <m/>
    <m/>
    <m/>
    <m/>
    <x v="18"/>
    <s v="GRANGE Stéphane"/>
    <s v="BERTRAND David"/>
    <s v="DESPREZ Cédric"/>
    <m/>
    <m/>
    <m/>
    <m/>
    <x v="18"/>
    <s v="GÉLIS Céline"/>
    <s v="HOK Sébastien"/>
    <s v="RICHET Yann"/>
    <m/>
    <m/>
    <m/>
    <m/>
    <m/>
    <m/>
    <m/>
    <x v="15"/>
    <s v="TAUZIN Benoît"/>
    <s v="DURAND Stéphanie"/>
    <s v="BODIN Thomas"/>
    <m/>
    <m/>
    <m/>
    <m/>
    <x v="13"/>
    <s v="BOSSU Rémy"/>
    <m/>
    <m/>
    <m/>
    <m/>
    <m/>
    <m/>
    <x v="0"/>
    <m/>
    <m/>
    <m/>
    <m/>
    <m/>
    <m/>
    <m/>
    <m/>
    <x v="0"/>
    <m/>
    <m/>
    <m/>
    <m/>
    <m/>
    <m/>
    <m/>
    <m/>
    <x v="0"/>
    <m/>
    <m/>
    <m/>
    <m/>
    <m/>
    <m/>
    <m/>
    <x v="0"/>
    <m/>
    <m/>
    <m/>
    <m/>
    <m/>
    <m/>
    <m/>
    <x v="0"/>
    <m/>
    <m/>
    <m/>
    <m/>
    <m/>
    <m/>
    <m/>
    <x v="0"/>
    <x v="0"/>
    <m/>
    <m/>
    <m/>
    <m/>
    <m/>
    <m/>
    <x v="0"/>
    <m/>
    <m/>
    <m/>
    <m/>
    <m/>
    <m/>
    <m/>
    <x v="0"/>
    <m/>
    <m/>
    <m/>
    <m/>
    <m/>
    <m/>
    <m/>
    <x v="0"/>
    <m/>
    <m/>
    <m/>
    <m/>
    <m/>
    <m/>
    <m/>
    <s v="Grenoble Alpes Métropole - Pôle Économie Attractivité"/>
    <s v="Métropole de Lyon"/>
    <s v="La Fibre Grand Lyon THD"/>
    <s v="Eurométropole de Strasbourg"/>
    <s v="Métropole Nice Côte d'Azur"/>
    <s v="Ville de Nice"/>
    <s v="EPOS-FR"/>
    <s v="DATA TERRA"/>
    <m/>
    <m/>
    <m/>
    <m/>
    <m/>
    <m/>
    <m/>
    <m/>
    <m/>
    <m/>
    <m/>
    <m/>
    <m/>
    <m/>
    <m/>
    <m/>
  </r>
  <r>
    <x v="37"/>
    <m/>
    <x v="1"/>
    <x v="1"/>
    <n v="3"/>
    <x v="5"/>
    <x v="6"/>
    <s v="Laboratoires Vivants Bioclimatiques Urbains"/>
    <s v="Urban Bioclimatic Living Labs"/>
    <s v="BENZAAMA Hichem"/>
    <x v="29"/>
    <x v="25"/>
    <x v="7"/>
    <x v="29"/>
    <x v="12"/>
    <x v="8"/>
    <x v="0"/>
    <x v="0"/>
    <x v="0"/>
    <x v="0"/>
    <x v="0"/>
    <x v="0"/>
    <x v="0"/>
    <x v="0"/>
    <x v="0"/>
    <x v="34"/>
    <x v="37"/>
    <x v="34"/>
    <x v="31"/>
    <s v="FAILLA Pascal"/>
    <s v="BENNABI Abdelkrim"/>
    <s v="DARDE Benjamin"/>
    <s v="POUPARDIN Adrien"/>
    <s v="DONY Anne"/>
    <s v="BENNING Pierre"/>
    <s v="EL MEOUCHE Rani"/>
    <s v="BETIS Gilles"/>
    <x v="36"/>
    <s v="RICHARD Yves"/>
    <s v="MARTINY Nadège"/>
    <s v="REGA Mario"/>
    <s v="FARA Emmanuel"/>
    <m/>
    <m/>
    <m/>
    <x v="34"/>
    <s v="THEVENIN Thomas"/>
    <s v="FEN-CHONG Julie"/>
    <s v="JEGOU Anne"/>
    <s v="FACHINETTI Valérie"/>
    <s v="EMERY Justin"/>
    <m/>
    <m/>
    <m/>
    <m/>
    <x v="36"/>
    <s v="BAUMONT Catherine"/>
    <s v="CUPILLARD Richard"/>
    <m/>
    <m/>
    <m/>
    <m/>
    <m/>
    <m/>
    <x v="36"/>
    <s v="TROUVE Loéna"/>
    <m/>
    <m/>
    <m/>
    <m/>
    <m/>
    <m/>
    <m/>
    <x v="26"/>
    <s v="RODLER Auline"/>
    <s v="MUSY Marjorie"/>
    <m/>
    <m/>
    <m/>
    <m/>
    <m/>
    <x v="29"/>
    <s v="MALFANTE Marielle"/>
    <s v="ROBIN Bénédicte"/>
    <s v="PERALTA Maxime"/>
    <m/>
    <m/>
    <m/>
    <m/>
    <x v="1"/>
    <m/>
    <m/>
    <m/>
    <m/>
    <m/>
    <m/>
    <m/>
    <x v="1"/>
    <m/>
    <m/>
    <m/>
    <m/>
    <m/>
    <m/>
    <m/>
    <x v="1"/>
    <m/>
    <m/>
    <m/>
    <m/>
    <m/>
    <m/>
    <m/>
    <m/>
    <m/>
    <m/>
    <x v="1"/>
    <m/>
    <m/>
    <m/>
    <m/>
    <m/>
    <m/>
    <m/>
    <x v="0"/>
    <m/>
    <m/>
    <m/>
    <m/>
    <m/>
    <m/>
    <m/>
    <x v="0"/>
    <m/>
    <m/>
    <m/>
    <m/>
    <m/>
    <m/>
    <m/>
    <m/>
    <x v="0"/>
    <m/>
    <m/>
    <m/>
    <m/>
    <m/>
    <m/>
    <m/>
    <m/>
    <x v="0"/>
    <m/>
    <m/>
    <m/>
    <m/>
    <m/>
    <m/>
    <m/>
    <x v="0"/>
    <m/>
    <m/>
    <m/>
    <m/>
    <m/>
    <m/>
    <m/>
    <x v="0"/>
    <m/>
    <m/>
    <m/>
    <m/>
    <m/>
    <m/>
    <m/>
    <x v="0"/>
    <x v="0"/>
    <m/>
    <m/>
    <m/>
    <m/>
    <m/>
    <m/>
    <x v="0"/>
    <m/>
    <m/>
    <m/>
    <m/>
    <m/>
    <m/>
    <m/>
    <x v="0"/>
    <m/>
    <m/>
    <m/>
    <m/>
    <m/>
    <m/>
    <m/>
    <x v="0"/>
    <m/>
    <m/>
    <m/>
    <m/>
    <m/>
    <m/>
    <m/>
    <s v="HOLCIM"/>
    <s v="COLAS"/>
    <s v="ARTELIA"/>
    <s v="Groupe Saint-Léonard"/>
    <s v="Biophonia"/>
    <s v="Source Urbaine"/>
    <s v="Urbasense"/>
    <s v="Métropole de Dijon"/>
    <s v="Établissement Public Territorial Grand-Orly-Seine-Bièvre"/>
    <m/>
    <m/>
    <m/>
    <m/>
    <m/>
    <m/>
    <m/>
    <m/>
    <m/>
    <m/>
    <m/>
    <m/>
    <m/>
    <m/>
    <m/>
  </r>
  <r>
    <x v="38"/>
    <m/>
    <x v="1"/>
    <x v="1"/>
    <n v="3"/>
    <x v="5"/>
    <x v="6"/>
    <s v="VulnérabilitE des populations urbaines à la Pollution de l’Air et aux_x000a_fortes Chaleurs: diagnostics intégrés, atténuation et adaptation"/>
    <s v="Vulnerability of urban populations to air pollution and overheating:_x000a_Integrated assessment, mitigation and adaptation"/>
    <s v="BLOND Nadège"/>
    <x v="30"/>
    <x v="26"/>
    <x v="28"/>
    <x v="30"/>
    <x v="28"/>
    <x v="26"/>
    <x v="23"/>
    <x v="6"/>
    <x v="14"/>
    <x v="0"/>
    <x v="0"/>
    <x v="0"/>
    <x v="0"/>
    <x v="0"/>
    <x v="0"/>
    <x v="35"/>
    <x v="38"/>
    <x v="35"/>
    <x v="32"/>
    <s v="FUJIKI Kenji"/>
    <s v="ENAUX Christophe"/>
    <s v="CLAPPIER Alain"/>
    <s v="PUISSANT Anne"/>
    <s v="LABAUDE Florian"/>
    <s v="PONS Armand"/>
    <m/>
    <m/>
    <x v="37"/>
    <s v="KOHLER Manon"/>
    <m/>
    <m/>
    <m/>
    <m/>
    <m/>
    <m/>
    <x v="35"/>
    <s v="DE LAROCHELAMBERT Thierry"/>
    <s v="LANZETTA François"/>
    <s v="LEPILLER Valérie"/>
    <m/>
    <m/>
    <m/>
    <m/>
    <m/>
    <m/>
    <x v="37"/>
    <s v="PUISSANT Anne"/>
    <s v="DEPREZ Aline"/>
    <s v="PAYAN Sébastien"/>
    <s v="BRISEBAT Guillaume"/>
    <m/>
    <m/>
    <m/>
    <m/>
    <x v="37"/>
    <s v="GUERNOUTI Sihem"/>
    <s v="HUMBERT Myriam"/>
    <m/>
    <m/>
    <m/>
    <m/>
    <m/>
    <m/>
    <x v="27"/>
    <s v="TRAVERS Muriel"/>
    <m/>
    <m/>
    <m/>
    <m/>
    <m/>
    <m/>
    <x v="30"/>
    <s v="APPERE Gildas"/>
    <m/>
    <m/>
    <m/>
    <m/>
    <m/>
    <m/>
    <x v="27"/>
    <s v="GAUDOU Benoît"/>
    <m/>
    <m/>
    <m/>
    <m/>
    <m/>
    <m/>
    <x v="19"/>
    <s v="GLATRON Sandrine"/>
    <m/>
    <m/>
    <m/>
    <m/>
    <m/>
    <m/>
    <x v="19"/>
    <s v="BOUVENOT Jean-Baptiste"/>
    <s v="AZAM Marie-Hélène"/>
    <m/>
    <m/>
    <m/>
    <m/>
    <m/>
    <m/>
    <m/>
    <m/>
    <x v="16"/>
    <s v="JOHANNES Kevyn"/>
    <s v="DAVID Damien"/>
    <m/>
    <m/>
    <m/>
    <m/>
    <m/>
    <x v="14"/>
    <s v="WAEYTENS Julien"/>
    <s v="ULANOWSKI Yan"/>
    <s v="LAPORTE Stéphane"/>
    <m/>
    <m/>
    <m/>
    <m/>
    <x v="0"/>
    <m/>
    <m/>
    <m/>
    <m/>
    <m/>
    <m/>
    <m/>
    <m/>
    <x v="0"/>
    <m/>
    <m/>
    <m/>
    <m/>
    <m/>
    <m/>
    <m/>
    <m/>
    <x v="0"/>
    <m/>
    <m/>
    <m/>
    <m/>
    <m/>
    <m/>
    <m/>
    <x v="0"/>
    <m/>
    <m/>
    <m/>
    <m/>
    <m/>
    <m/>
    <m/>
    <x v="0"/>
    <m/>
    <m/>
    <m/>
    <m/>
    <m/>
    <m/>
    <m/>
    <x v="0"/>
    <x v="0"/>
    <m/>
    <m/>
    <m/>
    <m/>
    <m/>
    <m/>
    <x v="0"/>
    <m/>
    <m/>
    <m/>
    <m/>
    <m/>
    <m/>
    <m/>
    <x v="0"/>
    <m/>
    <m/>
    <m/>
    <m/>
    <m/>
    <m/>
    <m/>
    <x v="0"/>
    <m/>
    <m/>
    <m/>
    <m/>
    <m/>
    <m/>
    <m/>
    <s v="Eurométropole de Strasbourg"/>
    <s v="Ville de Mulhouse"/>
    <s v="Nantes Métropole Habitat"/>
    <s v="Agence du climat"/>
    <s v="Éco-Quartier Strasbourg"/>
    <s v="Habitat Réuni"/>
    <s v="Octpus Lab"/>
    <s v="Build &amp; Connect"/>
    <m/>
    <m/>
    <m/>
    <m/>
    <m/>
    <m/>
    <m/>
    <m/>
    <m/>
    <m/>
    <m/>
    <m/>
    <m/>
    <m/>
    <m/>
    <m/>
  </r>
  <r>
    <x v="39"/>
    <m/>
    <x v="1"/>
    <x v="1"/>
    <n v="2.95"/>
    <x v="5"/>
    <x v="6"/>
    <s v="Conception durable: de la nature à la ville"/>
    <s v="Sustainable design : from nature to cities"/>
    <s v="LESIEUR Claire"/>
    <x v="31"/>
    <x v="27"/>
    <x v="29"/>
    <x v="31"/>
    <x v="29"/>
    <x v="27"/>
    <x v="8"/>
    <x v="0"/>
    <x v="0"/>
    <x v="0"/>
    <x v="0"/>
    <x v="0"/>
    <x v="0"/>
    <x v="0"/>
    <x v="0"/>
    <x v="36"/>
    <x v="39"/>
    <x v="36"/>
    <x v="0"/>
    <m/>
    <m/>
    <m/>
    <m/>
    <m/>
    <m/>
    <m/>
    <m/>
    <x v="38"/>
    <s v="VUILLON Laurent"/>
    <m/>
    <m/>
    <m/>
    <m/>
    <m/>
    <m/>
    <x v="34"/>
    <s v="LAGESSE Claire"/>
    <m/>
    <m/>
    <m/>
    <m/>
    <m/>
    <m/>
    <m/>
    <m/>
    <x v="38"/>
    <s v="CAZABET Remy"/>
    <m/>
    <m/>
    <m/>
    <m/>
    <m/>
    <m/>
    <m/>
    <x v="38"/>
    <s v="BLAIN Catherine"/>
    <s v="HENRY Patrick"/>
    <s v="ROS Cyril"/>
    <m/>
    <m/>
    <m/>
    <m/>
    <m/>
    <x v="28"/>
    <s v="HEIL CHAYAAMOR Natasha"/>
    <m/>
    <m/>
    <m/>
    <m/>
    <m/>
    <m/>
    <x v="6"/>
    <m/>
    <m/>
    <m/>
    <m/>
    <m/>
    <m/>
    <m/>
    <x v="1"/>
    <m/>
    <m/>
    <m/>
    <m/>
    <m/>
    <m/>
    <m/>
    <x v="1"/>
    <m/>
    <m/>
    <m/>
    <m/>
    <m/>
    <m/>
    <m/>
    <x v="1"/>
    <m/>
    <m/>
    <m/>
    <m/>
    <m/>
    <m/>
    <m/>
    <m/>
    <m/>
    <m/>
    <x v="1"/>
    <m/>
    <m/>
    <m/>
    <m/>
    <m/>
    <m/>
    <m/>
    <x v="0"/>
    <m/>
    <m/>
    <m/>
    <m/>
    <m/>
    <m/>
    <m/>
    <x v="0"/>
    <m/>
    <m/>
    <m/>
    <m/>
    <m/>
    <m/>
    <m/>
    <m/>
    <x v="0"/>
    <m/>
    <m/>
    <m/>
    <m/>
    <m/>
    <m/>
    <m/>
    <m/>
    <x v="0"/>
    <m/>
    <m/>
    <m/>
    <m/>
    <m/>
    <m/>
    <m/>
    <x v="0"/>
    <m/>
    <m/>
    <m/>
    <m/>
    <m/>
    <m/>
    <m/>
    <x v="0"/>
    <m/>
    <m/>
    <m/>
    <m/>
    <m/>
    <m/>
    <m/>
    <x v="0"/>
    <x v="0"/>
    <m/>
    <m/>
    <m/>
    <m/>
    <m/>
    <m/>
    <x v="0"/>
    <m/>
    <m/>
    <m/>
    <m/>
    <m/>
    <m/>
    <m/>
    <x v="0"/>
    <m/>
    <m/>
    <m/>
    <m/>
    <m/>
    <m/>
    <m/>
    <x v="0"/>
    <m/>
    <m/>
    <m/>
    <m/>
    <m/>
    <m/>
    <m/>
    <s v="PCA-Stream (cabinet d'architecture Paris)"/>
    <s v="Curtin University Australia"/>
    <s v="UDDC Bangkok"/>
    <s v="ITB Ernawati Giri Rachman Indonesia"/>
    <s v="Indah Widiastuti Indonesia"/>
    <s v="Rifky Sungkar NGO INDECON Indonesia"/>
    <m/>
    <m/>
    <m/>
    <m/>
    <m/>
    <m/>
    <m/>
    <m/>
    <m/>
    <m/>
    <m/>
    <m/>
    <m/>
    <m/>
    <m/>
    <m/>
    <m/>
    <m/>
  </r>
  <r>
    <x v="40"/>
    <m/>
    <x v="2"/>
    <x v="2"/>
    <m/>
    <x v="5"/>
    <x v="6"/>
    <m/>
    <m/>
    <m/>
    <x v="32"/>
    <x v="28"/>
    <x v="30"/>
    <x v="27"/>
    <x v="12"/>
    <x v="8"/>
    <x v="0"/>
    <x v="0"/>
    <x v="0"/>
    <x v="0"/>
    <x v="0"/>
    <x v="0"/>
    <x v="0"/>
    <x v="0"/>
    <x v="0"/>
    <x v="37"/>
    <x v="40"/>
    <x v="0"/>
    <x v="0"/>
    <m/>
    <m/>
    <m/>
    <m/>
    <m/>
    <m/>
    <m/>
    <m/>
    <x v="39"/>
    <m/>
    <m/>
    <m/>
    <m/>
    <m/>
    <m/>
    <m/>
    <x v="36"/>
    <m/>
    <m/>
    <m/>
    <m/>
    <m/>
    <m/>
    <m/>
    <m/>
    <m/>
    <x v="34"/>
    <m/>
    <m/>
    <m/>
    <m/>
    <m/>
    <m/>
    <m/>
    <m/>
    <x v="21"/>
    <m/>
    <m/>
    <m/>
    <m/>
    <m/>
    <m/>
    <m/>
    <m/>
    <x v="8"/>
    <m/>
    <m/>
    <m/>
    <m/>
    <m/>
    <m/>
    <m/>
    <x v="6"/>
    <m/>
    <m/>
    <m/>
    <m/>
    <m/>
    <m/>
    <m/>
    <x v="1"/>
    <m/>
    <m/>
    <m/>
    <m/>
    <m/>
    <m/>
    <m/>
    <x v="1"/>
    <m/>
    <m/>
    <m/>
    <m/>
    <m/>
    <m/>
    <m/>
    <x v="1"/>
    <m/>
    <m/>
    <m/>
    <m/>
    <m/>
    <m/>
    <m/>
    <m/>
    <m/>
    <m/>
    <x v="1"/>
    <m/>
    <m/>
    <m/>
    <m/>
    <m/>
    <m/>
    <m/>
    <x v="0"/>
    <m/>
    <m/>
    <m/>
    <m/>
    <m/>
    <m/>
    <m/>
    <x v="0"/>
    <m/>
    <m/>
    <m/>
    <m/>
    <m/>
    <m/>
    <m/>
    <m/>
    <x v="0"/>
    <m/>
    <m/>
    <m/>
    <m/>
    <m/>
    <m/>
    <m/>
    <m/>
    <x v="0"/>
    <m/>
    <m/>
    <m/>
    <m/>
    <m/>
    <m/>
    <m/>
    <x v="0"/>
    <m/>
    <m/>
    <m/>
    <m/>
    <m/>
    <m/>
    <m/>
    <x v="0"/>
    <m/>
    <m/>
    <m/>
    <m/>
    <m/>
    <m/>
    <m/>
    <x v="0"/>
    <x v="0"/>
    <m/>
    <m/>
    <m/>
    <m/>
    <m/>
    <m/>
    <x v="0"/>
    <m/>
    <m/>
    <m/>
    <m/>
    <m/>
    <m/>
    <m/>
    <x v="0"/>
    <m/>
    <m/>
    <m/>
    <m/>
    <m/>
    <m/>
    <m/>
    <x v="0"/>
    <m/>
    <m/>
    <m/>
    <m/>
    <m/>
    <m/>
    <m/>
    <m/>
    <m/>
    <m/>
    <m/>
    <m/>
    <m/>
    <m/>
    <m/>
    <m/>
    <m/>
    <m/>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s v="inteGREEN"/>
    <s v="OUI"/>
    <x v="0"/>
    <x v="0"/>
    <n v="1.9"/>
    <s v="A1"/>
    <n v="2"/>
    <s v="Services urbains intégrés à partir de stratégies de végétalisation pour améliorer la résilience des villes"/>
    <s v="Integrated urban services from greening strategies to improve city resilience"/>
    <s v="KOTTHAUS Simone"/>
    <x v="0"/>
    <x v="0"/>
    <s v="École des Ponts et Chaussées (ENPC)"/>
    <s v="Université Paris est Créteil Val de Marne (UPEC)"/>
    <s v="Sorbonne Université"/>
    <s v="Université Paris Cité"/>
    <m/>
    <m/>
    <m/>
    <m/>
    <m/>
    <m/>
    <m/>
    <m/>
    <m/>
  </r>
  <r>
    <s v="URBHEALTH"/>
    <s v="OUI"/>
    <x v="0"/>
    <x v="0"/>
    <n v="2.1"/>
    <s v="A1"/>
    <n v="2"/>
    <s v="Territoires URBanisés: influence des HÉtérogénéités_x000a_spatiALes et des sources de pollution aTmospHérique sur la_x000a_santé"/>
    <s v="URBanized areas: the influence of spatial HEterogeneities and Air poLlution sources on healTH"/>
    <s v="SARTELET Karine"/>
    <x v="1"/>
    <x v="1"/>
    <s v="Université Paris est Créteil Val de Marne (UPEC)"/>
    <s v="Université de Montpellier "/>
    <s v="Université Gustave Eiffel (UGE)"/>
    <s v="Université Grenoble Alpes (UGA)"/>
    <s v="Institut National de la Santé et de la Recherche Médicale (INSERM)"/>
    <s v="Institut Recherche et Développement (IRD)"/>
    <s v="Centre national de la recherche scientifique (CNRS)"/>
    <m/>
    <m/>
    <m/>
    <m/>
    <m/>
    <m/>
  </r>
  <r>
    <s v="VF++"/>
    <s v="OUI"/>
    <x v="0"/>
    <x v="0"/>
    <n v="3"/>
    <s v="A1"/>
    <n v="5"/>
    <s v="Des villes fraîches par et pour les usagers : intégrer solutions douces, vertes et grises pour favoriser la santé des habitants dans un environnement durable"/>
    <s v="Cool cities for and by their users: integrating soft, green and grey strategies to promote citizens’ health in a sustainable environment"/>
    <s v="MERLIER Lucie"/>
    <x v="2"/>
    <x v="2"/>
    <s v="Aix-Marseille Université (AMU)"/>
    <s v="Université de Bordeaux"/>
    <s v="Université Paris Cité"/>
    <s v="École Normale Supérieure de Lyon (ENS Lyon)"/>
    <s v="Université Jean Moulin Lyon 3"/>
    <s v="Institut National de la Santé et de la Recherche Médicale (INSERM)"/>
    <s v="Hospices Civils de Lyon (HCL)"/>
    <s v="Centre d’études et d’expertise sur les risques, l’environnement, la mobilité et l’aménagement (CEREMA) "/>
    <s v="Centre national de la recherche scientifique (CNRS)"/>
    <m/>
    <m/>
    <m/>
    <m/>
  </r>
  <r>
    <s v="WHAOU"/>
    <s v="CAVEAU"/>
    <x v="0"/>
    <x v="0"/>
    <n v="2"/>
    <s v="A1"/>
    <n v="5"/>
    <s v="Observatoire de santé et du bien-être au sein des trajectoires urbaines"/>
    <s v="Well-being and HeAlth Observatory within Urban trajectories"/>
    <s v="THIEBAULT Thomas"/>
    <x v="3"/>
    <x v="3"/>
    <s v="Université Paris est Créteil Val de Marne (UPEC)"/>
    <s v="École des Ponts et Chaussées (ENPC)"/>
    <s v="Université de Strasbourg"/>
    <s v="Université Paris Ouest Nanterre"/>
    <s v="École Normale Supérieure Paris Saclais (ENS Paris-Saclay)"/>
    <s v="École Nationale Supérieure d'Architecture Paris Val de Seine (ENSAPVS)"/>
    <s v="École Nationale Supérieure d'Architecture de Paris Malaquais (ENSAPM)"/>
    <s v="Institut National de Recherche pour l'Agriculture, l'alimentation et l'Environnement (INRAE)"/>
    <s v="Centre national de la recherche scientifique (CNRS)"/>
    <s v="Eau de Paris (EdP)"/>
    <s v="CENTRE POUR LA RECHERCHE ÉCONOMIQUE ET SES APPLICATIONS (CEPREMAP)"/>
    <m/>
    <m/>
  </r>
  <r>
    <s v="NÉO"/>
    <s v="OUI"/>
    <x v="0"/>
    <x v="0"/>
    <n v="3"/>
    <s v="A2"/>
    <n v="2"/>
    <s v="Un dispositif d'observation au service de la transformation sociotechnique et environnementale des villes"/>
    <s v="New Environmental Observatory - An observation system for socio- technical and environmental transformation of cities"/>
    <s v="RODRIGUEZ Fabrice"/>
    <x v="4"/>
    <x v="4"/>
    <s v="Institut Agro Rennes Angers (INRAE)"/>
    <s v="École des Ponts et Chaussées (ENPC)"/>
    <s v="Institut National des Sciences Appliquées de Lyon (INSA)"/>
    <s v="Bureau de Recherches Géologiques et Minières (BRGM)"/>
    <s v="Nantes Université"/>
    <s v="Centre d’études et d’expertise sur les risques, l’environnement, la mobilité et l’aménagement (CEREMA) "/>
    <s v="Université de Montpellier "/>
    <s v="Conservatoire National des Arts et Métiers (CNAM)"/>
    <m/>
    <m/>
    <m/>
    <m/>
    <m/>
  </r>
  <r>
    <s v="SAGAcities"/>
    <s v="OUI"/>
    <x v="0"/>
    <x v="1"/>
    <n v="3"/>
    <s v="A2"/>
    <n v="2"/>
    <s v="Simulateur Atmosphérique des Grandes Agglomérations"/>
    <s v="Simulator of Atmospheres in Great-Cities"/>
    <s v="SALIZZONI Pietro"/>
    <x v="5"/>
    <x v="5"/>
    <s v="Université de Rennes"/>
    <s v="Institut National des Sciences Appliquées de Lyon (INSA)"/>
    <s v="Centre Léon Berard"/>
    <s v="Centre national de la recherche scientifique (CNRS)"/>
    <s v="Institut national de recherche pour l'agriculture, l'alimentation et l'environnement (INRAE)"/>
    <s v="Météo France"/>
    <s v="Institut national de la santé et de la recherche médicale (INSERM)"/>
    <m/>
    <m/>
    <m/>
    <m/>
    <m/>
    <m/>
  </r>
  <r>
    <s v="TRACES"/>
    <s v="REQUAL"/>
    <x v="0"/>
    <x v="0"/>
    <n v="1.9"/>
    <s v="A2"/>
    <n v="6"/>
    <s v="Transformer pour Adapter l'existant: une approche multisCalaireE et Systémique"/>
    <s v="TRansform to Adapt heritage: a multi-sCalE and Systemic approach"/>
    <s v="MORELLI Roberta"/>
    <x v="6"/>
    <x v="6"/>
    <s v="École Polytechnique Féminine (EPF-Fondation)"/>
    <s v="École Nationale Supérieure d’Architecture de Lyon (ENSAL)"/>
    <s v="Université Jean Monnet Saint-Etienne (UJM)"/>
    <s v="École Nationale Supérieure d'Architecture de Clermont-Ferrand (ENSACF)"/>
    <s v="Université Clermont Auvergne (UCA)"/>
    <s v="Centre national de la recherche scientifique (CNRS)"/>
    <m/>
    <m/>
    <m/>
    <m/>
    <m/>
    <m/>
    <m/>
  </r>
  <r>
    <s v="VILLEGARDEN"/>
    <s v="VILLE-VIVANTE"/>
    <x v="0"/>
    <x v="0"/>
    <n v="3"/>
    <s v="A2"/>
    <n v="1"/>
    <s v="Les contributions des espaces verts résidentiels et partagés à la transition vers des villes biodiverses et perméables"/>
    <s v="Residential and shared greenspaces contributions to biodiverse_x000a_and permeable cities"/>
    <s v="KAUFMANN Bernard"/>
    <x v="7"/>
    <x v="7"/>
    <s v="École Nationale des Travaux Publics de l'État (ENTPE)"/>
    <s v="Institut Agro Rennes Angers (INRAE)"/>
    <s v="Université Paul Valéry Montpellier 3"/>
    <s v="Université Paris Saclay"/>
    <s v="Université Paris est Créteil Val de Marne (UPEC)"/>
    <s v="Institut Recherche et Développement (IRD)"/>
    <s v="Université de Lorraine"/>
    <s v="Aix-Marseille Université (AMU)"/>
    <s v="Centre national de la recherche scientifique (CNRS)"/>
    <s v="Institut National de Recherche pour l'Agriculture, l'alimentation et l'Environnement (INRAE)"/>
    <s v="Centre d’études et d’expertise sur les risques, l’environnement, la mobilité et l’aménagement (CEREMA) "/>
    <s v="Bureau de Recherches Géologiques et Minières (BRGM)"/>
    <m/>
  </r>
  <r>
    <s v="IsoMat"/>
    <s v="OUI"/>
    <x v="0"/>
    <x v="1"/>
    <n v="1.97"/>
    <s v="A3"/>
    <n v="3"/>
    <s v="Matériaux biosourcés &quot;aérogels&quot;, hybrides et composites, pour l'isolation et la super-isolation thermique des bâtiments"/>
    <s v="Bio-based hybrid and composites “aerogel” materials for buildings’ thermal insulation and super-insulation"/>
    <s v="BUDTOVA Tatiana"/>
    <x v="8"/>
    <x v="8"/>
    <s v="Centre d’études et d’expertise sur les risques, l’environnement, la mobilité et l’aménagement (CEREMA) "/>
    <s v="Institut Mines-Télécom Alès (IMT Alès)"/>
    <s v="École Nationale Supérieure d'Architecture Paris Val de Seine (ENSAPVS)"/>
    <m/>
    <m/>
    <m/>
    <m/>
    <m/>
    <m/>
    <m/>
    <m/>
    <m/>
    <m/>
  </r>
  <r>
    <s v="VIMAP"/>
    <s v="OUI"/>
    <x v="0"/>
    <x v="1"/>
    <n v="2.91"/>
    <s v="A3"/>
    <n v="4"/>
    <s v="Villes Inclusives pour la Mobilité Aînée Piétonne"/>
    <s v="Inclusive Cities for Older Pedestrian Mobility"/>
    <s v="SERVIÉRES Myriam"/>
    <x v="9"/>
    <x v="7"/>
    <s v="Institut Mines-Télécom Atlantique Bretagne Pays de la Loire (IMT Atlantique Bretagne Pays de la Loire)"/>
    <s v="Université Côte d'Azur (UniCA)"/>
    <s v="École Normale Supérieure Paris Saclais (ENS Paris-Saclay)"/>
    <s v=" Cergy Paris Université"/>
    <m/>
    <m/>
    <m/>
    <m/>
    <m/>
    <m/>
    <m/>
    <m/>
    <m/>
  </r>
  <r>
    <s v="RÉSILIENCE"/>
    <s v="OUI"/>
    <x v="0"/>
    <x v="0"/>
    <n v="2.11"/>
    <s v="B1"/>
    <n v="5"/>
    <s v="Robuste Evaluation de Solutions pour limiter les impacts Liés aux ÉvolutioNs du Climat sur les Écocités"/>
    <s v="Robust Evaluation of Solutions Intended to Lower the Induced Effect of New Climates on Ecocities"/>
    <s v="D’ANNA Barbara"/>
    <x v="10"/>
    <x v="9"/>
    <s v="Université Gustave Eiffel (UGE)"/>
    <s v="Université de Lille"/>
    <s v="École des Ponts et Chaussées (ENPC)"/>
    <s v="Université du Littoral Côte d'Opale (ULCO)"/>
    <s v="Centre national de la recherche scientifique (CNRS)"/>
    <m/>
    <m/>
    <m/>
    <m/>
    <m/>
    <m/>
    <m/>
    <m/>
  </r>
  <r>
    <s v="SPACE2050"/>
    <s v="OUI"/>
    <x v="0"/>
    <x v="1"/>
    <n v="3"/>
    <s v="B1"/>
    <n v="1"/>
    <s v="Pour une approche Systémique de la Planification bAs Carbone des tErritoires"/>
    <s v="A Systems Approach to Low-carbon Urban Planning"/>
    <s v="L'HOSTIS Alain"/>
    <x v="4"/>
    <x v="10"/>
    <s v="Université du Littoral Côte d'Opale (ULCO)"/>
    <s v="Université Paul Valéry Montpellier 3"/>
    <s v="Université de Bordeaux"/>
    <s v=" Cergy Paris Université"/>
    <s v="École Nationale des Travaux Publics de l'État (ENTPE)"/>
    <s v="Centre national de la recherche scientifique (CNRS)"/>
    <s v=" CentraleSupélec"/>
    <s v="Mines Paris"/>
    <s v="Efficacity"/>
    <s v="Centre Scientifique et Technique du Bâtiment (CSTB)"/>
    <s v="Association Léonard de Vinci"/>
    <m/>
    <m/>
  </r>
  <r>
    <s v="CityVerse"/>
    <s v="OUI"/>
    <x v="0"/>
    <x v="1"/>
    <n v="2.97"/>
    <s v="B2"/>
    <n v="2"/>
    <s v="Jumeaux Numériques Urbains Immersifs pour Territoires Intelligents Résilients et Durables"/>
    <s v="Immersive and Cognitive Urban Digital Twins for Sustainable and Resilient Smart Territories"/>
    <s v="TRAORE Mamadou Kaba "/>
    <x v="11"/>
    <x v="11"/>
    <s v="Institut Mines-Télécom Mines Albi (IMT Albi)"/>
    <s v="Avignon Université"/>
    <m/>
    <m/>
    <m/>
    <m/>
    <m/>
    <m/>
    <m/>
    <m/>
    <m/>
    <m/>
    <m/>
  </r>
  <r>
    <s v="GAIA-C"/>
    <s v="OUI"/>
    <x v="0"/>
    <x v="1"/>
    <n v="2.4"/>
    <s v="B2"/>
    <n v="5"/>
    <s v=" Intelligence artificielle multimodale générative pour ré-inventer la ville"/>
    <s v="Generative multimodal Artificial Intelligence to re-imAgine the City"/>
    <s v="TOUGNE RODET Laure"/>
    <x v="12"/>
    <x v="12"/>
    <s v="Université Gustave Eiffel (UGE)"/>
    <s v="Université Jean Monnet Saint-Etienne (UJM)"/>
    <s v="École Nationale Supérieure d’Architecture de Lyon (ENSAL)"/>
    <s v="Institut National de la Santé et de la Recherche Médicale (INSERM)"/>
    <m/>
    <m/>
    <m/>
    <m/>
    <m/>
    <m/>
    <m/>
    <m/>
    <m/>
  </r>
  <r>
    <s v="SE-EDUM"/>
    <s v="IDEA"/>
    <x v="0"/>
    <x v="1"/>
    <n v="1.89"/>
    <s v="B2"/>
    <n v="4"/>
    <s v="Durabilité des modèles socioéconomiques-écologiques de développement et mixité urbaine"/>
    <s v="Sustainability of economic-ecological development models and urban mixes"/>
    <s v="CHENAF-NICET Dalila"/>
    <x v="13"/>
    <x v="13"/>
    <s v="Université de Reims Champagne-Ardennes"/>
    <s v="Université Jean Moulin Lyon 3"/>
    <s v="Institut National de Recherche pour l'Agriculture, l'alimentation et l'Environnement (INRAE)"/>
    <m/>
    <m/>
    <m/>
    <m/>
    <m/>
    <m/>
    <m/>
    <m/>
    <m/>
    <m/>
  </r>
  <r>
    <s v="SmartCityZen"/>
    <s v="S2C2T"/>
    <x v="0"/>
    <x v="1"/>
    <n v="2.7"/>
    <s v="B2"/>
    <n v="5"/>
    <s v="Jumeau numérique intelligent au service de la qualité de l'environnement urbain en contexte indor et outdoor"/>
    <s v="Smart digital twin to enhance the quality of the urban environment, indoors and outdoors"/>
    <s v="RACHEDI Abderrezak"/>
    <x v="4"/>
    <x v="14"/>
    <s v="Mines Paris"/>
    <s v="Université de Versaille Saint-Quentin-en-Yvelines (UVSQ)"/>
    <s v="Université Paris Saclay"/>
    <s v="École d'Ingénieure de la Ville de Paris (EIVP - UGE)"/>
    <s v="École des Ponts et Chaussées (ENPC)"/>
    <s v="Institut National de la Santé et de la Recherche Médicale (INSERM)"/>
    <s v="Centre national de la recherche scientifique (CNRS)"/>
    <m/>
    <m/>
    <m/>
    <m/>
    <m/>
    <m/>
  </r>
  <r>
    <s v="SYMBIOTIQUE"/>
    <s v="OUI"/>
    <x v="0"/>
    <x v="1"/>
    <n v="1.42"/>
    <s v="B2"/>
    <n v="3"/>
    <s v="Évaluation des impacts de l’implémentation d’une symbiose sur des territoires urbains et ruraux"/>
    <s v="Assessing the impact of implementing a symbiosis in urban and rual areas"/>
    <s v="DIEMER Arnaud"/>
    <x v="14"/>
    <x v="15"/>
    <s v="Institut Mines-Télécom Nord Europe (IMT Nord Europe Lille Douai)"/>
    <s v="École Supérieure des Professions Immobilières (ESPI)"/>
    <m/>
    <m/>
    <m/>
    <m/>
    <m/>
    <m/>
    <m/>
    <m/>
    <m/>
    <m/>
    <m/>
  </r>
  <r>
    <s v="UNIR"/>
    <s v="OUI"/>
    <x v="0"/>
    <x v="1"/>
    <n v="3"/>
    <s v="B2"/>
    <n v="2"/>
    <s v="Résilience intégrée des réseaux urbains"/>
    <s v="Urban Networks Integrated Resilience"/>
    <s v="FURNO Angelo"/>
    <x v="15"/>
    <x v="0"/>
    <s v="Université Gustave Eiffel (UGE)"/>
    <s v="Institut National des Sciences Appliquées de Lyon (INSA)"/>
    <s v="Centre national de la recherche scientifique (CNRS)"/>
    <s v="Université Grenoble Alpes (UGA)"/>
    <s v="Institut Mines-Télécom Atlantique Bretagne Pays de la Loire (IMT Atlantique Bretagne Pays de la Loire)"/>
    <s v="Université La Rochelle"/>
    <s v="Business School (SKEMA"/>
    <s v="École d'Ingénieure de la Ville de Paris (EIVP - UGE)"/>
    <s v="ORANGE SA"/>
    <m/>
    <m/>
    <m/>
    <m/>
  </r>
  <r>
    <s v="ALIVE"/>
    <s v="NON"/>
    <x v="1"/>
    <x v="1"/>
    <n v="3"/>
    <m/>
    <m/>
    <s v="Choix d’un éclairage durable et optimal des environnements urbains et bâtis, centré autour de ses usages et de ses usagers – Une approche décisionnaire virtuelle transposable dans le monde réel"/>
    <s v="Advanced LIghting of (Virtual) Environments - ALIVE"/>
    <s v="ZISSIS Georges"/>
    <x v="16"/>
    <x v="16"/>
    <s v="Université Claude Bernard Lyon 1"/>
    <s v="Université Jean Monnet Saint-Etienne (UJM)"/>
    <s v="Université de Poitiers"/>
    <s v="Université Gustave Eiffel (UGE)"/>
    <s v="Université Toulouse Jean-Jaurès - Toulouse 2"/>
    <s v="École Nationale Supérieure d’Architecture de Nantes (ENSAN)"/>
    <s v="INSERM Lyon"/>
    <s v="Centre d’études et d’expertise sur les risques, l’environnement, la mobilité et l’aménagement (CEREMA) "/>
    <m/>
    <m/>
    <m/>
    <m/>
    <m/>
  </r>
  <r>
    <s v="AnthroPolUrb"/>
    <s v="OUI"/>
    <x v="1"/>
    <x v="1"/>
    <n v="3"/>
    <m/>
    <m/>
    <s v="Origine et devenir du paléo-anthropocène"/>
    <s v="Origin and fate of the urban palaeo-anthropocene in the Man-Earth-Sea continuum of the Rhône and Medjerda rivers"/>
    <s v="DELILE Hugo"/>
    <x v="12"/>
    <x v="17"/>
    <s v="École des Mines de Saint-Etienne (MSE)"/>
    <s v="École Pratique des Hautes Études (EPHE)"/>
    <s v="Université de Caen Normandie (UNICAEN)"/>
    <s v="École nationale des travaux publics de l'État (ENTPE)"/>
    <s v="École Normale Supérieure de Lyon (ENS Lyon)"/>
    <s v="Centre national de la recherche scientifique (CNRS)"/>
    <s v="Institut national de recherche pour l'agriculture, l'alimentation et l'environnement (INRAE)"/>
    <m/>
    <m/>
    <m/>
    <m/>
    <m/>
    <m/>
  </r>
  <r>
    <s v="ATTERRIR"/>
    <s v="OUI"/>
    <x v="1"/>
    <x v="1"/>
    <n v="3"/>
    <m/>
    <m/>
    <s v="Anthropocène, Transitions urbaines et TERRe crue. Analyse de la mIse en œuvre des villes duRables à partir de la terre crue dans la construction"/>
    <s v="Anthropocene, urban transitions and raw earth. Analysis of the implementation of sustainable cities using raw earth in construction"/>
    <s v="VAREILLES Sophie"/>
    <x v="2"/>
    <x v="18"/>
    <s v="École des Hautes Etudes en Sciences Sociales (EHESS)"/>
    <s v="École nationale des travaux publics de l'État (ENTPE)"/>
    <s v="École Nationale Supérieure d’Architecture de Grenoble (ENSAG)"/>
    <s v="École Nationale Supérieure d’Architecture de Nantes (ENSAN)"/>
    <s v="Aix-Marseille Université (AMU)"/>
    <s v="Université Bretagne Sud (UBS)"/>
    <s v="Université Grenoble Alpes (UGA)"/>
    <s v="Université Gustave Eiffel (UGE)"/>
    <s v="Université Lumière Lyon 2"/>
    <s v="Université Paris est Créteil Val de Marne (UPEC)"/>
    <m/>
    <m/>
    <m/>
  </r>
  <r>
    <s v="BASE"/>
    <s v="OUI"/>
    <x v="1"/>
    <x v="1"/>
    <n v="2.6"/>
    <m/>
    <m/>
    <s v="Bâtiment apprenant à être sain et Eco-responsable"/>
    <s v="Building that is learning to be healthy and eco-responsible"/>
    <s v="CORMIER Pierre-Antoine"/>
    <x v="17"/>
    <x v="0"/>
    <s v="Université Gustave Eiffel (UGE)"/>
    <s v="Centre national de la recherche scientifique (CNRS)"/>
    <m/>
    <m/>
    <m/>
    <m/>
    <m/>
    <m/>
    <m/>
    <m/>
    <m/>
    <m/>
    <m/>
  </r>
  <r>
    <s v="BEECS"/>
    <s v="OUI"/>
    <x v="1"/>
    <x v="1"/>
    <n v="2.0699999999999998"/>
    <m/>
    <m/>
    <s v="Aide à la planification de trajectoires d'aménagement écologiques multi-acteurs du territoire: Biodiversité - Énergie - Eau - Construction - Sols"/>
    <s v="Help in planning multi-actor ecological development trajectories: Biodiversity - Energy - Water - Construction - Soil"/>
    <s v="BARROCA Bruno"/>
    <x v="4"/>
    <x v="19"/>
    <s v="Aix-Marseille Université (AMU)"/>
    <s v="Université de Versaille Saint-Quentin-en-Yvelines (UVSQ)"/>
    <s v="Université Paris Saclay"/>
    <s v="Université de Rouen Normandie"/>
    <s v="École Nationale Supérieure d’Architecture de Paris Belleville (ENSAPB)"/>
    <s v="Sorbonne Université"/>
    <m/>
    <m/>
    <m/>
    <m/>
    <m/>
    <m/>
    <m/>
  </r>
  <r>
    <s v="BlueRiver 2050"/>
    <s v="OUI "/>
    <x v="1"/>
    <x v="1"/>
    <n v="2.7"/>
    <m/>
    <m/>
    <s v="La baignade en eau vive urbaine: Levier oU frEin pouR une ville habitable pour les humains et la biodIVERsité ?"/>
    <s v="Are bathing activities in urban rivers a lever or an obstacle for liveable cities for humans and biodiversity?"/>
    <s v="RIVIERE Nicolas"/>
    <x v="2"/>
    <x v="4"/>
    <s v="Institut national de recherche pour l'agriculture, l'alimentation et l'environnement (INRAE)"/>
    <s v="Université Jean Monnet Saint-Etienne (UJM)"/>
    <s v="Université de Limoges"/>
    <s v="Sorbonne Université"/>
    <s v="École des hautes études en santé publique (EHESP)"/>
    <s v="École Nationale Supérieure d’Architecture de Lyon (ENSAL)"/>
    <m/>
    <m/>
    <m/>
    <m/>
    <m/>
    <m/>
    <m/>
  </r>
  <r>
    <s v="CITIFLEX"/>
    <s v="OUI"/>
    <x v="1"/>
    <x v="1"/>
    <n v="2"/>
    <m/>
    <m/>
    <s v="Transformation Numérique des Villes : l'Inclusion par la Flexibilité Spatiale et Temporelle"/>
    <s v="City Digital Transformation: Fostering Inclusion through Spatial and Temporal Flexibility"/>
    <s v="MOTTE-BAUMVOL Benjamin"/>
    <x v="18"/>
    <x v="20"/>
    <s v="Université Gustave Eiffel (UGE)"/>
    <s v="École nationale des travaux publics de l'État (ENTPE)"/>
    <s v="Université Le Havre Normandie"/>
    <s v="Groupe Kedge Business School"/>
    <m/>
    <m/>
    <m/>
    <m/>
    <m/>
    <m/>
    <m/>
    <m/>
    <m/>
  </r>
  <r>
    <s v="COMMUNS"/>
    <s v="NON"/>
    <x v="1"/>
    <x v="1"/>
    <n v="2.2000000000000002"/>
    <m/>
    <m/>
    <s v="Les écoquartiers: espaces d'expérimentation de &quot;communs urbains&quot; ?"/>
    <s v="Eco-neighborhoods: spaces for experimenting with &quot;urban commons&quot;?"/>
    <s v="ZETLAOUI-LÉGER Jodelle"/>
    <x v="19"/>
    <x v="4"/>
    <s v="Museum National d’Histoire Naturelle"/>
    <s v="Centre Scientifique et Technique du Bâtiment (CSTB)"/>
    <s v="École Nationale Supérieure d'Architecture Paris Val de Seine (ENSAPVS)"/>
    <s v="Université Paris Ouest Nanterre"/>
    <s v="École d’Urbanisme de Paris, Paris Est Créteil"/>
    <s v="Université de Rennes 2"/>
    <s v="École Nationale Supérieure d'Architecture de Strasbourg (ENSAS)"/>
    <s v="École Nationale Supérieure d’Architecture de Grenoble (ENSAG)"/>
    <s v="École Nationale Supérieure d'Architecture et du Paysage de Lille (ENSAPL)"/>
    <s v="École Supérieure des Professions Immobilières (ESPI)"/>
    <m/>
    <m/>
    <m/>
  </r>
  <r>
    <s v="E-NOSE AP"/>
    <s v="NON"/>
    <x v="1"/>
    <x v="1"/>
    <n v="2.4"/>
    <m/>
    <m/>
    <s v="Nez électronique imprimé, portable et connecté à base de matériaux 2D fonctionnalisés pour la détection des polluants des environnements urbains (CO2, NO2, NO et COV (benzène)"/>
    <s v="Printed communicating and portable Electronic nose based on functionalized 2D materials for detection of Air Pollutants (CO, NO2, NO and COV (benzene)) in urban environment"/>
    <s v="BOUANIS Fatima"/>
    <x v="4"/>
    <x v="21"/>
    <s v="Université Paris Saclay"/>
    <s v="Université Paris Cité"/>
    <s v="Centre national de la recherche scientifique (CNRS)"/>
    <s v="École des Mines de Saint-Etienne (MSE)"/>
    <s v="Institut Mines-Télécom Nord Europe (IMT Nord Europe Lille Douai)"/>
    <s v="Commissariat à l’Énergie Atomique (CEA)"/>
    <m/>
    <m/>
    <m/>
    <m/>
    <m/>
    <m/>
    <m/>
  </r>
  <r>
    <s v="HEALTHY"/>
    <m/>
    <x v="1"/>
    <x v="1"/>
    <n v="2.9"/>
    <m/>
    <m/>
    <s v="HEALTHY De la compréhension à l’action : promouvoir une ville saine"/>
    <s v="HEALTHY From understanding to action: promoting a healthy city"/>
    <s v="PEREZ Sandra"/>
    <x v="20"/>
    <x v="12"/>
    <s v="École des Ponts et Chaussées (ENPC)"/>
    <s v="Centre national de la recherche scientifique (CNRS)"/>
    <m/>
    <m/>
    <m/>
    <m/>
    <m/>
    <m/>
    <m/>
    <m/>
    <m/>
    <m/>
    <m/>
  </r>
  <r>
    <s v="HUT"/>
    <m/>
    <x v="1"/>
    <x v="1"/>
    <n v="3"/>
    <m/>
    <m/>
    <s v="Habitat Urbain en Transition : Vers une compréhension approfondie de l’utilisation des environnements connectés pour le bien-être et_x000a_l’efficacité environnementale"/>
    <s v="Urban Habitat in Transition: Towards a comprehensive understanding of the use of connected environments for well-being and environmental efficiency"/>
    <s v="AIT HADDOU Hassan"/>
    <x v="21"/>
    <x v="22"/>
    <s v="Université Paul Valéry Montpellier 3"/>
    <s v="Université Paris Ouest Nanterre"/>
    <s v="Université Paul Sabatier Toulouse 3"/>
    <s v="Northumbria University"/>
    <s v="Centre national de la recherche scientifique (CNRS)"/>
    <m/>
    <m/>
    <m/>
    <m/>
    <m/>
    <m/>
    <m/>
    <m/>
  </r>
  <r>
    <s v="InFuSe"/>
    <m/>
    <x v="1"/>
    <x v="1"/>
    <n v="2.4500000000000002"/>
    <m/>
    <m/>
    <s v="Des Fondations Innovantes pour une Ville Durable"/>
    <s v="Innovative Foundations for Sustainable city"/>
    <s v="BADINIER Thibault"/>
    <x v="22"/>
    <x v="10"/>
    <s v="Université de Lille"/>
    <s v="Université Grenoble Alpes (UGA)"/>
    <s v="Mines Paris"/>
    <m/>
    <m/>
    <m/>
    <m/>
    <m/>
    <m/>
    <m/>
    <m/>
    <m/>
    <m/>
  </r>
  <r>
    <s v="LAVEC"/>
    <s v="OUI"/>
    <x v="1"/>
    <x v="1"/>
    <n v="2.4"/>
    <m/>
    <m/>
    <s v="LA Ville En Chemins"/>
    <s v="Paths in the city"/>
    <s v="CARRIER Marion"/>
    <x v="23"/>
    <x v="23"/>
    <s v="Université Toulouse Jean-Jaurès - Toulouse 2"/>
    <s v="Sorbonne Université"/>
    <s v="Centre national de la recherche scientifique (CNRS)"/>
    <s v="Météo France"/>
    <m/>
    <m/>
    <m/>
    <m/>
    <m/>
    <m/>
    <m/>
    <m/>
    <m/>
  </r>
  <r>
    <s v="RAVIVE"/>
    <m/>
    <x v="1"/>
    <x v="1"/>
    <n v="2.65"/>
    <m/>
    <m/>
    <s v="Recherche et Action pour la Valorisation de la Ville par la Végétalisation"/>
    <s v="Research and Action to Enhance and Revive Cities through Vegetation"/>
    <s v="JOSSELIN Didier"/>
    <x v="24"/>
    <x v="22"/>
    <s v="AGRO SCHOOL FOR LIFE (ISARA-EESPIG)"/>
    <s v="Université Savoie Mont-Blanc"/>
    <s v="Avignon Université"/>
    <s v="Aix-Marseille Université (AMU)"/>
    <s v="Université Côte d'Azur (UniCA)"/>
    <s v="Centre national de la recherche scientifique (CNRS)"/>
    <s v="Institut national de recherche pour l'agriculture, l'alimentation et l'environnement (INRAE)"/>
    <m/>
    <m/>
    <m/>
    <m/>
    <m/>
    <m/>
  </r>
  <r>
    <s v="RÉGÉNÉRATIVE"/>
    <s v="OUI"/>
    <x v="1"/>
    <x v="1"/>
    <n v="3"/>
    <m/>
    <m/>
    <s v="Villes régénératrices face aux évolutions climatiques et à l a dépendance énergétique"/>
    <s v="Regenerative cities facing climate change and energy dependency"/>
    <s v="MÉNÉZO Christophe"/>
    <x v="25"/>
    <x v="24"/>
    <s v="Université de Lorraine"/>
    <s v="École d'Ingénieure de la Ville de Paris (EIVP - UGE)"/>
    <s v="Université Claude Bernard Lyon 1"/>
    <s v="École de management de Normandie (EM Normandie)"/>
    <s v="Commissariat à l’Énergie Atomique (CEA)"/>
    <s v="Centre Scientifique et Technique du Bâtiment (CSTB)"/>
    <s v="Centre national de la recherche scientifique (CNRS)"/>
    <m/>
    <m/>
    <m/>
    <m/>
    <m/>
    <m/>
  </r>
  <r>
    <s v="RENOBAT-ICU"/>
    <m/>
    <x v="1"/>
    <x v="1"/>
    <n v="2.8"/>
    <m/>
    <m/>
    <s v="Caractérisation de l’impact de la rénovation de bâtiments collectifs comme solution d’adaptation et d'atténuation aux îlots de chaleur_x000a_urbains"/>
    <s v="Characterisation of the impact of building renovation as an Urban Heat Island adaptation and mitigation solution"/>
    <s v="SCHOEMAECKER Coralie"/>
    <x v="26"/>
    <x v="9"/>
    <s v="Université de Technologie de Compiègne (UTC)"/>
    <s v="Université du Littoral Côte d'Opale (ULCO)"/>
    <s v="Université Picardie Jules-Verne Amiens"/>
    <s v="Université de Lorraine"/>
    <s v="École Nationale Supérieure d'Architecture Paris Val de Seine (ENSAPVS)"/>
    <s v="Centre national de la recherche scientifique (CNRS)"/>
    <m/>
    <m/>
    <m/>
    <m/>
    <m/>
    <m/>
    <m/>
  </r>
  <r>
    <s v="SIN-City"/>
    <m/>
    <x v="1"/>
    <x v="1"/>
    <n v="2.1"/>
    <m/>
    <m/>
    <s v="SIN-City : Sober &amp; Innovative Neighborhoods in the City : une plateforme d'expérimentation et de simulation à l'échelle 1 pour évaluer le climat urbain"/>
    <s v="SIN-City: Sober &amp; Innovative Neighborhoods in the City: a scale-1 experimentation and simulation platform to assess urban climate"/>
    <s v="TARANTO Pascal"/>
    <x v="10"/>
    <x v="4"/>
    <s v="Sorbonne Université"/>
    <m/>
    <m/>
    <m/>
    <m/>
    <m/>
    <m/>
    <m/>
    <m/>
    <m/>
    <m/>
    <m/>
    <m/>
  </r>
  <r>
    <s v="SWAP"/>
    <m/>
    <x v="1"/>
    <x v="1"/>
    <n v="1.4"/>
    <m/>
    <m/>
    <s v="Planifier la ville en prenant en compte les sols"/>
    <s v="Soil-characteristic-aware urban planning"/>
    <s v="BUHLER Thomas"/>
    <x v="27"/>
    <x v="19"/>
    <s v="Institut national de recherche pour l'agriculture, l'alimentation et l'environnement (INRAE)"/>
    <m/>
    <m/>
    <m/>
    <m/>
    <m/>
    <m/>
    <m/>
    <m/>
    <m/>
    <m/>
    <m/>
    <m/>
  </r>
  <r>
    <s v="URB'Health"/>
    <m/>
    <x v="1"/>
    <x v="1"/>
    <n v="3"/>
    <m/>
    <m/>
    <s v="urveillance de la ville pour la résilience physique et la sécurité des biens confrontés à des défis émergents grâce à la fibre noire"/>
    <s v="Urban health monitoring with dark fibre for physical resilience and security of assets in response to emerging challenges"/>
    <s v="GUÉGUEN Philippe"/>
    <x v="28"/>
    <x v="4"/>
    <s v="Université Gustave Eiffel (UGE)"/>
    <s v="Université Claude Bernard Lyon 1"/>
    <s v="Université Côte d'Azur (UniCA)"/>
    <s v="Université de Strasbourg"/>
    <s v="Institut National des Sciences Appliquées de Lyon (INSA)"/>
    <s v="Institut de Radioprotection et Sureté Nucléaire (IRSN)"/>
    <s v="Centre Sismologique Eur-Méditerranéen (CSEM)"/>
    <m/>
    <m/>
    <m/>
    <m/>
    <m/>
    <m/>
  </r>
  <r>
    <s v="UrBioLLabs"/>
    <m/>
    <x v="1"/>
    <x v="1"/>
    <n v="3"/>
    <m/>
    <m/>
    <s v="Laboratoires Vivants Bioclimatiques Urbains"/>
    <s v="Urban Bioclimatic Living Labs"/>
    <s v="BENZAAMA Hichem"/>
    <x v="29"/>
    <x v="25"/>
    <s v="Centre d’études et d’expertise sur les risques, l’environnement, la mobilité et l’aménagement (CEREMA) "/>
    <s v="Commissariat à l’Énergie Atomique (CEA)"/>
    <m/>
    <m/>
    <m/>
    <m/>
    <m/>
    <m/>
    <m/>
    <m/>
    <m/>
    <m/>
    <m/>
  </r>
  <r>
    <s v="VEPAC"/>
    <m/>
    <x v="1"/>
    <x v="1"/>
    <n v="3"/>
    <m/>
    <m/>
    <s v="VulnérabilitE des populations urbaines à la Pollution de l’Air et aux_x000a_fortes Chaleurs: diagnostics intégrés, atténuation et adaptation"/>
    <s v="Vulnerability of urban populations to air pollution and overheating:_x000a_Integrated assessment, mitigation and adaptation"/>
    <s v="BLOND Nadège"/>
    <x v="30"/>
    <x v="26"/>
    <s v="Université d'Angers"/>
    <s v="Université Technologique Capitole Toulouse (UT Capitole)"/>
    <s v="Institut National des sciences Appliquées de Strasbourg (INSA Strasbourg)"/>
    <s v="Institut National des Sciences Appliquées de Lyon (INSA)"/>
    <s v="École d'Ingénieure de la Ville de Paris (EIVP - UGE)"/>
    <s v="Centre national de la recherche scientifique (CNRS)"/>
    <s v="Centre d’études et d’expertise sur les risques, l’environnement, la mobilité et l’aménagement (CEREMA) "/>
    <m/>
    <m/>
    <m/>
    <m/>
    <m/>
    <m/>
  </r>
  <r>
    <s v="Villénature"/>
    <m/>
    <x v="1"/>
    <x v="1"/>
    <n v="2.95"/>
    <m/>
    <m/>
    <s v="Conception durable: de la nature à la ville"/>
    <s v="Sustainable design : from nature to cities"/>
    <s v="LESIEUR Claire"/>
    <x v="31"/>
    <x v="27"/>
    <s v="École Nationale Supérieure d'Architecture Paris La Villette (ENSAPV)"/>
    <s v="Université de Franche-Comté"/>
    <s v="École Nationale Supérieure d’Architecture de Paris Belleville (ENSAPB)"/>
    <s v="Université Claude Bernard Lyon 1"/>
    <s v="Centre national de la recherche scientifique (CNRS)"/>
    <m/>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x v="0"/>
    <s v="199812867Z LMD UMR 8539 - Laboratoire de météorologie dynamique"/>
    <s v="200610636P IPSL FR 636 - Institut Pierre-Simon Laplace"/>
    <s v="200918434C LATMOS UMR 8190 - Laboratoire &quot;Atmosphères, Milieux, Observations Spatiales&quot;"/>
    <s v="199712664H Metis UMR 7619 - Milieux Environnementaux, Transferts et Interactions dans les hydrosystèmes et les Sols"/>
    <s v="200611689J LSCE UMR 8212 - Laboratoire des Sciences du Climat et de l'Environnement"/>
    <s v="200320606P CEREA - Laboratoire commun (enseignement recherche) Centre d'Enseignement et de Recherche en Environnement Atmosphérique"/>
    <s v="199812896F CIRED UMR 8568 - Centre international de recherche sur l'environnement et le développement"/>
    <s v="201019024P CEARC EA 4445 - Cultures, Environnements, Arctique, Représentations, Climat"/>
    <s v="200517555P iEES UMR 7618 - Institut d'écologie et des sciences de l'environnement de Paris"/>
    <s v="201320733J LIED UMR 8236 - Laboratoire Interdisciplinaire des Energies de Demain"/>
    <s v="199712591D LADYSS UMR 7533 - Laboratoire dynamiques sociales et recomposition des espaces"/>
    <m/>
    <m/>
    <m/>
    <m/>
    <m/>
    <m/>
    <m/>
    <m/>
    <m/>
    <n v="11"/>
  </r>
  <r>
    <x v="1"/>
    <x v="0"/>
    <x v="0"/>
    <s v="200320606P CEREA - Laboratoire commun (enseignement recherche) Centre d'Enseignement et de Recherche en Environnement Atmosphérique"/>
    <s v="201722374A IGE - UMR 5001 -UR 252 - Institut des Géosciences de l'Environnement"/>
    <s v="201322808P CONSTANCES US 11 - Cohortes épidémiologiques en population"/>
    <s v="199812867Z LMD UMR 8539 - Laboratoire de météorologie dynamique"/>
    <s v="199412629H LISA UMR 7583 - Laboratoire Inter-universitaire des Systèmes Atmosphèriques"/>
    <s v="200317671Z GAEL UMR 5313 - Laboratoire d'Économie Appliquée de Grenoble"/>
    <s v="200617605P LVMT UMR T 9403  - LABORATOIRE VILLE MOBILITE TRANSPORT"/>
    <m/>
    <m/>
    <m/>
    <m/>
    <m/>
    <m/>
    <m/>
    <m/>
    <m/>
    <m/>
    <m/>
    <m/>
    <m/>
    <n v="7"/>
  </r>
  <r>
    <x v="2"/>
    <x v="0"/>
    <x v="0"/>
    <s v="199911704F CETHIL UMR 5008 - CENTRE D' ÉNERGÉTIQUE ET DE THERMIQUE DE LYON"/>
    <s v="201220413R LaSIE UMR 7356 - Laboratoire des Sciences de l'Ingénieur pour l'Environnement"/>
    <s v="201220330A M2P2 UMR 7340 - Laboratoire de Mécanique, Modélisation et Procédés Propres"/>
    <s v="201119386D I2M UMR 5295 - Institut de mécanique et d'ingénierie de Bordeaux"/>
    <s v="201320733J LIED UMR 8236 - Laboratoire Interdisciplinaire des Energies de Demain"/>
    <s v="199511664E EVS UMR 5600 - ENVIRONNEMENT, VILLE, SOCIETE"/>
    <s v="201420917E iPLESP - Institut Pierre Louis d'Epidémiologie et de Santé Publique"/>
    <s v="201622306F RESHAPE U1290 (INSERM) - RESearch on HealthcAre Performance"/>
    <s v="199612367P ESO UMR 6590 - ESPACES ET SOCIETES"/>
    <s v="201923230X BPE - Bâtiments Performants dans leur Environnement "/>
    <s v="200610662T IRSTV FR 2488 - Institut de recherche en sciences et techniques de la ville"/>
    <m/>
    <m/>
    <m/>
    <m/>
    <m/>
    <m/>
    <m/>
    <m/>
    <m/>
    <n v="11"/>
  </r>
  <r>
    <x v="3"/>
    <x v="0"/>
    <x v="0"/>
    <s v="199712664H Metis UMR 7619 - Milieux Environnementaux, Transferts et Interactions dans les hydrosystèmes et les Sols"/>
    <s v="200918542V CRSA - Centre de Recherche Saint-Antoine"/>
    <s v="199812926N GEMASS UMR 8598 - Groupe d'étude des méthodes de l'analyse sociologique de la Sorbonne"/>
    <s v="201822741V SND UMR 8011 - Sciences Normes Démocratie"/>
    <s v="201220920S ECCE TERRA UMS 3455 - Observatoire des sciences de l'Univers Paris-Centre Ecce Terra"/>
    <s v="200920634U LEESU UMR-MA 102 - Laboratoire Eau, Environnement, Systèmes Urbains"/>
    <s v="201923324Z EDP R&amp;D (Équipe interne de recherche) - Eau de Paris "/>
    <s v="200611689J LSCE UMR 8212 - Laboratoire des Sciences du Climat et de l'Environnement"/>
    <s v="201019326T AUSSER UMR 3329 - Architecture Urbanisme Société : Savoirs, Enseignement, Recherche"/>
    <s v="201019363H LAVUE UMR 7218 - Laboratoire Architecture, Ville, Urbanisme, Environnement"/>
    <s v="200518614R PROSE UR 1461 - PRocédés biOtechnologiques au Service de l'Environnement"/>
    <s v="199712591D LADYSS UMR 7533 - Laboratoire dynamiques sociales et recomposition des espaces"/>
    <s v="196919311E - Centre Jean Pépin"/>
    <s v="199317388K ARN UPR 9002 - Architecture et Réactivité de l'ARN"/>
    <s v="201220332C IPMC UMR 7275 - Institut de pharmacologie moléculaire et cellulaire"/>
    <m/>
    <m/>
    <m/>
    <m/>
    <m/>
    <n v="15"/>
  </r>
  <r>
    <x v="4"/>
    <x v="0"/>
    <x v="0"/>
    <s v="201320679A GERS (Département, formation recherche UGE) - Département Géotechnique, environnement, risques naturels et sciences de la terre "/>
    <s v="199612340K LETG UMR 6554 -  LITTORAL, ENVIRONNEMENT, TELEDETECTION, GEOMATIQUE"/>
    <s v="201922947P DataTerra UAR 2013 - CPST Coordination Pôles de données et de services pour le Système Terre"/>
    <s v="200311864M LISST UMR 5193 - Laboratoire interdisciplinaire Solidarités, Sociétés, Territoires"/>
    <s v="201420664E OSUNA UMS 3281 (Fédération de Recherche) - Observatoire des Sciences de l'Univers Nantes Atlantique"/>
    <s v="199917982E SAS UMR 1069 - Sol Agro et hydrosystème Spatialisation"/>
    <s v="200920634U LEESU UMR-MA 102 - Laboratoire Eau, Environnement, Systèmes Urbains"/>
    <s v="201621881U DEEP EA 7429 - DECHETS-EAU -ENVIRONNEMENT-POLLUTIONS"/>
    <s v="195922846R - BRGM - BUREAU DE RECHERCHE GEOLOGIQUE ET MINIERE"/>
    <s v="200012185Z LPG UMR 6112 -  LABORATOIRE DE PLANETOLOGIE ET GEOSCIENCES"/>
    <s v="201823231C TEAM UR Cerema - Transferts et interactions liés à l'eau en milieu construit"/>
    <s v="199512007C HSM UMR 5151 - HydroSciences Montpellier"/>
    <s v="200919212Y DICEN-IDF EA 7339 - DISPOSITIFS D'INFORMATION ET DE COMMUNICATION À L'ÈRE NUMÉRIQUE PARIS ILE DE France"/>
    <m/>
    <m/>
    <m/>
    <m/>
    <m/>
    <m/>
    <m/>
    <n v="13"/>
  </r>
  <r>
    <x v="5"/>
    <x v="0"/>
    <x v="1"/>
    <s v="199511953U LMFA UMR 5509 - LABORATOIRE DE MÉCANIQUE DES FLUIDES ET D'ACOUSTIQUE"/>
    <s v="201622384R CECI UMR 5318 - Climat, Environnement, Couplages et Incertitudes"/>
    <s v="200511875R LIRIS UMR 5205 - LABORATOIRE D'INFORMATIQUE EN IMAGE ET SYSTEMES D'INFORMATION"/>
    <s v="199512098B GATE-LSE UMR 5824 - Groupe d'Analyse et de Théorie Economique Lyon-Saint Etienne"/>
    <s v="200812291E IODE UMR 6262 - Centre national de la recherche scientifique (CNRS)"/>
    <s v="202124008J Radiations : défense, santé et environnement U 1296 (INSERM) - Radiations : défense, santé et environnement "/>
    <s v="201320566C CNRM UMR 3589 - Centre national de recherches météorologiques"/>
    <s v="199511664E EVS UMR 5600 - ENVIRONNEMENT, VILLE, SOCIETE"/>
    <s v="201420738K CRESS U 1153 (INSERM) - Centre de Recherche en Epidémiologie et StatistiqueS"/>
    <s v="200017466P PIAF UMR 547 (INRAE) - Physique et Physiologie Intégratives de l'Arbre en environnement fluctuant"/>
    <s v="200314989J CITI EA 3720 - CENTRE D'INNOVATION EN TELECOMMUNICATIONS ET INTEGRATION DE SERVICES"/>
    <s v="201622306F RESHAPE U1290 (INSERM) - RESearch on HealthcAre Performance"/>
    <m/>
    <m/>
    <m/>
    <m/>
    <m/>
    <m/>
    <m/>
    <m/>
    <n v="12"/>
  </r>
  <r>
    <x v="6"/>
    <x v="0"/>
    <x v="0"/>
    <s v="201019326T AUSSER UMR 3329 - Architecture Urbanisme Société : Savoirs, Enseignement, Recherche"/>
    <s v="199812861T IDHE.S UMR 8533 - Institutions et dynamiques historiques de l'économie et de la société"/>
    <s v="202224176M LMPS UMR 9076 - Laboratoire de Mécanique Paris-Saclay"/>
    <s v="199511664E EVS UMR 5600 - ENVIRONNEMENT, VILLE, SOCIETE"/>
    <s v="198821774Z MAP-ARIA UMR - Laboratoire d'Applications et de Recherches en Informatique pour l'Architecture"/>
    <s v="202123961H RESSOURCES - RESSOURCES"/>
    <m/>
    <m/>
    <m/>
    <m/>
    <m/>
    <m/>
    <m/>
    <m/>
    <m/>
    <m/>
    <m/>
    <m/>
    <m/>
    <m/>
    <n v="6"/>
  </r>
  <r>
    <x v="7"/>
    <x v="0"/>
    <x v="0"/>
    <s v="199911718W LEHNA UMR 5023 - LABORATOIRE D'ECOLOGIE DES HYDROSYSTEMES NATURELS ANTHROPISES"/>
    <s v="199511664E EVS UMR 5600 - ENVIRONNEMENT, VILLE, SOCIETE"/>
    <s v="201823231C TEAM UR Cerema - Transferts et interactions liés à l'eau en milieu construit"/>
    <s v="201320679A GERS (Département, formation recherche UGE) - Département Géotechnique, environnement, risques naturels et sciences de la terre "/>
    <s v="201220788Y EPHor - environnement physique de la plante horticole"/>
    <s v="201722613K BAGAP UMR 0980 - Biodiversité agroécologie et aménagement du paysage"/>
    <s v="199511997S EM UMR 5557 - Ecologie microbienne"/>
    <s v="201220381F AGROECOLOGIE UMR 1347 - AGROECOLOGIE"/>
    <s v="200311847U CEFE UMR 5175 - Centre d'Ecologie Fonctionnelle et Evolutive"/>
    <s v="200212739T ESE UMR 8079 - Écologie, systématique et évolution"/>
    <s v="199712591D LADYSS UMR 7533 - Laboratoire dynamiques sociales et recomposition des espaces"/>
    <s v="200920634U LEESU UMR-MA 102 - Laboratoire Eau, Environnement, Systèmes Urbains"/>
    <s v="200517555P iEES UMR 7618 - Institut d'écologie et des sciences de l'environnement de Paris"/>
    <s v="200117465J L.S.E. UMR A 1120 - Laboratoire Sols et Environnement"/>
    <s v="195922846R - BRGM - BUREAU DE RECHERCHE GEOLOGIQUE ET MINIERE"/>
    <s v="200317657J DyNAFOR UMR A1201 - Dynamiques et écologie des paysages agriforestiers"/>
    <s v="198017827U LIPME UMR 2594 - Laboratoire des Interactions Plantes Microbes Environnement"/>
    <s v="199511988G LRSV UMR 5546 - LABORATOIRE DE RECHERCHE EN SCIENCES VEGETALES"/>
    <s v="201220322S CEREGE UMR 7330 - Centre de recherche et d'enseignement des géosciences de l'environnement"/>
    <s v="201220240C ESPACE UMR 7300 - Etudes des structures, des processus d'adaptation et des changements de l'espace"/>
    <n v="20"/>
  </r>
  <r>
    <x v="8"/>
    <x v="0"/>
    <x v="1"/>
    <s v="199719336K CEMEF UMR 7635 - Centre de Mise en Forme des Matériaux"/>
    <s v="200711890Y IMP UMR 5223 - INGENIERIE DES MATERIAUX POLYMERES"/>
    <s v="201722495G AE UMR (UMRAE -CEREMA) - Acoustique Environnementale"/>
    <s v="202023545K PCH (IMT Mines Alès) - Polymères, composites, hybrides"/>
    <s v="201722590K EVCAU Laboratoire - EnVironnements numériques Cultures Architecturales et Urbaines"/>
    <m/>
    <m/>
    <m/>
    <m/>
    <m/>
    <m/>
    <m/>
    <m/>
    <m/>
    <m/>
    <m/>
    <m/>
    <m/>
    <m/>
    <m/>
    <n v="5"/>
  </r>
  <r>
    <x v="9"/>
    <x v="0"/>
    <x v="1"/>
    <s v="199819322R AAU UMR 1563 - Ambiances Architectures Urbanité"/>
    <s v="201922974U - LaPEA UMR T 7708 - LABORATOIRE DE PSYCHOLOGIE ET D'ERGONOMIE APPLIQUÉES"/>
    <s v="201320682D AME (formation et recherche) - Département Aménagement, mobilités et environnement (UGE) - GEOLOC - Géolocalisation"/>
    <s v="201220091R LAB-STICC UMR 6285 - Laboratoire des Sciences et Techniques de l'Information, de la Communication et de la Connaissance"/>
    <s v="201220240C ESPACE UMR 7300 - Etudes des structures, des processus d'adaptation et des changements de l'espace"/>
    <s v="202024516R IMREDD - Institut Méditerranéen du Risque de l'Environnement et du Développement Durable"/>
    <s v="200415080D SIC.LAB UPR 3820 - Laboratoire des sciences de l'information et de la communication "/>
    <s v="201220412P COBTEK UPR EA 7276 - Cognition Behaviour Technology"/>
    <s v="201019092N IBENS UMR 8197 -  Institut de biologie de l'Ecole Normale Supérieure"/>
    <s v="202224231X MATRiS - Mobilités, Aménagement, Transports, Risques et Société"/>
    <m/>
    <m/>
    <m/>
    <m/>
    <m/>
    <m/>
    <m/>
    <m/>
    <m/>
    <m/>
    <n v="10"/>
  </r>
  <r>
    <x v="10"/>
    <x v="0"/>
    <x v="0"/>
    <s v="201220353A LCE UMR 7376 - Laboratoire de Chimie de l'Environnement"/>
    <s v="201923318T CERI EE UR IMT Nord Europe – Lille Douai - Centre d'Enseignement de Recherche et d'Innovation Energie Environnement"/>
    <s v="201220275R IUSTI UMR 7343 - Institut universitaire des systèmes thermiques industriels "/>
    <s v="201220339K IMBE UMR 7263 - Institut méditerranéen de biodiversité et d'écologie marine et continentale "/>
    <s v="199617659S LMA UMR 7031 - Laboratoire Mécanismes d’Accidents"/>
    <s v="200320606P CEREA - Laboratoire commun (enseignement recherche) Centre d'Enseignement et de Recherche en Environnement Atmosphérique"/>
    <s v="201019043K LGCgE ULR 4515 - LABORATOIRE GÉNIE CIVIL ET GÉO-ENVIRONNEMENT"/>
    <s v="201019090L TVES ULR 4477 - TERRITOIRES, VILLES, ENVIRONNEMENT ET SOCIETE"/>
    <m/>
    <m/>
    <m/>
    <m/>
    <m/>
    <m/>
    <m/>
    <m/>
    <m/>
    <m/>
    <m/>
    <m/>
    <n v="8"/>
  </r>
  <r>
    <x v="11"/>
    <x v="0"/>
    <x v="1"/>
    <s v="200617605P LVMT UMR T 9403  - LABORATOIRE VILLE MOBILITE TRANSPORT"/>
    <s v="200420613T DEP UR (CEEP) - Département Energétique et Procédés"/>
    <s v="200420613T DEP UR (PERSEE) - Département Energétique et Procédés"/>
    <s v="201521703E LEM UMR 9221 -  Lille Economie et Management"/>
    <s v="201019090L TVES ULR 4477 - TERRITOIRES, VILLES, ENVIRONNEMENT ET SOCIETE"/>
    <s v="201521652Z RIMELAB ULR 7396 - Recherche Interdisciplinaires en Management et Economie"/>
    <s v="202123674W LAGAM - Laboratoire de Géographie et d'Aménagement de Montpellier"/>
    <s v="197112027D LAET UMR 5593 - Laboratoire Aménagement, Économie, Transport "/>
    <s v="202224231X MATRiS - Mobilités, Aménagement, Transports, Risques et Société"/>
    <s v="200212719W ETIS UMR 8051 - Equipes Traitement de l'Information et Systèmes"/>
    <s v="199814131Y LGI EA 2606 - LABORATOIRE GENIE INDUSTRIEL"/>
    <s v="201222031Z AVENUES EA 7284 - Modélisation multi-échelle des systèmes urbains"/>
    <s v="202224195H BSE UMR 6060 - Bordeaux Sciences Economiques"/>
    <m/>
    <m/>
    <m/>
    <m/>
    <m/>
    <m/>
    <m/>
    <n v="13"/>
  </r>
  <r>
    <x v="12"/>
    <x v="0"/>
    <x v="1"/>
    <s v="200711887V IMS UMR 5218 - Laboratoire d'intégration du matériau au système"/>
    <s v="199513626M LGP EA 1905 - LABORATOIRE GENIE DE PRODUCTION"/>
    <s v="199911736R  C.E.R.T.O.P UMR 5044 - CENTRE D'ETUDE ET DE RECHERCHE TRAVAIL, ORGANISATION, POUVOIR"/>
    <s v="201220641N CGI (laboratoire IMT Mines Albi) - Centre de génie industriel"/>
    <s v="200615372M LIA EA 4128 - Laboratoire d'Informatique d'Avignon"/>
    <m/>
    <m/>
    <m/>
    <m/>
    <m/>
    <m/>
    <m/>
    <m/>
    <m/>
    <m/>
    <m/>
    <m/>
    <m/>
    <m/>
    <m/>
    <n v="5"/>
  </r>
  <r>
    <x v="13"/>
    <x v="0"/>
    <x v="1"/>
    <s v="200511875R LIRIS UMR 5205 - LABORATOIRE D'INFORMATIQUE EN IMAGE ET SYSTEMES D'INFORMATION"/>
    <s v="201019083D CESP U 1018 - CENTRE DE RECHERCHE EN ÉPIDÉMIOLOGIE ET SANTÉ DES POPULATIONS"/>
    <s v="200717642A ESTTE UMR T 9405 - EPIDEMIOLOGIQUE ET DE SURVEILLANCE TRANSPORT, TRAVAIL, ENVIRONNEMENT "/>
    <s v="201320680B COSYS/PICS-L (UGE Département, formation recherche) - Département Composants et systèmes "/>
    <s v="200114758S LAB'URBA EA 7374 - LABORATOIRE D'URBANISME"/>
    <s v="199511664E EVS UMR 5600 - ENVIRONNEMENT, VILLE, SOCIETE"/>
    <s v="201724513A ESPI2R (formation recherche) - Laboratoire ESPI Research in Real Estate"/>
    <s v="198821774Z MAP-ARIA UMR - Laboratoire d'Applications et de Recherches en Informatique pour l'Architecture"/>
    <m/>
    <m/>
    <m/>
    <m/>
    <m/>
    <m/>
    <m/>
    <m/>
    <m/>
    <m/>
    <m/>
    <m/>
    <n v="8"/>
  </r>
  <r>
    <x v="14"/>
    <x v="0"/>
    <x v="1"/>
    <s v="202224195H BSE UMR 6060 - Bordeaux Sciences Economiques"/>
    <s v="201421784X ETTIS UR 1456 - Environnement, territoires en transition, infrastructures, sociétés"/>
    <s v="199718620G LISC UR 1465 - Laboratoire d'Ingénierie des Systèmes Complexes"/>
    <s v="199712591D LADYSS UMR 7533 - Laboratoire dynamiques sociales et recomposition des espaces"/>
    <s v="199511664E EVS UMR 5600 - ENVIRONNEMENT, VILLE, SOCIETE"/>
    <m/>
    <m/>
    <m/>
    <m/>
    <m/>
    <m/>
    <m/>
    <m/>
    <m/>
    <m/>
    <m/>
    <m/>
    <m/>
    <m/>
    <m/>
    <n v="5"/>
  </r>
  <r>
    <x v="15"/>
    <x v="0"/>
    <x v="1"/>
    <s v="200212717U LIGM - UMR 8049 - Laboratoire d'Informatique Gaspard-Monge"/>
    <s v="201622145F DAVID EA 7431 - Données et Algorithmes pour une ville intelligente et durable"/>
    <s v="201923370Z LASTIG - Laboratoire des sciences et technologies de l'information, pour la ville et les territoires durables"/>
    <s v="201019066K MSME UMR8208 - Modélisation et simulation multi-échelle - Unité de recherche"/>
    <s v="201320680B COSYS/PICS-L (UGE Département, formation recherche) - Département Composants et systèmes "/>
    <s v="199814079S ESYCOM UMR 9007 - LABORATOIRE ELECTRONIQUE, SYSTÈMES DE COMMUNICATIONS ET MICROSYSTÈME"/>
    <s v="200711887V IMS UMR 5218 - Laboratoire d'intégration du matériau au système"/>
    <s v="202123741U IDESP UA 11 - Institut Desbrest d'Epidémiologie et de Santé Publique"/>
    <s v="0 - Inconnu"/>
    <s v="201220195D XLIM UMR 7252 - XLIM"/>
    <s v="198612058X LCPO UMR 5629 - Laboratoire de chimie des polymères organiques"/>
    <s v="200320606P CEREA - Laboratoire commun (enseignement recherche) Centre d'Enseignement et de Recherche en Environnement Atmosphérique"/>
    <m/>
    <m/>
    <m/>
    <m/>
    <m/>
    <m/>
    <m/>
    <m/>
    <n v="12"/>
  </r>
  <r>
    <x v="16"/>
    <x v="0"/>
    <x v="1"/>
    <s v="199612364L CERDI UMR 6587 Centre d'Etudes et de Recherches sur le Développement International "/>
    <s v="201923319U CERI MP UR IMT Nord Europe – Lille Douai - Centre d'Enseignement de Recherche et d'Innovation Matériaux et Procédés"/>
    <s v="201119392K ESPACE-DEV UMR D 228 - Observation spatiale, modèle et science impliquée (ex-ESPACE pour le DEVeloppement)"/>
    <s v="200920615Y GEOSCIENCE - Centre de Géosciences"/>
    <s v="201724513A ESPI2R (formation recherche) - Laboratoire ESPI Research in Real Estate"/>
    <m/>
    <m/>
    <m/>
    <m/>
    <m/>
    <m/>
    <m/>
    <m/>
    <m/>
    <m/>
    <m/>
    <m/>
    <m/>
    <m/>
    <m/>
    <n v="5"/>
  </r>
  <r>
    <x v="17"/>
    <x v="0"/>
    <x v="1"/>
    <s v="199318205Y  LICIT-ECO7 - Laboratoire d'Ingénierie Circulation Transport "/>
    <s v="200114758S LAB'URBA EA 7374 - LABORATOIRE D'URBANISME"/>
    <s v="202224281B SOURCE - SOUtenabilité et RésilienCE"/>
    <s v="201320679A GERS (Département, formation recherche UGE) - Département Géotechnique, environnement, risques naturels et sciences de la terre "/>
    <s v="200314989J CITI EA 3720 - CENTRE D'INNOVATION EN TELECOMMUNICATIONS ET INTEGRATION DE SERVICES"/>
    <s v="200511875R LIRIS UMR 5205 - LABORATOIRE D'INFORMATIQUE EN IMAGE ET SYSTEMES D'INFORMATION"/>
    <s v="199812078S LPENSL UMR 5672 - LABORATOIRE DE PHYSIQUE DE L'ENS DE LYON"/>
    <s v="198917681W PROMES UPR 8521 - Laboratoire Procédés, Matériaux, Energie solaire"/>
    <s v="CAMS - Laboratory of Sociology and Economics of Neworks and Service"/>
    <s v="200711931T G2Elab UMR 5269 - Laboratoire de Génie Electrique de Grenoble"/>
    <s v="201220091R LAB-STICC UMR 6285 - Laboratoire des Sciences et Techniques de l'Information, de la Communication et de la Connaissance"/>
    <s v="199613735B L3I EA 2118 - LABORATOIRE INFORMATIQUE IMAGE INTERACTION"/>
    <s v="ORANGE SA"/>
    <m/>
    <m/>
    <m/>
    <m/>
    <m/>
    <m/>
    <m/>
    <n v="13"/>
  </r>
  <r>
    <x v="18"/>
    <x v="1"/>
    <x v="1"/>
    <s v="200711882P LAPLACE UMR 5213 -  LABORATOIRE PLASMA ET CONVERSION D'ENERGIE"/>
    <s v="202424488T CRBE UMR 5300 - Centre de Recherche sur la Biodiversité et l'Environnement"/>
    <s v="199113245R LERASS EA 827 - Laboratoire d'Etudes et de Recherches Appliquées en Sciences Sociales"/>
    <s v="199511957Y LTDS UMR 5513 - Laboratoire de Tribologie et Dynamique des Systèmes"/>
    <s v="199911701C AMPERE UMR 5005 - Laboratoire Ampère"/>
    <s v="199511960B Laboratoire Hubert Curien UMR 5516 - Laboratoire Hubert Curien"/>
    <s v="201220195D XLIM UMR 7252 - XLIM"/>
    <s v="201019365K PPrime UPR 3346 - nstitut P' : Recherche et Ingénierie en Matériaux, Mécanique et Energétique"/>
    <s v="200212717U LIGM - UMR 8049 - Laboratoire d'Informatique Gaspard-Monge"/>
    <s v="201320680B COSYS/PICS-L (UGE Département, formation recherche) - Département Composants et systèmes "/>
    <s v="200715398L LARA-SEPPIA EA 4154 - LABORATOIRE DE RECHERCHE EN AUDIOVISUEL-SAVOIRS, PRAXIS ET POÏTIQUES EN ART"/>
    <s v="199819322R AAU UMR 1563 - Ambiances Architectures Urbanité"/>
    <s v="201119399T CRNL UMR 5292 - Centre de Recherche en Neurosciences de Lyon"/>
    <s v="202224405L EL (équipe interne CEREMA) - Eclairage et lumière"/>
    <m/>
    <m/>
    <m/>
    <m/>
    <m/>
    <m/>
    <n v="14"/>
  </r>
  <r>
    <x v="19"/>
    <x v="1"/>
    <x v="1"/>
    <s v="200311815J Archéorient UMR 5133 - Environnements et sociétés de l'Orient Ancien"/>
    <s v="201119400U LGL-TPE UMR 5276 - Laboratoire de géologie de Lyon : Terre, planètes et environnement "/>
    <s v="201220350X ADES UMR 7268 - Anthropologie bio-culturelle, Droit, Ethique et Santé"/>
    <s v="201822687L RiverLy UR 1469 (recherche INRAE) - Fonctionnement des hydrosystèmes"/>
    <s v="199512038L TRACES UMR 5608 - Travaux de Recherches Archéologiques sur les Cultures, les Espaces et les Sociétés"/>
    <s v="199511664E EVS UMR 5600 - ENVIRONNEMENT, VILLE, SOCIETE"/>
    <m/>
    <m/>
    <m/>
    <m/>
    <m/>
    <m/>
    <m/>
    <m/>
    <m/>
    <m/>
    <m/>
    <m/>
    <m/>
    <m/>
    <n v="6"/>
  </r>
  <r>
    <x v="20"/>
    <x v="1"/>
    <x v="1"/>
    <s v="199511664E EVS UMR 5600 - ENVIRONNEMENT, VILLE, SOCIETE"/>
    <s v="199511965G 3SR UMR 5521 - Sols, Solides, Structures, Risques "/>
    <s v="199819322R AAU UMR 1563 - Ambiances Architectures Urbanité"/>
    <s v="201020647D AE&amp;CC EA 7444 - Architecture, Environnement et Cultures Constructives"/>
    <s v="201922968M CEMS UMR 8044 - Centre d'étude des mouvements sociaux "/>
    <s v="200114757R CERTES EA 3481 - Centre d'Etudes et de Recherche en Thermique, Environnement et Systèmes"/>
    <s v="201621882V GEOMAS UA 7495 - Géomécanique, Matériaux et Structures"/>
    <s v="201320679A GERS (Département, formation recherche UGE) - Département Géotechnique, environnement, risques naturels et sciences de la terre "/>
    <s v="201622147H IRDL UMR 6027 -  Institut de Recherche Dupuy de Lôme"/>
    <s v="201220275R IUSTI UMR 7343 - Institut universitaire des systèmes thermiques industriels "/>
    <s v="200114758S LAB'URBA EA 7374 - LABORATOIRE D'URBANISME"/>
    <s v="200711924K LaMCoS UMR 5259 - LABORATOIRE DE MECANIQUE DES CONTACTS ET DES STRUCTURES "/>
    <s v="200920634U LEESU UMR-MA 102 - Laboratoire Eau, Environnement, Systèmes Urbains"/>
    <m/>
    <s v="199511957Y LTDS UMR 5513 - Laboratoire de Tribologie et Dynamique des Systèmes"/>
    <s v="201320678Z MAST (Département, formation recherche de l'UGE) -  Département Matériaux et Structures"/>
    <s v="197311954R MATEIS UMR 5510 - Matériaux : Ingénierie et Science"/>
    <m/>
    <m/>
    <m/>
    <n v="16"/>
  </r>
  <r>
    <x v="21"/>
    <x v="1"/>
    <x v="1"/>
    <s v="201522514L LINEACT UR 7527 - Laboratoire d?Innovation Numérique pour les Entreprises et les Apprentissages au service de la Compétitivité des Territoires"/>
    <s v="201622145F DAVID EA 7431 - Données et Algorithmes pour une ville intelligente et durable"/>
    <s v="200717642A ESTTE UMR T 9405 - EPIDEMIOLOGIQUE ET DE SURVEILLANCE TRANSPORT, TRAVAIL, ENVIRONNEMENT "/>
    <s v="200817616T ICARE UPR3021 - Institut de combustion, aérothermique,réactivité et environnement "/>
    <m/>
    <m/>
    <m/>
    <m/>
    <m/>
    <m/>
    <m/>
    <m/>
    <m/>
    <m/>
    <m/>
    <m/>
    <m/>
    <m/>
    <m/>
    <m/>
    <n v="4"/>
  </r>
  <r>
    <x v="22"/>
    <x v="1"/>
    <x v="1"/>
    <s v="200114758S LAB'URBA EA 7374 - LABORATOIRE D'URBANISME"/>
    <s v="201320680B COSYS-IMSE (UGE Département, formation recherche) - Département Composants et systèmes "/>
    <s v="201019326T AUSSER UMR 3329 - Architecture Urbanisme Société : Savoirs, Enseignement, Recherche"/>
    <s v="201222031Z AVENUES EA 7284 - Modélisation multi-échelle des systèmes urbains"/>
    <s v="199213258A LIEU UR 889 - LABORATOIRE INTERDISCIPLINAIRE ENVIRONNEMENT URBANISME"/>
    <s v="201220339K IMBE UMR 7263 - Institut méditerranéen de biodiversité et d'écologie marine et continentale "/>
    <s v="201019024P CEARC EA 4445 - Cultures, Environnements, Arctique, Représentations, Climat"/>
    <s v="200012210B M2C UMR 6143 - Morphodynamique Continentale et Côitère"/>
    <s v="200517555P iEES UMR 7618 - Institut d'écologie et des sciences de l'environnement de Paris"/>
    <m/>
    <m/>
    <m/>
    <m/>
    <m/>
    <m/>
    <m/>
    <m/>
    <m/>
    <m/>
    <m/>
    <n v="9"/>
  </r>
  <r>
    <x v="23"/>
    <x v="1"/>
    <x v="1"/>
    <s v="199511953U LMFA UMR 5509 - LABORATOIRE DE MÉCANIQUE DES FLUIDES ET D'ACOUSTIQUE"/>
    <s v="201621881U DEEP EA 7429 - DECHETS-EAU -ENVIRONNEMENT-POLLUTIONS"/>
    <s v="199511664E EVS UMR 5600 - ENVIRONNEMENT, VILLE, SOCIETE"/>
    <s v="199911718W LEHNA UMR 5023 - LABORATOIRE D'ECOLOGIE DES HYDROSYSTEMES NATURELS ANTHROPISES"/>
    <s v="200718237X G-Eau UMR 183 - Gestion de l'eau, acteurs et usages"/>
    <s v="201822687L RiverLy UR 1469 (recherche INRAE) - Fonctionnement des hydrosystèmes"/>
    <s v="201119399T CRNL UMR 5292 - Centre de Recherche en Neurosciences de Lyon"/>
    <s v="200012134U Geolab UMR 6042 - LABORATOIRE DE GÉOGRAPHIE PHYSIQUE ET ENVIRONNEMENTALE"/>
    <s v="199712664H Metis UMR 7619 - Milieux Environnementaux, Transferts et Interactions dans les hydrosystèmes et les Sols"/>
    <s v="201722263E IRSET UMR S 1085 - Institut de recherche en santé, environnement et travail"/>
    <s v="200012142C Arenes UMR 6051 - Arenes"/>
    <m/>
    <m/>
    <m/>
    <m/>
    <m/>
    <m/>
    <m/>
    <m/>
    <m/>
    <n v="11"/>
  </r>
  <r>
    <x v="24"/>
    <x v="1"/>
    <x v="1"/>
    <s v="200012140A ThéMA UMR 6049 - THEORISER ET MODELISER POUR AMENAGER"/>
    <s v="197112027D LAET UMR 5593 - Laboratoire Aménagement, Économie, Transport "/>
    <s v="200617605P LVMT UMR T 9403  - LABORATOIRE VILLE MOBILITE TRANSPORT"/>
    <s v="201722406K LISIS UMR 9003 CNRS UMR 1326 INRAE - Laboratoire Interdisciplinaire Sciences, Innovations, Sociétés"/>
    <s v="200717642A ESTTE UMR T 9405 - EPIDEMIOLOGIQUE ET DE SURVEILLANCE TRANSPORT, TRAVAIL, ENVIRONNEMENT "/>
    <s v="200017712G LIST UR 6 INED - Logement, inégalités spatiales et trajectoires"/>
    <s v="200812294H IDEES UMR 6266 - IDENTITE ET DIFFERENCIATION DE L'ESPACE, DE L'ENVIRONNEMENT ET DES SOCIETES"/>
    <s v="201322883W CESIT Unité de Recherche de Kedge Business School  "/>
    <m/>
    <m/>
    <m/>
    <m/>
    <m/>
    <m/>
    <m/>
    <m/>
    <m/>
    <m/>
    <m/>
    <m/>
    <n v="8"/>
  </r>
  <r>
    <x v="25"/>
    <x v="1"/>
    <x v="1"/>
    <s v="201019363H LAVUE UMR 7218 - Laboratoire Architecture, Ville, Urbanisme, Environnement"/>
    <s v="200311845S CESCO UMR 7204 - Centre des Sciences de la Conservation"/>
    <s v="CSTB"/>
    <s v="200114758S LAB'URBA EA 7374 - LABORATOIRE D'URBANISME"/>
    <s v="199612367P ESO UMR 6590 - ESPACES ET SOCIETES"/>
    <s v="201320585Y AMUP EA 7309 - ARCHITECTURE, MORPHOLOGIE/MORPHOGENÈSE URBAINE ET PROJET"/>
    <s v="201020647D AE&amp;CC EA 7444 - Architecture, Environnement et Cultures Constructives"/>
    <s v="200520622Y LACTH - Laboratoire d'Architecture Conception Territoire Histoire Matérialité"/>
    <s v="201724513A ESPI2R (formation recherche) - Laboratoire ESPI Research in Real Estate"/>
    <m/>
    <m/>
    <m/>
    <m/>
    <m/>
    <m/>
    <m/>
    <m/>
    <m/>
    <m/>
    <m/>
    <n v="9"/>
  </r>
  <r>
    <x v="26"/>
    <x v="1"/>
    <x v="1"/>
    <s v="201320680B COSYS-IMSE (UGE Département, formation recherche) - Département Composants et systèmes "/>
    <s v="201019066K MSME UMR8208 - Modélisation et simulation multi-échelle - Unité de recherche"/>
    <s v="199719345V LPICM UMR 7647 - Laboratoire de physique des interfaces et des couches minces"/>
    <s v="200612829Y ICMMO UMR 8082 -  Institut de Chimie Moléculaire et des Matériaux d'Orsay"/>
    <s v="200112474J ITODYS UMR 7086 - Interfaces, Traitements, Organisation et Dynamique des Systèmes"/>
    <s v="199517454Y LAAS UPR 8001 - Laboratoire d'analyse et d'architecture des systèmes"/>
    <s v="Commissariat à l’Énergie Atomique (CEA)"/>
    <s v="200322879K CMP UR EMSE - Centre de Microélectronique de Provence"/>
    <s v="201923318T CERI EE UR IMT Nord Europe – Lille Douai - Centre d'Enseignement de Recherche et d'Innovation Energie Environnement"/>
    <s v="201320680B COSYS- LEOST (UGE Département, formation recherche) - Département Composants et systèmes "/>
    <m/>
    <m/>
    <m/>
    <m/>
    <m/>
    <m/>
    <m/>
    <m/>
    <m/>
    <m/>
    <n v="10"/>
  </r>
  <r>
    <x v="27"/>
    <x v="1"/>
    <x v="1"/>
    <s v="201220240C ESPACE UMR 7300 - Etudes des structures, des processus d'adaptation et des changements de l'espace"/>
    <s v="201019676Y TIRO-MATOs UMR E 4320 - Transporteurs en Imagerie et Radiothérapie en Oncologie - Mécanismes Biologique des Altérations du Tissu Osseux "/>
    <s v="201220432L I3S UMR 7271 - Laboratoire d'Informatique, Signaux et Systèmes de Sophia Antipolis"/>
    <s v="200415080D SIC.LAB UPR 3820 - Laboratoire des sciences de l'information et de la communication "/>
    <s v="201622213E Transitions - Transitions Numériques Savoirs Médias Territoires"/>
    <s v="202024516R IMREDD - Institut Méditerranéen du Risque de l'Environnement et du Développement Durable"/>
    <s v="201923615R RETINES - Risques, Epidemiologie, Territoires, Informations, Education et Santé"/>
    <s v="199412629H LISA UMR 7583 - Laboratoire Inter-universitaire des Systèmes Atmosphèriques"/>
    <s v="200114758S LAB'URBA EA 7374 - LABORATOIRE D'URBANISME"/>
    <s v="200919261B IMRB U 955 - Institut Mondor de recherche biomédicale "/>
    <s v="200920634U LEESU UMR-MA 102 - Laboratoire Eau, Environnement, Systèmes Urbains"/>
    <s v="200114757R CERTES EA 3481 - Centre d'Etudes et de Recherche en Thermique, Environnement et Systèmes"/>
    <m/>
    <m/>
    <m/>
    <m/>
    <m/>
    <m/>
    <m/>
    <m/>
    <n v="12"/>
  </r>
  <r>
    <x v="28"/>
    <x v="1"/>
    <x v="1"/>
    <s v="201722590K EVCAU Laboratoire - EnVironnements numériques Cultures Architecturales et Urbaines"/>
    <s v="199511949P IRIT UMR 5505 -  Institut de Recherche en Informatique de Toulouse"/>
    <s v="199113245R LERASS EA 827 - Laboratoire d'Etudes et de Recherches Appliquées en Sciences Sociales"/>
    <s v="201119405Z MRM EA 4557 - Montpellier Recherche en Management"/>
    <s v="202224202R LICeM UR UM 213 - Laboratoire Communication Innovation et Marché"/>
    <s v=" 202023849R LICAÉ UR - Laboratoire sur les Interactions Cognition, Action, Emotion"/>
    <s v="201822748C MRE UR UM209 - Montpellier Recherche en Economie"/>
    <s v="200718239Z TETIS UMR 1470 - Territoires, Environnement, Télédétection et Information Spatiale"/>
    <m/>
    <m/>
    <m/>
    <m/>
    <m/>
    <m/>
    <m/>
    <m/>
    <m/>
    <m/>
    <m/>
    <m/>
    <n v="8"/>
  </r>
  <r>
    <x v="29"/>
    <x v="1"/>
    <x v="1"/>
    <s v="201320679A GERS (Département, formation recherche UGE) - Département Géotechnique, environnement, risques naturels et sciences de la terre "/>
    <s v="CES - Centre Efficacité énergétique des Systèmes"/>
    <s v="200920615Y GEOSCIENCE - Centre de Géosciences"/>
    <s v="199511965G 3SR UMR 5521 - Sols, Solides, Structures, Risques "/>
    <s v="200212790Y LATTS UMR 8134 Laboratoire Techniques, Territoires et Sociétés"/>
    <s v="201019043K LGCgE ULR 4515 - LABORATOIRE GÉNIE CIVIL ET GÉO-ENVIRONNEMENT"/>
    <s v="200718421X NAVIER UMR 8205 - Laboratoire Navier"/>
    <s v="201019090L TVES ULR 4477 - TERRITOIRES, VILLES, ENVIRONNEMENT ET SOCIETE"/>
    <m/>
    <m/>
    <m/>
    <m/>
    <m/>
    <m/>
    <m/>
    <m/>
    <m/>
    <m/>
    <m/>
    <m/>
    <n v="8"/>
  </r>
  <r>
    <x v="30"/>
    <x v="1"/>
    <x v="1"/>
    <s v="201220448D UMR 5302 - RAPSODEE CENTRE DE RECHERCHE D'ALBI EN GENIE DES PROCEDES DES SOLIDES DIVISES, DE L'ENERGIE ET DE L'ENVIRONNEMENT"/>
    <s v="199812867Z LMD UMR 8539 - Laboratoire de météorologie dynamique"/>
    <s v="200711882P LAPLACE UMR 5213 -  LABORATOIRE PLASMA ET CONVERSION D'ENERGIE"/>
    <s v="201320566C CNRM UMR 3589 - Centre national de recherches météorologiques"/>
    <s v="201119442P EFTS UMR MA 122 - EDUCATION, FORMATION, TRAVAIL, SAVOIRS "/>
    <m/>
    <m/>
    <m/>
    <m/>
    <m/>
    <m/>
    <m/>
    <m/>
    <m/>
    <m/>
    <m/>
    <m/>
    <m/>
    <m/>
    <m/>
    <n v="5"/>
  </r>
  <r>
    <x v="31"/>
    <x v="1"/>
    <x v="1"/>
    <s v="201220240C ESPACE UMR 7300 - Etudes des structures, des processus d'adaptation et des changements de l'espace"/>
    <s v="200511875R LIRIS UMR 5205 - LABORATOIRE D'INFORMATIQUE EN IMAGE ET SYSTEMES D'INFORMATION"/>
    <s v="199819322R AAU UMR 1563 - Ambiances Architectures Urbanité"/>
    <s v="200711883R IES UMR 5214 - Institut d'Electronique et des Systèmes"/>
    <s v="201522209E AGE USC 1513 - Agroécologie et environnement"/>
    <s v="201119412G LOCIE UMR 5271 - LABORATOIRE D'OPTIMISATION DE LA CONCEPTION ET INGÉNIERIE DE L'ENVIRONNEMENT"/>
    <s v="201220376A UEVT IE 1353 -  Villa Thuret (INRAE)"/>
    <s v="196817912N URFM UR 0629 - Écologie des Forêts Méditerranéennes"/>
    <m/>
    <m/>
    <m/>
    <m/>
    <m/>
    <m/>
    <m/>
    <m/>
    <m/>
    <m/>
    <m/>
    <m/>
    <n v="8"/>
  </r>
  <r>
    <x v="32"/>
    <x v="1"/>
    <x v="1"/>
    <s v="201119412G LOCIE UMR 5271 - LABORATOIRE D'OPTIMISATION DE LA CONCEPTION ET INGÉNIERIE DE L'ENVIRONNEMENT"/>
    <s v="201120461X UMR 7235 - EconomiX"/>
    <s v="200511876S TRIANGLE UMR 5206 - ACTION, DISCOURS, PENSEE POLITIQUE ET ECONOMIQUE "/>
    <s v="200711931T G2Elab UMR 5269 - Laboratoire de Génie Electrique de Grenoble"/>
    <s v="199819322R AAU UMR 1563 - Ambiances Architectures Urbanité"/>
    <s v="200711886U - UMR 5217 LIG - Laboratoire d'Informatique de Grenoble"/>
    <s v="199911703E - LAGEPP UMR 5007 - LABORATOIRE D'AUTOMATIQUE, DE GENIE DES PROCEDES ET DE GENIE PHARMACEUTIQUE"/>
    <s v="200314973S LISTIC EA 3703 - LABORATOIRE D'INFORMATIQUE, SYSTÈMES, TRAITEMENT DE L'INFORMATION ET DE LA CONNAISSANCE"/>
    <s v="200418592W LITEN - Laboratoire d'Innovation pour les Technologies des Energies nouvelles et les Nanomatériaux"/>
    <s v="200117465J L.S.E. UMR A 1120 - Laboratoire Sols et Environnement"/>
    <s v="200617605P LVMT UMR T 9403  - LABORATOIRE VILLE MOBILITE TRANSPORT"/>
    <s v="Laboratoire Metis EM Normandie"/>
    <m/>
    <m/>
    <m/>
    <m/>
    <m/>
    <m/>
    <m/>
    <m/>
    <n v="12"/>
  </r>
  <r>
    <x v="33"/>
    <x v="1"/>
    <x v="1"/>
    <s v="199812850F UMR 8522 PC2A - Physicochimie des Processus de Combustion et de l'Atmosphère "/>
    <s v="199812847C UMR 8518 LOA - Laboratoire d'optique atmosphèrique"/>
    <s v="201019090L TVES ULR 4477 - TERRITOIRES, VILLES, ENVIRONNEMENT ET SOCIETE"/>
    <s v="199812845A UMR 8516 LASIRe - Laboratoire Avancé de Spectroscopie pour les Intéractions la Réactivité et l'Environnement"/>
    <s v="200817616T ICARE UPR3021 - Institut de combustion, aérothermique,réactivité et environnement "/>
    <s v="201019043K LGCgE ULR 4515 - LABORATOIRE GÉNIE CIVIL ET GÉO-ENVIRONNEMENT"/>
    <s v="201222031Z AVENUES EA 7284 - Modélisation multi-échelle des systèmes urbains"/>
    <s v="200415159P LTI UR 3899 - LABORATOIRE DES TECHNOLOGIES INNOVANTES"/>
    <s v="201923318T CERI EE UR IMT Nord Europe – Lille Douai - Centre d'Enseignement de Recherche et d'Innovation Energie Environnement"/>
    <s v="201019039F LPCA UR 4493 - LABORATOIRE DE PHYSICO-CHIMIE DE L'ATMOSPHERE "/>
    <s v="201019040G UCEIV  UR 4492 - UNITE DE CHIMIE ENVIRONNEMENTALE ET INTERACTIONS SUR LE VIVANT"/>
    <s v="200918491P LERMAB UR 4370 - LABORATOIRE D'ETUDES ET DE RECHERCHE SUR LE MATERIAU BOIS"/>
    <s v="201722590K EVCAU Laboratoire - EnVironnements numériques Cultures Architecturales et Urbaines"/>
    <m/>
    <m/>
    <m/>
    <m/>
    <m/>
    <m/>
    <m/>
    <n v="13"/>
  </r>
  <r>
    <x v="34"/>
    <x v="1"/>
    <x v="1"/>
    <s v="201220302V CGGG - Centre Gilles-Gaston GRANGER"/>
    <s v="199412064U IEM UMR 5635 - Institut Européen des Membranes"/>
    <s v="201220322S CEREGE UMR 7330 - Centre de recherche et d'enseignement des géosciences de l'environnement"/>
    <s v="201220353A LCE UMR 7376 - Laboratoire de Chimie de l'Environnement"/>
    <s v="199712620K LCMCP UMR 7574 - Chimie de la Matière Condensée de Paris"/>
    <s v="199213258A LIEU UR 889 - LABORATOIRE INTERDISCIPLINAIRE ENVIRONNEMENT URBANISME"/>
    <s v="201220336G IM2NP UMR 7374 - Institut des Matériaux, de Microélectronique et des Nanosciences de Provence"/>
    <s v="201220339K IMBE UMR 7263 - Institut méditerranéen de biodiversité et d'écologie marine et continentale "/>
    <m/>
    <m/>
    <m/>
    <m/>
    <m/>
    <m/>
    <m/>
    <m/>
    <m/>
    <m/>
    <m/>
    <m/>
    <n v="8"/>
  </r>
  <r>
    <x v="35"/>
    <x v="1"/>
    <x v="1"/>
    <s v="199512098B GATE-LSE UMR 5824 - Groupe d'Analyse et de Théorie Economique Lyon-Saint Etienne"/>
    <s v="199717902B CESAER UMR 1041 - Centre d'Economie et de Sociologie Appliquées à l'Agriculture et aux Espaces Ruraux"/>
    <s v="201222031Z AVENUES EA 7284 - Modélisation multi-échelle des systèmes urbains"/>
    <m/>
    <m/>
    <m/>
    <m/>
    <m/>
    <m/>
    <m/>
    <m/>
    <m/>
    <m/>
    <m/>
    <m/>
    <m/>
    <m/>
    <m/>
    <m/>
    <m/>
    <n v="3"/>
  </r>
  <r>
    <x v="36"/>
    <x v="1"/>
    <x v="1"/>
    <s v="201119454C ISTERRE UMR 5275 - Institut des Sciences de la Terre"/>
    <s v="199812919F LGP UMR 8591 - Laboratoire de géographie physique : environnements quaternaires et actuels"/>
    <s v="202024516R IMREDD - Institut Méditerranéen du Risque de l'Environnement et du Développement Durable"/>
    <s v="200816914E GEOAZUR UMR 7329 - Géoazur "/>
    <s v="202123702B ITES UMR 7063 - Institut Terre Environnement Strasbourg"/>
    <s v="201320679A GERS (Département, formation recherche UGE) - Département Géotechnique, environnement, risques naturels et sciences de la terre "/>
    <s v="201320680B COSYS-IMSE (UGE Département, formation recherche) - Département Composants et systèmes "/>
    <s v="201220431K LAGRANGE UMR 7282 - Laboratoire J-L. Lagrange"/>
    <s v="201621882V GEOMAS UA 7495 - Géomécanique, Matériaux et Structures"/>
    <s v="201722596S PSE-ENV - Pôle Santé Environnement - Direction Environnement"/>
    <s v="201119400U LGL-TPE UMR 5276 - Laboratoire de géologie de Lyon : Terre, planètes et environnement "/>
    <s v="CSEM - Centre Sismologique Euro-Méditerranéen"/>
    <m/>
    <m/>
    <m/>
    <m/>
    <m/>
    <m/>
    <m/>
    <m/>
    <n v="12"/>
  </r>
  <r>
    <x v="37"/>
    <x v="1"/>
    <x v="1"/>
    <s v="200922745N IRC - Institut de Recherche en Constructibilité"/>
    <s v="201220400B BGS UMR 6282 - BIOGEOSCIENCES"/>
    <s v="200012140A ThéMA UMR 6049 - THEORISER ET MODELISER POUR AMENAGER"/>
    <s v="01522593X LEDi UR 7467 - Laboratoire d'Economie de Dijon"/>
    <s v="201421810A Cerema-TV - Cerema Direction Technique Territoires et Ville"/>
    <s v="201923230X BPE - Bâtiments Performants dans leur Environnement "/>
    <s v="200118591H LIST - Laboratoire d'Intégration des Systèmes et des Technologies"/>
    <m/>
    <m/>
    <m/>
    <m/>
    <m/>
    <m/>
    <m/>
    <m/>
    <m/>
    <m/>
    <m/>
    <m/>
    <m/>
    <n v="7"/>
  </r>
  <r>
    <x v="38"/>
    <x v="1"/>
    <x v="1"/>
    <s v="201320509R LIVE UMR 7362 - Laboratoire Image, Ville, Environnement "/>
    <s v="200012140A ThéMA UMR 6049 - THEORISER ET MODELISER POUR AMENAGER"/>
    <s v="200412232H FEMTO-ST UMR 6174 - INSTITUT FRANCHE-COMTE ELECTRONIQUE MECANIQUE THERMIQUE ET OPTIQUE - SCIENCES ET TECHNOLOGIES"/>
    <s v="201922947P DataTerra UAR 2013 - CPST Coordination Pôles de données et de services pour le Système Terre"/>
    <s v="201923230X BPE - Bâtiments Performants dans leur Environnement "/>
    <s v="200815509C LEMNA UR 4272 - LABORATOIRE D'ECONOMIE ET DE MANAGEMENT NANTES ATLANTIQUE"/>
    <s v="200817437Y GRANEM - GROUPE DE RECHERCHE ANGEVIN EN ECONOMIE ET MANAGEMENT"/>
    <s v="199511949P IRIT UMR 5505 -  Institut de Recherche en Informatique de Toulouse"/>
    <s v="202224180S LinCS UMR 7069 - Laboratoire interdisciplinaire en études culturelles"/>
    <s v="201320497C Icube UMR 7357 - Laboratoire des sciences de l'Ingénieur, de l'Informatique et de l'Imagerie"/>
    <s v="199911704F CETHIL UMR 5008 - CENTRE D' ÉNERGÉTIQUE ET DE THERMIQUE DE LYON"/>
    <s v="201320680B COSYS-IMSE (UGE Département, formation recherche) - Département Composants et systèmes "/>
    <m/>
    <m/>
    <m/>
    <m/>
    <m/>
    <m/>
    <m/>
    <m/>
    <n v="12"/>
  </r>
  <r>
    <x v="39"/>
    <x v="1"/>
    <x v="1"/>
    <s v="199911701C AMPERE UMR 5005 - Laboratoire Ampère"/>
    <s v="200111810M LAMA UMR 5127 - Laboratoire de mathématiques"/>
    <s v="200012140A ThéMA UMR 6049 - THEORISER ET MODELISER POUR AMENAGER"/>
    <s v="200511875R LIRIS UMR 5205 - LABORATOIRE D'INFORMATIQUE EN IMAGE ET SYSTEMES D'INFORMATION"/>
    <s v="201019326T AUSSER UMR 3329 - Architecture Urbanisme Société : Savoirs, Enseignement, Recherche"/>
    <s v="201222600T MAP-MAACC UMR 3495 - Modélisations pour l'Assistance à l'Activité Cognitive de Conception"/>
    <m/>
    <m/>
    <m/>
    <m/>
    <m/>
    <m/>
    <m/>
    <m/>
    <m/>
    <m/>
    <m/>
    <m/>
    <m/>
    <m/>
    <n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19CAAB-4B45-4C30-9A58-55AE78A4CB43}" name="Tableau croisé dynamique4" cacheId="16" applyNumberFormats="0" applyBorderFormats="0" applyFontFormats="0" applyPatternFormats="0" applyAlignmentFormats="0" applyWidthHeightFormats="1" dataCaption="Valeurs" updatedVersion="8" minRefreshableVersion="3" useAutoFormatting="1" itemPrintTitles="1" createdVersion="8" indent="0" outline="1" outlineData="1" multipleFieldFilters="0" chartFormat="17" rowHeaderCaption="Etablissements Porteurs">
  <location ref="A5:B14" firstHeaderRow="1" firstDataRow="1" firstDataCol="1" rowPageCount="2" colPageCount="1"/>
  <pivotFields count="25">
    <pivotField showAll="0"/>
    <pivotField showAll="0"/>
    <pivotField axis="axisPage" dataField="1" multipleItemSelectionAllowed="1" showAll="0">
      <items count="3">
        <item h="1" x="1"/>
        <item x="0"/>
        <item t="default"/>
      </items>
    </pivotField>
    <pivotField axis="axisPage" showAll="0">
      <items count="3">
        <item x="1"/>
        <item x="0"/>
        <item t="default"/>
      </items>
    </pivotField>
    <pivotField numFmtId="164" showAll="0"/>
    <pivotField showAll="0"/>
    <pivotField showAll="0"/>
    <pivotField showAll="0"/>
    <pivotField showAll="0"/>
    <pivotField showAll="0"/>
    <pivotField axis="axisRow" showAll="0">
      <items count="33">
        <item x="10"/>
        <item x="24"/>
        <item x="17"/>
        <item x="5"/>
        <item x="9"/>
        <item x="1"/>
        <item x="22"/>
        <item x="15"/>
        <item x="6"/>
        <item x="19"/>
        <item x="21"/>
        <item x="31"/>
        <item x="0"/>
        <item x="29"/>
        <item x="11"/>
        <item x="23"/>
        <item x="2"/>
        <item x="8"/>
        <item x="3"/>
        <item x="7"/>
        <item x="14"/>
        <item x="20"/>
        <item x="13"/>
        <item x="18"/>
        <item x="27"/>
        <item x="26"/>
        <item x="30"/>
        <item x="28"/>
        <item x="4"/>
        <item x="12"/>
        <item x="16"/>
        <item x="25"/>
        <item t="default"/>
      </items>
    </pivotField>
    <pivotField showAll="0">
      <items count="29">
        <item x="17"/>
        <item x="4"/>
        <item x="18"/>
        <item x="10"/>
        <item x="16"/>
        <item x="6"/>
        <item x="21"/>
        <item x="3"/>
        <item x="9"/>
        <item x="8"/>
        <item x="15"/>
        <item x="26"/>
        <item x="1"/>
        <item x="14"/>
        <item x="25"/>
        <item x="20"/>
        <item x="22"/>
        <item x="19"/>
        <item x="0"/>
        <item x="24"/>
        <item x="7"/>
        <item x="2"/>
        <item x="5"/>
        <item x="13"/>
        <item x="12"/>
        <item x="23"/>
        <item x="27"/>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9">
    <i>
      <x/>
    </i>
    <i>
      <x v="5"/>
    </i>
    <i>
      <x v="8"/>
    </i>
    <i>
      <x v="12"/>
    </i>
    <i>
      <x v="16"/>
    </i>
    <i>
      <x v="18"/>
    </i>
    <i>
      <x v="19"/>
    </i>
    <i>
      <x v="28"/>
    </i>
    <i t="grand">
      <x/>
    </i>
  </rowItems>
  <colItems count="1">
    <i/>
  </colItems>
  <pageFields count="2">
    <pageField fld="2" hier="-1"/>
    <pageField fld="3" item="1" hier="-1"/>
  </pageFields>
  <dataFields count="1">
    <dataField name="Nombre" fld="2"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FCB5F1-A88A-4EF1-B732-E7DC9F040C26}" name="Tableau croisé dynamique22" cacheId="17" applyNumberFormats="0" applyBorderFormats="0" applyFontFormats="0" applyPatternFormats="0" applyAlignmentFormats="0" applyWidthHeightFormats="1" dataCaption="Valeurs" updatedVersion="8" minRefreshableVersion="3" useAutoFormatting="1" itemPrintTitles="1" createdVersion="8" indent="0" outline="1" outlineData="1" multipleFieldFilters="0" chartFormat="9" rowHeaderCaption="Nom projet">
  <location ref="A4:B13" firstHeaderRow="1" firstDataRow="1" firstDataCol="1" rowPageCount="2" colPageCount="1"/>
  <pivotFields count="24">
    <pivotField axis="axisRow" showAll="0" sortType="ascending">
      <items count="41">
        <item x="18"/>
        <item x="19"/>
        <item x="20"/>
        <item x="21"/>
        <item x="22"/>
        <item x="23"/>
        <item x="24"/>
        <item x="12"/>
        <item x="25"/>
        <item x="26"/>
        <item x="13"/>
        <item x="27"/>
        <item x="28"/>
        <item x="29"/>
        <item x="0"/>
        <item x="8"/>
        <item x="30"/>
        <item x="4"/>
        <item x="31"/>
        <item x="32"/>
        <item x="33"/>
        <item x="10"/>
        <item x="5"/>
        <item x="14"/>
        <item x="34"/>
        <item x="15"/>
        <item x="11"/>
        <item x="35"/>
        <item x="16"/>
        <item x="6"/>
        <item x="17"/>
        <item x="1"/>
        <item x="36"/>
        <item x="37"/>
        <item x="38"/>
        <item x="2"/>
        <item x="7"/>
        <item x="39"/>
        <item x="9"/>
        <item x="3"/>
        <item t="default"/>
      </items>
    </pivotField>
    <pivotField axis="axisPage" showAll="0">
      <items count="3">
        <item x="1"/>
        <item x="0"/>
        <item t="default"/>
      </items>
    </pivotField>
    <pivotField axis="axisPage"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0"/>
  </rowFields>
  <rowItems count="9">
    <i>
      <x v="14"/>
    </i>
    <i>
      <x v="17"/>
    </i>
    <i>
      <x v="21"/>
    </i>
    <i>
      <x v="29"/>
    </i>
    <i>
      <x v="31"/>
    </i>
    <i>
      <x v="35"/>
    </i>
    <i>
      <x v="36"/>
    </i>
    <i>
      <x v="39"/>
    </i>
    <i t="grand">
      <x/>
    </i>
  </rowItems>
  <colItems count="1">
    <i/>
  </colItems>
  <pageFields count="2">
    <pageField fld="1" item="1" hier="-1"/>
    <pageField fld="2" item="1" hier="-1"/>
  </pageFields>
  <dataFields count="1">
    <dataField name="Somme de nombre laboratoires" fld="2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3AD7C0-7A30-4147-B558-B0D5A9BFBA07}" name="Tableau croisé dynamique1" cacheId="15" applyNumberFormats="0" applyBorderFormats="0" applyFontFormats="0" applyPatternFormats="0" applyAlignmentFormats="0" applyWidthHeightFormats="1" dataCaption="Valeurs" updatedVersion="8" minRefreshableVersion="3" useAutoFormatting="1" itemPrintTitles="1" createdVersion="8" indent="0" outline="1" outlineData="1" multipleFieldFilters="0">
  <location ref="A4:E18" firstHeaderRow="1" firstDataRow="2" firstDataCol="1" rowPageCount="2" colPageCount="1"/>
  <pivotFields count="230">
    <pivotField axis="axisRow" showAll="0">
      <items count="42">
        <item x="18"/>
        <item x="19"/>
        <item x="20"/>
        <item x="21"/>
        <item x="22"/>
        <item x="23"/>
        <item x="24"/>
        <item x="12"/>
        <item x="25"/>
        <item x="26"/>
        <item x="13"/>
        <item x="27"/>
        <item x="28"/>
        <item x="29"/>
        <item x="0"/>
        <item x="8"/>
        <item x="30"/>
        <item x="4"/>
        <item x="31"/>
        <item x="32"/>
        <item x="33"/>
        <item x="10"/>
        <item x="5"/>
        <item x="14"/>
        <item x="34"/>
        <item x="15"/>
        <item x="11"/>
        <item x="35"/>
        <item x="16"/>
        <item x="6"/>
        <item x="17"/>
        <item x="1"/>
        <item x="36"/>
        <item x="37"/>
        <item x="38"/>
        <item x="2"/>
        <item x="7"/>
        <item x="39"/>
        <item x="9"/>
        <item x="3"/>
        <item x="40"/>
        <item t="default"/>
      </items>
    </pivotField>
    <pivotField showAll="0"/>
    <pivotField axis="axisPage" showAll="0">
      <items count="4">
        <item x="1"/>
        <item x="0"/>
        <item x="2"/>
        <item t="default"/>
      </items>
    </pivotField>
    <pivotField axis="axisPage" showAll="0">
      <items count="4">
        <item x="1"/>
        <item x="0"/>
        <item x="2"/>
        <item t="default"/>
      </items>
    </pivotField>
    <pivotField dataField="1" showAll="0"/>
    <pivotField axis="axisCol" showAll="0">
      <items count="7">
        <item x="0"/>
        <item x="1"/>
        <item x="2"/>
        <item x="3"/>
        <item x="4"/>
        <item x="5"/>
        <item t="default"/>
      </items>
    </pivotField>
    <pivotField axis="axisRow" showAll="0">
      <items count="8">
        <item x="3"/>
        <item x="0"/>
        <item x="4"/>
        <item x="5"/>
        <item x="1"/>
        <item x="2"/>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6"/>
    <field x="0"/>
  </rowFields>
  <rowItems count="13">
    <i>
      <x/>
    </i>
    <i r="1">
      <x v="36"/>
    </i>
    <i>
      <x v="1"/>
    </i>
    <i r="1">
      <x v="14"/>
    </i>
    <i r="1">
      <x v="17"/>
    </i>
    <i r="1">
      <x v="31"/>
    </i>
    <i>
      <x v="4"/>
    </i>
    <i r="1">
      <x v="21"/>
    </i>
    <i r="1">
      <x v="35"/>
    </i>
    <i r="1">
      <x v="39"/>
    </i>
    <i>
      <x v="5"/>
    </i>
    <i r="1">
      <x v="29"/>
    </i>
    <i t="grand">
      <x/>
    </i>
  </rowItems>
  <colFields count="1">
    <field x="5"/>
  </colFields>
  <colItems count="4">
    <i>
      <x/>
    </i>
    <i>
      <x v="1"/>
    </i>
    <i>
      <x v="3"/>
    </i>
    <i t="grand">
      <x/>
    </i>
  </colItems>
  <pageFields count="2">
    <pageField fld="2" item="1" hier="-1"/>
    <pageField fld="3" item="1" hier="-1"/>
  </pageFields>
  <dataFields count="1">
    <dataField name="Somme de Budget (demandé) en M€"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5138D41-435C-4894-8E20-B31FF3B90B0C}" name="Tableau croisé dynamique27" cacheId="18" applyNumberFormats="0" applyBorderFormats="0" applyFontFormats="0" applyPatternFormats="0" applyAlignmentFormats="0" applyWidthHeightFormats="1" dataCaption="Valeurs" updatedVersion="8" minRefreshableVersion="3" useAutoFormatting="1" itemPrintTitles="1" createdVersion="8" indent="0" outline="1" outlineData="1" multipleFieldFilters="0">
  <location ref="A4:B13" firstHeaderRow="1" firstDataRow="1" firstDataCol="1" rowPageCount="2" colPageCount="1"/>
  <pivotFields count="4">
    <pivotField dataField="1" subtotalTop="0" showAll="0" defaultSubtotal="0"/>
    <pivotField axis="axisRow" allDrilled="1" showAll="0" dataSourceSort="1" defaultAttributeDrillState="1">
      <items count="9">
        <item x="0"/>
        <item x="1"/>
        <item x="2"/>
        <item x="3"/>
        <item x="4"/>
        <item x="5"/>
        <item x="6"/>
        <item x="7"/>
        <item t="default"/>
      </items>
    </pivotField>
    <pivotField axis="axisPage" allDrilled="1" subtotalTop="0" showAll="0" dataSourceSort="1" defaultSubtotal="0" defaultAttributeDrillState="1"/>
    <pivotField axis="axisPage" allDrilled="1" subtotalTop="0" showAll="0" dataSourceSort="1" defaultSubtotal="0" defaultAttributeDrillState="1"/>
  </pivotFields>
  <rowFields count="1">
    <field x="1"/>
  </rowFields>
  <rowItems count="9">
    <i>
      <x/>
    </i>
    <i>
      <x v="1"/>
    </i>
    <i>
      <x v="2"/>
    </i>
    <i>
      <x v="3"/>
    </i>
    <i>
      <x v="4"/>
    </i>
    <i>
      <x v="5"/>
    </i>
    <i>
      <x v="6"/>
    </i>
    <i>
      <x v="7"/>
    </i>
    <i t="grand">
      <x/>
    </i>
  </rowItems>
  <colItems count="1">
    <i/>
  </colItems>
  <pageFields count="2">
    <pageField fld="3" hier="31" name="[Tableau1].[Financé].&amp;[OUI]" cap="OUI"/>
    <pageField fld="2" hier="30" name="[Tableau1].[AUDITIONNÉ].[All]" cap="All"/>
  </pageFields>
  <dataFields count="1">
    <dataField name="Nombre" fld="0" subtotal="count" baseField="0" baseItem="0"/>
  </dataFields>
  <pivotHierarchies count="2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ombre"/>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lage 1]"/>
        <x15:activeTabTopLevelEntity name="[Tableau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8D76075-37B3-48A1-B02A-365C9BEE608B}" name="Tableau croisé dynamique29" cacheId="19" applyNumberFormats="0" applyBorderFormats="0" applyFontFormats="0" applyPatternFormats="0" applyAlignmentFormats="0" applyWidthHeightFormats="1" dataCaption="Valeurs" updatedVersion="8" minRefreshableVersion="3" useAutoFormatting="1" itemPrintTitles="1" createdVersion="8" indent="0" outline="1" outlineData="1" multipleFieldFilters="0">
  <location ref="A4:J46" firstHeaderRow="1" firstDataRow="2" firstDataCol="1" rowPageCount="2" colPageCount="1"/>
  <pivotFields count="5">
    <pivotField dataField="1" subtotalTop="0" showAll="0" defaultSubtotal="0"/>
    <pivotField axis="axisRow" allDrilled="1" showAll="0" dataSourceSort="1" defaultAttributeDrillState="1">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axis="axisCol" allDrilled="1" showAll="0" dataSourceSort="1" defaultAttributeDrillState="1">
      <items count="9">
        <item x="0"/>
        <item x="1"/>
        <item x="2"/>
        <item x="3"/>
        <item x="4"/>
        <item x="5"/>
        <item x="6"/>
        <item x="7"/>
        <item t="default"/>
      </items>
    </pivotField>
    <pivotField axis="axisPage" allDrilled="1" subtotalTop="0" showAll="0" dataSourceSort="1" defaultSubtotal="0" defaultAttributeDrillState="1"/>
    <pivotField axis="axisPage" allDrilled="1" subtotalTop="0" showAll="0" dataSourceSort="1" defaultSubtotal="0" defaultAttributeDrillState="1"/>
  </pivotFields>
  <rowFields count="1">
    <field x="1"/>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Fields count="1">
    <field x="2"/>
  </colFields>
  <colItems count="9">
    <i>
      <x/>
    </i>
    <i>
      <x v="1"/>
    </i>
    <i>
      <x v="2"/>
    </i>
    <i>
      <x v="3"/>
    </i>
    <i>
      <x v="4"/>
    </i>
    <i>
      <x v="5"/>
    </i>
    <i>
      <x v="6"/>
    </i>
    <i>
      <x v="7"/>
    </i>
    <i t="grand">
      <x/>
    </i>
  </colItems>
  <pageFields count="2">
    <pageField fld="3" hier="30" name="[Tableau1].[AUDITIONNÉ].[All]" cap="All"/>
    <pageField fld="4" hier="31" name="[Tableau1].[Financé].&amp;[OUI]" cap="OUI"/>
  </pageFields>
  <dataFields count="1">
    <dataField name="Nombre de NOM et Prénom" fld="0" subtotal="count" baseField="0" baseItem="0"/>
  </dataFields>
  <pivotHierarchies count="2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lage 1]"/>
        <x15:activeTabTopLevelEntity name="[Tableau1]"/>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B547F7-ABCD-FF4C-84A6-4D4D5CD30BCF}" name="Tableau1" displayName="Tableau1" ref="A1:HV42" totalsRowShown="0" headerRowDxfId="337" dataDxfId="336">
  <autoFilter ref="A1:HV42" xr:uid="{CEB547F7-ABCD-FF4C-84A6-4D4D5CD30BCF}"/>
  <sortState xmlns:xlrd2="http://schemas.microsoft.com/office/spreadsheetml/2017/richdata2" ref="A2:HV42">
    <sortCondition ref="F1:F42"/>
  </sortState>
  <tableColumns count="230">
    <tableColumn id="53" xr3:uid="{D22B2A14-1607-9C43-A48E-25FEF005128D}" name="ACRONYME" dataDxfId="335"/>
    <tableColumn id="147" xr3:uid="{5C2CBA29-1EB1-274F-BB5F-C3429E7F0156}" name="Présent aux journées" dataDxfId="334"/>
    <tableColumn id="146" xr3:uid="{8FAFDE97-872A-5044-87D6-844E01FEFFAA}" name="AUDITIONNÉ" dataDxfId="333"/>
    <tableColumn id="230" xr3:uid="{928E1246-0868-414C-85C3-9556107AEC01}" name="Financé" dataDxfId="332"/>
    <tableColumn id="183" xr3:uid="{376180AA-AA23-3040-8473-E937CBAEDA52}" name="Budget (demandé) en M€" dataDxfId="331"/>
    <tableColumn id="197" xr3:uid="{0FF784EE-07DD-477F-8A30-A628F7F3200E}" name="Note du jury" dataDxfId="330"/>
    <tableColumn id="202" xr3:uid="{CB215ADA-4E08-497E-B3E0-C47E858CE651}" name="Défi" dataDxfId="329"/>
    <tableColumn id="5" xr3:uid="{12B0D485-803F-FB4A-86B4-61CC455F2264}" name="NOM COMPLET FR" dataDxfId="328"/>
    <tableColumn id="188" xr3:uid="{04947FB9-BE14-804F-8A2C-2AC332629022}" name="NOM COMPLET ANGLAIS" dataDxfId="327"/>
    <tableColumn id="6" xr3:uid="{1725EB4F-3BB9-1D40-8C9E-E2B69422F14C}" name="NOM PRENOM DU PORTEUR" dataDxfId="326"/>
    <tableColumn id="2" xr3:uid="{2678103E-4920-3D4C-80A1-1F91CE166EFF}" name="Établissement porteur" dataDxfId="325"/>
    <tableColumn id="3" xr3:uid="{2041DEE5-F528-7C46-BC90-CAEEDF926040}" name="Établissement 2" dataDxfId="324"/>
    <tableColumn id="4" xr3:uid="{F897D31E-9873-0B4C-8729-941CFE82A9F3}" name="Établissement 3" dataDxfId="323"/>
    <tableColumn id="7" xr3:uid="{E569DCDB-8912-2746-9EC5-6CC7789FC165}" name="Établissement 4" dataDxfId="322"/>
    <tableColumn id="8" xr3:uid="{A554B6A9-B733-B143-98F3-BDFEC9D33624}" name="Établissement 5" dataDxfId="321"/>
    <tableColumn id="9" xr3:uid="{EE7969B0-C779-634C-A619-CE21029A2E22}" name="Établissement 6" dataDxfId="320"/>
    <tableColumn id="10" xr3:uid="{63457A43-21D3-A44E-98A6-F535F2F0A89C}" name="Établissement 7" dataDxfId="319"/>
    <tableColumn id="11" xr3:uid="{48C8CE7A-7E50-E849-8A89-3662BB9E3301}" name="Établissement 8" dataDxfId="318"/>
    <tableColumn id="12" xr3:uid="{7BB051F3-8B06-7C4A-8CB2-96EB38BC797C}" name="Établissement 9" dataDxfId="317"/>
    <tableColumn id="13" xr3:uid="{EB83BD52-E717-C041-847E-0CC22DE053CA}" name="Établissement 10" dataDxfId="316"/>
    <tableColumn id="14" xr3:uid="{0C2A7DA5-E81A-A24F-87A8-92EAE21A0DAA}" name="Établissement 11" dataDxfId="315"/>
    <tableColumn id="15" xr3:uid="{3EEF23C6-9F78-6E47-A9D1-D9467E36B7B6}" name="Établissement 12" dataDxfId="314"/>
    <tableColumn id="16" xr3:uid="{1EF649AC-E748-8E4C-BC83-FA1632DF6ED0}" name="Établissement 13" dataDxfId="313"/>
    <tableColumn id="17" xr3:uid="{A8931684-4089-B24D-97B1-A1E43DCBB0A5}" name="Établissement 14" dataDxfId="312"/>
    <tableColumn id="18" xr3:uid="{4EECE8CD-7065-1D44-8161-A217C38155A9}" name="Établissement 15" dataDxfId="311"/>
    <tableColumn id="19" xr3:uid="{A0A99198-74C3-0049-8435-53C690E1BF1A}" name="LABORATOIRE DU PORTEUR" dataDxfId="310"/>
    <tableColumn id="60" xr3:uid="{074E6C56-393B-AE49-8638-DA4F0241B656}" name="Lab porteur chercheur 1" dataDxfId="309"/>
    <tableColumn id="61" xr3:uid="{9ACDBBBE-23B4-3649-B681-7791EDDB36FD}" name="Lab porteur chercheur 2" dataDxfId="308"/>
    <tableColumn id="62" xr3:uid="{3382334B-0620-FE45-BDFB-26B10EF40B49}" name="Lab porteur chercheur 3" dataDxfId="307"/>
    <tableColumn id="63" xr3:uid="{4A1618E8-1938-5B46-AECF-850CFBE5C1C9}" name="Lab porteur chercheur 4" dataDxfId="306"/>
    <tableColumn id="64" xr3:uid="{79C22F53-0573-B44F-A617-89D6122947DF}" name="Lab porteur chercheur 5" dataDxfId="305"/>
    <tableColumn id="150" xr3:uid="{3EE3B386-3C27-F64C-8A6A-6815C95E48B4}" name="Lab porteur chercheur 6" dataDxfId="304"/>
    <tableColumn id="152" xr3:uid="{7CEE8218-ADA1-4740-805A-DD6B0B534DB1}" name="Lab porteur chercheur 7" dataDxfId="303"/>
    <tableColumn id="101" xr3:uid="{301B9864-A190-034D-AF19-6A765EB2A8CC}" name="Lab porteur chercheur 8" dataDxfId="302"/>
    <tableColumn id="107" xr3:uid="{870A5083-163A-EE4D-BB0E-359A89707AED}" name="Lab porteur chercheur 9" dataDxfId="301"/>
    <tableColumn id="182" xr3:uid="{BAE8FEA2-78E1-2342-92E4-BB77E1914718}" name="Lab porteur chercheur 10" dataDxfId="300"/>
    <tableColumn id="229" xr3:uid="{9F4353E0-9AB0-5B40-91B5-E05257A92DE2}" name="Lab porteur chercheur 11" dataDxfId="299"/>
    <tableColumn id="20" xr3:uid="{D98341A2-2DFF-0C4D-B567-000CA13B5417}" name="LABORATOIRE 2" dataDxfId="298"/>
    <tableColumn id="52" xr3:uid="{DA94D07F-27EB-AD48-A7CB-135DC7B0BDC8}" name="Lab 2 Chercheur 1" dataDxfId="297"/>
    <tableColumn id="59" xr3:uid="{EB2293A3-EFB5-6648-8F76-A52A1993E8A3}" name="Lab 2 Chercheur 2" dataDxfId="296"/>
    <tableColumn id="58" xr3:uid="{B22EF44F-2BF7-2945-9DDE-4151CA9FC079}" name="Lab 2 Chercheur 3" dataDxfId="295"/>
    <tableColumn id="57" xr3:uid="{638F24B5-D2B8-184B-9EB7-5A20C46D1DFB}" name="Lab 2 Chercheur 4" dataDxfId="294"/>
    <tableColumn id="56" xr3:uid="{90E6546C-C400-8848-A846-A3EF37F03D5E}" name="Lab 2 Chercheur 5" dataDxfId="293"/>
    <tableColumn id="153" xr3:uid="{000B45E1-B914-7F4D-82B1-26616CA7C331}" name="Lab 2 Chercheur 6" dataDxfId="292"/>
    <tableColumn id="154" xr3:uid="{A161E5F2-275C-5649-A231-F8EA2028A876}" name="Lab 2 Chercheur 7" dataDxfId="291"/>
    <tableColumn id="21" xr3:uid="{49BE6A0B-FB68-F14D-A62D-F277AB45BF6E}" name="LABORATOIRE 3" dataDxfId="290"/>
    <tableColumn id="69" xr3:uid="{9BA5D28A-DEF9-BD4F-9967-C7C8EA008B55}" name="Lab 3 Chercheur 1" dataDxfId="289"/>
    <tableColumn id="68" xr3:uid="{5E5B9CA4-6518-5547-AB61-30F50D435AAF}" name="Lab 3 Chercheur 2" dataDxfId="288"/>
    <tableColumn id="67" xr3:uid="{96D122BE-CABD-4345-A052-95B4637BB00A}" name="Lab 3 Chercheur 3" dataDxfId="287"/>
    <tableColumn id="66" xr3:uid="{26694768-EAFC-8643-89C1-ABDEF22586A6}" name="Lab 3 Chercheur 4" dataDxfId="286"/>
    <tableColumn id="65" xr3:uid="{98FA0BE5-FD5C-F44F-AFA3-61745AAC7738}" name="Lab 3 Chercheur 5" dataDxfId="285"/>
    <tableColumn id="155" xr3:uid="{48103BB1-EADD-B440-B179-494F93D3A6DB}" name="Lab 3 Chercheur 6" dataDxfId="284"/>
    <tableColumn id="156" xr3:uid="{09C09E1F-F627-634D-AC27-12C83A14214D}" name="Lab 3 Chercheur 7" dataDxfId="283"/>
    <tableColumn id="184" xr3:uid="{B8570D3D-9D03-334D-9A5E-076DD076ECED}" name="Lab 3 Chercheur 8" dataDxfId="282"/>
    <tableColumn id="185" xr3:uid="{FEA5D021-6A0E-1348-A04D-192698566E22}" name="Lab 3 Chercheur 9" dataDxfId="281"/>
    <tableColumn id="22" xr3:uid="{A3D332F8-E811-7248-A3B6-B08D5263C191}" name="LABORATOIRE 4" dataDxfId="280"/>
    <tableColumn id="78" xr3:uid="{7695C45E-CFB0-7542-93FE-13CBCFE1BE5A}" name="Lab 4 Chercheur 1" dataDxfId="279"/>
    <tableColumn id="77" xr3:uid="{E2683E5F-E09F-BC49-B43F-67DEEA7DA827}" name="Lab 4 Chercheur 2" dataDxfId="278"/>
    <tableColumn id="76" xr3:uid="{37CDA057-FE08-B845-B9D1-A0CE5E236E42}" name="Lab 4 Chercheur 3" dataDxfId="277"/>
    <tableColumn id="75" xr3:uid="{B0B7D8E3-307F-B245-AE0A-C5B309216962}" name="Lab 4 Chercheur 4" dataDxfId="276"/>
    <tableColumn id="74" xr3:uid="{C1F15515-FFE6-D54F-8F0D-996FA27F59AB}" name="Lab 4 Chercheur 5" dataDxfId="275"/>
    <tableColumn id="148" xr3:uid="{D7997AE6-567B-6D4D-A0BE-03EBAF91445D}" name="Lab 4 Chercheur 6" dataDxfId="274"/>
    <tableColumn id="149" xr3:uid="{B2F28100-0DFF-8C44-88C6-CA3AE729DD9B}" name="Lab 4 Chercheur 7" dataDxfId="273"/>
    <tableColumn id="181" xr3:uid="{F43B6271-5803-634B-B10E-0B64CBAA5E9A}" name="Lab 4 Chercheur 8" dataDxfId="272"/>
    <tableColumn id="73" xr3:uid="{8D07FBEE-E189-E34F-B3F7-680D1865338D}" name="LABORATOIRE 5" dataDxfId="271"/>
    <tableColumn id="80" xr3:uid="{E6438F59-17DD-8145-86A2-2CA597284644}" name="Lab 5 Chercheur 1" dataDxfId="270"/>
    <tableColumn id="84" xr3:uid="{9A9DD8D5-E42D-454E-A1CF-6DC82C055F2F}" name="Lab 5 Chercheur 2" dataDxfId="269"/>
    <tableColumn id="83" xr3:uid="{BBC1060C-2112-C34F-BCA0-756BDEB2A3BF}" name="Lab 5 Chercheur 3" dataDxfId="268"/>
    <tableColumn id="82" xr3:uid="{54542917-D99A-2A4C-BEB4-7E449BC99E9E}" name="Lab 5 Chercheur 4" dataDxfId="267"/>
    <tableColumn id="81" xr3:uid="{014E6B01-2A76-7C48-98C6-CD645B1702CD}" name="Lab 5 Chercheur 5" dataDxfId="266"/>
    <tableColumn id="157" xr3:uid="{FD8F7506-1AC9-A24A-8B59-3B24B578DBAB}" name="Lab 5 Chercheur 6" dataDxfId="265"/>
    <tableColumn id="158" xr3:uid="{10484846-D286-984E-9E25-6F975107B25F}" name="Lab 5 Chercheur 7" dataDxfId="264"/>
    <tableColumn id="228" xr3:uid="{E26EDE82-D667-7F4D-9D03-9676D2649558}" name="Lab 5 Chercheur 8" dataDxfId="263"/>
    <tableColumn id="72" xr3:uid="{61A8D34C-D2D1-1245-BF05-DE89F39FF21D}" name="LABORATOIRE 6" dataDxfId="262"/>
    <tableColumn id="89" xr3:uid="{089B6FE2-10B3-A54C-8AA5-A0456B0E6603}" name="Lab 6 Chercheur 1" dataDxfId="261"/>
    <tableColumn id="88" xr3:uid="{813E57A9-2AAD-3240-B215-47F3B70FDF76}" name="Lab 6 Chercheur 2" dataDxfId="260"/>
    <tableColumn id="87" xr3:uid="{75DB2140-BDB7-924E-A703-5AA0E7CCE9A8}" name="Lab 6 Chercheur 3" dataDxfId="259"/>
    <tableColumn id="86" xr3:uid="{ECD409C7-5653-5B46-8820-9CC33E9B00C9}" name="Lab 6 Chercheur 4" dataDxfId="258"/>
    <tableColumn id="85" xr3:uid="{DCF3FA54-0E8D-B74E-BB48-F8DB7A491E39}" name="Lab 6 Chercheur 5" dataDxfId="257"/>
    <tableColumn id="159" xr3:uid="{0745943A-298F-6846-87B8-1BC22EAAEC7B}" name="Lab 6 Chercheur 6" dataDxfId="256"/>
    <tableColumn id="160" xr3:uid="{3C531EDB-0758-064C-8D47-154427988999}" name="Lab 6 Chercheur 7" dataDxfId="255"/>
    <tableColumn id="71" xr3:uid="{D2854B3E-D066-2B48-B5D1-C8F9FA9AC90A}" name="LABORATOIRE 7" dataDxfId="254"/>
    <tableColumn id="70" xr3:uid="{7832A65C-44F1-B64A-AE01-1E8FEE804DD6}" name="Lab 7 Chercheur 1" dataDxfId="253"/>
    <tableColumn id="23" xr3:uid="{B3A4BAFB-A890-124C-8203-0209C56413F3}" name="Lab 7 Chercheur 2" dataDxfId="252"/>
    <tableColumn id="24" xr3:uid="{E1470EF0-4048-F34E-BB83-E9D6662AD735}" name="Lab 7 Chercheur 3" dataDxfId="251"/>
    <tableColumn id="25" xr3:uid="{66FC4927-522F-1F43-ACCF-565B6A15F1D8}" name="Lab 7 Chercheur 4" dataDxfId="250"/>
    <tableColumn id="26" xr3:uid="{B5AD285B-C9BF-1E4D-8D50-85FFE2F9144F}" name="Lab 7 Chercheur 5" dataDxfId="249"/>
    <tableColumn id="161" xr3:uid="{46AD5F10-54C1-7B44-A815-A9A1A69CCEA1}" name="Lab 7 Chercheur 6" dataDxfId="248"/>
    <tableColumn id="162" xr3:uid="{6655D809-6705-5C47-8225-6AFB50A2CA86}" name="Lab 7 Chercheur 7" dataDxfId="247"/>
    <tableColumn id="27" xr3:uid="{9CA2C850-50E4-1F41-8EFF-2A7E3ACCD1AC}" name="LABORATOIRE 8" dataDxfId="246"/>
    <tableColumn id="28" xr3:uid="{D5F47BEB-6F38-CB4F-819C-C2C299059058}" name="Lab 8 Chercheur 1" dataDxfId="245"/>
    <tableColumn id="29" xr3:uid="{3C28B4C3-E2F4-8A42-A74A-63EEA45BA778}" name="Lab 8 Chercheur 2" dataDxfId="244"/>
    <tableColumn id="30" xr3:uid="{6857C9A8-DB95-B140-B859-5D0C4417A0D7}" name="Lab 8 Chercheur 3" dataDxfId="243"/>
    <tableColumn id="31" xr3:uid="{B14CCAAD-8A4B-2441-9FCA-EB4C1DF12EAD}" name="Lab 8 Chercheur 4" dataDxfId="242"/>
    <tableColumn id="32" xr3:uid="{0599DC0C-E8AF-1F4D-B7E3-B5743674DAEA}" name="Lab 8 Chercheur 5" dataDxfId="241"/>
    <tableColumn id="163" xr3:uid="{E32438D9-6F11-E34E-8250-CFE996FE0D95}" name="Lab 8 Chercheur 6" dataDxfId="240"/>
    <tableColumn id="164" xr3:uid="{01A7B47D-934C-A948-BD52-32866A017EB0}" name="Lab 8 Chercheur 7" dataDxfId="239"/>
    <tableColumn id="114" xr3:uid="{F292DC75-FF93-894A-BFAA-B82986C634DB}" name="LABORATOIRE 9" dataDxfId="238"/>
    <tableColumn id="108" xr3:uid="{FC5ABEA9-B030-1B45-94FF-FC2BA0902057}" name="Lab 9 Chercheur 1" dataDxfId="237"/>
    <tableColumn id="109" xr3:uid="{5B4AD62A-D500-864C-84B9-E6B75E8AB768}" name="Lab 9 Chercheur 2" dataDxfId="236"/>
    <tableColumn id="110" xr3:uid="{559EEB6E-248C-D74D-8D11-E10D1C6D7129}" name="Lab 9 Chercheur 3" dataDxfId="235"/>
    <tableColumn id="111" xr3:uid="{F7578705-2D55-5A41-9E59-66443838A45A}" name="Lab 9 Chercheur 4" dataDxfId="234"/>
    <tableColumn id="112" xr3:uid="{E405549F-7D39-D845-8F1A-166380BF08DF}" name="Lab 9 Chercheur 5" dataDxfId="233"/>
    <tableColumn id="165" xr3:uid="{6E45B713-8CD1-BD4B-BCAC-B7ABA8B21DD7}" name="Lab 9 Chercheur 6" dataDxfId="232"/>
    <tableColumn id="166" xr3:uid="{309A7F52-6095-1541-A1FC-65B8982E0DCB}" name="Lab 9 Chercheur 7" dataDxfId="231"/>
    <tableColumn id="113" xr3:uid="{DBF9BF82-69A0-4B49-938F-700876F32FCB}" name="LABORATOIRE 10" dataDxfId="230"/>
    <tableColumn id="102" xr3:uid="{1CD9B5F8-F437-9544-B206-BA2EDC40BF1A}" name="Lab 10 Chercheur 1" dataDxfId="229"/>
    <tableColumn id="103" xr3:uid="{2CC71858-069D-F64B-84F9-75AFE4E67ED0}" name="Lab 10 Chercheur 2" dataDxfId="228"/>
    <tableColumn id="104" xr3:uid="{6C5487A9-D755-E94B-8ED1-694545463177}" name="Lab 10 Chercheur 3" dataDxfId="227"/>
    <tableColumn id="105" xr3:uid="{9945D95A-C828-604D-9AFE-F71021508BDE}" name="Lab 10 Chercheur 4" dataDxfId="226"/>
    <tableColumn id="106" xr3:uid="{0C5AC984-C3F6-FA42-95E6-37101AE7BA57}" name="Lab 10 Chercheur 5" dataDxfId="225"/>
    <tableColumn id="167" xr3:uid="{CB6FA0D9-52AD-5447-AFE3-CAE73C54A783}" name="Lab 10 Chercheur 6" dataDxfId="224"/>
    <tableColumn id="168" xr3:uid="{7144BE9D-4EB5-8A4C-997E-7E3D07B7EBDE}" name="Lab 10 Chercheur 7" dataDxfId="223"/>
    <tableColumn id="151" xr3:uid="{4C6A5BAC-26D9-0D49-A54E-98B213771E66}" name="Lab 10 Chercheur 8" dataDxfId="222"/>
    <tableColumn id="179" xr3:uid="{5909044A-C120-AD4B-A35A-5E8FC4E0D2E2}" name="Lab 10 Chercheur 9" dataDxfId="221"/>
    <tableColumn id="180" xr3:uid="{CA6F9E2D-D351-FD45-8E90-860DE43C9654}" name="Lab 10 Chercheur 10" dataDxfId="220"/>
    <tableColumn id="123" xr3:uid="{FAEA98D5-58D5-DE4E-BD8A-72083E7EA899}" name="LABORATOIRE 11" dataDxfId="219"/>
    <tableColumn id="122" xr3:uid="{65F786F7-EAB7-6044-B140-52E3FB470887}" name="Lab 11 Chercheur 1" dataDxfId="218"/>
    <tableColumn id="121" xr3:uid="{E143787B-1658-6649-BF49-B70127E22D0A}" name="Lab 11 Chercheur 2" dataDxfId="217"/>
    <tableColumn id="120" xr3:uid="{3059D2DB-1327-504D-9608-1309E6D4F97B}" name="Lab 11 Chercheur 3" dataDxfId="216"/>
    <tableColumn id="119" xr3:uid="{C94F9BFA-5BC9-9845-B01A-38B7C80C44FD}" name="Lab 11 Chercheur 4" dataDxfId="215"/>
    <tableColumn id="118" xr3:uid="{FCA80402-BDC0-2F4C-BF77-68DBE59057D9}" name="Lab 11 Chercheur 5" dataDxfId="214"/>
    <tableColumn id="169" xr3:uid="{674B7E73-1F65-DC47-9111-547A159F13E8}" name="Lab 11 Chercheur 6" dataDxfId="213"/>
    <tableColumn id="170" xr3:uid="{C5B8778F-0486-7A4B-BC7C-5382D5CE0F83}" name="Lab 11 Chercheur 7" dataDxfId="212"/>
    <tableColumn id="124" xr3:uid="{BAEBBE77-AE8D-3D42-BD32-E4FF1332C134}" name="LABORATOIRE 12" dataDxfId="211"/>
    <tableColumn id="125" xr3:uid="{2B8EACA3-3A9A-714B-BD97-E9321B165E3D}" name="Lab 12 Chercheur 1" dataDxfId="210"/>
    <tableColumn id="126" xr3:uid="{CB11595C-0B69-9943-A423-09CDC7BF6A9C}" name="Lab 12 Chercheur 2" dataDxfId="209"/>
    <tableColumn id="117" xr3:uid="{2D62E159-3D17-4848-A44D-1F3D1C64C51E}" name="Lab 12 Chercheur 3" dataDxfId="208"/>
    <tableColumn id="116" xr3:uid="{9BAC281D-7FAA-634A-9B39-50681D550F21}" name="Lab 12 Chercheur 4" dataDxfId="207"/>
    <tableColumn id="115" xr3:uid="{001C79CD-B331-A349-9AAE-A36D8149BFE4}" name="Lab 12 Chercheur 5" dataDxfId="206"/>
    <tableColumn id="171" xr3:uid="{B514EB7D-C23D-3643-8C5D-7DF12958C8D5}" name="Lab 12 Chercheur 6" dataDxfId="205"/>
    <tableColumn id="172" xr3:uid="{274CB100-6AD2-564D-93A5-C886BA30AC21}" name="Lab 12 Chercheur 7" dataDxfId="204"/>
    <tableColumn id="132" xr3:uid="{80EF14C7-049B-6D4A-AFC7-3AF4D9911C3E}" name="LABORATOIRE 13" dataDxfId="203"/>
    <tableColumn id="131" xr3:uid="{0A2DA1AF-EB2F-6344-91AF-89955BB85E0F}" name="Lab 13 Chercheur 1" dataDxfId="202"/>
    <tableColumn id="130" xr3:uid="{48E64AEA-C6E6-8447-97E8-DD99E0B05D83}" name="Lab 13 Chercheur 2" dataDxfId="201"/>
    <tableColumn id="129" xr3:uid="{94FB6855-F812-1144-BE1D-D9D59F64F739}" name="Lab 13 Chercheur 3" dataDxfId="200"/>
    <tableColumn id="128" xr3:uid="{DB028DD0-F491-C240-9BB2-C66641AF1806}" name="Lab 13 Chercheur 4" dataDxfId="199"/>
    <tableColumn id="127" xr3:uid="{C0154B0F-4566-9745-B0E2-05BD47C3194E}" name="Lab 13 Chercheur 5" dataDxfId="198"/>
    <tableColumn id="173" xr3:uid="{6BB45B08-2760-C347-B2A7-9299B6CC1E4C}" name="Lab 13 Chercheur 6" dataDxfId="197"/>
    <tableColumn id="174" xr3:uid="{87BE8056-FC7F-BE49-B7EC-D657A6C3C7FB}" name="Lab 13 Chercheur 7" dataDxfId="196"/>
    <tableColumn id="186" xr3:uid="{4A420521-105C-A147-ACD3-F553708B8D40}" name="Lab 13 Chercheur 8" dataDxfId="195"/>
    <tableColumn id="143" xr3:uid="{0CEE15C9-5FD5-394D-9BE4-BB9C8CC0AE83}" name="LABORATOIRE 14" dataDxfId="194"/>
    <tableColumn id="142" xr3:uid="{5D3041FF-ABCD-7846-9E0A-D28613CBBE7F}" name="Lab 14 Chercheur 1" dataDxfId="193"/>
    <tableColumn id="141" xr3:uid="{9B3304F7-4569-7B4C-97D1-91C7D8832C5F}" name="Lab 14 Chercheur 2" dataDxfId="192"/>
    <tableColumn id="140" xr3:uid="{5C243E69-F249-BF40-BF9B-71FBB2529BDB}" name="Lab 14 Chercheur 3" dataDxfId="191"/>
    <tableColumn id="139" xr3:uid="{81BB3980-7CD4-4149-8875-178DA633D567}" name="Lab 14 Chercheur 4" dataDxfId="190"/>
    <tableColumn id="138" xr3:uid="{04959C55-D554-9641-BF74-273C4FBE40CC}" name="Lab 14 Chercheur 5" dataDxfId="189"/>
    <tableColumn id="175" xr3:uid="{072FF246-9CA5-604D-8CD6-08ED8F71D2D0}" name="Lab 14 Chercheur 6" dataDxfId="188"/>
    <tableColumn id="176" xr3:uid="{9658DDD0-8457-D04D-9E43-BD4D01C1F597}" name="Lab 14 Chercheur 7" dataDxfId="187"/>
    <tableColumn id="187" xr3:uid="{6F26FCA8-C2DB-214B-BBC7-EC57CAC67189}" name="Lab 14 Chercheur 8" dataDxfId="186"/>
    <tableColumn id="137" xr3:uid="{5261269A-60CB-6441-94B1-2EEFA3E063C3}" name="LABORATOIRE 15" dataDxfId="185"/>
    <tableColumn id="136" xr3:uid="{D9AAFA95-3735-0B4D-A053-5392F4C1A02A}" name="Lab 15 Chercheur 1" dataDxfId="184"/>
    <tableColumn id="135" xr3:uid="{3B516ADA-AD1A-8142-A0A2-FA078F80A9CE}" name="Lab 15 Chercheur 2" dataDxfId="183"/>
    <tableColumn id="134" xr3:uid="{F04B2420-5028-4F4C-90DE-12D97F5F06F5}" name="Lab 15 Chercheur 3" dataDxfId="182"/>
    <tableColumn id="144" xr3:uid="{21BAED58-1598-624E-8ECD-785893EA0690}" name="Lab 15 Chercheur 4" dataDxfId="181"/>
    <tableColumn id="133" xr3:uid="{5F989AA7-BB92-EB4E-B01B-A935F0881A22}" name="Lab 15 Chercheur 5" dataDxfId="180"/>
    <tableColumn id="177" xr3:uid="{CC65F88A-542A-5141-A891-45B969F93F9F}" name="Lab 15 Chercheur 6" dataDxfId="179"/>
    <tableColumn id="178" xr3:uid="{58D535EA-DA80-CA45-BE6D-1CE43D2CF099}" name="Lab 15 Chercheur 7" dataDxfId="178"/>
    <tableColumn id="1" xr3:uid="{A1CF3934-B30E-1741-84A4-D0E8D00E7D2C}" name="LABORATOIRE 16" dataDxfId="177"/>
    <tableColumn id="54" xr3:uid="{BCC6C1DE-CFCC-4144-92FD-C30D1CFC3C7C}" name="Lab 16 Chercheur 1" dataDxfId="176"/>
    <tableColumn id="55" xr3:uid="{18A24DC9-443A-C44D-862C-C01CE3D6EA1C}" name="Lab 16 Chercheur 2" dataDxfId="175"/>
    <tableColumn id="92" xr3:uid="{5A0E34C1-4365-C340-94FF-5AF1D999ADD4}" name="Lab 16 Chercheur 3" dataDxfId="174"/>
    <tableColumn id="91" xr3:uid="{AD61E4D2-AEDE-7948-BD79-D2FDB528B1CD}" name="Lab 16 Chercheur 4" dataDxfId="173"/>
    <tableColumn id="90" xr3:uid="{B290F2E7-EB1F-7B4E-B04C-B20F9F19484A}" name="Lab 16 Chercheur 5" dataDxfId="172"/>
    <tableColumn id="79" xr3:uid="{15DBF618-3A40-EE4A-B015-E91404EEED8A}" name="Lab 16 Chercheur 6" dataDxfId="171"/>
    <tableColumn id="51" xr3:uid="{E2481EDE-9DB6-FF47-A4DF-153382EC06A7}" name="Lab 16 Chercheur 7" dataDxfId="170"/>
    <tableColumn id="93" xr3:uid="{6C177D57-80C4-EC44-BFA5-560610D34B8B}" name="LABORATOIRE 17" dataDxfId="169"/>
    <tableColumn id="94" xr3:uid="{5F33C34A-DA29-1A4F-BCD9-DBC8C75F6574}" name="Lab 17 Chercheur 1" dataDxfId="168"/>
    <tableColumn id="96" xr3:uid="{B79B2344-5700-A246-B668-4738E29479C2}" name="Lab 17 Chercheur 2" dataDxfId="167"/>
    <tableColumn id="95" xr3:uid="{94C3622B-EB41-DE49-A63D-5CFA4118DB94}" name="Lab 17 Chercheur 3" dataDxfId="166"/>
    <tableColumn id="97" xr3:uid="{162B6F55-CB34-0F46-A68C-3CAC547BB784}" name="Lab 17 Chercheur 4" dataDxfId="165"/>
    <tableColumn id="98" xr3:uid="{27B8C657-9B12-B942-9461-53323813FD8A}" name="Lab 17 Chercheur 5" dataDxfId="164"/>
    <tableColumn id="99" xr3:uid="{64BA0923-A34E-8145-9A6E-A692BEFE6046}" name="Lab 17 Chercheur 6" dataDxfId="163"/>
    <tableColumn id="100" xr3:uid="{DF7AD999-56FF-D24E-ABAA-ACB7EB17A39F}" name="Lab 17 Chercheur 7" dataDxfId="162"/>
    <tableColumn id="190" xr3:uid="{1077C86D-EB29-5F45-B437-44D8ABE7F874}" name="LABORATOIRE 18" dataDxfId="161"/>
    <tableColumn id="200" xr3:uid="{C1ED4AE1-FE01-D842-AFF0-A21DDA46B2EE}" name="Lab 18 Chercheur 1" dataDxfId="160"/>
    <tableColumn id="201" xr3:uid="{E29E28BB-046B-1E4D-8BF5-46AA7F4D1C57}" name="Lab 18 Chercheur 2" dataDxfId="159"/>
    <tableColumn id="203" xr3:uid="{B28D97B5-B461-DC4B-8A68-492ABBD5AFA5}" name="Lab 18 Chercheur 3" dataDxfId="158"/>
    <tableColumn id="204" xr3:uid="{DB0FDA1B-806B-7548-9E92-CCCC7C3B5FF8}" name="Lab 18 Chercheur 4" dataDxfId="157"/>
    <tableColumn id="205" xr3:uid="{FFDC2234-1E52-CE47-86F7-E310B4594302}" name="Lab 18 Chercheur 5" dataDxfId="156"/>
    <tableColumn id="206" xr3:uid="{9CDD25B4-BCC2-0E4F-B8FF-CD741E3FB6DF}" name="Lab 18 Chercheur 6" dataDxfId="155"/>
    <tableColumn id="207" xr3:uid="{AFC7A6B2-5793-F94A-81D7-51C3DB5048ED}" name="Lab 18 Chercheur 7" dataDxfId="154"/>
    <tableColumn id="196" xr3:uid="{E147BCE7-719B-8140-89F8-DDA64F979633}" name="LABORATOIRE 19" dataDxfId="153"/>
    <tableColumn id="208" xr3:uid="{4FCF9690-143C-364A-8C46-7C756BE9C80D}" name="Lab 19 Chercheur 1" dataDxfId="152"/>
    <tableColumn id="209" xr3:uid="{FC7A368B-C19A-1544-8342-DA1203B731FE}" name="Lab 19 Chercheur 2" dataDxfId="151"/>
    <tableColumn id="210" xr3:uid="{FF285FCF-B93E-2E42-B18D-191B4AB4C424}" name="Lab 19 Chercheur 3" dataDxfId="150"/>
    <tableColumn id="211" xr3:uid="{DFC0C103-9CF0-DE45-864E-95963BBE49F1}" name="Lab 19 Chercheur 4" dataDxfId="149"/>
    <tableColumn id="212" xr3:uid="{8AB89264-01DC-EE40-A7C7-0EAE2A66A55C}" name="Lab 19 Chercheur 5" dataDxfId="148"/>
    <tableColumn id="213" xr3:uid="{751AE575-985A-CB49-9468-7E78E42A3E16}" name="Lab 19 Chercheur 6" dataDxfId="147"/>
    <tableColumn id="214" xr3:uid="{A54FC591-0B47-E44D-8A16-5BFF3AD247FC}" name="Lab 19 Chercheur 7" dataDxfId="146"/>
    <tableColumn id="198" xr3:uid="{58D863BC-E240-8D4C-936B-E5D4D51BD6DB}" name="LABORATOIRE 20" dataDxfId="145"/>
    <tableColumn id="215" xr3:uid="{CD804BA0-24E7-D44A-9DE1-C85B94CA6D94}" name="Lab 20 Chercheur 1" dataDxfId="144"/>
    <tableColumn id="216" xr3:uid="{B2875035-323B-4E4F-A47E-4AF561F82009}" name="Lab 20 Chercheur 2" dataDxfId="143"/>
    <tableColumn id="217" xr3:uid="{2B3D0C63-2D7B-A843-B24F-02CFE360C7A6}" name="Lab 20 Chercheur 3" dataDxfId="142"/>
    <tableColumn id="218" xr3:uid="{61D5B59E-D185-B84D-8D08-831A24C011AE}" name="Lab 20 Chercheur 4" dataDxfId="141"/>
    <tableColumn id="219" xr3:uid="{3DB4BBF6-E215-1144-8846-79D6EA04FD2F}" name="Lab 20 Chercheur 5" dataDxfId="140"/>
    <tableColumn id="220" xr3:uid="{6166FABB-1C92-574D-8CD5-9A635D629C8E}" name="Lab 20 Chercheur 6" dataDxfId="139"/>
    <tableColumn id="221" xr3:uid="{2F28A79F-C14B-A54D-8959-0CACA41E0CFC}" name="Lab 20 Chercheur 7" dataDxfId="138"/>
    <tableColumn id="199" xr3:uid="{9CB4B3C6-5626-454E-8A47-89FF0086842F}" name="LABORATOIRE 21" dataDxfId="137"/>
    <tableColumn id="189" xr3:uid="{72B9669B-1B05-BC47-9A9C-96ADDAFA8C09}" name="Lab 21 Chercheur 1" dataDxfId="136"/>
    <tableColumn id="191" xr3:uid="{DDB46A78-7041-5746-9F99-103EA9278E88}" name="Lab 21 Chercheur 2" dataDxfId="135"/>
    <tableColumn id="192" xr3:uid="{545A61B5-9DDF-524B-8203-AE1618E11038}" name="Lab 21 Chercheur 3" dataDxfId="134"/>
    <tableColumn id="195" xr3:uid="{C267D9F5-DF5A-5F48-8563-B1AC7B4EB2A1}" name="Lab 21 Chercheur 4" dataDxfId="133"/>
    <tableColumn id="194" xr3:uid="{225BF8B3-87DA-6F46-B612-7AAB474A3A5E}" name="Lab 21 Chercheur 5" dataDxfId="132"/>
    <tableColumn id="193" xr3:uid="{3AE4CBBB-BB9A-BA4C-8DE6-019254D0EC5E}" name="Lab 21 Chercheur 6" dataDxfId="131"/>
    <tableColumn id="222" xr3:uid="{0CC5D8DC-18F8-DA41-A365-735B8EDFBD4D}" name="Lab 21 Chercheur 7" dataDxfId="130"/>
    <tableColumn id="33" xr3:uid="{9D45E80C-9A7B-304D-8440-C4C54745C39E}" name="Partenaire 1" dataDxfId="129"/>
    <tableColumn id="34" xr3:uid="{AE8611F2-D16C-3547-A2A7-31AC7E7C3CA9}" name="Partenaire 2" dataDxfId="128"/>
    <tableColumn id="35" xr3:uid="{FD2C0B14-24F0-C64F-9B2A-DF6F196DC39F}" name="Partenaire 3" dataDxfId="127"/>
    <tableColumn id="36" xr3:uid="{79B1990A-0721-9840-8102-1E20F955DA09}" name="Partenaire 4" dataDxfId="126"/>
    <tableColumn id="37" xr3:uid="{EDCADB64-C681-1D4F-BBE7-65B15301C100}" name="Partenaire 5" dataDxfId="125"/>
    <tableColumn id="38" xr3:uid="{C8BF867C-DB7D-F141-8468-7BCF0A2D3F34}" name="Partenaire 6" dataDxfId="124"/>
    <tableColumn id="39" xr3:uid="{99D70E16-7F4F-DE4E-AD75-BDF921053D22}" name="Partenaire 7" dataDxfId="123"/>
    <tableColumn id="40" xr3:uid="{AA0DA371-155C-0741-9D2C-9CC2B27561B8}" name="Partenaire 8" dataDxfId="122"/>
    <tableColumn id="41" xr3:uid="{617690FE-E78A-EA43-91A3-3FFF3526C47B}" name="Partenaire 9" dataDxfId="121"/>
    <tableColumn id="42" xr3:uid="{8EE9BCCD-12AA-8D44-B4B9-BEC5BFA21C19}" name="Partenaire 10" dataDxfId="120"/>
    <tableColumn id="43" xr3:uid="{3C63F139-1196-694A-826B-6945C5743CFE}" name="Partenaire 11" dataDxfId="119"/>
    <tableColumn id="44" xr3:uid="{ED0D5DB1-95C2-9646-A0DE-5F465B0B750E}" name="Partenaire 12" dataDxfId="118"/>
    <tableColumn id="45" xr3:uid="{322B3639-33E0-3746-84C3-6B958935853A}" name="Partenaire 13" dataDxfId="117"/>
    <tableColumn id="46" xr3:uid="{D0106DED-6C48-A54E-A366-687194101E26}" name="Partenaire 14" dataDxfId="116"/>
    <tableColumn id="47" xr3:uid="{FE3C77BA-24E1-AC43-AE4D-FE8C981B052C}" name="Partenaire 15" dataDxfId="115"/>
    <tableColumn id="223" xr3:uid="{CB3FC0F5-EAA6-394D-AF96-D703F8B75897}" name="Partenaire 16" dataDxfId="114"/>
    <tableColumn id="224" xr3:uid="{5291E97A-3E3B-1147-892F-687C5D737201}" name="Partenaire 17" dataDxfId="113"/>
    <tableColumn id="225" xr3:uid="{8BE196C8-F263-CB40-8845-F2A0F5DFCDF9}" name="Partenaire 18" dataDxfId="112"/>
    <tableColumn id="226" xr3:uid="{96217645-9E67-F648-9CDC-A4C7BCA17BB0}" name="Partenaire 19" dataDxfId="111"/>
    <tableColumn id="227" xr3:uid="{75768052-882C-5F4B-BB8F-558AF4398360}" name="Partenaire 20" dataDxfId="110"/>
    <tableColumn id="48" xr3:uid="{B8895AB6-AC41-2149-99A0-AE2D2D9A60D7}" name="ACTION (de recherche)" dataDxfId="109"/>
    <tableColumn id="49" xr3:uid="{C3B52400-FF3B-C141-A50F-A16550248C56}" name="COMMENT" dataDxfId="108"/>
    <tableColumn id="145" xr3:uid="{D0829B3B-F8F9-BE40-A8B0-640AB61BA552}" name="POUR QUOI FAIRE" dataDxfId="107"/>
    <tableColumn id="50" xr3:uid="{E9AB7754-D611-A544-A378-9EE4EECC8401}" name="Notes" dataDxfId="106"/>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BF7FF60-CDEE-0245-B55D-400EF1BE71F0}" name="Tableau3" displayName="Tableau3" ref="A1:AA1092" totalsRowShown="0" headerRowDxfId="105" dataDxfId="104">
  <autoFilter ref="A1:AA1092" xr:uid="{1BF7FF60-CDEE-0245-B55D-400EF1BE71F0}"/>
  <sortState xmlns:xlrd2="http://schemas.microsoft.com/office/spreadsheetml/2017/richdata2" ref="A2:AA1092">
    <sortCondition ref="J2:J1092"/>
  </sortState>
  <tableColumns count="27">
    <tableColumn id="1" xr3:uid="{92FE1BE0-C742-8045-8EBA-EEBB82E99A56}" name="NOM et Prénom" dataDxfId="103"/>
    <tableColumn id="22" xr3:uid="{808C9869-AC60-0C4B-8ED6-2F56DEE1DD5D}" name="sexe" dataDxfId="102"/>
    <tableColumn id="2" xr3:uid="{1924C69F-3895-424B-A84B-93A3CA501A0E}" name="discipline a" dataDxfId="101"/>
    <tableColumn id="3" xr3:uid="{04D29041-7D7D-9A42-A773-5967D28C34BA}" name="discipline ERC chercheur" dataDxfId="100"/>
    <tableColumn id="4" xr3:uid="{8887097A-29E6-5747-996C-CC899D743DCE}" name="position statutaire" dataDxfId="99"/>
    <tableColumn id="5" xr3:uid="{276B5862-7E12-6944-8777-993556AE949F}" name="CNU" dataDxfId="98"/>
    <tableColumn id="23" xr3:uid="{2CC87E06-31D4-C04B-B814-9FC4854E50C8}" name="Site" dataDxfId="97"/>
    <tableColumn id="20" xr3:uid="{B909398C-E602-174B-B3C4-ADD1331412F2}" name="note jury" dataDxfId="96"/>
    <tableColumn id="10" xr3:uid="{69B5D41D-B52F-234C-8F90-D478DD621BA1}" name="Projet 1" dataDxfId="95"/>
    <tableColumn id="6" xr3:uid="{0D2C9495-D435-6A43-8EEE-B487E4CD7DE4}" name="labo (acronyme)" dataDxfId="94"/>
    <tableColumn id="7" xr3:uid="{DA87AB0B-915B-824A-867C-C94F62C1D0F4}" name="DOMAINES ERC LABO" dataDxfId="93"/>
    <tableColumn id="11" xr3:uid="{49195A57-5659-764B-8AA1-F85006DE2BD8}" name="Discipline ERC 1 LABO" dataDxfId="92"/>
    <tableColumn id="12" xr3:uid="{805E68B9-A0C6-494F-B7EE-0A2FE5AF4B5B}" name="Discipline ERC 2 LABO" dataDxfId="91"/>
    <tableColumn id="14" xr3:uid="{99C97E67-C833-6840-AF82-A679F5CD9EF5}" name="Discipline ERC 3 LABO" dataDxfId="90"/>
    <tableColumn id="13" xr3:uid="{9120AC69-3DB8-054D-AE63-0D7C5C9EF5D8}" name="Discipline ERC 4 Labo" dataDxfId="89"/>
    <tableColumn id="31" xr3:uid="{7B485274-E27F-0B4D-A85A-8D2AC2C43B0E}" name="Discipline ERC 5 Labo" dataDxfId="88"/>
    <tableColumn id="32" xr3:uid="{CA188255-2F6A-4543-A2DF-CB691B6B3FE8}" name="Discipline ERC 6 Labo" dataDxfId="87"/>
    <tableColumn id="33" xr3:uid="{A4537F1A-2B48-E44C-8CA8-ADF2AFBC8C47}" name="Discipline ERC 7 Labo" dataDxfId="86"/>
    <tableColumn id="34" xr3:uid="{45E22DF4-910F-C84D-9DF8-0A5F02A6464F}" name="Discipline ERC 8 Labo" dataDxfId="85"/>
    <tableColumn id="21" xr3:uid="{B8E85D0C-AB64-6D4D-8040-8FA5AD85E73C}" name="Discipline ERC 9 Labo" dataDxfId="84"/>
    <tableColumn id="9" xr3:uid="{04DD2355-9DE7-E74F-8BE8-8ABF91FD21B5}" name="Domaines scientifique HCERES 1" dataDxfId="83"/>
    <tableColumn id="15" xr3:uid="{D8688E5E-0F35-8F4A-AE42-B3DE3BF8962A}" name="Sous-domaines scientifique HCERES 1" dataDxfId="82"/>
    <tableColumn id="8" xr3:uid="{488B3928-EE12-D049-B8E5-9727E7D6E3D8}" name="Sous-Domaines scientifique HCERES 2" dataDxfId="81"/>
    <tableColumn id="16" xr3:uid="{D54AE63F-0C8A-974C-9BBF-BEF370AD7E49}" name="Sous-Domaine Scientifique HCERES 3" dataDxfId="80"/>
    <tableColumn id="17" xr3:uid="{C29B1B86-C759-194D-82A7-F91CE31C26E3}" name="sous-domaine scientifique HCERES 4" dataDxfId="79"/>
    <tableColumn id="18" xr3:uid="{4DB45C2A-362B-8545-8185-8FB9C9604931}" name="sous-domaine scientifique HCERES 5" dataDxfId="78"/>
    <tableColumn id="19" xr3:uid="{25ECDB46-B3FD-9847-8875-00C1B15800FC}" name="sous-domaine scientifique HCERES 6" dataDxfId="77"/>
  </tableColumns>
  <tableStyleInfo name="TableStyleLight15"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97FD5-882D-498C-975F-AB317C235CEA}">
  <dimension ref="A1:A2"/>
  <sheetViews>
    <sheetView workbookViewId="0">
      <selection activeCell="A3" sqref="A3"/>
    </sheetView>
  </sheetViews>
  <sheetFormatPr baseColWidth="10" defaultRowHeight="15.75"/>
  <sheetData>
    <row r="1" spans="1:1">
      <c r="A1" t="s">
        <v>2713</v>
      </c>
    </row>
    <row r="2" spans="1:1">
      <c r="A2" t="s">
        <v>2714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36DB4-33A4-E54D-9CA7-989EA506C693}">
  <dimension ref="A1:S128"/>
  <sheetViews>
    <sheetView topLeftCell="B1" zoomScale="55" zoomScaleNormal="55" workbookViewId="0">
      <selection activeCell="E2" sqref="E2"/>
    </sheetView>
  </sheetViews>
  <sheetFormatPr baseColWidth="10" defaultColWidth="97.75" defaultRowHeight="21"/>
  <cols>
    <col min="1" max="1" width="120" style="1" customWidth="1"/>
    <col min="2" max="2" width="27" style="1" customWidth="1"/>
    <col min="3" max="3" width="27.875" style="1" customWidth="1"/>
    <col min="4" max="17" width="20" style="1" customWidth="1"/>
    <col min="18" max="18" width="12.75" style="1" customWidth="1"/>
    <col min="19" max="19" width="10.625" style="1" customWidth="1"/>
    <col min="20" max="16384" width="97.75" style="1"/>
  </cols>
  <sheetData>
    <row r="1" spans="1:18">
      <c r="A1" s="1" t="s">
        <v>2718</v>
      </c>
      <c r="B1" s="1" t="s">
        <v>2721</v>
      </c>
      <c r="C1" s="1" t="s">
        <v>2723</v>
      </c>
      <c r="D1" s="1" t="s">
        <v>3</v>
      </c>
      <c r="E1" s="1" t="s">
        <v>4</v>
      </c>
      <c r="F1" s="1" t="s">
        <v>5</v>
      </c>
      <c r="G1" s="1" t="s">
        <v>6</v>
      </c>
      <c r="H1" s="1" t="s">
        <v>7</v>
      </c>
      <c r="I1" s="1" t="s">
        <v>8</v>
      </c>
      <c r="J1" s="1" t="s">
        <v>9</v>
      </c>
      <c r="K1" s="1" t="s">
        <v>10</v>
      </c>
      <c r="L1" s="1" t="s">
        <v>11</v>
      </c>
      <c r="M1" s="1" t="s">
        <v>12</v>
      </c>
      <c r="N1" s="1" t="s">
        <v>13</v>
      </c>
      <c r="O1" s="1" t="s">
        <v>14</v>
      </c>
      <c r="P1" s="1" t="s">
        <v>15</v>
      </c>
      <c r="Q1" s="1" t="s">
        <v>16</v>
      </c>
      <c r="R1" s="1" t="s">
        <v>2724</v>
      </c>
    </row>
    <row r="2" spans="1:18">
      <c r="A2" s="11" t="s">
        <v>246</v>
      </c>
      <c r="B2" s="11">
        <f>COUNTIF(Tableau1[Établissement porteur],A2)</f>
        <v>2</v>
      </c>
      <c r="C2" s="1">
        <f>COUNTIFS(Tableau1[Établissement porteur],A2,Tableau1[AUDITIONNÉ],$B$117,Tableau1[Financé],$B$118)</f>
        <v>1</v>
      </c>
      <c r="D2" s="1">
        <f>COUNTIFS(Tableau1[Établissement 2],A2,Tableau1[AUDITIONNÉ],$B$117,Tableau1[Financé],$B$118)</f>
        <v>0</v>
      </c>
      <c r="E2" s="1">
        <f>COUNTIFS(Tableau1[Établissement 3],A2,Tableau1[AUDITIONNÉ],$B$117,Tableau1[Financé],$B$118)</f>
        <v>1</v>
      </c>
      <c r="F2" s="1">
        <f>COUNTIFS(Tableau1[Établissement 4],A2,Tableau1[AUDITIONNÉ],$B$117,Tableau1[Financé],$B$118)</f>
        <v>0</v>
      </c>
      <c r="G2" s="1">
        <f>COUNTIFS(Tableau1[Établissement 5],A2,Tableau1[AUDITIONNÉ],$B$117,Tableau1[Financé],$B$118)</f>
        <v>0</v>
      </c>
      <c r="H2" s="1">
        <f>COUNTIFS(Tableau1[Établissement 6],A2,Tableau1[AUDITIONNÉ],$B$117,Tableau1[Financé],$B$118)</f>
        <v>0</v>
      </c>
      <c r="I2" s="1">
        <f>COUNTIFS(Tableau1[Établissement 7],A2,Tableau1[AUDITIONNÉ],$B$117,Tableau1[Financé],$B$118)</f>
        <v>0</v>
      </c>
      <c r="J2" s="1">
        <f>COUNTIFS(Tableau1[Établissement 8],A2,Tableau1[AUDITIONNÉ],$B$117,Tableau1[Financé],$B$118)</f>
        <v>0</v>
      </c>
      <c r="K2" s="1">
        <f>COUNTIFS(Tableau1[Établissement 9],A2,Tableau1[AUDITIONNÉ],$B$117,Tableau1[Financé],$B$118)</f>
        <v>0</v>
      </c>
      <c r="L2" s="1">
        <f>COUNTIFS(Tableau1[Établissement 10],A2,Tableau1[AUDITIONNÉ],$B$117,Tableau1[Financé],$B$118)</f>
        <v>1</v>
      </c>
      <c r="M2" s="1">
        <f>COUNTIFS(Tableau1[Établissement 11],A2,Tableau1[AUDITIONNÉ],$B$117,Tableau1[Financé],$B$118)</f>
        <v>0</v>
      </c>
      <c r="N2" s="1">
        <f>COUNTIFS(Tableau1[Établissement 12],A2,Tableau1[AUDITIONNÉ],$B$117,Tableau1[Financé],$B$118)</f>
        <v>0</v>
      </c>
      <c r="O2" s="1">
        <f>COUNTIFS(Tableau1[Établissement 13],A2,Tableau1[AUDITIONNÉ],$B$117,Tableau1[Financé],$B$118)</f>
        <v>0</v>
      </c>
      <c r="P2" s="1">
        <f>COUNTIFS(Tableau1[Établissement 14],A2,Tableau1[AUDITIONNÉ],$B$117,Tableau1[Financé],$B$118)</f>
        <v>0</v>
      </c>
      <c r="Q2" s="1">
        <f>COUNTIFS(Tableau1[Établissement 15],A2,Tableau1[AUDITIONNÉ],$B$117,Tableau1[Financé],$B$118)</f>
        <v>0</v>
      </c>
      <c r="R2" s="1">
        <f t="shared" ref="R2:R33" si="0">SUM(C2:Q2)</f>
        <v>3</v>
      </c>
    </row>
    <row r="3" spans="1:18">
      <c r="A3" s="18" t="s">
        <v>948</v>
      </c>
      <c r="B3" s="11">
        <f>COUNTIF(Tableau1[Établissement porteur],A3)</f>
        <v>0</v>
      </c>
      <c r="C3" s="1">
        <f>COUNTIFS(Tableau1[Établissement porteur],A3,Tableau1[AUDITIONNÉ],$B$117,Tableau1[Financé],$B$118)</f>
        <v>0</v>
      </c>
      <c r="D3" s="1">
        <f>COUNTIFS(Tableau1[Établissement 2],A3,Tableau1[AUDITIONNÉ],$B$117,Tableau1[Financé],$B$118)</f>
        <v>0</v>
      </c>
      <c r="E3" s="1">
        <f>COUNTIFS(Tableau1[Établissement 3],A3,Tableau1[AUDITIONNÉ],$B$117,Tableau1[Financé],$B$118)</f>
        <v>0</v>
      </c>
      <c r="F3" s="1">
        <f>COUNTIFS(Tableau1[Établissement 4],A3,Tableau1[AUDITIONNÉ],$B$117,Tableau1[Financé],$B$118)</f>
        <v>0</v>
      </c>
      <c r="G3" s="1">
        <f>COUNTIFS(Tableau1[Établissement 5],A3,Tableau1[AUDITIONNÉ],$B$117,Tableau1[Financé],$B$118)</f>
        <v>0</v>
      </c>
      <c r="H3" s="1">
        <f>COUNTIFS(Tableau1[Établissement 6],A3,Tableau1[AUDITIONNÉ],$B$117,Tableau1[Financé],$B$118)</f>
        <v>0</v>
      </c>
      <c r="I3" s="1">
        <f>COUNTIFS(Tableau1[Établissement 7],A3,Tableau1[AUDITIONNÉ],$B$117,Tableau1[Financé],$B$118)</f>
        <v>0</v>
      </c>
      <c r="J3" s="1">
        <f>COUNTIFS(Tableau1[Établissement 8],A3,Tableau1[AUDITIONNÉ],$B$117,Tableau1[Financé],$B$118)</f>
        <v>0</v>
      </c>
      <c r="K3" s="1">
        <f>COUNTIFS(Tableau1[Établissement 9],A3,Tableau1[AUDITIONNÉ],$B$117,Tableau1[Financé],$B$118)</f>
        <v>0</v>
      </c>
      <c r="L3" s="1">
        <f>COUNTIFS(Tableau1[Établissement 10],A3,Tableau1[AUDITIONNÉ],$B$117,Tableau1[Financé],$B$118)</f>
        <v>0</v>
      </c>
      <c r="M3" s="1">
        <f>COUNTIFS(Tableau1[Établissement 11],A3,Tableau1[AUDITIONNÉ],$B$117,Tableau1[Financé],$B$118)</f>
        <v>0</v>
      </c>
      <c r="N3" s="1">
        <f>COUNTIFS(Tableau1[Établissement 12],A3,Tableau1[AUDITIONNÉ],$B$117,Tableau1[Financé],$B$118)</f>
        <v>0</v>
      </c>
      <c r="O3" s="1">
        <f>COUNTIFS(Tableau1[Établissement 13],A3,Tableau1[AUDITIONNÉ],$B$117,Tableau1[Financé],$B$118)</f>
        <v>0</v>
      </c>
      <c r="P3" s="1">
        <f>COUNTIFS(Tableau1[Établissement 14],A3,Tableau1[AUDITIONNÉ],$B$117,Tableau1[Financé],$B$118)</f>
        <v>0</v>
      </c>
      <c r="Q3" s="1">
        <f>COUNTIFS(Tableau1[Établissement 15],A3,Tableau1[AUDITIONNÉ],$B$117,Tableau1[Financé],$B$118)</f>
        <v>0</v>
      </c>
      <c r="R3" s="1">
        <f t="shared" si="0"/>
        <v>0</v>
      </c>
    </row>
    <row r="4" spans="1:18">
      <c r="A4" s="16" t="s">
        <v>947</v>
      </c>
      <c r="B4" s="11">
        <f>COUNTIF(Tableau1[Établissement porteur],A4)</f>
        <v>0</v>
      </c>
      <c r="C4" s="1">
        <f>COUNTIFS(Tableau1[Établissement porteur],A4,Tableau1[AUDITIONNÉ],$B$117,Tableau1[Financé],$B$118)</f>
        <v>0</v>
      </c>
      <c r="D4" s="1">
        <f>COUNTIFS(Tableau1[Établissement 2],A4,Tableau1[AUDITIONNÉ],$B$117,Tableau1[Financé],$B$118)</f>
        <v>0</v>
      </c>
      <c r="E4" s="1">
        <f>COUNTIFS(Tableau1[Établissement 3],A4,Tableau1[AUDITIONNÉ],$B$117,Tableau1[Financé],$B$118)</f>
        <v>0</v>
      </c>
      <c r="F4" s="1">
        <f>COUNTIFS(Tableau1[Établissement 4],A4,Tableau1[AUDITIONNÉ],$B$117,Tableau1[Financé],$B$118)</f>
        <v>0</v>
      </c>
      <c r="G4" s="1">
        <f>COUNTIFS(Tableau1[Établissement 5],A4,Tableau1[AUDITIONNÉ],$B$117,Tableau1[Financé],$B$118)</f>
        <v>0</v>
      </c>
      <c r="H4" s="1">
        <f>COUNTIFS(Tableau1[Établissement 6],A4,Tableau1[AUDITIONNÉ],$B$117,Tableau1[Financé],$B$118)</f>
        <v>0</v>
      </c>
      <c r="I4" s="1">
        <f>COUNTIFS(Tableau1[Établissement 7],A4,Tableau1[AUDITIONNÉ],$B$117,Tableau1[Financé],$B$118)</f>
        <v>0</v>
      </c>
      <c r="J4" s="1">
        <f>COUNTIFS(Tableau1[Établissement 8],A4,Tableau1[AUDITIONNÉ],$B$117,Tableau1[Financé],$B$118)</f>
        <v>0</v>
      </c>
      <c r="K4" s="1">
        <f>COUNTIFS(Tableau1[Établissement 9],A4,Tableau1[AUDITIONNÉ],$B$117,Tableau1[Financé],$B$118)</f>
        <v>0</v>
      </c>
      <c r="L4" s="1">
        <f>COUNTIFS(Tableau1[Établissement 10],A4,Tableau1[AUDITIONNÉ],$B$117,Tableau1[Financé],$B$118)</f>
        <v>0</v>
      </c>
      <c r="M4" s="1">
        <f>COUNTIFS(Tableau1[Établissement 11],A4,Tableau1[AUDITIONNÉ],$B$117,Tableau1[Financé],$B$118)</f>
        <v>0</v>
      </c>
      <c r="N4" s="1">
        <f>COUNTIFS(Tableau1[Établissement 12],A4,Tableau1[AUDITIONNÉ],$B$117,Tableau1[Financé],$B$118)</f>
        <v>0</v>
      </c>
      <c r="O4" s="1">
        <f>COUNTIFS(Tableau1[Établissement 13],A4,Tableau1[AUDITIONNÉ],$B$117,Tableau1[Financé],$B$118)</f>
        <v>0</v>
      </c>
      <c r="P4" s="1">
        <f>COUNTIFS(Tableau1[Établissement 14],A4,Tableau1[AUDITIONNÉ],$B$117,Tableau1[Financé],$B$118)</f>
        <v>0</v>
      </c>
      <c r="Q4" s="1">
        <f>COUNTIFS(Tableau1[Établissement 15],A4,Tableau1[AUDITIONNÉ],$B$117,Tableau1[Financé],$B$118)</f>
        <v>0</v>
      </c>
      <c r="R4" s="1">
        <f t="shared" si="0"/>
        <v>0</v>
      </c>
    </row>
    <row r="5" spans="1:18">
      <c r="A5" s="1" t="s">
        <v>951</v>
      </c>
      <c r="B5" s="11">
        <f>COUNTIF(Tableau1[Établissement porteur],A5)</f>
        <v>0</v>
      </c>
      <c r="C5" s="1">
        <f>COUNTIFS(Tableau1[Établissement porteur],A5,Tableau1[AUDITIONNÉ],$B$117,Tableau1[Financé],$B$118)</f>
        <v>0</v>
      </c>
      <c r="D5" s="1">
        <f>COUNTIFS(Tableau1[Établissement 2],A5,Tableau1[AUDITIONNÉ],$B$117,Tableau1[Financé],$B$118)</f>
        <v>0</v>
      </c>
      <c r="E5" s="1">
        <f>COUNTIFS(Tableau1[Établissement 3],A5,Tableau1[AUDITIONNÉ],$B$117,Tableau1[Financé],$B$118)</f>
        <v>0</v>
      </c>
      <c r="F5" s="1">
        <f>COUNTIFS(Tableau1[Établissement 4],A5,Tableau1[AUDITIONNÉ],$B$117,Tableau1[Financé],$B$118)</f>
        <v>0</v>
      </c>
      <c r="G5" s="1">
        <f>COUNTIFS(Tableau1[Établissement 5],A5,Tableau1[AUDITIONNÉ],$B$117,Tableau1[Financé],$B$118)</f>
        <v>0</v>
      </c>
      <c r="H5" s="1">
        <f>COUNTIFS(Tableau1[Établissement 6],A5,Tableau1[AUDITIONNÉ],$B$117,Tableau1[Financé],$B$118)</f>
        <v>0</v>
      </c>
      <c r="I5" s="1">
        <f>COUNTIFS(Tableau1[Établissement 7],A5,Tableau1[AUDITIONNÉ],$B$117,Tableau1[Financé],$B$118)</f>
        <v>0</v>
      </c>
      <c r="J5" s="1">
        <f>COUNTIFS(Tableau1[Établissement 8],A5,Tableau1[AUDITIONNÉ],$B$117,Tableau1[Financé],$B$118)</f>
        <v>0</v>
      </c>
      <c r="K5" s="1">
        <f>COUNTIFS(Tableau1[Établissement 9],A5,Tableau1[AUDITIONNÉ],$B$117,Tableau1[Financé],$B$118)</f>
        <v>0</v>
      </c>
      <c r="L5" s="1">
        <f>COUNTIFS(Tableau1[Établissement 10],A5,Tableau1[AUDITIONNÉ],$B$117,Tableau1[Financé],$B$118)</f>
        <v>0</v>
      </c>
      <c r="M5" s="1">
        <f>COUNTIFS(Tableau1[Établissement 11],A5,Tableau1[AUDITIONNÉ],$B$117,Tableau1[Financé],$B$118)</f>
        <v>0</v>
      </c>
      <c r="N5" s="1">
        <f>COUNTIFS(Tableau1[Établissement 12],A5,Tableau1[AUDITIONNÉ],$B$117,Tableau1[Financé],$B$118)</f>
        <v>0</v>
      </c>
      <c r="O5" s="1">
        <f>COUNTIFS(Tableau1[Établissement 13],A5,Tableau1[AUDITIONNÉ],$B$117,Tableau1[Financé],$B$118)</f>
        <v>0</v>
      </c>
      <c r="P5" s="1">
        <f>COUNTIFS(Tableau1[Établissement 14],A5,Tableau1[AUDITIONNÉ],$B$117,Tableau1[Financé],$B$118)</f>
        <v>0</v>
      </c>
      <c r="Q5" s="1">
        <f>COUNTIFS(Tableau1[Établissement 15],A5,Tableau1[AUDITIONNÉ],$B$117,Tableau1[Financé],$B$118)</f>
        <v>0</v>
      </c>
      <c r="R5" s="1">
        <f t="shared" si="0"/>
        <v>0</v>
      </c>
    </row>
    <row r="6" spans="1:18">
      <c r="A6" s="1" t="s">
        <v>492</v>
      </c>
      <c r="B6" s="11">
        <f>COUNTIF(Tableau1[Établissement porteur],A6)</f>
        <v>1</v>
      </c>
      <c r="C6" s="1">
        <f>COUNTIFS(Tableau1[Établissement porteur],A6,Tableau1[AUDITIONNÉ],$B$117,Tableau1[Financé],$B$118)</f>
        <v>0</v>
      </c>
      <c r="D6" s="1">
        <f>COUNTIFS(Tableau1[Établissement 2],A6,Tableau1[AUDITIONNÉ],$B$117,Tableau1[Financé],$B$118)</f>
        <v>0</v>
      </c>
      <c r="E6" s="1">
        <f>COUNTIFS(Tableau1[Établissement 3],A6,Tableau1[AUDITIONNÉ],$B$117,Tableau1[Financé],$B$118)</f>
        <v>0</v>
      </c>
      <c r="F6" s="1">
        <f>COUNTIFS(Tableau1[Établissement 4],A6,Tableau1[AUDITIONNÉ],$B$117,Tableau1[Financé],$B$118)</f>
        <v>0</v>
      </c>
      <c r="G6" s="1">
        <f>COUNTIFS(Tableau1[Établissement 5],A6,Tableau1[AUDITIONNÉ],$B$117,Tableau1[Financé],$B$118)</f>
        <v>0</v>
      </c>
      <c r="H6" s="1">
        <f>COUNTIFS(Tableau1[Établissement 6],A6,Tableau1[AUDITIONNÉ],$B$117,Tableau1[Financé],$B$118)</f>
        <v>0</v>
      </c>
      <c r="I6" s="1">
        <f>COUNTIFS(Tableau1[Établissement 7],A6,Tableau1[AUDITIONNÉ],$B$117,Tableau1[Financé],$B$118)</f>
        <v>0</v>
      </c>
      <c r="J6" s="1">
        <f>COUNTIFS(Tableau1[Établissement 8],A6,Tableau1[AUDITIONNÉ],$B$117,Tableau1[Financé],$B$118)</f>
        <v>0</v>
      </c>
      <c r="K6" s="1">
        <f>COUNTIFS(Tableau1[Établissement 9],A6,Tableau1[AUDITIONNÉ],$B$117,Tableau1[Financé],$B$118)</f>
        <v>0</v>
      </c>
      <c r="L6" s="1">
        <f>COUNTIFS(Tableau1[Établissement 10],A6,Tableau1[AUDITIONNÉ],$B$117,Tableau1[Financé],$B$118)</f>
        <v>0</v>
      </c>
      <c r="M6" s="1">
        <f>COUNTIFS(Tableau1[Établissement 11],A6,Tableau1[AUDITIONNÉ],$B$117,Tableau1[Financé],$B$118)</f>
        <v>0</v>
      </c>
      <c r="N6" s="1">
        <f>COUNTIFS(Tableau1[Établissement 12],A6,Tableau1[AUDITIONNÉ],$B$117,Tableau1[Financé],$B$118)</f>
        <v>0</v>
      </c>
      <c r="O6" s="1">
        <f>COUNTIFS(Tableau1[Établissement 13],A6,Tableau1[AUDITIONNÉ],$B$117,Tableau1[Financé],$B$118)</f>
        <v>0</v>
      </c>
      <c r="P6" s="1">
        <f>COUNTIFS(Tableau1[Établissement 14],A6,Tableau1[AUDITIONNÉ],$B$117,Tableau1[Financé],$B$118)</f>
        <v>0</v>
      </c>
      <c r="Q6" s="1">
        <f>COUNTIFS(Tableau1[Établissement 15],A6,Tableau1[AUDITIONNÉ],$B$117,Tableau1[Financé],$B$118)</f>
        <v>0</v>
      </c>
      <c r="R6" s="1">
        <f t="shared" si="0"/>
        <v>0</v>
      </c>
    </row>
    <row r="7" spans="1:18">
      <c r="A7" s="9" t="s">
        <v>664</v>
      </c>
      <c r="B7" s="11">
        <f>COUNTIF(Tableau1[Établissement porteur],A7)</f>
        <v>0</v>
      </c>
      <c r="C7" s="1">
        <f>COUNTIFS(Tableau1[Établissement porteur],A7,Tableau1[AUDITIONNÉ],$B$117,Tableau1[Financé],$B$118)</f>
        <v>0</v>
      </c>
      <c r="D7" s="1">
        <f>COUNTIFS(Tableau1[Établissement 2],A7,Tableau1[AUDITIONNÉ],$B$117,Tableau1[Financé],$B$118)</f>
        <v>0</v>
      </c>
      <c r="E7" s="1">
        <f>COUNTIFS(Tableau1[Établissement 3],A7,Tableau1[AUDITIONNÉ],$B$117,Tableau1[Financé],$B$118)</f>
        <v>0</v>
      </c>
      <c r="F7" s="1">
        <f>COUNTIFS(Tableau1[Établissement 4],A7,Tableau1[AUDITIONNÉ],$B$117,Tableau1[Financé],$B$118)</f>
        <v>0</v>
      </c>
      <c r="G7" s="1">
        <f>COUNTIFS(Tableau1[Établissement 5],A7,Tableau1[AUDITIONNÉ],$B$117,Tableau1[Financé],$B$118)</f>
        <v>0</v>
      </c>
      <c r="H7" s="1">
        <f>COUNTIFS(Tableau1[Établissement 6],A7,Tableau1[AUDITIONNÉ],$B$117,Tableau1[Financé],$B$118)</f>
        <v>1</v>
      </c>
      <c r="I7" s="1">
        <f>COUNTIFS(Tableau1[Établissement 7],A7,Tableau1[AUDITIONNÉ],$B$117,Tableau1[Financé],$B$118)</f>
        <v>0</v>
      </c>
      <c r="J7" s="1">
        <f>COUNTIFS(Tableau1[Établissement 8],A7,Tableau1[AUDITIONNÉ],$B$117,Tableau1[Financé],$B$118)</f>
        <v>0</v>
      </c>
      <c r="K7" s="1">
        <f>COUNTIFS(Tableau1[Établissement 9],A7,Tableau1[AUDITIONNÉ],$B$117,Tableau1[Financé],$B$118)</f>
        <v>0</v>
      </c>
      <c r="L7" s="1">
        <f>COUNTIFS(Tableau1[Établissement 10],A7,Tableau1[AUDITIONNÉ],$B$117,Tableau1[Financé],$B$118)</f>
        <v>0</v>
      </c>
      <c r="M7" s="1">
        <f>COUNTIFS(Tableau1[Établissement 11],A7,Tableau1[AUDITIONNÉ],$B$117,Tableau1[Financé],$B$118)</f>
        <v>0</v>
      </c>
      <c r="N7" s="1">
        <f>COUNTIFS(Tableau1[Établissement 12],A7,Tableau1[AUDITIONNÉ],$B$117,Tableau1[Financé],$B$118)</f>
        <v>0</v>
      </c>
      <c r="O7" s="1">
        <f>COUNTIFS(Tableau1[Établissement 13],A7,Tableau1[AUDITIONNÉ],$B$117,Tableau1[Financé],$B$118)</f>
        <v>0</v>
      </c>
      <c r="P7" s="1">
        <f>COUNTIFS(Tableau1[Établissement 14],A7,Tableau1[AUDITIONNÉ],$B$117,Tableau1[Financé],$B$118)</f>
        <v>1</v>
      </c>
      <c r="Q7" s="1">
        <f>COUNTIFS(Tableau1[Établissement 15],A7,Tableau1[AUDITIONNÉ],$B$117,Tableau1[Financé],$B$118)</f>
        <v>0</v>
      </c>
      <c r="R7" s="1">
        <f t="shared" si="0"/>
        <v>2</v>
      </c>
    </row>
    <row r="8" spans="1:18">
      <c r="A8" s="15" t="s">
        <v>1093</v>
      </c>
      <c r="B8" s="11">
        <f>COUNTIF(Tableau1[Établissement porteur],A8)</f>
        <v>0</v>
      </c>
      <c r="C8" s="1">
        <f>COUNTIFS(Tableau1[Établissement porteur],A8,Tableau1[AUDITIONNÉ],$B$117,Tableau1[Financé],$B$118)</f>
        <v>0</v>
      </c>
      <c r="D8" s="1">
        <f>COUNTIFS(Tableau1[Établissement 2],A8,Tableau1[AUDITIONNÉ],$B$117,Tableau1[Financé],$B$118)</f>
        <v>0</v>
      </c>
      <c r="E8" s="1">
        <f>COUNTIFS(Tableau1[Établissement 3],A8,Tableau1[AUDITIONNÉ],$B$117,Tableau1[Financé],$B$118)</f>
        <v>0</v>
      </c>
      <c r="F8" s="1">
        <f>COUNTIFS(Tableau1[Établissement 4],A8,Tableau1[AUDITIONNÉ],$B$117,Tableau1[Financé],$B$118)</f>
        <v>0</v>
      </c>
      <c r="G8" s="1">
        <f>COUNTIFS(Tableau1[Établissement 5],A8,Tableau1[AUDITIONNÉ],$B$117,Tableau1[Financé],$B$118)</f>
        <v>0</v>
      </c>
      <c r="H8" s="1">
        <f>COUNTIFS(Tableau1[Établissement 6],A8,Tableau1[AUDITIONNÉ],$B$117,Tableau1[Financé],$B$118)</f>
        <v>0</v>
      </c>
      <c r="I8" s="1">
        <f>COUNTIFS(Tableau1[Établissement 7],A8,Tableau1[AUDITIONNÉ],$B$117,Tableau1[Financé],$B$118)</f>
        <v>0</v>
      </c>
      <c r="J8" s="1">
        <f>COUNTIFS(Tableau1[Établissement 8],A8,Tableau1[AUDITIONNÉ],$B$117,Tableau1[Financé],$B$118)</f>
        <v>0</v>
      </c>
      <c r="K8" s="1">
        <f>COUNTIFS(Tableau1[Établissement 9],A8,Tableau1[AUDITIONNÉ],$B$117,Tableau1[Financé],$B$118)</f>
        <v>0</v>
      </c>
      <c r="L8" s="1">
        <f>COUNTIFS(Tableau1[Établissement 10],A8,Tableau1[AUDITIONNÉ],$B$117,Tableau1[Financé],$B$118)</f>
        <v>0</v>
      </c>
      <c r="M8" s="1">
        <f>COUNTIFS(Tableau1[Établissement 11],A8,Tableau1[AUDITIONNÉ],$B$117,Tableau1[Financé],$B$118)</f>
        <v>0</v>
      </c>
      <c r="N8" s="1">
        <f>COUNTIFS(Tableau1[Établissement 12],A8,Tableau1[AUDITIONNÉ],$B$117,Tableau1[Financé],$B$118)</f>
        <v>0</v>
      </c>
      <c r="O8" s="1">
        <f>COUNTIFS(Tableau1[Établissement 13],A8,Tableau1[AUDITIONNÉ],$B$117,Tableau1[Financé],$B$118)</f>
        <v>0</v>
      </c>
      <c r="P8" s="1">
        <f>COUNTIFS(Tableau1[Établissement 14],A8,Tableau1[AUDITIONNÉ],$B$117,Tableau1[Financé],$B$118)</f>
        <v>0</v>
      </c>
      <c r="Q8" s="1">
        <f>COUNTIFS(Tableau1[Établissement 15],A8,Tableau1[AUDITIONNÉ],$B$117,Tableau1[Financé],$B$118)</f>
        <v>0</v>
      </c>
      <c r="R8" s="1">
        <f t="shared" si="0"/>
        <v>0</v>
      </c>
    </row>
    <row r="9" spans="1:18">
      <c r="A9" s="1" t="s">
        <v>639</v>
      </c>
      <c r="B9" s="11">
        <f>COUNTIF(Tableau1[Établissement porteur],A9)</f>
        <v>0</v>
      </c>
      <c r="C9" s="1">
        <f>COUNTIFS(Tableau1[Établissement porteur],A9,Tableau1[AUDITIONNÉ],$B$117,Tableau1[Financé],$B$118)</f>
        <v>0</v>
      </c>
      <c r="D9" s="1">
        <f>COUNTIFS(Tableau1[Établissement 2],A9,Tableau1[AUDITIONNÉ],$B$117,Tableau1[Financé],$B$118)</f>
        <v>0</v>
      </c>
      <c r="E9" s="1">
        <f>COUNTIFS(Tableau1[Établissement 3],A9,Tableau1[AUDITIONNÉ],$B$117,Tableau1[Financé],$B$118)</f>
        <v>0</v>
      </c>
      <c r="F9" s="1">
        <f>COUNTIFS(Tableau1[Établissement 4],A9,Tableau1[AUDITIONNÉ],$B$117,Tableau1[Financé],$B$118)</f>
        <v>0</v>
      </c>
      <c r="G9" s="1">
        <f>COUNTIFS(Tableau1[Établissement 5],A9,Tableau1[AUDITIONNÉ],$B$117,Tableau1[Financé],$B$118)</f>
        <v>0</v>
      </c>
      <c r="H9" s="1">
        <f>COUNTIFS(Tableau1[Établissement 6],A9,Tableau1[AUDITIONNÉ],$B$117,Tableau1[Financé],$B$118)</f>
        <v>0</v>
      </c>
      <c r="I9" s="1">
        <f>COUNTIFS(Tableau1[Établissement 7],A9,Tableau1[AUDITIONNÉ],$B$117,Tableau1[Financé],$B$118)</f>
        <v>0</v>
      </c>
      <c r="J9" s="1">
        <f>COUNTIFS(Tableau1[Établissement 8],A9,Tableau1[AUDITIONNÉ],$B$117,Tableau1[Financé],$B$118)</f>
        <v>1</v>
      </c>
      <c r="K9" s="1">
        <f>COUNTIFS(Tableau1[Établissement 9],A9,Tableau1[AUDITIONNÉ],$B$117,Tableau1[Financé],$B$118)</f>
        <v>0</v>
      </c>
      <c r="L9" s="1">
        <f>COUNTIFS(Tableau1[Établissement 10],A9,Tableau1[AUDITIONNÉ],$B$117,Tableau1[Financé],$B$118)</f>
        <v>1</v>
      </c>
      <c r="M9" s="1">
        <f>COUNTIFS(Tableau1[Établissement 11],A9,Tableau1[AUDITIONNÉ],$B$117,Tableau1[Financé],$B$118)</f>
        <v>0</v>
      </c>
      <c r="N9" s="1">
        <f>COUNTIFS(Tableau1[Établissement 12],A9,Tableau1[AUDITIONNÉ],$B$117,Tableau1[Financé],$B$118)</f>
        <v>0</v>
      </c>
      <c r="O9" s="1">
        <f>COUNTIFS(Tableau1[Établissement 13],A9,Tableau1[AUDITIONNÉ],$B$117,Tableau1[Financé],$B$118)</f>
        <v>1</v>
      </c>
      <c r="P9" s="1">
        <f>COUNTIFS(Tableau1[Établissement 14],A9,Tableau1[AUDITIONNÉ],$B$117,Tableau1[Financé],$B$118)</f>
        <v>0</v>
      </c>
      <c r="Q9" s="1">
        <f>COUNTIFS(Tableau1[Établissement 15],A9,Tableau1[AUDITIONNÉ],$B$117,Tableau1[Financé],$B$118)</f>
        <v>0</v>
      </c>
      <c r="R9" s="1">
        <f t="shared" si="0"/>
        <v>3</v>
      </c>
    </row>
    <row r="10" spans="1:18">
      <c r="A10" s="1" t="s">
        <v>787</v>
      </c>
      <c r="B10" s="11">
        <f>COUNTIF(Tableau1[Établissement porteur],A10)</f>
        <v>0</v>
      </c>
      <c r="C10" s="1">
        <f>COUNTIFS(Tableau1[Établissement porteur],A10,Tableau1[AUDITIONNÉ],$B$117,Tableau1[Financé],$B$118)</f>
        <v>0</v>
      </c>
      <c r="D10" s="1">
        <f>COUNTIFS(Tableau1[Établissement 2],A10,Tableau1[AUDITIONNÉ],$B$117,Tableau1[Financé],$B$118)</f>
        <v>0</v>
      </c>
      <c r="E10" s="1">
        <f>COUNTIFS(Tableau1[Établissement 3],A10,Tableau1[AUDITIONNÉ],$B$117,Tableau1[Financé],$B$118)</f>
        <v>0</v>
      </c>
      <c r="F10" s="1">
        <f>COUNTIFS(Tableau1[Établissement 4],A10,Tableau1[AUDITIONNÉ],$B$117,Tableau1[Financé],$B$118)</f>
        <v>0</v>
      </c>
      <c r="G10" s="1">
        <f>COUNTIFS(Tableau1[Établissement 5],A10,Tableau1[AUDITIONNÉ],$B$117,Tableau1[Financé],$B$118)</f>
        <v>0</v>
      </c>
      <c r="H10" s="1">
        <f>COUNTIFS(Tableau1[Établissement 6],A10,Tableau1[AUDITIONNÉ],$B$117,Tableau1[Financé],$B$118)</f>
        <v>0</v>
      </c>
      <c r="I10" s="1">
        <f>COUNTIFS(Tableau1[Établissement 7],A10,Tableau1[AUDITIONNÉ],$B$117,Tableau1[Financé],$B$118)</f>
        <v>0</v>
      </c>
      <c r="J10" s="1">
        <f>COUNTIFS(Tableau1[Établissement 8],A10,Tableau1[AUDITIONNÉ],$B$117,Tableau1[Financé],$B$118)</f>
        <v>0</v>
      </c>
      <c r="K10" s="1">
        <f>COUNTIFS(Tableau1[Établissement 9],A10,Tableau1[AUDITIONNÉ],$B$117,Tableau1[Financé],$B$118)</f>
        <v>0</v>
      </c>
      <c r="L10" s="1">
        <f>COUNTIFS(Tableau1[Établissement 10],A10,Tableau1[AUDITIONNÉ],$B$117,Tableau1[Financé],$B$118)</f>
        <v>0</v>
      </c>
      <c r="M10" s="1">
        <f>COUNTIFS(Tableau1[Établissement 11],A10,Tableau1[AUDITIONNÉ],$B$117,Tableau1[Financé],$B$118)</f>
        <v>0</v>
      </c>
      <c r="N10" s="1">
        <f>COUNTIFS(Tableau1[Établissement 12],A10,Tableau1[AUDITIONNÉ],$B$117,Tableau1[Financé],$B$118)</f>
        <v>0</v>
      </c>
      <c r="O10" s="1">
        <f>COUNTIFS(Tableau1[Établissement 13],A10,Tableau1[AUDITIONNÉ],$B$117,Tableau1[Financé],$B$118)</f>
        <v>0</v>
      </c>
      <c r="P10" s="1">
        <f>COUNTIFS(Tableau1[Établissement 14],A10,Tableau1[AUDITIONNÉ],$B$117,Tableau1[Financé],$B$118)</f>
        <v>0</v>
      </c>
      <c r="Q10" s="1">
        <f>COUNTIFS(Tableau1[Établissement 15],A10,Tableau1[AUDITIONNÉ],$B$117,Tableau1[Financé],$B$118)</f>
        <v>0</v>
      </c>
      <c r="R10" s="1">
        <f t="shared" si="0"/>
        <v>0</v>
      </c>
    </row>
    <row r="11" spans="1:18">
      <c r="A11" s="11" t="s">
        <v>250</v>
      </c>
      <c r="B11" s="11">
        <f>COUNTIF(Tableau1[Établissement porteur],A11)</f>
        <v>0</v>
      </c>
      <c r="C11" s="1">
        <f>COUNTIFS(Tableau1[Établissement porteur],A11,Tableau1[AUDITIONNÉ],$B$117,Tableau1[Financé],$B$118)</f>
        <v>0</v>
      </c>
      <c r="D11" s="1">
        <f>COUNTIFS(Tableau1[Établissement 2],A11,Tableau1[AUDITIONNÉ],$B$117,Tableau1[Financé],$B$118)</f>
        <v>1</v>
      </c>
      <c r="E11" s="1">
        <f>COUNTIFS(Tableau1[Établissement 3],A11,Tableau1[AUDITIONNÉ],$B$117,Tableau1[Financé],$B$118)</f>
        <v>0</v>
      </c>
      <c r="F11" s="1">
        <f>COUNTIFS(Tableau1[Établissement 4],A11,Tableau1[AUDITIONNÉ],$B$117,Tableau1[Financé],$B$118)</f>
        <v>0</v>
      </c>
      <c r="G11" s="1">
        <f>COUNTIFS(Tableau1[Établissement 5],A11,Tableau1[AUDITIONNÉ],$B$117,Tableau1[Financé],$B$118)</f>
        <v>0</v>
      </c>
      <c r="H11" s="1">
        <f>COUNTIFS(Tableau1[Établissement 6],A11,Tableau1[AUDITIONNÉ],$B$117,Tableau1[Financé],$B$118)</f>
        <v>0</v>
      </c>
      <c r="I11" s="1">
        <f>COUNTIFS(Tableau1[Établissement 7],A11,Tableau1[AUDITIONNÉ],$B$117,Tableau1[Financé],$B$118)</f>
        <v>1</v>
      </c>
      <c r="J11" s="1">
        <f>COUNTIFS(Tableau1[Établissement 8],A11,Tableau1[AUDITIONNÉ],$B$117,Tableau1[Financé],$B$118)</f>
        <v>1</v>
      </c>
      <c r="K11" s="1">
        <f>COUNTIFS(Tableau1[Établissement 9],A11,Tableau1[AUDITIONNÉ],$B$117,Tableau1[Financé],$B$118)</f>
        <v>1</v>
      </c>
      <c r="L11" s="1">
        <f>COUNTIFS(Tableau1[Établissement 10],A11,Tableau1[AUDITIONNÉ],$B$117,Tableau1[Financé],$B$118)</f>
        <v>0</v>
      </c>
      <c r="M11" s="1">
        <f>COUNTIFS(Tableau1[Établissement 11],A11,Tableau1[AUDITIONNÉ],$B$117,Tableau1[Financé],$B$118)</f>
        <v>3</v>
      </c>
      <c r="N11" s="1">
        <f>COUNTIFS(Tableau1[Établissement 12],A11,Tableau1[AUDITIONNÉ],$B$117,Tableau1[Financé],$B$118)</f>
        <v>0</v>
      </c>
      <c r="O11" s="1">
        <f>COUNTIFS(Tableau1[Établissement 13],A11,Tableau1[AUDITIONNÉ],$B$117,Tableau1[Financé],$B$118)</f>
        <v>0</v>
      </c>
      <c r="P11" s="1">
        <f>COUNTIFS(Tableau1[Établissement 14],A11,Tableau1[AUDITIONNÉ],$B$117,Tableau1[Financé],$B$118)</f>
        <v>0</v>
      </c>
      <c r="Q11" s="1">
        <f>COUNTIFS(Tableau1[Établissement 15],A11,Tableau1[AUDITIONNÉ],$B$117,Tableau1[Financé],$B$118)</f>
        <v>0</v>
      </c>
      <c r="R11" s="1">
        <f t="shared" si="0"/>
        <v>7</v>
      </c>
    </row>
    <row r="12" spans="1:18">
      <c r="A12" s="9" t="s">
        <v>507</v>
      </c>
      <c r="B12" s="11">
        <f>COUNTIF(Tableau1[Établissement porteur],A12)</f>
        <v>0</v>
      </c>
      <c r="C12" s="1">
        <f>COUNTIFS(Tableau1[Établissement porteur],A12,Tableau1[AUDITIONNÉ],$B$117,Tableau1[Financé],$B$118)</f>
        <v>0</v>
      </c>
      <c r="D12" s="1">
        <f>COUNTIFS(Tableau1[Établissement 2],A12,Tableau1[AUDITIONNÉ],$B$117,Tableau1[Financé],$B$118)</f>
        <v>0</v>
      </c>
      <c r="E12" s="1">
        <f>COUNTIFS(Tableau1[Établissement 3],A12,Tableau1[AUDITIONNÉ],$B$117,Tableau1[Financé],$B$118)</f>
        <v>0</v>
      </c>
      <c r="F12" s="1">
        <f>COUNTIFS(Tableau1[Établissement 4],A12,Tableau1[AUDITIONNÉ],$B$117,Tableau1[Financé],$B$118)</f>
        <v>0</v>
      </c>
      <c r="G12" s="1">
        <f>COUNTIFS(Tableau1[Établissement 5],A12,Tableau1[AUDITIONNÉ],$B$117,Tableau1[Financé],$B$118)</f>
        <v>0</v>
      </c>
      <c r="H12" s="1">
        <f>COUNTIFS(Tableau1[Établissement 6],A12,Tableau1[AUDITIONNÉ],$B$117,Tableau1[Financé],$B$118)</f>
        <v>0</v>
      </c>
      <c r="I12" s="1">
        <f>COUNTIFS(Tableau1[Établissement 7],A12,Tableau1[AUDITIONNÉ],$B$117,Tableau1[Financé],$B$118)</f>
        <v>0</v>
      </c>
      <c r="J12" s="1">
        <f>COUNTIFS(Tableau1[Établissement 8],A12,Tableau1[AUDITIONNÉ],$B$117,Tableau1[Financé],$B$118)</f>
        <v>0</v>
      </c>
      <c r="K12" s="1">
        <f>COUNTIFS(Tableau1[Établissement 9],A12,Tableau1[AUDITIONNÉ],$B$117,Tableau1[Financé],$B$118)</f>
        <v>0</v>
      </c>
      <c r="L12" s="1">
        <f>COUNTIFS(Tableau1[Établissement 10],A12,Tableau1[AUDITIONNÉ],$B$117,Tableau1[Financé],$B$118)</f>
        <v>0</v>
      </c>
      <c r="M12" s="1">
        <f>COUNTIFS(Tableau1[Établissement 11],A12,Tableau1[AUDITIONNÉ],$B$117,Tableau1[Financé],$B$118)</f>
        <v>0</v>
      </c>
      <c r="N12" s="1">
        <f>COUNTIFS(Tableau1[Établissement 12],A12,Tableau1[AUDITIONNÉ],$B$117,Tableau1[Financé],$B$118)</f>
        <v>0</v>
      </c>
      <c r="O12" s="1">
        <f>COUNTIFS(Tableau1[Établissement 13],A12,Tableau1[AUDITIONNÉ],$B$117,Tableau1[Financé],$B$118)</f>
        <v>0</v>
      </c>
      <c r="P12" s="1">
        <f>COUNTIFS(Tableau1[Établissement 14],A12,Tableau1[AUDITIONNÉ],$B$117,Tableau1[Financé],$B$118)</f>
        <v>0</v>
      </c>
      <c r="Q12" s="1">
        <f>COUNTIFS(Tableau1[Établissement 15],A12,Tableau1[AUDITIONNÉ],$B$117,Tableau1[Financé],$B$118)</f>
        <v>0</v>
      </c>
      <c r="R12" s="1">
        <f t="shared" si="0"/>
        <v>0</v>
      </c>
    </row>
    <row r="13" spans="1:18">
      <c r="A13" s="1" t="s">
        <v>354</v>
      </c>
      <c r="B13" s="11">
        <f>COUNTIF(Tableau1[Établissement porteur],A13)</f>
        <v>1</v>
      </c>
      <c r="C13" s="1">
        <f>COUNTIFS(Tableau1[Établissement porteur],A13,Tableau1[AUDITIONNÉ],$B$117,Tableau1[Financé],$B$118)</f>
        <v>0</v>
      </c>
      <c r="D13" s="1">
        <f>COUNTIFS(Tableau1[Établissement 2],A13,Tableau1[AUDITIONNÉ],$B$117,Tableau1[Financé],$B$118)</f>
        <v>0</v>
      </c>
      <c r="E13" s="1">
        <f>COUNTIFS(Tableau1[Établissement 3],A13,Tableau1[AUDITIONNÉ],$B$117,Tableau1[Financé],$B$118)</f>
        <v>0</v>
      </c>
      <c r="F13" s="1">
        <f>COUNTIFS(Tableau1[Établissement 4],A13,Tableau1[AUDITIONNÉ],$B$117,Tableau1[Financé],$B$118)</f>
        <v>0</v>
      </c>
      <c r="G13" s="1">
        <f>COUNTIFS(Tableau1[Établissement 5],A13,Tableau1[AUDITIONNÉ],$B$117,Tableau1[Financé],$B$118)</f>
        <v>0</v>
      </c>
      <c r="H13" s="1">
        <f>COUNTIFS(Tableau1[Établissement 6],A13,Tableau1[AUDITIONNÉ],$B$117,Tableau1[Financé],$B$118)</f>
        <v>0</v>
      </c>
      <c r="I13" s="1">
        <f>COUNTIFS(Tableau1[Établissement 7],A13,Tableau1[AUDITIONNÉ],$B$117,Tableau1[Financé],$B$118)</f>
        <v>0</v>
      </c>
      <c r="J13" s="1">
        <f>COUNTIFS(Tableau1[Établissement 8],A13,Tableau1[AUDITIONNÉ],$B$117,Tableau1[Financé],$B$118)</f>
        <v>0</v>
      </c>
      <c r="K13" s="1">
        <f>COUNTIFS(Tableau1[Établissement 9],A13,Tableau1[AUDITIONNÉ],$B$117,Tableau1[Financé],$B$118)</f>
        <v>0</v>
      </c>
      <c r="L13" s="1">
        <f>COUNTIFS(Tableau1[Établissement 10],A13,Tableau1[AUDITIONNÉ],$B$117,Tableau1[Financé],$B$118)</f>
        <v>0</v>
      </c>
      <c r="M13" s="1">
        <f>COUNTIFS(Tableau1[Établissement 11],A13,Tableau1[AUDITIONNÉ],$B$117,Tableau1[Financé],$B$118)</f>
        <v>0</v>
      </c>
      <c r="N13" s="1">
        <f>COUNTIFS(Tableau1[Établissement 12],A13,Tableau1[AUDITIONNÉ],$B$117,Tableau1[Financé],$B$118)</f>
        <v>0</v>
      </c>
      <c r="O13" s="1">
        <f>COUNTIFS(Tableau1[Établissement 13],A13,Tableau1[AUDITIONNÉ],$B$117,Tableau1[Financé],$B$118)</f>
        <v>0</v>
      </c>
      <c r="P13" s="1">
        <f>COUNTIFS(Tableau1[Établissement 14],A13,Tableau1[AUDITIONNÉ],$B$117,Tableau1[Financé],$B$118)</f>
        <v>0</v>
      </c>
      <c r="Q13" s="1">
        <f>COUNTIFS(Tableau1[Établissement 15],A13,Tableau1[AUDITIONNÉ],$B$117,Tableau1[Financé],$B$118)</f>
        <v>0</v>
      </c>
      <c r="R13" s="1">
        <f t="shared" si="0"/>
        <v>0</v>
      </c>
    </row>
    <row r="14" spans="1:18">
      <c r="A14" s="9" t="s">
        <v>567</v>
      </c>
      <c r="B14" s="11">
        <f>COUNTIF(Tableau1[Établissement porteur],A14)</f>
        <v>0</v>
      </c>
      <c r="C14" s="1">
        <f>COUNTIFS(Tableau1[Établissement porteur],A14,Tableau1[AUDITIONNÉ],$B$117,Tableau1[Financé],$B$118)</f>
        <v>0</v>
      </c>
      <c r="D14" s="1">
        <f>COUNTIFS(Tableau1[Établissement 2],A14,Tableau1[AUDITIONNÉ],$B$117,Tableau1[Financé],$B$118)</f>
        <v>0</v>
      </c>
      <c r="E14" s="1">
        <f>COUNTIFS(Tableau1[Établissement 3],A14,Tableau1[AUDITIONNÉ],$B$117,Tableau1[Financé],$B$118)</f>
        <v>0</v>
      </c>
      <c r="F14" s="1">
        <f>COUNTIFS(Tableau1[Établissement 4],A14,Tableau1[AUDITIONNÉ],$B$117,Tableau1[Financé],$B$118)</f>
        <v>0</v>
      </c>
      <c r="G14" s="1">
        <f>COUNTIFS(Tableau1[Établissement 5],A14,Tableau1[AUDITIONNÉ],$B$117,Tableau1[Financé],$B$118)</f>
        <v>0</v>
      </c>
      <c r="H14" s="1">
        <f>COUNTIFS(Tableau1[Établissement 6],A14,Tableau1[AUDITIONNÉ],$B$117,Tableau1[Financé],$B$118)</f>
        <v>0</v>
      </c>
      <c r="I14" s="1">
        <f>COUNTIFS(Tableau1[Établissement 7],A14,Tableau1[AUDITIONNÉ],$B$117,Tableau1[Financé],$B$118)</f>
        <v>0</v>
      </c>
      <c r="J14" s="1">
        <f>COUNTIFS(Tableau1[Établissement 8],A14,Tableau1[AUDITIONNÉ],$B$117,Tableau1[Financé],$B$118)</f>
        <v>0</v>
      </c>
      <c r="K14" s="1">
        <f>COUNTIFS(Tableau1[Établissement 9],A14,Tableau1[AUDITIONNÉ],$B$117,Tableau1[Financé],$B$118)</f>
        <v>0</v>
      </c>
      <c r="L14" s="1">
        <f>COUNTIFS(Tableau1[Établissement 10],A14,Tableau1[AUDITIONNÉ],$B$117,Tableau1[Financé],$B$118)</f>
        <v>0</v>
      </c>
      <c r="M14" s="1">
        <f>COUNTIFS(Tableau1[Établissement 11],A14,Tableau1[AUDITIONNÉ],$B$117,Tableau1[Financé],$B$118)</f>
        <v>0</v>
      </c>
      <c r="N14" s="1">
        <f>COUNTIFS(Tableau1[Établissement 12],A14,Tableau1[AUDITIONNÉ],$B$117,Tableau1[Financé],$B$118)</f>
        <v>0</v>
      </c>
      <c r="O14" s="1">
        <f>COUNTIFS(Tableau1[Établissement 13],A14,Tableau1[AUDITIONNÉ],$B$117,Tableau1[Financé],$B$118)</f>
        <v>0</v>
      </c>
      <c r="P14" s="1">
        <f>COUNTIFS(Tableau1[Établissement 14],A14,Tableau1[AUDITIONNÉ],$B$117,Tableau1[Financé],$B$118)</f>
        <v>0</v>
      </c>
      <c r="Q14" s="1">
        <f>COUNTIFS(Tableau1[Établissement 15],A14,Tableau1[AUDITIONNÉ],$B$117,Tableau1[Financé],$B$118)</f>
        <v>0</v>
      </c>
      <c r="R14" s="1">
        <f t="shared" si="0"/>
        <v>0</v>
      </c>
    </row>
    <row r="15" spans="1:18">
      <c r="A15" s="9" t="s">
        <v>663</v>
      </c>
      <c r="B15" s="11">
        <f>COUNTIF(Tableau1[Établissement porteur],A15)</f>
        <v>0</v>
      </c>
      <c r="C15" s="1">
        <f>COUNTIFS(Tableau1[Établissement porteur],A15,Tableau1[AUDITIONNÉ],$B$117,Tableau1[Financé],$B$118)</f>
        <v>0</v>
      </c>
      <c r="D15" s="1">
        <f>COUNTIFS(Tableau1[Établissement 2],A15,Tableau1[AUDITIONNÉ],$B$117,Tableau1[Financé],$B$118)</f>
        <v>0</v>
      </c>
      <c r="E15" s="1">
        <f>COUNTIFS(Tableau1[Établissement 3],A15,Tableau1[AUDITIONNÉ],$B$117,Tableau1[Financé],$B$118)</f>
        <v>0</v>
      </c>
      <c r="F15" s="1">
        <f>COUNTIFS(Tableau1[Établissement 4],A15,Tableau1[AUDITIONNÉ],$B$117,Tableau1[Financé],$B$118)</f>
        <v>0</v>
      </c>
      <c r="G15" s="1">
        <f>COUNTIFS(Tableau1[Établissement 5],A15,Tableau1[AUDITIONNÉ],$B$117,Tableau1[Financé],$B$118)</f>
        <v>0</v>
      </c>
      <c r="H15" s="1">
        <f>COUNTIFS(Tableau1[Établissement 6],A15,Tableau1[AUDITIONNÉ],$B$117,Tableau1[Financé],$B$118)</f>
        <v>0</v>
      </c>
      <c r="I15" s="1">
        <f>COUNTIFS(Tableau1[Établissement 7],A15,Tableau1[AUDITIONNÉ],$B$117,Tableau1[Financé],$B$118)</f>
        <v>0</v>
      </c>
      <c r="J15" s="1">
        <f>COUNTIFS(Tableau1[Établissement 8],A15,Tableau1[AUDITIONNÉ],$B$117,Tableau1[Financé],$B$118)</f>
        <v>0</v>
      </c>
      <c r="K15" s="1">
        <f>COUNTIFS(Tableau1[Établissement 9],A15,Tableau1[AUDITIONNÉ],$B$117,Tableau1[Financé],$B$118)</f>
        <v>0</v>
      </c>
      <c r="L15" s="1">
        <f>COUNTIFS(Tableau1[Établissement 10],A15,Tableau1[AUDITIONNÉ],$B$117,Tableau1[Financé],$B$118)</f>
        <v>1</v>
      </c>
      <c r="M15" s="1">
        <f>COUNTIFS(Tableau1[Établissement 11],A15,Tableau1[AUDITIONNÉ],$B$117,Tableau1[Financé],$B$118)</f>
        <v>0</v>
      </c>
      <c r="N15" s="1">
        <f>COUNTIFS(Tableau1[Établissement 12],A15,Tableau1[AUDITIONNÉ],$B$117,Tableau1[Financé],$B$118)</f>
        <v>0</v>
      </c>
      <c r="O15" s="1">
        <f>COUNTIFS(Tableau1[Établissement 13],A15,Tableau1[AUDITIONNÉ],$B$117,Tableau1[Financé],$B$118)</f>
        <v>0</v>
      </c>
      <c r="P15" s="1">
        <f>COUNTIFS(Tableau1[Établissement 14],A15,Tableau1[AUDITIONNÉ],$B$117,Tableau1[Financé],$B$118)</f>
        <v>0</v>
      </c>
      <c r="Q15" s="1">
        <f>COUNTIFS(Tableau1[Établissement 15],A15,Tableau1[AUDITIONNÉ],$B$117,Tableau1[Financé],$B$118)</f>
        <v>0</v>
      </c>
      <c r="R15" s="1">
        <f t="shared" si="0"/>
        <v>1</v>
      </c>
    </row>
    <row r="16" spans="1:18">
      <c r="A16" s="11" t="s">
        <v>284</v>
      </c>
      <c r="B16" s="11">
        <f>COUNTIF(Tableau1[Établissement porteur],A16)</f>
        <v>1</v>
      </c>
      <c r="C16" s="1">
        <f>COUNTIFS(Tableau1[Établissement porteur],A16,Tableau1[AUDITIONNÉ],$B$117,Tableau1[Financé],$B$118)</f>
        <v>0</v>
      </c>
      <c r="D16" s="1">
        <f>COUNTIFS(Tableau1[Établissement 2],A16,Tableau1[AUDITIONNÉ],$B$117,Tableau1[Financé],$B$118)</f>
        <v>0</v>
      </c>
      <c r="E16" s="1">
        <f>COUNTIFS(Tableau1[Établissement 3],A16,Tableau1[AUDITIONNÉ],$B$117,Tableau1[Financé],$B$118)</f>
        <v>0</v>
      </c>
      <c r="F16" s="1">
        <f>COUNTIFS(Tableau1[Établissement 4],A16,Tableau1[AUDITIONNÉ],$B$117,Tableau1[Financé],$B$118)</f>
        <v>0</v>
      </c>
      <c r="G16" s="1">
        <f>COUNTIFS(Tableau1[Établissement 5],A16,Tableau1[AUDITIONNÉ],$B$117,Tableau1[Financé],$B$118)</f>
        <v>0</v>
      </c>
      <c r="H16" s="1">
        <f>COUNTIFS(Tableau1[Établissement 6],A16,Tableau1[AUDITIONNÉ],$B$117,Tableau1[Financé],$B$118)</f>
        <v>0</v>
      </c>
      <c r="I16" s="1">
        <f>COUNTIFS(Tableau1[Établissement 7],A16,Tableau1[AUDITIONNÉ],$B$117,Tableau1[Financé],$B$118)</f>
        <v>0</v>
      </c>
      <c r="J16" s="1">
        <f>COUNTIFS(Tableau1[Établissement 8],A16,Tableau1[AUDITIONNÉ],$B$117,Tableau1[Financé],$B$118)</f>
        <v>0</v>
      </c>
      <c r="K16" s="1">
        <f>COUNTIFS(Tableau1[Établissement 9],A16,Tableau1[AUDITIONNÉ],$B$117,Tableau1[Financé],$B$118)</f>
        <v>0</v>
      </c>
      <c r="L16" s="1">
        <f>COUNTIFS(Tableau1[Établissement 10],A16,Tableau1[AUDITIONNÉ],$B$117,Tableau1[Financé],$B$118)</f>
        <v>0</v>
      </c>
      <c r="M16" s="1">
        <f>COUNTIFS(Tableau1[Établissement 11],A16,Tableau1[AUDITIONNÉ],$B$117,Tableau1[Financé],$B$118)</f>
        <v>0</v>
      </c>
      <c r="N16" s="1">
        <f>COUNTIFS(Tableau1[Établissement 12],A16,Tableau1[AUDITIONNÉ],$B$117,Tableau1[Financé],$B$118)</f>
        <v>0</v>
      </c>
      <c r="O16" s="1">
        <f>COUNTIFS(Tableau1[Établissement 13],A16,Tableau1[AUDITIONNÉ],$B$117,Tableau1[Financé],$B$118)</f>
        <v>0</v>
      </c>
      <c r="P16" s="1">
        <f>COUNTIFS(Tableau1[Établissement 14],A16,Tableau1[AUDITIONNÉ],$B$117,Tableau1[Financé],$B$118)</f>
        <v>0</v>
      </c>
      <c r="Q16" s="1">
        <f>COUNTIFS(Tableau1[Établissement 15],A16,Tableau1[AUDITIONNÉ],$B$117,Tableau1[Financé],$B$118)</f>
        <v>0</v>
      </c>
      <c r="R16" s="1">
        <f t="shared" si="0"/>
        <v>0</v>
      </c>
    </row>
    <row r="17" spans="1:18">
      <c r="A17" s="1" t="s">
        <v>1387</v>
      </c>
      <c r="B17" s="11">
        <f>COUNTIF(Tableau1[Établissement porteur],A17)</f>
        <v>1</v>
      </c>
      <c r="C17" s="1">
        <f>COUNTIFS(Tableau1[Établissement porteur],A17,Tableau1[AUDITIONNÉ],$B$117,Tableau1[Financé],$B$118)</f>
        <v>0</v>
      </c>
      <c r="D17" s="1">
        <f>COUNTIFS(Tableau1[Établissement 2],A17,Tableau1[AUDITIONNÉ],$B$117,Tableau1[Financé],$B$118)</f>
        <v>0</v>
      </c>
      <c r="E17" s="1">
        <f>COUNTIFS(Tableau1[Établissement 3],A17,Tableau1[AUDITIONNÉ],$B$117,Tableau1[Financé],$B$118)</f>
        <v>0</v>
      </c>
      <c r="F17" s="1">
        <f>COUNTIFS(Tableau1[Établissement 4],A17,Tableau1[AUDITIONNÉ],$B$117,Tableau1[Financé],$B$118)</f>
        <v>0</v>
      </c>
      <c r="G17" s="1">
        <f>COUNTIFS(Tableau1[Établissement 5],A17,Tableau1[AUDITIONNÉ],$B$117,Tableau1[Financé],$B$118)</f>
        <v>0</v>
      </c>
      <c r="H17" s="1">
        <f>COUNTIFS(Tableau1[Établissement 6],A17,Tableau1[AUDITIONNÉ],$B$117,Tableau1[Financé],$B$118)</f>
        <v>0</v>
      </c>
      <c r="I17" s="1">
        <f>COUNTIFS(Tableau1[Établissement 7],A17,Tableau1[AUDITIONNÉ],$B$117,Tableau1[Financé],$B$118)</f>
        <v>0</v>
      </c>
      <c r="J17" s="1">
        <f>COUNTIFS(Tableau1[Établissement 8],A17,Tableau1[AUDITIONNÉ],$B$117,Tableau1[Financé],$B$118)</f>
        <v>0</v>
      </c>
      <c r="K17" s="1">
        <f>COUNTIFS(Tableau1[Établissement 9],A17,Tableau1[AUDITIONNÉ],$B$117,Tableau1[Financé],$B$118)</f>
        <v>0</v>
      </c>
      <c r="L17" s="1">
        <f>COUNTIFS(Tableau1[Établissement 10],A17,Tableau1[AUDITIONNÉ],$B$117,Tableau1[Financé],$B$118)</f>
        <v>0</v>
      </c>
      <c r="M17" s="1">
        <f>COUNTIFS(Tableau1[Établissement 11],A17,Tableau1[AUDITIONNÉ],$B$117,Tableau1[Financé],$B$118)</f>
        <v>0</v>
      </c>
      <c r="N17" s="1">
        <f>COUNTIFS(Tableau1[Établissement 12],A17,Tableau1[AUDITIONNÉ],$B$117,Tableau1[Financé],$B$118)</f>
        <v>0</v>
      </c>
      <c r="O17" s="1">
        <f>COUNTIFS(Tableau1[Établissement 13],A17,Tableau1[AUDITIONNÉ],$B$117,Tableau1[Financé],$B$118)</f>
        <v>0</v>
      </c>
      <c r="P17" s="1">
        <f>COUNTIFS(Tableau1[Établissement 14],A17,Tableau1[AUDITIONNÉ],$B$117,Tableau1[Financé],$B$118)</f>
        <v>0</v>
      </c>
      <c r="Q17" s="1">
        <f>COUNTIFS(Tableau1[Établissement 15],A17,Tableau1[AUDITIONNÉ],$B$117,Tableau1[Financé],$B$118)</f>
        <v>0</v>
      </c>
      <c r="R17" s="1">
        <f t="shared" si="0"/>
        <v>0</v>
      </c>
    </row>
    <row r="18" spans="1:18">
      <c r="A18" s="1" t="s">
        <v>888</v>
      </c>
      <c r="B18" s="11">
        <f>COUNTIF(Tableau1[Établissement porteur],A18)</f>
        <v>1</v>
      </c>
      <c r="C18" s="1">
        <f>COUNTIFS(Tableau1[Établissement porteur],A18,Tableau1[AUDITIONNÉ],$B$117,Tableau1[Financé],$B$118)</f>
        <v>0</v>
      </c>
      <c r="D18" s="1">
        <f>COUNTIFS(Tableau1[Établissement 2],A18,Tableau1[AUDITIONNÉ],$B$117,Tableau1[Financé],$B$118)</f>
        <v>0</v>
      </c>
      <c r="E18" s="1">
        <f>COUNTIFS(Tableau1[Établissement 3],A18,Tableau1[AUDITIONNÉ],$B$117,Tableau1[Financé],$B$118)</f>
        <v>0</v>
      </c>
      <c r="F18" s="1">
        <f>COUNTIFS(Tableau1[Établissement 4],A18,Tableau1[AUDITIONNÉ],$B$117,Tableau1[Financé],$B$118)</f>
        <v>0</v>
      </c>
      <c r="G18" s="1">
        <f>COUNTIFS(Tableau1[Établissement 5],A18,Tableau1[AUDITIONNÉ],$B$117,Tableau1[Financé],$B$118)</f>
        <v>0</v>
      </c>
      <c r="H18" s="1">
        <f>COUNTIFS(Tableau1[Établissement 6],A18,Tableau1[AUDITIONNÉ],$B$117,Tableau1[Financé],$B$118)</f>
        <v>0</v>
      </c>
      <c r="I18" s="1">
        <f>COUNTIFS(Tableau1[Établissement 7],A18,Tableau1[AUDITIONNÉ],$B$117,Tableau1[Financé],$B$118)</f>
        <v>0</v>
      </c>
      <c r="J18" s="1">
        <f>COUNTIFS(Tableau1[Établissement 8],A18,Tableau1[AUDITIONNÉ],$B$117,Tableau1[Financé],$B$118)</f>
        <v>0</v>
      </c>
      <c r="K18" s="1">
        <f>COUNTIFS(Tableau1[Établissement 9],A18,Tableau1[AUDITIONNÉ],$B$117,Tableau1[Financé],$B$118)</f>
        <v>0</v>
      </c>
      <c r="L18" s="1">
        <f>COUNTIFS(Tableau1[Établissement 10],A18,Tableau1[AUDITIONNÉ],$B$117,Tableau1[Financé],$B$118)</f>
        <v>0</v>
      </c>
      <c r="M18" s="1">
        <f>COUNTIFS(Tableau1[Établissement 11],A18,Tableau1[AUDITIONNÉ],$B$117,Tableau1[Financé],$B$118)</f>
        <v>0</v>
      </c>
      <c r="N18" s="1">
        <f>COUNTIFS(Tableau1[Établissement 12],A18,Tableau1[AUDITIONNÉ],$B$117,Tableau1[Financé],$B$118)</f>
        <v>0</v>
      </c>
      <c r="O18" s="1">
        <f>COUNTIFS(Tableau1[Établissement 13],A18,Tableau1[AUDITIONNÉ],$B$117,Tableau1[Financé],$B$118)</f>
        <v>0</v>
      </c>
      <c r="P18" s="1">
        <f>COUNTIFS(Tableau1[Établissement 14],A18,Tableau1[AUDITIONNÉ],$B$117,Tableau1[Financé],$B$118)</f>
        <v>0</v>
      </c>
      <c r="Q18" s="1">
        <f>COUNTIFS(Tableau1[Établissement 15],A18,Tableau1[AUDITIONNÉ],$B$117,Tableau1[Financé],$B$118)</f>
        <v>0</v>
      </c>
      <c r="R18" s="1">
        <f t="shared" si="0"/>
        <v>0</v>
      </c>
    </row>
    <row r="19" spans="1:18">
      <c r="A19" s="1" t="s">
        <v>504</v>
      </c>
      <c r="B19" s="11">
        <f>COUNTIF(Tableau1[Établissement porteur],A19)</f>
        <v>0</v>
      </c>
      <c r="C19" s="1">
        <f>COUNTIFS(Tableau1[Établissement porteur],A19,Tableau1[AUDITIONNÉ],$B$117,Tableau1[Financé],$B$118)</f>
        <v>0</v>
      </c>
      <c r="D19" s="1">
        <f>COUNTIFS(Tableau1[Établissement 2],A19,Tableau1[AUDITIONNÉ],$B$117,Tableau1[Financé],$B$118)</f>
        <v>0</v>
      </c>
      <c r="E19" s="1">
        <f>COUNTIFS(Tableau1[Établissement 3],A19,Tableau1[AUDITIONNÉ],$B$117,Tableau1[Financé],$B$118)</f>
        <v>0</v>
      </c>
      <c r="F19" s="1">
        <f>COUNTIFS(Tableau1[Établissement 4],A19,Tableau1[AUDITIONNÉ],$B$117,Tableau1[Financé],$B$118)</f>
        <v>0</v>
      </c>
      <c r="G19" s="1">
        <f>COUNTIFS(Tableau1[Établissement 5],A19,Tableau1[AUDITIONNÉ],$B$117,Tableau1[Financé],$B$118)</f>
        <v>0</v>
      </c>
      <c r="H19" s="1">
        <f>COUNTIFS(Tableau1[Établissement 6],A19,Tableau1[AUDITIONNÉ],$B$117,Tableau1[Financé],$B$118)</f>
        <v>0</v>
      </c>
      <c r="I19" s="1">
        <f>COUNTIFS(Tableau1[Établissement 7],A19,Tableau1[AUDITIONNÉ],$B$117,Tableau1[Financé],$B$118)</f>
        <v>0</v>
      </c>
      <c r="J19" s="1">
        <f>COUNTIFS(Tableau1[Établissement 8],A19,Tableau1[AUDITIONNÉ],$B$117,Tableau1[Financé],$B$118)</f>
        <v>0</v>
      </c>
      <c r="K19" s="1">
        <f>COUNTIFS(Tableau1[Établissement 9],A19,Tableau1[AUDITIONNÉ],$B$117,Tableau1[Financé],$B$118)</f>
        <v>0</v>
      </c>
      <c r="L19" s="1">
        <f>COUNTIFS(Tableau1[Établissement 10],A19,Tableau1[AUDITIONNÉ],$B$117,Tableau1[Financé],$B$118)</f>
        <v>0</v>
      </c>
      <c r="M19" s="1">
        <f>COUNTIFS(Tableau1[Établissement 11],A19,Tableau1[AUDITIONNÉ],$B$117,Tableau1[Financé],$B$118)</f>
        <v>0</v>
      </c>
      <c r="N19" s="1">
        <f>COUNTIFS(Tableau1[Établissement 12],A19,Tableau1[AUDITIONNÉ],$B$117,Tableau1[Financé],$B$118)</f>
        <v>0</v>
      </c>
      <c r="O19" s="1">
        <f>COUNTIFS(Tableau1[Établissement 13],A19,Tableau1[AUDITIONNÉ],$B$117,Tableau1[Financé],$B$118)</f>
        <v>0</v>
      </c>
      <c r="P19" s="1">
        <f>COUNTIFS(Tableau1[Établissement 14],A19,Tableau1[AUDITIONNÉ],$B$117,Tableau1[Financé],$B$118)</f>
        <v>0</v>
      </c>
      <c r="Q19" s="1">
        <f>COUNTIFS(Tableau1[Établissement 15],A19,Tableau1[AUDITIONNÉ],$B$117,Tableau1[Financé],$B$118)</f>
        <v>0</v>
      </c>
      <c r="R19" s="1">
        <f t="shared" si="0"/>
        <v>0</v>
      </c>
    </row>
    <row r="20" spans="1:18">
      <c r="A20" s="1" t="s">
        <v>443</v>
      </c>
      <c r="B20" s="11">
        <f>COUNTIF(Tableau1[Établissement porteur],A20)</f>
        <v>0</v>
      </c>
      <c r="C20" s="1">
        <f>COUNTIFS(Tableau1[Établissement porteur],A20,Tableau1[AUDITIONNÉ],$B$117,Tableau1[Financé],$B$118)</f>
        <v>0</v>
      </c>
      <c r="D20" s="1">
        <f>COUNTIFS(Tableau1[Établissement 2],A20,Tableau1[AUDITIONNÉ],$B$117,Tableau1[Financé],$B$118)</f>
        <v>0</v>
      </c>
      <c r="E20" s="1">
        <f>COUNTIFS(Tableau1[Établissement 3],A20,Tableau1[AUDITIONNÉ],$B$117,Tableau1[Financé],$B$118)</f>
        <v>0</v>
      </c>
      <c r="F20" s="1">
        <f>COUNTIFS(Tableau1[Établissement 4],A20,Tableau1[AUDITIONNÉ],$B$117,Tableau1[Financé],$B$118)</f>
        <v>0</v>
      </c>
      <c r="G20" s="1">
        <f>COUNTIFS(Tableau1[Établissement 5],A20,Tableau1[AUDITIONNÉ],$B$117,Tableau1[Financé],$B$118)</f>
        <v>0</v>
      </c>
      <c r="H20" s="1">
        <f>COUNTIFS(Tableau1[Établissement 6],A20,Tableau1[AUDITIONNÉ],$B$117,Tableau1[Financé],$B$118)</f>
        <v>0</v>
      </c>
      <c r="I20" s="1">
        <f>COUNTIFS(Tableau1[Établissement 7],A20,Tableau1[AUDITIONNÉ],$B$117,Tableau1[Financé],$B$118)</f>
        <v>0</v>
      </c>
      <c r="J20" s="1">
        <f>COUNTIFS(Tableau1[Établissement 8],A20,Tableau1[AUDITIONNÉ],$B$117,Tableau1[Financé],$B$118)</f>
        <v>0</v>
      </c>
      <c r="K20" s="1">
        <f>COUNTIFS(Tableau1[Établissement 9],A20,Tableau1[AUDITIONNÉ],$B$117,Tableau1[Financé],$B$118)</f>
        <v>0</v>
      </c>
      <c r="L20" s="1">
        <f>COUNTIFS(Tableau1[Établissement 10],A20,Tableau1[AUDITIONNÉ],$B$117,Tableau1[Financé],$B$118)</f>
        <v>0</v>
      </c>
      <c r="M20" s="1">
        <f>COUNTIFS(Tableau1[Établissement 11],A20,Tableau1[AUDITIONNÉ],$B$117,Tableau1[Financé],$B$118)</f>
        <v>0</v>
      </c>
      <c r="N20" s="1">
        <f>COUNTIFS(Tableau1[Établissement 12],A20,Tableau1[AUDITIONNÉ],$B$117,Tableau1[Financé],$B$118)</f>
        <v>0</v>
      </c>
      <c r="O20" s="1">
        <f>COUNTIFS(Tableau1[Établissement 13],A20,Tableau1[AUDITIONNÉ],$B$117,Tableau1[Financé],$B$118)</f>
        <v>0</v>
      </c>
      <c r="P20" s="1">
        <f>COUNTIFS(Tableau1[Établissement 14],A20,Tableau1[AUDITIONNÉ],$B$117,Tableau1[Financé],$B$118)</f>
        <v>0</v>
      </c>
      <c r="Q20" s="1">
        <f>COUNTIFS(Tableau1[Établissement 15],A20,Tableau1[AUDITIONNÉ],$B$117,Tableau1[Financé],$B$118)</f>
        <v>0</v>
      </c>
      <c r="R20" s="1">
        <f t="shared" si="0"/>
        <v>0</v>
      </c>
    </row>
    <row r="21" spans="1:18">
      <c r="A21" s="11" t="s">
        <v>274</v>
      </c>
      <c r="B21" s="11">
        <f>COUNTIF(Tableau1[Établissement porteur],A21)</f>
        <v>0</v>
      </c>
      <c r="C21" s="1">
        <f>COUNTIFS(Tableau1[Établissement porteur],A21,Tableau1[AUDITIONNÉ],$B$117,Tableau1[Financé],$B$118)</f>
        <v>0</v>
      </c>
      <c r="D21" s="1">
        <f>COUNTIFS(Tableau1[Établissement 2],A21,Tableau1[AUDITIONNÉ],$B$117,Tableau1[Financé],$B$118)</f>
        <v>0</v>
      </c>
      <c r="E21" s="1">
        <f>COUNTIFS(Tableau1[Établissement 3],A21,Tableau1[AUDITIONNÉ],$B$117,Tableau1[Financé],$B$118)</f>
        <v>0</v>
      </c>
      <c r="F21" s="1">
        <f>COUNTIFS(Tableau1[Établissement 4],A21,Tableau1[AUDITIONNÉ],$B$117,Tableau1[Financé],$B$118)</f>
        <v>0</v>
      </c>
      <c r="G21" s="1">
        <f>COUNTIFS(Tableau1[Établissement 5],A21,Tableau1[AUDITIONNÉ],$B$117,Tableau1[Financé],$B$118)</f>
        <v>0</v>
      </c>
      <c r="H21" s="1">
        <f>COUNTIFS(Tableau1[Établissement 6],A21,Tableau1[AUDITIONNÉ],$B$117,Tableau1[Financé],$B$118)</f>
        <v>0</v>
      </c>
      <c r="I21" s="1">
        <f>COUNTIFS(Tableau1[Établissement 7],A21,Tableau1[AUDITIONNÉ],$B$117,Tableau1[Financé],$B$118)</f>
        <v>0</v>
      </c>
      <c r="J21" s="1">
        <f>COUNTIFS(Tableau1[Établissement 8],A21,Tableau1[AUDITIONNÉ],$B$117,Tableau1[Financé],$B$118)</f>
        <v>0</v>
      </c>
      <c r="K21" s="1">
        <f>COUNTIFS(Tableau1[Établissement 9],A21,Tableau1[AUDITIONNÉ],$B$117,Tableau1[Financé],$B$118)</f>
        <v>0</v>
      </c>
      <c r="L21" s="1">
        <f>COUNTIFS(Tableau1[Établissement 10],A21,Tableau1[AUDITIONNÉ],$B$117,Tableau1[Financé],$B$118)</f>
        <v>0</v>
      </c>
      <c r="M21" s="1">
        <f>COUNTIFS(Tableau1[Établissement 11],A21,Tableau1[AUDITIONNÉ],$B$117,Tableau1[Financé],$B$118)</f>
        <v>0</v>
      </c>
      <c r="N21" s="1">
        <f>COUNTIFS(Tableau1[Établissement 12],A21,Tableau1[AUDITIONNÉ],$B$117,Tableau1[Financé],$B$118)</f>
        <v>0</v>
      </c>
      <c r="O21" s="1">
        <f>COUNTIFS(Tableau1[Établissement 13],A21,Tableau1[AUDITIONNÉ],$B$117,Tableau1[Financé],$B$118)</f>
        <v>0</v>
      </c>
      <c r="P21" s="1">
        <f>COUNTIFS(Tableau1[Établissement 14],A21,Tableau1[AUDITIONNÉ],$B$117,Tableau1[Financé],$B$118)</f>
        <v>0</v>
      </c>
      <c r="Q21" s="1">
        <f>COUNTIFS(Tableau1[Établissement 15],A21,Tableau1[AUDITIONNÉ],$B$117,Tableau1[Financé],$B$118)</f>
        <v>0</v>
      </c>
      <c r="R21" s="1">
        <f t="shared" si="0"/>
        <v>0</v>
      </c>
    </row>
    <row r="22" spans="1:18">
      <c r="A22" s="11" t="s">
        <v>285</v>
      </c>
      <c r="B22" s="11">
        <f>COUNTIF(Tableau1[Établissement porteur],A22)</f>
        <v>0</v>
      </c>
      <c r="C22" s="1">
        <f>COUNTIFS(Tableau1[Établissement porteur],A22,Tableau1[AUDITIONNÉ],$B$117,Tableau1[Financé],$B$118)</f>
        <v>0</v>
      </c>
      <c r="D22" s="1">
        <f>COUNTIFS(Tableau1[Établissement 2],A22,Tableau1[AUDITIONNÉ],$B$117,Tableau1[Financé],$B$118)</f>
        <v>0</v>
      </c>
      <c r="E22" s="1">
        <f>COUNTIFS(Tableau1[Établissement 3],A22,Tableau1[AUDITIONNÉ],$B$117,Tableau1[Financé],$B$118)</f>
        <v>0</v>
      </c>
      <c r="F22" s="1">
        <f>COUNTIFS(Tableau1[Établissement 4],A22,Tableau1[AUDITIONNÉ],$B$117,Tableau1[Financé],$B$118)</f>
        <v>0</v>
      </c>
      <c r="G22" s="1">
        <f>COUNTIFS(Tableau1[Établissement 5],A22,Tableau1[AUDITIONNÉ],$B$117,Tableau1[Financé],$B$118)</f>
        <v>0</v>
      </c>
      <c r="H22" s="1">
        <f>COUNTIFS(Tableau1[Établissement 6],A22,Tableau1[AUDITIONNÉ],$B$117,Tableau1[Financé],$B$118)</f>
        <v>0</v>
      </c>
      <c r="I22" s="1">
        <f>COUNTIFS(Tableau1[Établissement 7],A22,Tableau1[AUDITIONNÉ],$B$117,Tableau1[Financé],$B$118)</f>
        <v>0</v>
      </c>
      <c r="J22" s="1">
        <f>COUNTIFS(Tableau1[Établissement 8],A22,Tableau1[AUDITIONNÉ],$B$117,Tableau1[Financé],$B$118)</f>
        <v>0</v>
      </c>
      <c r="K22" s="1">
        <f>COUNTIFS(Tableau1[Établissement 9],A22,Tableau1[AUDITIONNÉ],$B$117,Tableau1[Financé],$B$118)</f>
        <v>0</v>
      </c>
      <c r="L22" s="1">
        <f>COUNTIFS(Tableau1[Établissement 10],A22,Tableau1[AUDITIONNÉ],$B$117,Tableau1[Financé],$B$118)</f>
        <v>0</v>
      </c>
      <c r="M22" s="1">
        <f>COUNTIFS(Tableau1[Établissement 11],A22,Tableau1[AUDITIONNÉ],$B$117,Tableau1[Financé],$B$118)</f>
        <v>0</v>
      </c>
      <c r="N22" s="1">
        <f>COUNTIFS(Tableau1[Établissement 12],A22,Tableau1[AUDITIONNÉ],$B$117,Tableau1[Financé],$B$118)</f>
        <v>0</v>
      </c>
      <c r="O22" s="1">
        <f>COUNTIFS(Tableau1[Établissement 13],A22,Tableau1[AUDITIONNÉ],$B$117,Tableau1[Financé],$B$118)</f>
        <v>0</v>
      </c>
      <c r="P22" s="1">
        <f>COUNTIFS(Tableau1[Établissement 14],A22,Tableau1[AUDITIONNÉ],$B$117,Tableau1[Financé],$B$118)</f>
        <v>0</v>
      </c>
      <c r="Q22" s="1">
        <f>COUNTIFS(Tableau1[Établissement 15],A22,Tableau1[AUDITIONNÉ],$B$117,Tableau1[Financé],$B$118)</f>
        <v>0</v>
      </c>
      <c r="R22" s="1">
        <f t="shared" si="0"/>
        <v>0</v>
      </c>
    </row>
    <row r="23" spans="1:18">
      <c r="A23" s="1" t="s">
        <v>661</v>
      </c>
      <c r="B23" s="11">
        <f>COUNTIF(Tableau1[Établissement porteur],A23)</f>
        <v>1</v>
      </c>
      <c r="C23" s="1">
        <f>COUNTIFS(Tableau1[Établissement porteur],A23,Tableau1[AUDITIONNÉ],$B$117,Tableau1[Financé],$B$118)</f>
        <v>1</v>
      </c>
      <c r="D23" s="1">
        <f>COUNTIFS(Tableau1[Établissement 2],A23,Tableau1[AUDITIONNÉ],$B$117,Tableau1[Financé],$B$118)</f>
        <v>0</v>
      </c>
      <c r="E23" s="1">
        <f>COUNTIFS(Tableau1[Établissement 3],A23,Tableau1[AUDITIONNÉ],$B$117,Tableau1[Financé],$B$118)</f>
        <v>1</v>
      </c>
      <c r="F23" s="1">
        <f>COUNTIFS(Tableau1[Établissement 4],A23,Tableau1[AUDITIONNÉ],$B$117,Tableau1[Financé],$B$118)</f>
        <v>2</v>
      </c>
      <c r="G23" s="1">
        <f>COUNTIFS(Tableau1[Établissement 5],A23,Tableau1[AUDITIONNÉ],$B$117,Tableau1[Financé],$B$118)</f>
        <v>1</v>
      </c>
      <c r="H23" s="1">
        <f>COUNTIFS(Tableau1[Établissement 6],A23,Tableau1[AUDITIONNÉ],$B$117,Tableau1[Financé],$B$118)</f>
        <v>0</v>
      </c>
      <c r="I23" s="1">
        <f>COUNTIFS(Tableau1[Établissement 7],A23,Tableau1[AUDITIONNÉ],$B$117,Tableau1[Financé],$B$118)</f>
        <v>0</v>
      </c>
      <c r="J23" s="1">
        <f>COUNTIFS(Tableau1[Établissement 8],A23,Tableau1[AUDITIONNÉ],$B$117,Tableau1[Financé],$B$118)</f>
        <v>0</v>
      </c>
      <c r="K23" s="1">
        <f>COUNTIFS(Tableau1[Établissement 9],A23,Tableau1[AUDITIONNÉ],$B$117,Tableau1[Financé],$B$118)</f>
        <v>0</v>
      </c>
      <c r="L23" s="1">
        <f>COUNTIFS(Tableau1[Établissement 10],A23,Tableau1[AUDITIONNÉ],$B$117,Tableau1[Financé],$B$118)</f>
        <v>0</v>
      </c>
      <c r="M23" s="1">
        <f>COUNTIFS(Tableau1[Établissement 11],A23,Tableau1[AUDITIONNÉ],$B$117,Tableau1[Financé],$B$118)</f>
        <v>0</v>
      </c>
      <c r="N23" s="1">
        <f>COUNTIFS(Tableau1[Établissement 12],A23,Tableau1[AUDITIONNÉ],$B$117,Tableau1[Financé],$B$118)</f>
        <v>0</v>
      </c>
      <c r="O23" s="1">
        <f>COUNTIFS(Tableau1[Établissement 13],A23,Tableau1[AUDITIONNÉ],$B$117,Tableau1[Financé],$B$118)</f>
        <v>0</v>
      </c>
      <c r="P23" s="1">
        <f>COUNTIFS(Tableau1[Établissement 14],A23,Tableau1[AUDITIONNÉ],$B$117,Tableau1[Financé],$B$118)</f>
        <v>0</v>
      </c>
      <c r="Q23" s="1">
        <f>COUNTIFS(Tableau1[Établissement 15],A23,Tableau1[AUDITIONNÉ],$B$117,Tableau1[Financé],$B$118)</f>
        <v>0</v>
      </c>
      <c r="R23" s="1">
        <f t="shared" si="0"/>
        <v>5</v>
      </c>
    </row>
    <row r="24" spans="1:18">
      <c r="A24" s="11" t="s">
        <v>802</v>
      </c>
      <c r="B24" s="11">
        <f>COUNTIF(Tableau1[Établissement porteur],A24)</f>
        <v>1</v>
      </c>
      <c r="C24" s="1">
        <f>COUNTIFS(Tableau1[Établissement porteur],A24,Tableau1[AUDITIONNÉ],$B$117,Tableau1[Financé],$B$118)</f>
        <v>0</v>
      </c>
      <c r="D24" s="1">
        <f>COUNTIFS(Tableau1[Établissement 2],A24,Tableau1[AUDITIONNÉ],$B$117,Tableau1[Financé],$B$118)</f>
        <v>0</v>
      </c>
      <c r="E24" s="1">
        <f>COUNTIFS(Tableau1[Établissement 3],A24,Tableau1[AUDITIONNÉ],$B$117,Tableau1[Financé],$B$118)</f>
        <v>1</v>
      </c>
      <c r="F24" s="1">
        <f>COUNTIFS(Tableau1[Établissement 4],A24,Tableau1[AUDITIONNÉ],$B$117,Tableau1[Financé],$B$118)</f>
        <v>0</v>
      </c>
      <c r="G24" s="1">
        <f>COUNTIFS(Tableau1[Établissement 5],A24,Tableau1[AUDITIONNÉ],$B$117,Tableau1[Financé],$B$118)</f>
        <v>0</v>
      </c>
      <c r="H24" s="1">
        <f>COUNTIFS(Tableau1[Établissement 6],A24,Tableau1[AUDITIONNÉ],$B$117,Tableau1[Financé],$B$118)</f>
        <v>0</v>
      </c>
      <c r="I24" s="1">
        <f>COUNTIFS(Tableau1[Établissement 7],A24,Tableau1[AUDITIONNÉ],$B$117,Tableau1[Financé],$B$118)</f>
        <v>0</v>
      </c>
      <c r="J24" s="1">
        <f>COUNTIFS(Tableau1[Établissement 8],A24,Tableau1[AUDITIONNÉ],$B$117,Tableau1[Financé],$B$118)</f>
        <v>0</v>
      </c>
      <c r="K24" s="1">
        <f>COUNTIFS(Tableau1[Établissement 9],A24,Tableau1[AUDITIONNÉ],$B$117,Tableau1[Financé],$B$118)</f>
        <v>0</v>
      </c>
      <c r="L24" s="1">
        <f>COUNTIFS(Tableau1[Établissement 10],A24,Tableau1[AUDITIONNÉ],$B$117,Tableau1[Financé],$B$118)</f>
        <v>0</v>
      </c>
      <c r="M24" s="1">
        <f>COUNTIFS(Tableau1[Établissement 11],A24,Tableau1[AUDITIONNÉ],$B$117,Tableau1[Financé],$B$118)</f>
        <v>0</v>
      </c>
      <c r="N24" s="1">
        <f>COUNTIFS(Tableau1[Établissement 12],A24,Tableau1[AUDITIONNÉ],$B$117,Tableau1[Financé],$B$118)</f>
        <v>0</v>
      </c>
      <c r="O24" s="1">
        <f>COUNTIFS(Tableau1[Établissement 13],A24,Tableau1[AUDITIONNÉ],$B$117,Tableau1[Financé],$B$118)</f>
        <v>0</v>
      </c>
      <c r="P24" s="1">
        <f>COUNTIFS(Tableau1[Établissement 14],A24,Tableau1[AUDITIONNÉ],$B$117,Tableau1[Financé],$B$118)</f>
        <v>0</v>
      </c>
      <c r="Q24" s="1">
        <f>COUNTIFS(Tableau1[Établissement 15],A24,Tableau1[AUDITIONNÉ],$B$117,Tableau1[Financé],$B$118)</f>
        <v>0</v>
      </c>
      <c r="R24" s="1">
        <f t="shared" si="0"/>
        <v>1</v>
      </c>
    </row>
    <row r="25" spans="1:18">
      <c r="A25" s="1" t="s">
        <v>1083</v>
      </c>
      <c r="B25" s="11">
        <f>COUNTIF(Tableau1[Établissement porteur],A25)</f>
        <v>0</v>
      </c>
      <c r="C25" s="1">
        <f>COUNTIFS(Tableau1[Établissement porteur],A25,Tableau1[AUDITIONNÉ],$B$117,Tableau1[Financé],$B$118)</f>
        <v>0</v>
      </c>
      <c r="D25" s="1">
        <f>COUNTIFS(Tableau1[Établissement 2],A25,Tableau1[AUDITIONNÉ],$B$117,Tableau1[Financé],$B$118)</f>
        <v>0</v>
      </c>
      <c r="E25" s="1">
        <f>COUNTIFS(Tableau1[Établissement 3],A25,Tableau1[AUDITIONNÉ],$B$117,Tableau1[Financé],$B$118)</f>
        <v>0</v>
      </c>
      <c r="F25" s="1">
        <f>COUNTIFS(Tableau1[Établissement 4],A25,Tableau1[AUDITIONNÉ],$B$117,Tableau1[Financé],$B$118)</f>
        <v>0</v>
      </c>
      <c r="G25" s="1">
        <f>COUNTIFS(Tableau1[Établissement 5],A25,Tableau1[AUDITIONNÉ],$B$117,Tableau1[Financé],$B$118)</f>
        <v>0</v>
      </c>
      <c r="H25" s="1">
        <f>COUNTIFS(Tableau1[Établissement 6],A25,Tableau1[AUDITIONNÉ],$B$117,Tableau1[Financé],$B$118)</f>
        <v>1</v>
      </c>
      <c r="I25" s="1">
        <f>COUNTIFS(Tableau1[Établissement 7],A25,Tableau1[AUDITIONNÉ],$B$117,Tableau1[Financé],$B$118)</f>
        <v>0</v>
      </c>
      <c r="J25" s="1">
        <f>COUNTIFS(Tableau1[Établissement 8],A25,Tableau1[AUDITIONNÉ],$B$117,Tableau1[Financé],$B$118)</f>
        <v>0</v>
      </c>
      <c r="K25" s="1">
        <f>COUNTIFS(Tableau1[Établissement 9],A25,Tableau1[AUDITIONNÉ],$B$117,Tableau1[Financé],$B$118)</f>
        <v>0</v>
      </c>
      <c r="L25" s="1">
        <f>COUNTIFS(Tableau1[Établissement 10],A25,Tableau1[AUDITIONNÉ],$B$117,Tableau1[Financé],$B$118)</f>
        <v>0</v>
      </c>
      <c r="M25" s="1">
        <f>COUNTIFS(Tableau1[Établissement 11],A25,Tableau1[AUDITIONNÉ],$B$117,Tableau1[Financé],$B$118)</f>
        <v>0</v>
      </c>
      <c r="N25" s="1">
        <f>COUNTIFS(Tableau1[Établissement 12],A25,Tableau1[AUDITIONNÉ],$B$117,Tableau1[Financé],$B$118)</f>
        <v>0</v>
      </c>
      <c r="O25" s="1">
        <f>COUNTIFS(Tableau1[Établissement 13],A25,Tableau1[AUDITIONNÉ],$B$117,Tableau1[Financé],$B$118)</f>
        <v>0</v>
      </c>
      <c r="P25" s="1">
        <f>COUNTIFS(Tableau1[Établissement 14],A25,Tableau1[AUDITIONNÉ],$B$117,Tableau1[Financé],$B$118)</f>
        <v>0</v>
      </c>
      <c r="Q25" s="1">
        <f>COUNTIFS(Tableau1[Établissement 15],A25,Tableau1[AUDITIONNÉ],$B$117,Tableau1[Financé],$B$118)</f>
        <v>0</v>
      </c>
      <c r="R25" s="1">
        <f t="shared" si="0"/>
        <v>1</v>
      </c>
    </row>
    <row r="26" spans="1:18">
      <c r="A26" s="1" t="s">
        <v>1623</v>
      </c>
      <c r="B26" s="11">
        <f>COUNTIF(Tableau1[Établissement porteur],A26)</f>
        <v>0</v>
      </c>
      <c r="C26" s="1">
        <f>COUNTIFS(Tableau1[Établissement porteur],A26,Tableau1[AUDITIONNÉ],$B$117,Tableau1[Financé],$B$118)</f>
        <v>0</v>
      </c>
      <c r="D26" s="1">
        <f>COUNTIFS(Tableau1[Établissement 2],A26,Tableau1[AUDITIONNÉ],$B$117,Tableau1[Financé],$B$118)</f>
        <v>0</v>
      </c>
      <c r="E26" s="1">
        <f>COUNTIFS(Tableau1[Établissement 3],A26,Tableau1[AUDITIONNÉ],$B$117,Tableau1[Financé],$B$118)</f>
        <v>0</v>
      </c>
      <c r="F26" s="1">
        <f>COUNTIFS(Tableau1[Établissement 4],A26,Tableau1[AUDITIONNÉ],$B$117,Tableau1[Financé],$B$118)</f>
        <v>0</v>
      </c>
      <c r="G26" s="1">
        <f>COUNTIFS(Tableau1[Établissement 5],A26,Tableau1[AUDITIONNÉ],$B$117,Tableau1[Financé],$B$118)</f>
        <v>0</v>
      </c>
      <c r="H26" s="1">
        <f>COUNTIFS(Tableau1[Établissement 6],A26,Tableau1[AUDITIONNÉ],$B$117,Tableau1[Financé],$B$118)</f>
        <v>0</v>
      </c>
      <c r="I26" s="1">
        <f>COUNTIFS(Tableau1[Établissement 7],A26,Tableau1[AUDITIONNÉ],$B$117,Tableau1[Financé],$B$118)</f>
        <v>0</v>
      </c>
      <c r="J26" s="1">
        <f>COUNTIFS(Tableau1[Établissement 8],A26,Tableau1[AUDITIONNÉ],$B$117,Tableau1[Financé],$B$118)</f>
        <v>0</v>
      </c>
      <c r="K26" s="1">
        <f>COUNTIFS(Tableau1[Établissement 9],A26,Tableau1[AUDITIONNÉ],$B$117,Tableau1[Financé],$B$118)</f>
        <v>0</v>
      </c>
      <c r="L26" s="1">
        <f>COUNTIFS(Tableau1[Établissement 10],A26,Tableau1[AUDITIONNÉ],$B$117,Tableau1[Financé],$B$118)</f>
        <v>0</v>
      </c>
      <c r="M26" s="1">
        <f>COUNTIFS(Tableau1[Établissement 11],A26,Tableau1[AUDITIONNÉ],$B$117,Tableau1[Financé],$B$118)</f>
        <v>0</v>
      </c>
      <c r="N26" s="1">
        <f>COUNTIFS(Tableau1[Établissement 12],A26,Tableau1[AUDITIONNÉ],$B$117,Tableau1[Financé],$B$118)</f>
        <v>0</v>
      </c>
      <c r="O26" s="1">
        <f>COUNTIFS(Tableau1[Établissement 13],A26,Tableau1[AUDITIONNÉ],$B$117,Tableau1[Financé],$B$118)</f>
        <v>0</v>
      </c>
      <c r="P26" s="1">
        <f>COUNTIFS(Tableau1[Établissement 14],A26,Tableau1[AUDITIONNÉ],$B$117,Tableau1[Financé],$B$118)</f>
        <v>0</v>
      </c>
      <c r="Q26" s="1">
        <f>COUNTIFS(Tableau1[Établissement 15],A26,Tableau1[AUDITIONNÉ],$B$117,Tableau1[Financé],$B$118)</f>
        <v>0</v>
      </c>
      <c r="R26" s="1">
        <f t="shared" si="0"/>
        <v>0</v>
      </c>
    </row>
    <row r="27" spans="1:18">
      <c r="A27" s="11" t="s">
        <v>275</v>
      </c>
      <c r="B27" s="11">
        <f>COUNTIF(Tableau1[Établissement porteur],A27)</f>
        <v>0</v>
      </c>
      <c r="C27" s="1">
        <f>COUNTIFS(Tableau1[Établissement porteur],A27,Tableau1[AUDITIONNÉ],$B$117,Tableau1[Financé],$B$118)</f>
        <v>0</v>
      </c>
      <c r="D27" s="1">
        <f>COUNTIFS(Tableau1[Établissement 2],A27,Tableau1[AUDITIONNÉ],$B$117,Tableau1[Financé],$B$118)</f>
        <v>0</v>
      </c>
      <c r="E27" s="1">
        <f>COUNTIFS(Tableau1[Établissement 3],A27,Tableau1[AUDITIONNÉ],$B$117,Tableau1[Financé],$B$118)</f>
        <v>0</v>
      </c>
      <c r="F27" s="1">
        <f>COUNTIFS(Tableau1[Établissement 4],A27,Tableau1[AUDITIONNÉ],$B$117,Tableau1[Financé],$B$118)</f>
        <v>0</v>
      </c>
      <c r="G27" s="1">
        <f>COUNTIFS(Tableau1[Établissement 5],A27,Tableau1[AUDITIONNÉ],$B$117,Tableau1[Financé],$B$118)</f>
        <v>0</v>
      </c>
      <c r="H27" s="1">
        <f>COUNTIFS(Tableau1[Établissement 6],A27,Tableau1[AUDITIONNÉ],$B$117,Tableau1[Financé],$B$118)</f>
        <v>0</v>
      </c>
      <c r="I27" s="1">
        <f>COUNTIFS(Tableau1[Établissement 7],A27,Tableau1[AUDITIONNÉ],$B$117,Tableau1[Financé],$B$118)</f>
        <v>0</v>
      </c>
      <c r="J27" s="1">
        <f>COUNTIFS(Tableau1[Établissement 8],A27,Tableau1[AUDITIONNÉ],$B$117,Tableau1[Financé],$B$118)</f>
        <v>0</v>
      </c>
      <c r="K27" s="1">
        <f>COUNTIFS(Tableau1[Établissement 9],A27,Tableau1[AUDITIONNÉ],$B$117,Tableau1[Financé],$B$118)</f>
        <v>0</v>
      </c>
      <c r="L27" s="1">
        <f>COUNTIFS(Tableau1[Établissement 10],A27,Tableau1[AUDITIONNÉ],$B$117,Tableau1[Financé],$B$118)</f>
        <v>0</v>
      </c>
      <c r="M27" s="1">
        <f>COUNTIFS(Tableau1[Établissement 11],A27,Tableau1[AUDITIONNÉ],$B$117,Tableau1[Financé],$B$118)</f>
        <v>0</v>
      </c>
      <c r="N27" s="1">
        <f>COUNTIFS(Tableau1[Établissement 12],A27,Tableau1[AUDITIONNÉ],$B$117,Tableau1[Financé],$B$118)</f>
        <v>0</v>
      </c>
      <c r="O27" s="1">
        <f>COUNTIFS(Tableau1[Établissement 13],A27,Tableau1[AUDITIONNÉ],$B$117,Tableau1[Financé],$B$118)</f>
        <v>0</v>
      </c>
      <c r="P27" s="1">
        <f>COUNTIFS(Tableau1[Établissement 14],A27,Tableau1[AUDITIONNÉ],$B$117,Tableau1[Financé],$B$118)</f>
        <v>0</v>
      </c>
      <c r="Q27" s="1">
        <f>COUNTIFS(Tableau1[Établissement 15],A27,Tableau1[AUDITIONNÉ],$B$117,Tableau1[Financé],$B$118)</f>
        <v>0</v>
      </c>
      <c r="R27" s="1">
        <f t="shared" si="0"/>
        <v>0</v>
      </c>
    </row>
    <row r="28" spans="1:18">
      <c r="A28" s="11" t="s">
        <v>276</v>
      </c>
      <c r="B28" s="11">
        <f>COUNTIF(Tableau1[Établissement porteur],A28)</f>
        <v>0</v>
      </c>
      <c r="C28" s="1">
        <f>COUNTIFS(Tableau1[Établissement porteur],A28,Tableau1[AUDITIONNÉ],$B$117,Tableau1[Financé],$B$118)</f>
        <v>0</v>
      </c>
      <c r="D28" s="1">
        <f>COUNTIFS(Tableau1[Établissement 2],A28,Tableau1[AUDITIONNÉ],$B$117,Tableau1[Financé],$B$118)</f>
        <v>0</v>
      </c>
      <c r="E28" s="1">
        <f>COUNTIFS(Tableau1[Établissement 3],A28,Tableau1[AUDITIONNÉ],$B$117,Tableau1[Financé],$B$118)</f>
        <v>0</v>
      </c>
      <c r="F28" s="1">
        <f>COUNTIFS(Tableau1[Établissement 4],A28,Tableau1[AUDITIONNÉ],$B$117,Tableau1[Financé],$B$118)</f>
        <v>1</v>
      </c>
      <c r="G28" s="1">
        <f>COUNTIFS(Tableau1[Établissement 5],A28,Tableau1[AUDITIONNÉ],$B$117,Tableau1[Financé],$B$118)</f>
        <v>0</v>
      </c>
      <c r="H28" s="1">
        <f>COUNTIFS(Tableau1[Établissement 6],A28,Tableau1[AUDITIONNÉ],$B$117,Tableau1[Financé],$B$118)</f>
        <v>0</v>
      </c>
      <c r="I28" s="1">
        <f>COUNTIFS(Tableau1[Établissement 7],A28,Tableau1[AUDITIONNÉ],$B$117,Tableau1[Financé],$B$118)</f>
        <v>0</v>
      </c>
      <c r="J28" s="1">
        <f>COUNTIFS(Tableau1[Établissement 8],A28,Tableau1[AUDITIONNÉ],$B$117,Tableau1[Financé],$B$118)</f>
        <v>0</v>
      </c>
      <c r="K28" s="1">
        <f>COUNTIFS(Tableau1[Établissement 9],A28,Tableau1[AUDITIONNÉ],$B$117,Tableau1[Financé],$B$118)</f>
        <v>0</v>
      </c>
      <c r="L28" s="1">
        <f>COUNTIFS(Tableau1[Établissement 10],A28,Tableau1[AUDITIONNÉ],$B$117,Tableau1[Financé],$B$118)</f>
        <v>0</v>
      </c>
      <c r="M28" s="1">
        <f>COUNTIFS(Tableau1[Établissement 11],A28,Tableau1[AUDITIONNÉ],$B$117,Tableau1[Financé],$B$118)</f>
        <v>0</v>
      </c>
      <c r="N28" s="1">
        <f>COUNTIFS(Tableau1[Établissement 12],A28,Tableau1[AUDITIONNÉ],$B$117,Tableau1[Financé],$B$118)</f>
        <v>0</v>
      </c>
      <c r="O28" s="1">
        <f>COUNTIFS(Tableau1[Établissement 13],A28,Tableau1[AUDITIONNÉ],$B$117,Tableau1[Financé],$B$118)</f>
        <v>0</v>
      </c>
      <c r="P28" s="1">
        <f>COUNTIFS(Tableau1[Établissement 14],A28,Tableau1[AUDITIONNÉ],$B$117,Tableau1[Financé],$B$118)</f>
        <v>0</v>
      </c>
      <c r="Q28" s="1">
        <f>COUNTIFS(Tableau1[Établissement 15],A28,Tableau1[AUDITIONNÉ],$B$117,Tableau1[Financé],$B$118)</f>
        <v>0</v>
      </c>
      <c r="R28" s="1">
        <f t="shared" si="0"/>
        <v>1</v>
      </c>
    </row>
    <row r="29" spans="1:18">
      <c r="A29" s="1" t="s">
        <v>628</v>
      </c>
      <c r="B29" s="11">
        <f>COUNTIF(Tableau1[Établissement porteur],A29)</f>
        <v>0</v>
      </c>
      <c r="C29" s="1">
        <f>COUNTIFS(Tableau1[Établissement porteur],A29,Tableau1[AUDITIONNÉ],$B$117,Tableau1[Financé],$B$118)</f>
        <v>0</v>
      </c>
      <c r="D29" s="1">
        <f>COUNTIFS(Tableau1[Établissement 2],A29,Tableau1[AUDITIONNÉ],$B$117,Tableau1[Financé],$B$118)</f>
        <v>0</v>
      </c>
      <c r="E29" s="1">
        <f>COUNTIFS(Tableau1[Établissement 3],A29,Tableau1[AUDITIONNÉ],$B$117,Tableau1[Financé],$B$118)</f>
        <v>0</v>
      </c>
      <c r="F29" s="1">
        <f>COUNTIFS(Tableau1[Établissement 4],A29,Tableau1[AUDITIONNÉ],$B$117,Tableau1[Financé],$B$118)</f>
        <v>0</v>
      </c>
      <c r="G29" s="1">
        <f>COUNTIFS(Tableau1[Établissement 5],A29,Tableau1[AUDITIONNÉ],$B$117,Tableau1[Financé],$B$118)</f>
        <v>0</v>
      </c>
      <c r="H29" s="1">
        <f>COUNTIFS(Tableau1[Établissement 6],A29,Tableau1[AUDITIONNÉ],$B$117,Tableau1[Financé],$B$118)</f>
        <v>0</v>
      </c>
      <c r="I29" s="1">
        <f>COUNTIFS(Tableau1[Établissement 7],A29,Tableau1[AUDITIONNÉ],$B$117,Tableau1[Financé],$B$118)</f>
        <v>0</v>
      </c>
      <c r="J29" s="1">
        <f>COUNTIFS(Tableau1[Établissement 8],A29,Tableau1[AUDITIONNÉ],$B$117,Tableau1[Financé],$B$118)</f>
        <v>0</v>
      </c>
      <c r="K29" s="1">
        <f>COUNTIFS(Tableau1[Établissement 9],A29,Tableau1[AUDITIONNÉ],$B$117,Tableau1[Financé],$B$118)</f>
        <v>0</v>
      </c>
      <c r="L29" s="1">
        <f>COUNTIFS(Tableau1[Établissement 10],A29,Tableau1[AUDITIONNÉ],$B$117,Tableau1[Financé],$B$118)</f>
        <v>0</v>
      </c>
      <c r="M29" s="1">
        <f>COUNTIFS(Tableau1[Établissement 11],A29,Tableau1[AUDITIONNÉ],$B$117,Tableau1[Financé],$B$118)</f>
        <v>0</v>
      </c>
      <c r="N29" s="1">
        <f>COUNTIFS(Tableau1[Établissement 12],A29,Tableau1[AUDITIONNÉ],$B$117,Tableau1[Financé],$B$118)</f>
        <v>0</v>
      </c>
      <c r="O29" s="1">
        <f>COUNTIFS(Tableau1[Établissement 13],A29,Tableau1[AUDITIONNÉ],$B$117,Tableau1[Financé],$B$118)</f>
        <v>0</v>
      </c>
      <c r="P29" s="1">
        <f>COUNTIFS(Tableau1[Établissement 14],A29,Tableau1[AUDITIONNÉ],$B$117,Tableau1[Financé],$B$118)</f>
        <v>0</v>
      </c>
      <c r="Q29" s="1">
        <f>COUNTIFS(Tableau1[Établissement 15],A29,Tableau1[AUDITIONNÉ],$B$117,Tableau1[Financé],$B$118)</f>
        <v>0</v>
      </c>
      <c r="R29" s="1">
        <f t="shared" si="0"/>
        <v>0</v>
      </c>
    </row>
    <row r="30" spans="1:18">
      <c r="A30" s="9" t="s">
        <v>627</v>
      </c>
      <c r="B30" s="11">
        <f>COUNTIF(Tableau1[Établissement porteur],A30)</f>
        <v>1</v>
      </c>
      <c r="C30" s="1">
        <f>COUNTIFS(Tableau1[Établissement porteur],A30,Tableau1[AUDITIONNÉ],$B$117,Tableau1[Financé],$B$118)</f>
        <v>1</v>
      </c>
      <c r="D30" s="1">
        <f>COUNTIFS(Tableau1[Établissement 2],A30,Tableau1[AUDITIONNÉ],$B$117,Tableau1[Financé],$B$118)</f>
        <v>0</v>
      </c>
      <c r="E30" s="1">
        <f>COUNTIFS(Tableau1[Établissement 3],A30,Tableau1[AUDITIONNÉ],$B$117,Tableau1[Financé],$B$118)</f>
        <v>0</v>
      </c>
      <c r="F30" s="1">
        <f>COUNTIFS(Tableau1[Établissement 4],A30,Tableau1[AUDITIONNÉ],$B$117,Tableau1[Financé],$B$118)</f>
        <v>0</v>
      </c>
      <c r="G30" s="1">
        <f>COUNTIFS(Tableau1[Établissement 5],A30,Tableau1[AUDITIONNÉ],$B$117,Tableau1[Financé],$B$118)</f>
        <v>0</v>
      </c>
      <c r="H30" s="1">
        <f>COUNTIFS(Tableau1[Établissement 6],A30,Tableau1[AUDITIONNÉ],$B$117,Tableau1[Financé],$B$118)</f>
        <v>0</v>
      </c>
      <c r="I30" s="1">
        <f>COUNTIFS(Tableau1[Établissement 7],A30,Tableau1[AUDITIONNÉ],$B$117,Tableau1[Financé],$B$118)</f>
        <v>0</v>
      </c>
      <c r="J30" s="1">
        <f>COUNTIFS(Tableau1[Établissement 8],A30,Tableau1[AUDITIONNÉ],$B$117,Tableau1[Financé],$B$118)</f>
        <v>0</v>
      </c>
      <c r="K30" s="1">
        <f>COUNTIFS(Tableau1[Établissement 9],A30,Tableau1[AUDITIONNÉ],$B$117,Tableau1[Financé],$B$118)</f>
        <v>0</v>
      </c>
      <c r="L30" s="1">
        <f>COUNTIFS(Tableau1[Établissement 10],A30,Tableau1[AUDITIONNÉ],$B$117,Tableau1[Financé],$B$118)</f>
        <v>0</v>
      </c>
      <c r="M30" s="1">
        <f>COUNTIFS(Tableau1[Établissement 11],A30,Tableau1[AUDITIONNÉ],$B$117,Tableau1[Financé],$B$118)</f>
        <v>0</v>
      </c>
      <c r="N30" s="1">
        <f>COUNTIFS(Tableau1[Établissement 12],A30,Tableau1[AUDITIONNÉ],$B$117,Tableau1[Financé],$B$118)</f>
        <v>0</v>
      </c>
      <c r="O30" s="1">
        <f>COUNTIFS(Tableau1[Établissement 13],A30,Tableau1[AUDITIONNÉ],$B$117,Tableau1[Financé],$B$118)</f>
        <v>0</v>
      </c>
      <c r="P30" s="1">
        <f>COUNTIFS(Tableau1[Établissement 14],A30,Tableau1[AUDITIONNÉ],$B$117,Tableau1[Financé],$B$118)</f>
        <v>0</v>
      </c>
      <c r="Q30" s="1">
        <f>COUNTIFS(Tableau1[Établissement 15],A30,Tableau1[AUDITIONNÉ],$B$117,Tableau1[Financé],$B$118)</f>
        <v>0</v>
      </c>
      <c r="R30" s="1">
        <f t="shared" si="0"/>
        <v>1</v>
      </c>
    </row>
    <row r="31" spans="1:18">
      <c r="A31" s="1" t="s">
        <v>502</v>
      </c>
      <c r="B31" s="11">
        <f>COUNTIF(Tableau1[Établissement porteur],A31)</f>
        <v>0</v>
      </c>
      <c r="C31" s="1">
        <f>COUNTIFS(Tableau1[Établissement porteur],A31,Tableau1[AUDITIONNÉ],$B$117,Tableau1[Financé],$B$118)</f>
        <v>0</v>
      </c>
      <c r="D31" s="1">
        <f>COUNTIFS(Tableau1[Établissement 2],A31,Tableau1[AUDITIONNÉ],$B$117,Tableau1[Financé],$B$118)</f>
        <v>0</v>
      </c>
      <c r="E31" s="1">
        <f>COUNTIFS(Tableau1[Établissement 3],A31,Tableau1[AUDITIONNÉ],$B$117,Tableau1[Financé],$B$118)</f>
        <v>0</v>
      </c>
      <c r="F31" s="1">
        <f>COUNTIFS(Tableau1[Établissement 4],A31,Tableau1[AUDITIONNÉ],$B$117,Tableau1[Financé],$B$118)</f>
        <v>0</v>
      </c>
      <c r="G31" s="1">
        <f>COUNTIFS(Tableau1[Établissement 5],A31,Tableau1[AUDITIONNÉ],$B$117,Tableau1[Financé],$B$118)</f>
        <v>0</v>
      </c>
      <c r="H31" s="1">
        <f>COUNTIFS(Tableau1[Établissement 6],A31,Tableau1[AUDITIONNÉ],$B$117,Tableau1[Financé],$B$118)</f>
        <v>0</v>
      </c>
      <c r="I31" s="1">
        <f>COUNTIFS(Tableau1[Établissement 7],A31,Tableau1[AUDITIONNÉ],$B$117,Tableau1[Financé],$B$118)</f>
        <v>0</v>
      </c>
      <c r="J31" s="1">
        <f>COUNTIFS(Tableau1[Établissement 8],A31,Tableau1[AUDITIONNÉ],$B$117,Tableau1[Financé],$B$118)</f>
        <v>0</v>
      </c>
      <c r="K31" s="1">
        <f>COUNTIFS(Tableau1[Établissement 9],A31,Tableau1[AUDITIONNÉ],$B$117,Tableau1[Financé],$B$118)</f>
        <v>0</v>
      </c>
      <c r="L31" s="1">
        <f>COUNTIFS(Tableau1[Établissement 10],A31,Tableau1[AUDITIONNÉ],$B$117,Tableau1[Financé],$B$118)</f>
        <v>0</v>
      </c>
      <c r="M31" s="1">
        <f>COUNTIFS(Tableau1[Établissement 11],A31,Tableau1[AUDITIONNÉ],$B$117,Tableau1[Financé],$B$118)</f>
        <v>0</v>
      </c>
      <c r="N31" s="1">
        <f>COUNTIFS(Tableau1[Établissement 12],A31,Tableau1[AUDITIONNÉ],$B$117,Tableau1[Financé],$B$118)</f>
        <v>0</v>
      </c>
      <c r="O31" s="1">
        <f>COUNTIFS(Tableau1[Établissement 13],A31,Tableau1[AUDITIONNÉ],$B$117,Tableau1[Financé],$B$118)</f>
        <v>0</v>
      </c>
      <c r="P31" s="1">
        <f>COUNTIFS(Tableau1[Établissement 14],A31,Tableau1[AUDITIONNÉ],$B$117,Tableau1[Financé],$B$118)</f>
        <v>0</v>
      </c>
      <c r="Q31" s="1">
        <f>COUNTIFS(Tableau1[Établissement 15],A31,Tableau1[AUDITIONNÉ],$B$117,Tableau1[Financé],$B$118)</f>
        <v>0</v>
      </c>
      <c r="R31" s="1">
        <f t="shared" si="0"/>
        <v>0</v>
      </c>
    </row>
    <row r="32" spans="1:18">
      <c r="A32" s="1" t="s">
        <v>501</v>
      </c>
      <c r="B32" s="11">
        <f>COUNTIF(Tableau1[Établissement porteur],A32)</f>
        <v>0</v>
      </c>
      <c r="C32" s="1">
        <f>COUNTIFS(Tableau1[Établissement porteur],A32,Tableau1[AUDITIONNÉ],$B$117,Tableau1[Financé],$B$118)</f>
        <v>0</v>
      </c>
      <c r="D32" s="1">
        <f>COUNTIFS(Tableau1[Établissement 2],A32,Tableau1[AUDITIONNÉ],$B$117,Tableau1[Financé],$B$118)</f>
        <v>0</v>
      </c>
      <c r="E32" s="1">
        <f>COUNTIFS(Tableau1[Établissement 3],A32,Tableau1[AUDITIONNÉ],$B$117,Tableau1[Financé],$B$118)</f>
        <v>0</v>
      </c>
      <c r="F32" s="1">
        <f>COUNTIFS(Tableau1[Établissement 4],A32,Tableau1[AUDITIONNÉ],$B$117,Tableau1[Financé],$B$118)</f>
        <v>0</v>
      </c>
      <c r="G32" s="1">
        <f>COUNTIFS(Tableau1[Établissement 5],A32,Tableau1[AUDITIONNÉ],$B$117,Tableau1[Financé],$B$118)</f>
        <v>0</v>
      </c>
      <c r="H32" s="1">
        <f>COUNTIFS(Tableau1[Établissement 6],A32,Tableau1[AUDITIONNÉ],$B$117,Tableau1[Financé],$B$118)</f>
        <v>0</v>
      </c>
      <c r="I32" s="1">
        <f>COUNTIFS(Tableau1[Établissement 7],A32,Tableau1[AUDITIONNÉ],$B$117,Tableau1[Financé],$B$118)</f>
        <v>0</v>
      </c>
      <c r="J32" s="1">
        <f>COUNTIFS(Tableau1[Établissement 8],A32,Tableau1[AUDITIONNÉ],$B$117,Tableau1[Financé],$B$118)</f>
        <v>0</v>
      </c>
      <c r="K32" s="1">
        <f>COUNTIFS(Tableau1[Établissement 9],A32,Tableau1[AUDITIONNÉ],$B$117,Tableau1[Financé],$B$118)</f>
        <v>0</v>
      </c>
      <c r="L32" s="1">
        <f>COUNTIFS(Tableau1[Établissement 10],A32,Tableau1[AUDITIONNÉ],$B$117,Tableau1[Financé],$B$118)</f>
        <v>0</v>
      </c>
      <c r="M32" s="1">
        <f>COUNTIFS(Tableau1[Établissement 11],A32,Tableau1[AUDITIONNÉ],$B$117,Tableau1[Financé],$B$118)</f>
        <v>0</v>
      </c>
      <c r="N32" s="1">
        <f>COUNTIFS(Tableau1[Établissement 12],A32,Tableau1[AUDITIONNÉ],$B$117,Tableau1[Financé],$B$118)</f>
        <v>0</v>
      </c>
      <c r="O32" s="1">
        <f>COUNTIFS(Tableau1[Établissement 13],A32,Tableau1[AUDITIONNÉ],$B$117,Tableau1[Financé],$B$118)</f>
        <v>0</v>
      </c>
      <c r="P32" s="1">
        <f>COUNTIFS(Tableau1[Établissement 14],A32,Tableau1[AUDITIONNÉ],$B$117,Tableau1[Financé],$B$118)</f>
        <v>0</v>
      </c>
      <c r="Q32" s="1">
        <f>COUNTIFS(Tableau1[Établissement 15],A32,Tableau1[AUDITIONNÉ],$B$117,Tableau1[Financé],$B$118)</f>
        <v>0</v>
      </c>
      <c r="R32" s="1">
        <f t="shared" si="0"/>
        <v>0</v>
      </c>
    </row>
    <row r="33" spans="1:18">
      <c r="A33" s="1" t="s">
        <v>505</v>
      </c>
      <c r="B33" s="11">
        <f>COUNTIF(Tableau1[Établissement porteur],A33)</f>
        <v>1</v>
      </c>
      <c r="C33" s="1">
        <f>COUNTIFS(Tableau1[Établissement porteur],A33,Tableau1[AUDITIONNÉ],$B$117,Tableau1[Financé],$B$118)</f>
        <v>0</v>
      </c>
      <c r="D33" s="1">
        <f>COUNTIFS(Tableau1[Établissement 2],A33,Tableau1[AUDITIONNÉ],$B$117,Tableau1[Financé],$B$118)</f>
        <v>0</v>
      </c>
      <c r="E33" s="1">
        <f>COUNTIFS(Tableau1[Établissement 3],A33,Tableau1[AUDITIONNÉ],$B$117,Tableau1[Financé],$B$118)</f>
        <v>0</v>
      </c>
      <c r="F33" s="1">
        <f>COUNTIFS(Tableau1[Établissement 4],A33,Tableau1[AUDITIONNÉ],$B$117,Tableau1[Financé],$B$118)</f>
        <v>0</v>
      </c>
      <c r="G33" s="1">
        <f>COUNTIFS(Tableau1[Établissement 5],A33,Tableau1[AUDITIONNÉ],$B$117,Tableau1[Financé],$B$118)</f>
        <v>0</v>
      </c>
      <c r="H33" s="1">
        <f>COUNTIFS(Tableau1[Établissement 6],A33,Tableau1[AUDITIONNÉ],$B$117,Tableau1[Financé],$B$118)</f>
        <v>0</v>
      </c>
      <c r="I33" s="1">
        <f>COUNTIFS(Tableau1[Établissement 7],A33,Tableau1[AUDITIONNÉ],$B$117,Tableau1[Financé],$B$118)</f>
        <v>0</v>
      </c>
      <c r="J33" s="1">
        <f>COUNTIFS(Tableau1[Établissement 8],A33,Tableau1[AUDITIONNÉ],$B$117,Tableau1[Financé],$B$118)</f>
        <v>0</v>
      </c>
      <c r="K33" s="1">
        <f>COUNTIFS(Tableau1[Établissement 9],A33,Tableau1[AUDITIONNÉ],$B$117,Tableau1[Financé],$B$118)</f>
        <v>0</v>
      </c>
      <c r="L33" s="1">
        <f>COUNTIFS(Tableau1[Établissement 10],A33,Tableau1[AUDITIONNÉ],$B$117,Tableau1[Financé],$B$118)</f>
        <v>0</v>
      </c>
      <c r="M33" s="1">
        <f>COUNTIFS(Tableau1[Établissement 11],A33,Tableau1[AUDITIONNÉ],$B$117,Tableau1[Financé],$B$118)</f>
        <v>0</v>
      </c>
      <c r="N33" s="1">
        <f>COUNTIFS(Tableau1[Établissement 12],A33,Tableau1[AUDITIONNÉ],$B$117,Tableau1[Financé],$B$118)</f>
        <v>0</v>
      </c>
      <c r="O33" s="1">
        <f>COUNTIFS(Tableau1[Établissement 13],A33,Tableau1[AUDITIONNÉ],$B$117,Tableau1[Financé],$B$118)</f>
        <v>0</v>
      </c>
      <c r="P33" s="1">
        <f>COUNTIFS(Tableau1[Établissement 14],A33,Tableau1[AUDITIONNÉ],$B$117,Tableau1[Financé],$B$118)</f>
        <v>0</v>
      </c>
      <c r="Q33" s="1">
        <f>COUNTIFS(Tableau1[Établissement 15],A33,Tableau1[AUDITIONNÉ],$B$117,Tableau1[Financé],$B$118)</f>
        <v>0</v>
      </c>
      <c r="R33" s="1">
        <f t="shared" si="0"/>
        <v>0</v>
      </c>
    </row>
    <row r="34" spans="1:18">
      <c r="A34" s="1" t="s">
        <v>635</v>
      </c>
      <c r="B34" s="11">
        <f>COUNTIF(Tableau1[Établissement porteur],A34)</f>
        <v>1</v>
      </c>
      <c r="C34" s="1">
        <f>COUNTIFS(Tableau1[Établissement porteur],A34,Tableau1[AUDITIONNÉ],$B$117,Tableau1[Financé],$B$118)</f>
        <v>0</v>
      </c>
      <c r="D34" s="1">
        <f>COUNTIFS(Tableau1[Établissement 2],A34,Tableau1[AUDITIONNÉ],$B$117,Tableau1[Financé],$B$118)</f>
        <v>0</v>
      </c>
      <c r="E34" s="1">
        <f>COUNTIFS(Tableau1[Établissement 3],A34,Tableau1[AUDITIONNÉ],$B$117,Tableau1[Financé],$B$118)</f>
        <v>0</v>
      </c>
      <c r="F34" s="1">
        <f>COUNTIFS(Tableau1[Établissement 4],A34,Tableau1[AUDITIONNÉ],$B$117,Tableau1[Financé],$B$118)</f>
        <v>0</v>
      </c>
      <c r="G34" s="1">
        <f>COUNTIFS(Tableau1[Établissement 5],A34,Tableau1[AUDITIONNÉ],$B$117,Tableau1[Financé],$B$118)</f>
        <v>0</v>
      </c>
      <c r="H34" s="1">
        <f>COUNTIFS(Tableau1[Établissement 6],A34,Tableau1[AUDITIONNÉ],$B$117,Tableau1[Financé],$B$118)</f>
        <v>0</v>
      </c>
      <c r="I34" s="1">
        <f>COUNTIFS(Tableau1[Établissement 7],A34,Tableau1[AUDITIONNÉ],$B$117,Tableau1[Financé],$B$118)</f>
        <v>0</v>
      </c>
      <c r="J34" s="1">
        <f>COUNTIFS(Tableau1[Établissement 8],A34,Tableau1[AUDITIONNÉ],$B$117,Tableau1[Financé],$B$118)</f>
        <v>1</v>
      </c>
      <c r="K34" s="1">
        <f>COUNTIFS(Tableau1[Établissement 9],A34,Tableau1[AUDITIONNÉ],$B$117,Tableau1[Financé],$B$118)</f>
        <v>0</v>
      </c>
      <c r="L34" s="1">
        <f>COUNTIFS(Tableau1[Établissement 10],A34,Tableau1[AUDITIONNÉ],$B$117,Tableau1[Financé],$B$118)</f>
        <v>0</v>
      </c>
      <c r="M34" s="1">
        <f>COUNTIFS(Tableau1[Établissement 11],A34,Tableau1[AUDITIONNÉ],$B$117,Tableau1[Financé],$B$118)</f>
        <v>0</v>
      </c>
      <c r="N34" s="1">
        <f>COUNTIFS(Tableau1[Établissement 12],A34,Tableau1[AUDITIONNÉ],$B$117,Tableau1[Financé],$B$118)</f>
        <v>0</v>
      </c>
      <c r="O34" s="1">
        <f>COUNTIFS(Tableau1[Établissement 13],A34,Tableau1[AUDITIONNÉ],$B$117,Tableau1[Financé],$B$118)</f>
        <v>0</v>
      </c>
      <c r="P34" s="1">
        <f>COUNTIFS(Tableau1[Établissement 14],A34,Tableau1[AUDITIONNÉ],$B$117,Tableau1[Financé],$B$118)</f>
        <v>0</v>
      </c>
      <c r="Q34" s="1">
        <f>COUNTIFS(Tableau1[Établissement 15],A34,Tableau1[AUDITIONNÉ],$B$117,Tableau1[Financé],$B$118)</f>
        <v>0</v>
      </c>
      <c r="R34" s="1">
        <f t="shared" ref="R34:R65" si="1">SUM(C34:Q34)</f>
        <v>1</v>
      </c>
    </row>
    <row r="35" spans="1:18">
      <c r="A35" s="11" t="s">
        <v>1104</v>
      </c>
      <c r="B35" s="11">
        <f>COUNTIF(Tableau1[Établissement porteur],A35)</f>
        <v>1</v>
      </c>
      <c r="C35" s="1">
        <f>COUNTIFS(Tableau1[Établissement porteur],A35,Tableau1[AUDITIONNÉ],$B$117,Tableau1[Financé],$B$118)</f>
        <v>0</v>
      </c>
      <c r="D35" s="1">
        <f>COUNTIFS(Tableau1[Établissement 2],A35,Tableau1[AUDITIONNÉ],$B$117,Tableau1[Financé],$B$118)</f>
        <v>0</v>
      </c>
      <c r="E35" s="1">
        <f>COUNTIFS(Tableau1[Établissement 3],A35,Tableau1[AUDITIONNÉ],$B$117,Tableau1[Financé],$B$118)</f>
        <v>0</v>
      </c>
      <c r="F35" s="1">
        <f>COUNTIFS(Tableau1[Établissement 4],A35,Tableau1[AUDITIONNÉ],$B$117,Tableau1[Financé],$B$118)</f>
        <v>0</v>
      </c>
      <c r="G35" s="1">
        <f>COUNTIFS(Tableau1[Établissement 5],A35,Tableau1[AUDITIONNÉ],$B$117,Tableau1[Financé],$B$118)</f>
        <v>0</v>
      </c>
      <c r="H35" s="1">
        <f>COUNTIFS(Tableau1[Établissement 6],A35,Tableau1[AUDITIONNÉ],$B$117,Tableau1[Financé],$B$118)</f>
        <v>1</v>
      </c>
      <c r="I35" s="1">
        <f>COUNTIFS(Tableau1[Établissement 7],A35,Tableau1[AUDITIONNÉ],$B$117,Tableau1[Financé],$B$118)</f>
        <v>0</v>
      </c>
      <c r="J35" s="1">
        <f>COUNTIFS(Tableau1[Établissement 8],A35,Tableau1[AUDITIONNÉ],$B$117,Tableau1[Financé],$B$118)</f>
        <v>0</v>
      </c>
      <c r="K35" s="1">
        <f>COUNTIFS(Tableau1[Établissement 9],A35,Tableau1[AUDITIONNÉ],$B$117,Tableau1[Financé],$B$118)</f>
        <v>0</v>
      </c>
      <c r="L35" s="1">
        <f>COUNTIFS(Tableau1[Établissement 10],A35,Tableau1[AUDITIONNÉ],$B$117,Tableau1[Financé],$B$118)</f>
        <v>0</v>
      </c>
      <c r="M35" s="1">
        <f>COUNTIFS(Tableau1[Établissement 11],A35,Tableau1[AUDITIONNÉ],$B$117,Tableau1[Financé],$B$118)</f>
        <v>0</v>
      </c>
      <c r="N35" s="1">
        <f>COUNTIFS(Tableau1[Établissement 12],A35,Tableau1[AUDITIONNÉ],$B$117,Tableau1[Financé],$B$118)</f>
        <v>0</v>
      </c>
      <c r="O35" s="1">
        <f>COUNTIFS(Tableau1[Établissement 13],A35,Tableau1[AUDITIONNÉ],$B$117,Tableau1[Financé],$B$118)</f>
        <v>0</v>
      </c>
      <c r="P35" s="1">
        <f>COUNTIFS(Tableau1[Établissement 14],A35,Tableau1[AUDITIONNÉ],$B$117,Tableau1[Financé],$B$118)</f>
        <v>0</v>
      </c>
      <c r="Q35" s="1">
        <f>COUNTIFS(Tableau1[Établissement 15],A35,Tableau1[AUDITIONNÉ],$B$117,Tableau1[Financé],$B$118)</f>
        <v>0</v>
      </c>
      <c r="R35" s="1">
        <f t="shared" si="1"/>
        <v>1</v>
      </c>
    </row>
    <row r="36" spans="1:18">
      <c r="A36" s="1" t="s">
        <v>1036</v>
      </c>
      <c r="B36" s="11">
        <f>COUNTIF(Tableau1[Établissement porteur],A36)</f>
        <v>0</v>
      </c>
      <c r="C36" s="1">
        <f>COUNTIFS(Tableau1[Établissement porteur],A36,Tableau1[AUDITIONNÉ],$B$117,Tableau1[Financé],$B$118)</f>
        <v>0</v>
      </c>
      <c r="D36" s="1">
        <f>COUNTIFS(Tableau1[Établissement 2],A36,Tableau1[AUDITIONNÉ],$B$117,Tableau1[Financé],$B$118)</f>
        <v>1</v>
      </c>
      <c r="E36" s="1">
        <f>COUNTIFS(Tableau1[Établissement 3],A36,Tableau1[AUDITIONNÉ],$B$117,Tableau1[Financé],$B$118)</f>
        <v>0</v>
      </c>
      <c r="F36" s="1">
        <f>COUNTIFS(Tableau1[Établissement 4],A36,Tableau1[AUDITIONNÉ],$B$117,Tableau1[Financé],$B$118)</f>
        <v>0</v>
      </c>
      <c r="G36" s="1">
        <f>COUNTIFS(Tableau1[Établissement 5],A36,Tableau1[AUDITIONNÉ],$B$117,Tableau1[Financé],$B$118)</f>
        <v>0</v>
      </c>
      <c r="H36" s="1">
        <f>COUNTIFS(Tableau1[Établissement 6],A36,Tableau1[AUDITIONNÉ],$B$117,Tableau1[Financé],$B$118)</f>
        <v>0</v>
      </c>
      <c r="I36" s="1">
        <f>COUNTIFS(Tableau1[Établissement 7],A36,Tableau1[AUDITIONNÉ],$B$117,Tableau1[Financé],$B$118)</f>
        <v>1</v>
      </c>
      <c r="J36" s="1">
        <f>COUNTIFS(Tableau1[Établissement 8],A36,Tableau1[AUDITIONNÉ],$B$117,Tableau1[Financé],$B$118)</f>
        <v>0</v>
      </c>
      <c r="K36" s="1">
        <f>COUNTIFS(Tableau1[Établissement 9],A36,Tableau1[AUDITIONNÉ],$B$117,Tableau1[Financé],$B$118)</f>
        <v>0</v>
      </c>
      <c r="L36" s="1">
        <f>COUNTIFS(Tableau1[Établissement 10],A36,Tableau1[AUDITIONNÉ],$B$117,Tableau1[Financé],$B$118)</f>
        <v>0</v>
      </c>
      <c r="M36" s="1">
        <f>COUNTIFS(Tableau1[Établissement 11],A36,Tableau1[AUDITIONNÉ],$B$117,Tableau1[Financé],$B$118)</f>
        <v>0</v>
      </c>
      <c r="N36" s="1">
        <f>COUNTIFS(Tableau1[Établissement 12],A36,Tableau1[AUDITIONNÉ],$B$117,Tableau1[Financé],$B$118)</f>
        <v>0</v>
      </c>
      <c r="O36" s="1">
        <f>COUNTIFS(Tableau1[Établissement 13],A36,Tableau1[AUDITIONNÉ],$B$117,Tableau1[Financé],$B$118)</f>
        <v>0</v>
      </c>
      <c r="P36" s="1">
        <f>COUNTIFS(Tableau1[Établissement 14],A36,Tableau1[AUDITIONNÉ],$B$117,Tableau1[Financé],$B$118)</f>
        <v>0</v>
      </c>
      <c r="Q36" s="1">
        <f>COUNTIFS(Tableau1[Établissement 15],A36,Tableau1[AUDITIONNÉ],$B$117,Tableau1[Financé],$B$118)</f>
        <v>0</v>
      </c>
      <c r="R36" s="1">
        <f t="shared" si="1"/>
        <v>2</v>
      </c>
    </row>
    <row r="37" spans="1:18">
      <c r="A37" s="9" t="s">
        <v>564</v>
      </c>
      <c r="B37" s="11">
        <f>COUNTIF(Tableau1[Établissement porteur],A37)</f>
        <v>1</v>
      </c>
      <c r="C37" s="1">
        <f>COUNTIFS(Tableau1[Établissement porteur],A37,Tableau1[AUDITIONNÉ],$B$117,Tableau1[Financé],$B$118)</f>
        <v>1</v>
      </c>
      <c r="D37" s="1">
        <f>COUNTIFS(Tableau1[Établissement 2],A37,Tableau1[AUDITIONNÉ],$B$117,Tableau1[Financé],$B$118)</f>
        <v>0</v>
      </c>
      <c r="E37" s="1">
        <f>COUNTIFS(Tableau1[Établissement 3],A37,Tableau1[AUDITIONNÉ],$B$117,Tableau1[Financé],$B$118)</f>
        <v>0</v>
      </c>
      <c r="F37" s="1">
        <f>COUNTIFS(Tableau1[Établissement 4],A37,Tableau1[AUDITIONNÉ],$B$117,Tableau1[Financé],$B$118)</f>
        <v>0</v>
      </c>
      <c r="G37" s="1">
        <f>COUNTIFS(Tableau1[Établissement 5],A37,Tableau1[AUDITIONNÉ],$B$117,Tableau1[Financé],$B$118)</f>
        <v>0</v>
      </c>
      <c r="H37" s="1">
        <f>COUNTIFS(Tableau1[Établissement 6],A37,Tableau1[AUDITIONNÉ],$B$117,Tableau1[Financé],$B$118)</f>
        <v>0</v>
      </c>
      <c r="I37" s="1">
        <f>COUNTIFS(Tableau1[Établissement 7],A37,Tableau1[AUDITIONNÉ],$B$117,Tableau1[Financé],$B$118)</f>
        <v>0</v>
      </c>
      <c r="J37" s="1">
        <f>COUNTIFS(Tableau1[Établissement 8],A37,Tableau1[AUDITIONNÉ],$B$117,Tableau1[Financé],$B$118)</f>
        <v>0</v>
      </c>
      <c r="K37" s="1">
        <f>COUNTIFS(Tableau1[Établissement 9],A37,Tableau1[AUDITIONNÉ],$B$117,Tableau1[Financé],$B$118)</f>
        <v>0</v>
      </c>
      <c r="L37" s="1">
        <f>COUNTIFS(Tableau1[Établissement 10],A37,Tableau1[AUDITIONNÉ],$B$117,Tableau1[Financé],$B$118)</f>
        <v>0</v>
      </c>
      <c r="M37" s="1">
        <f>COUNTIFS(Tableau1[Établissement 11],A37,Tableau1[AUDITIONNÉ],$B$117,Tableau1[Financé],$B$118)</f>
        <v>0</v>
      </c>
      <c r="N37" s="1">
        <f>COUNTIFS(Tableau1[Établissement 12],A37,Tableau1[AUDITIONNÉ],$B$117,Tableau1[Financé],$B$118)</f>
        <v>0</v>
      </c>
      <c r="O37" s="1">
        <f>COUNTIFS(Tableau1[Établissement 13],A37,Tableau1[AUDITIONNÉ],$B$117,Tableau1[Financé],$B$118)</f>
        <v>0</v>
      </c>
      <c r="P37" s="1">
        <f>COUNTIFS(Tableau1[Établissement 14],A37,Tableau1[AUDITIONNÉ],$B$117,Tableau1[Financé],$B$118)</f>
        <v>0</v>
      </c>
      <c r="Q37" s="1">
        <f>COUNTIFS(Tableau1[Établissement 15],A37,Tableau1[AUDITIONNÉ],$B$117,Tableau1[Financé],$B$118)</f>
        <v>0</v>
      </c>
      <c r="R37" s="1">
        <f t="shared" si="1"/>
        <v>1</v>
      </c>
    </row>
    <row r="38" spans="1:18">
      <c r="A38" s="1" t="s">
        <v>1037</v>
      </c>
      <c r="B38" s="11">
        <f>COUNTIF(Tableau1[Établissement porteur],A38)</f>
        <v>0</v>
      </c>
      <c r="C38" s="1">
        <f>COUNTIFS(Tableau1[Établissement porteur],A38,Tableau1[AUDITIONNÉ],$B$117,Tableau1[Financé],$B$118)</f>
        <v>0</v>
      </c>
      <c r="D38" s="1">
        <f>COUNTIFS(Tableau1[Établissement 2],A38,Tableau1[AUDITIONNÉ],$B$117,Tableau1[Financé],$B$118)</f>
        <v>0</v>
      </c>
      <c r="E38" s="1">
        <f>COUNTIFS(Tableau1[Établissement 3],A38,Tableau1[AUDITIONNÉ],$B$117,Tableau1[Financé],$B$118)</f>
        <v>1</v>
      </c>
      <c r="F38" s="1">
        <f>COUNTIFS(Tableau1[Établissement 4],A38,Tableau1[AUDITIONNÉ],$B$117,Tableau1[Financé],$B$118)</f>
        <v>0</v>
      </c>
      <c r="G38" s="1">
        <f>COUNTIFS(Tableau1[Établissement 5],A38,Tableau1[AUDITIONNÉ],$B$117,Tableau1[Financé],$B$118)</f>
        <v>0</v>
      </c>
      <c r="H38" s="1">
        <f>COUNTIFS(Tableau1[Établissement 6],A38,Tableau1[AUDITIONNÉ],$B$117,Tableau1[Financé],$B$118)</f>
        <v>0</v>
      </c>
      <c r="I38" s="1">
        <f>COUNTIFS(Tableau1[Établissement 7],A38,Tableau1[AUDITIONNÉ],$B$117,Tableau1[Financé],$B$118)</f>
        <v>0</v>
      </c>
      <c r="J38" s="1">
        <f>COUNTIFS(Tableau1[Établissement 8],A38,Tableau1[AUDITIONNÉ],$B$117,Tableau1[Financé],$B$118)</f>
        <v>0</v>
      </c>
      <c r="K38" s="1">
        <f>COUNTIFS(Tableau1[Établissement 9],A38,Tableau1[AUDITIONNÉ],$B$117,Tableau1[Financé],$B$118)</f>
        <v>0</v>
      </c>
      <c r="L38" s="1">
        <f>COUNTIFS(Tableau1[Établissement 10],A38,Tableau1[AUDITIONNÉ],$B$117,Tableau1[Financé],$B$118)</f>
        <v>0</v>
      </c>
      <c r="M38" s="1">
        <f>COUNTIFS(Tableau1[Établissement 11],A38,Tableau1[AUDITIONNÉ],$B$117,Tableau1[Financé],$B$118)</f>
        <v>0</v>
      </c>
      <c r="N38" s="1">
        <f>COUNTIFS(Tableau1[Établissement 12],A38,Tableau1[AUDITIONNÉ],$B$117,Tableau1[Financé],$B$118)</f>
        <v>0</v>
      </c>
      <c r="O38" s="1">
        <f>COUNTIFS(Tableau1[Établissement 13],A38,Tableau1[AUDITIONNÉ],$B$117,Tableau1[Financé],$B$118)</f>
        <v>0</v>
      </c>
      <c r="P38" s="1">
        <f>COUNTIFS(Tableau1[Établissement 14],A38,Tableau1[AUDITIONNÉ],$B$117,Tableau1[Financé],$B$118)</f>
        <v>0</v>
      </c>
      <c r="Q38" s="1">
        <f>COUNTIFS(Tableau1[Établissement 15],A38,Tableau1[AUDITIONNÉ],$B$117,Tableau1[Financé],$B$118)</f>
        <v>0</v>
      </c>
      <c r="R38" s="1">
        <f t="shared" si="1"/>
        <v>1</v>
      </c>
    </row>
    <row r="39" spans="1:18">
      <c r="A39" s="11" t="s">
        <v>247</v>
      </c>
      <c r="B39" s="11">
        <f>COUNTIF(Tableau1[Établissement porteur],A39)</f>
        <v>0</v>
      </c>
      <c r="C39" s="1">
        <f>COUNTIFS(Tableau1[Établissement porteur],A39,Tableau1[AUDITIONNÉ],$B$117,Tableau1[Financé],$B$118)</f>
        <v>0</v>
      </c>
      <c r="D39" s="1">
        <f>COUNTIFS(Tableau1[Établissement 2],A39,Tableau1[AUDITIONNÉ],$B$117,Tableau1[Financé],$B$118)</f>
        <v>1</v>
      </c>
      <c r="E39" s="1">
        <f>COUNTIFS(Tableau1[Établissement 3],A39,Tableau1[AUDITIONNÉ],$B$117,Tableau1[Financé],$B$118)</f>
        <v>0</v>
      </c>
      <c r="F39" s="1">
        <f>COUNTIFS(Tableau1[Établissement 4],A39,Tableau1[AUDITIONNÉ],$B$117,Tableau1[Financé],$B$118)</f>
        <v>0</v>
      </c>
      <c r="G39" s="1">
        <f>COUNTIFS(Tableau1[Établissement 5],A39,Tableau1[AUDITIONNÉ],$B$117,Tableau1[Financé],$B$118)</f>
        <v>0</v>
      </c>
      <c r="H39" s="1">
        <f>COUNTIFS(Tableau1[Établissement 6],A39,Tableau1[AUDITIONNÉ],$B$117,Tableau1[Financé],$B$118)</f>
        <v>0</v>
      </c>
      <c r="I39" s="1">
        <f>COUNTIFS(Tableau1[Établissement 7],A39,Tableau1[AUDITIONNÉ],$B$117,Tableau1[Financé],$B$118)</f>
        <v>0</v>
      </c>
      <c r="J39" s="1">
        <f>COUNTIFS(Tableau1[Établissement 8],A39,Tableau1[AUDITIONNÉ],$B$117,Tableau1[Financé],$B$118)</f>
        <v>0</v>
      </c>
      <c r="K39" s="1">
        <f>COUNTIFS(Tableau1[Établissement 9],A39,Tableau1[AUDITIONNÉ],$B$117,Tableau1[Financé],$B$118)</f>
        <v>0</v>
      </c>
      <c r="L39" s="1">
        <f>COUNTIFS(Tableau1[Établissement 10],A39,Tableau1[AUDITIONNÉ],$B$117,Tableau1[Financé],$B$118)</f>
        <v>0</v>
      </c>
      <c r="M39" s="1">
        <f>COUNTIFS(Tableau1[Établissement 11],A39,Tableau1[AUDITIONNÉ],$B$117,Tableau1[Financé],$B$118)</f>
        <v>0</v>
      </c>
      <c r="N39" s="1">
        <f>COUNTIFS(Tableau1[Établissement 12],A39,Tableau1[AUDITIONNÉ],$B$117,Tableau1[Financé],$B$118)</f>
        <v>0</v>
      </c>
      <c r="O39" s="1">
        <f>COUNTIFS(Tableau1[Établissement 13],A39,Tableau1[AUDITIONNÉ],$B$117,Tableau1[Financé],$B$118)</f>
        <v>0</v>
      </c>
      <c r="P39" s="1">
        <f>COUNTIFS(Tableau1[Établissement 14],A39,Tableau1[AUDITIONNÉ],$B$117,Tableau1[Financé],$B$118)</f>
        <v>0</v>
      </c>
      <c r="Q39" s="1">
        <f>COUNTIFS(Tableau1[Établissement 15],A39,Tableau1[AUDITIONNÉ],$B$117,Tableau1[Financé],$B$118)</f>
        <v>0</v>
      </c>
      <c r="R39" s="1">
        <f t="shared" si="1"/>
        <v>1</v>
      </c>
    </row>
    <row r="40" spans="1:18">
      <c r="A40" s="1" t="s">
        <v>500</v>
      </c>
      <c r="B40" s="11">
        <f>COUNTIF(Tableau1[Établissement porteur],A40)</f>
        <v>0</v>
      </c>
      <c r="C40" s="1">
        <f>COUNTIFS(Tableau1[Établissement porteur],A40,Tableau1[AUDITIONNÉ],$B$117,Tableau1[Financé],$B$118)</f>
        <v>0</v>
      </c>
      <c r="D40" s="1">
        <f>COUNTIFS(Tableau1[Établissement 2],A40,Tableau1[AUDITIONNÉ],$B$117,Tableau1[Financé],$B$118)</f>
        <v>0</v>
      </c>
      <c r="E40" s="1">
        <f>COUNTIFS(Tableau1[Établissement 3],A40,Tableau1[AUDITIONNÉ],$B$117,Tableau1[Financé],$B$118)</f>
        <v>0</v>
      </c>
      <c r="F40" s="1">
        <f>COUNTIFS(Tableau1[Établissement 4],A40,Tableau1[AUDITIONNÉ],$B$117,Tableau1[Financé],$B$118)</f>
        <v>0</v>
      </c>
      <c r="G40" s="1">
        <f>COUNTIFS(Tableau1[Établissement 5],A40,Tableau1[AUDITIONNÉ],$B$117,Tableau1[Financé],$B$118)</f>
        <v>0</v>
      </c>
      <c r="H40" s="1">
        <f>COUNTIFS(Tableau1[Établissement 6],A40,Tableau1[AUDITIONNÉ],$B$117,Tableau1[Financé],$B$118)</f>
        <v>0</v>
      </c>
      <c r="I40" s="1">
        <f>COUNTIFS(Tableau1[Établissement 7],A40,Tableau1[AUDITIONNÉ],$B$117,Tableau1[Financé],$B$118)</f>
        <v>0</v>
      </c>
      <c r="J40" s="1">
        <f>COUNTIFS(Tableau1[Établissement 8],A40,Tableau1[AUDITIONNÉ],$B$117,Tableau1[Financé],$B$118)</f>
        <v>0</v>
      </c>
      <c r="K40" s="1">
        <f>COUNTIFS(Tableau1[Établissement 9],A40,Tableau1[AUDITIONNÉ],$B$117,Tableau1[Financé],$B$118)</f>
        <v>0</v>
      </c>
      <c r="L40" s="1">
        <f>COUNTIFS(Tableau1[Établissement 10],A40,Tableau1[AUDITIONNÉ],$B$117,Tableau1[Financé],$B$118)</f>
        <v>0</v>
      </c>
      <c r="M40" s="1">
        <f>COUNTIFS(Tableau1[Établissement 11],A40,Tableau1[AUDITIONNÉ],$B$117,Tableau1[Financé],$B$118)</f>
        <v>0</v>
      </c>
      <c r="N40" s="1">
        <f>COUNTIFS(Tableau1[Établissement 12],A40,Tableau1[AUDITIONNÉ],$B$117,Tableau1[Financé],$B$118)</f>
        <v>0</v>
      </c>
      <c r="O40" s="1">
        <f>COUNTIFS(Tableau1[Établissement 13],A40,Tableau1[AUDITIONNÉ],$B$117,Tableau1[Financé],$B$118)</f>
        <v>0</v>
      </c>
      <c r="P40" s="1">
        <f>COUNTIFS(Tableau1[Établissement 14],A40,Tableau1[AUDITIONNÉ],$B$117,Tableau1[Financé],$B$118)</f>
        <v>0</v>
      </c>
      <c r="Q40" s="1">
        <f>COUNTIFS(Tableau1[Établissement 15],A40,Tableau1[AUDITIONNÉ],$B$117,Tableau1[Financé],$B$118)</f>
        <v>0</v>
      </c>
      <c r="R40" s="1">
        <f t="shared" si="1"/>
        <v>0</v>
      </c>
    </row>
    <row r="41" spans="1:18">
      <c r="A41" s="1" t="s">
        <v>950</v>
      </c>
      <c r="B41" s="11">
        <f>COUNTIF(Tableau1[Établissement porteur],A41)</f>
        <v>0</v>
      </c>
      <c r="C41" s="1">
        <f>COUNTIFS(Tableau1[Établissement porteur],A41,Tableau1[AUDITIONNÉ],$B$117,Tableau1[Financé],$B$118)</f>
        <v>0</v>
      </c>
      <c r="D41" s="1">
        <f>COUNTIFS(Tableau1[Établissement 2],A41,Tableau1[AUDITIONNÉ],$B$117,Tableau1[Financé],$B$118)</f>
        <v>0</v>
      </c>
      <c r="E41" s="1">
        <f>COUNTIFS(Tableau1[Établissement 3],A41,Tableau1[AUDITIONNÉ],$B$117,Tableau1[Financé],$B$118)</f>
        <v>0</v>
      </c>
      <c r="F41" s="1">
        <f>COUNTIFS(Tableau1[Établissement 4],A41,Tableau1[AUDITIONNÉ],$B$117,Tableau1[Financé],$B$118)</f>
        <v>0</v>
      </c>
      <c r="G41" s="1">
        <f>COUNTIFS(Tableau1[Établissement 5],A41,Tableau1[AUDITIONNÉ],$B$117,Tableau1[Financé],$B$118)</f>
        <v>0</v>
      </c>
      <c r="H41" s="1">
        <f>COUNTIFS(Tableau1[Établissement 6],A41,Tableau1[AUDITIONNÉ],$B$117,Tableau1[Financé],$B$118)</f>
        <v>0</v>
      </c>
      <c r="I41" s="1">
        <f>COUNTIFS(Tableau1[Établissement 7],A41,Tableau1[AUDITIONNÉ],$B$117,Tableau1[Financé],$B$118)</f>
        <v>0</v>
      </c>
      <c r="J41" s="1">
        <f>COUNTIFS(Tableau1[Établissement 8],A41,Tableau1[AUDITIONNÉ],$B$117,Tableau1[Financé],$B$118)</f>
        <v>0</v>
      </c>
      <c r="K41" s="1">
        <f>COUNTIFS(Tableau1[Établissement 9],A41,Tableau1[AUDITIONNÉ],$B$117,Tableau1[Financé],$B$118)</f>
        <v>0</v>
      </c>
      <c r="L41" s="1">
        <f>COUNTIFS(Tableau1[Établissement 10],A41,Tableau1[AUDITIONNÉ],$B$117,Tableau1[Financé],$B$118)</f>
        <v>0</v>
      </c>
      <c r="M41" s="1">
        <f>COUNTIFS(Tableau1[Établissement 11],A41,Tableau1[AUDITIONNÉ],$B$117,Tableau1[Financé],$B$118)</f>
        <v>0</v>
      </c>
      <c r="N41" s="1">
        <f>COUNTIFS(Tableau1[Établissement 12],A41,Tableau1[AUDITIONNÉ],$B$117,Tableau1[Financé],$B$118)</f>
        <v>0</v>
      </c>
      <c r="O41" s="1">
        <f>COUNTIFS(Tableau1[Établissement 13],A41,Tableau1[AUDITIONNÉ],$B$117,Tableau1[Financé],$B$118)</f>
        <v>0</v>
      </c>
      <c r="P41" s="1">
        <f>COUNTIFS(Tableau1[Établissement 14],A41,Tableau1[AUDITIONNÉ],$B$117,Tableau1[Financé],$B$118)</f>
        <v>0</v>
      </c>
      <c r="Q41" s="1">
        <f>COUNTIFS(Tableau1[Établissement 15],A41,Tableau1[AUDITIONNÉ],$B$117,Tableau1[Financé],$B$118)</f>
        <v>0</v>
      </c>
      <c r="R41" s="1">
        <f t="shared" si="1"/>
        <v>0</v>
      </c>
    </row>
    <row r="42" spans="1:18">
      <c r="A42" s="1" t="s">
        <v>448</v>
      </c>
      <c r="B42" s="11">
        <f>COUNTIF(Tableau1[Établissement porteur],A42)</f>
        <v>0</v>
      </c>
      <c r="C42" s="1">
        <f>COUNTIFS(Tableau1[Établissement porteur],A42,Tableau1[AUDITIONNÉ],$B$117,Tableau1[Financé],$B$118)</f>
        <v>0</v>
      </c>
      <c r="D42" s="1">
        <f>COUNTIFS(Tableau1[Établissement 2],A42,Tableau1[AUDITIONNÉ],$B$117,Tableau1[Financé],$B$118)</f>
        <v>0</v>
      </c>
      <c r="E42" s="1">
        <f>COUNTIFS(Tableau1[Établissement 3],A42,Tableau1[AUDITIONNÉ],$B$117,Tableau1[Financé],$B$118)</f>
        <v>0</v>
      </c>
      <c r="F42" s="1">
        <f>COUNTIFS(Tableau1[Établissement 4],A42,Tableau1[AUDITIONNÉ],$B$117,Tableau1[Financé],$B$118)</f>
        <v>0</v>
      </c>
      <c r="G42" s="1">
        <f>COUNTIFS(Tableau1[Établissement 5],A42,Tableau1[AUDITIONNÉ],$B$117,Tableau1[Financé],$B$118)</f>
        <v>0</v>
      </c>
      <c r="H42" s="1">
        <f>COUNTIFS(Tableau1[Établissement 6],A42,Tableau1[AUDITIONNÉ],$B$117,Tableau1[Financé],$B$118)</f>
        <v>0</v>
      </c>
      <c r="I42" s="1">
        <f>COUNTIFS(Tableau1[Établissement 7],A42,Tableau1[AUDITIONNÉ],$B$117,Tableau1[Financé],$B$118)</f>
        <v>0</v>
      </c>
      <c r="J42" s="1">
        <f>COUNTIFS(Tableau1[Établissement 8],A42,Tableau1[AUDITIONNÉ],$B$117,Tableau1[Financé],$B$118)</f>
        <v>0</v>
      </c>
      <c r="K42" s="1">
        <f>COUNTIFS(Tableau1[Établissement 9],A42,Tableau1[AUDITIONNÉ],$B$117,Tableau1[Financé],$B$118)</f>
        <v>0</v>
      </c>
      <c r="L42" s="1">
        <f>COUNTIFS(Tableau1[Établissement 10],A42,Tableau1[AUDITIONNÉ],$B$117,Tableau1[Financé],$B$118)</f>
        <v>0</v>
      </c>
      <c r="M42" s="1">
        <f>COUNTIFS(Tableau1[Établissement 11],A42,Tableau1[AUDITIONNÉ],$B$117,Tableau1[Financé],$B$118)</f>
        <v>0</v>
      </c>
      <c r="N42" s="1">
        <f>COUNTIFS(Tableau1[Établissement 12],A42,Tableau1[AUDITIONNÉ],$B$117,Tableau1[Financé],$B$118)</f>
        <v>0</v>
      </c>
      <c r="O42" s="1">
        <f>COUNTIFS(Tableau1[Établissement 13],A42,Tableau1[AUDITIONNÉ],$B$117,Tableau1[Financé],$B$118)</f>
        <v>0</v>
      </c>
      <c r="P42" s="1">
        <f>COUNTIFS(Tableau1[Établissement 14],A42,Tableau1[AUDITIONNÉ],$B$117,Tableau1[Financé],$B$118)</f>
        <v>0</v>
      </c>
      <c r="Q42" s="1">
        <f>COUNTIFS(Tableau1[Établissement 15],A42,Tableau1[AUDITIONNÉ],$B$117,Tableau1[Financé],$B$118)</f>
        <v>0</v>
      </c>
      <c r="R42" s="1">
        <f t="shared" si="1"/>
        <v>0</v>
      </c>
    </row>
    <row r="43" spans="1:18">
      <c r="A43" s="1" t="s">
        <v>1352</v>
      </c>
      <c r="B43" s="11">
        <f>COUNTIF(Tableau1[Établissement porteur],A43)</f>
        <v>0</v>
      </c>
      <c r="C43" s="1">
        <f>COUNTIFS(Tableau1[Établissement porteur],A43,Tableau1[AUDITIONNÉ],$B$117,Tableau1[Financé],$B$118)</f>
        <v>0</v>
      </c>
      <c r="D43" s="1">
        <f>COUNTIFS(Tableau1[Établissement 2],A43,Tableau1[AUDITIONNÉ],$B$117,Tableau1[Financé],$B$118)</f>
        <v>0</v>
      </c>
      <c r="E43" s="1">
        <f>COUNTIFS(Tableau1[Établissement 3],A43,Tableau1[AUDITIONNÉ],$B$117,Tableau1[Financé],$B$118)</f>
        <v>0</v>
      </c>
      <c r="F43" s="1">
        <f>COUNTIFS(Tableau1[Établissement 4],A43,Tableau1[AUDITIONNÉ],$B$117,Tableau1[Financé],$B$118)</f>
        <v>0</v>
      </c>
      <c r="G43" s="1">
        <f>COUNTIFS(Tableau1[Établissement 5],A43,Tableau1[AUDITIONNÉ],$B$117,Tableau1[Financé],$B$118)</f>
        <v>0</v>
      </c>
      <c r="H43" s="1">
        <f>COUNTIFS(Tableau1[Établissement 6],A43,Tableau1[AUDITIONNÉ],$B$117,Tableau1[Financé],$B$118)</f>
        <v>0</v>
      </c>
      <c r="I43" s="1">
        <f>COUNTIFS(Tableau1[Établissement 7],A43,Tableau1[AUDITIONNÉ],$B$117,Tableau1[Financé],$B$118)</f>
        <v>0</v>
      </c>
      <c r="J43" s="1">
        <f>COUNTIFS(Tableau1[Établissement 8],A43,Tableau1[AUDITIONNÉ],$B$117,Tableau1[Financé],$B$118)</f>
        <v>0</v>
      </c>
      <c r="K43" s="1">
        <f>COUNTIFS(Tableau1[Établissement 9],A43,Tableau1[AUDITIONNÉ],$B$117,Tableau1[Financé],$B$118)</f>
        <v>1</v>
      </c>
      <c r="L43" s="1">
        <f>COUNTIFS(Tableau1[Établissement 10],A43,Tableau1[AUDITIONNÉ],$B$117,Tableau1[Financé],$B$118)</f>
        <v>0</v>
      </c>
      <c r="M43" s="1">
        <f>COUNTIFS(Tableau1[Établissement 11],A43,Tableau1[AUDITIONNÉ],$B$117,Tableau1[Financé],$B$118)</f>
        <v>0</v>
      </c>
      <c r="N43" s="1">
        <f>COUNTIFS(Tableau1[Établissement 12],A43,Tableau1[AUDITIONNÉ],$B$117,Tableau1[Financé],$B$118)</f>
        <v>0</v>
      </c>
      <c r="O43" s="1">
        <f>COUNTIFS(Tableau1[Établissement 13],A43,Tableau1[AUDITIONNÉ],$B$117,Tableau1[Financé],$B$118)</f>
        <v>0</v>
      </c>
      <c r="P43" s="1">
        <f>COUNTIFS(Tableau1[Établissement 14],A43,Tableau1[AUDITIONNÉ],$B$117,Tableau1[Financé],$B$118)</f>
        <v>0</v>
      </c>
      <c r="Q43" s="1">
        <f>COUNTIFS(Tableau1[Établissement 15],A43,Tableau1[AUDITIONNÉ],$B$117,Tableau1[Financé],$B$118)</f>
        <v>0</v>
      </c>
      <c r="R43" s="1">
        <f t="shared" si="1"/>
        <v>1</v>
      </c>
    </row>
    <row r="44" spans="1:18">
      <c r="A44" s="1" t="s">
        <v>496</v>
      </c>
      <c r="B44" s="11">
        <f>COUNTIF(Tableau1[Établissement porteur],A44)</f>
        <v>1</v>
      </c>
      <c r="C44" s="1">
        <f>COUNTIFS(Tableau1[Établissement porteur],A44,Tableau1[AUDITIONNÉ],$B$117,Tableau1[Financé],$B$118)</f>
        <v>0</v>
      </c>
      <c r="D44" s="1">
        <f>COUNTIFS(Tableau1[Établissement 2],A44,Tableau1[AUDITIONNÉ],$B$117,Tableau1[Financé],$B$118)</f>
        <v>0</v>
      </c>
      <c r="E44" s="1">
        <f>COUNTIFS(Tableau1[Établissement 3],A44,Tableau1[AUDITIONNÉ],$B$117,Tableau1[Financé],$B$118)</f>
        <v>0</v>
      </c>
      <c r="F44" s="1">
        <f>COUNTIFS(Tableau1[Établissement 4],A44,Tableau1[AUDITIONNÉ],$B$117,Tableau1[Financé],$B$118)</f>
        <v>0</v>
      </c>
      <c r="G44" s="1">
        <f>COUNTIFS(Tableau1[Établissement 5],A44,Tableau1[AUDITIONNÉ],$B$117,Tableau1[Financé],$B$118)</f>
        <v>0</v>
      </c>
      <c r="H44" s="1">
        <f>COUNTIFS(Tableau1[Établissement 6],A44,Tableau1[AUDITIONNÉ],$B$117,Tableau1[Financé],$B$118)</f>
        <v>0</v>
      </c>
      <c r="I44" s="1">
        <f>COUNTIFS(Tableau1[Établissement 7],A44,Tableau1[AUDITIONNÉ],$B$117,Tableau1[Financé],$B$118)</f>
        <v>0</v>
      </c>
      <c r="J44" s="1">
        <f>COUNTIFS(Tableau1[Établissement 8],A44,Tableau1[AUDITIONNÉ],$B$117,Tableau1[Financé],$B$118)</f>
        <v>0</v>
      </c>
      <c r="K44" s="1">
        <f>COUNTIFS(Tableau1[Établissement 9],A44,Tableau1[AUDITIONNÉ],$B$117,Tableau1[Financé],$B$118)</f>
        <v>0</v>
      </c>
      <c r="L44" s="1">
        <f>COUNTIFS(Tableau1[Établissement 10],A44,Tableau1[AUDITIONNÉ],$B$117,Tableau1[Financé],$B$118)</f>
        <v>0</v>
      </c>
      <c r="M44" s="1">
        <f>COUNTIFS(Tableau1[Établissement 11],A44,Tableau1[AUDITIONNÉ],$B$117,Tableau1[Financé],$B$118)</f>
        <v>0</v>
      </c>
      <c r="N44" s="1">
        <f>COUNTIFS(Tableau1[Établissement 12],A44,Tableau1[AUDITIONNÉ],$B$117,Tableau1[Financé],$B$118)</f>
        <v>0</v>
      </c>
      <c r="O44" s="1">
        <f>COUNTIFS(Tableau1[Établissement 13],A44,Tableau1[AUDITIONNÉ],$B$117,Tableau1[Financé],$B$118)</f>
        <v>0</v>
      </c>
      <c r="P44" s="1">
        <f>COUNTIFS(Tableau1[Établissement 14],A44,Tableau1[AUDITIONNÉ],$B$117,Tableau1[Financé],$B$118)</f>
        <v>0</v>
      </c>
      <c r="Q44" s="1">
        <f>COUNTIFS(Tableau1[Établissement 15],A44,Tableau1[AUDITIONNÉ],$B$117,Tableau1[Financé],$B$118)</f>
        <v>0</v>
      </c>
      <c r="R44" s="1">
        <f t="shared" si="1"/>
        <v>0</v>
      </c>
    </row>
    <row r="45" spans="1:18">
      <c r="A45" s="1" t="s">
        <v>269</v>
      </c>
      <c r="B45" s="11">
        <f>COUNTIF(Tableau1[Établissement porteur],A45)</f>
        <v>0</v>
      </c>
      <c r="C45" s="1">
        <f>COUNTIFS(Tableau1[Établissement porteur],A45,Tableau1[AUDITIONNÉ],$B$117,Tableau1[Financé],$B$118)</f>
        <v>0</v>
      </c>
      <c r="D45" s="1">
        <f>COUNTIFS(Tableau1[Établissement 2],A45,Tableau1[AUDITIONNÉ],$B$117,Tableau1[Financé],$B$118)</f>
        <v>0</v>
      </c>
      <c r="E45" s="1">
        <f>COUNTIFS(Tableau1[Établissement 3],A45,Tableau1[AUDITIONNÉ],$B$117,Tableau1[Financé],$B$118)</f>
        <v>0</v>
      </c>
      <c r="F45" s="1">
        <f>COUNTIFS(Tableau1[Établissement 4],A45,Tableau1[AUDITIONNÉ],$B$117,Tableau1[Financé],$B$118)</f>
        <v>0</v>
      </c>
      <c r="G45" s="1">
        <f>COUNTIFS(Tableau1[Établissement 5],A45,Tableau1[AUDITIONNÉ],$B$117,Tableau1[Financé],$B$118)</f>
        <v>0</v>
      </c>
      <c r="H45" s="1">
        <f>COUNTIFS(Tableau1[Établissement 6],A45,Tableau1[AUDITIONNÉ],$B$117,Tableau1[Financé],$B$118)</f>
        <v>0</v>
      </c>
      <c r="I45" s="1">
        <f>COUNTIFS(Tableau1[Établissement 7],A45,Tableau1[AUDITIONNÉ],$B$117,Tableau1[Financé],$B$118)</f>
        <v>0</v>
      </c>
      <c r="J45" s="1">
        <f>COUNTIFS(Tableau1[Établissement 8],A45,Tableau1[AUDITIONNÉ],$B$117,Tableau1[Financé],$B$118)</f>
        <v>0</v>
      </c>
      <c r="K45" s="1">
        <f>COUNTIFS(Tableau1[Établissement 9],A45,Tableau1[AUDITIONNÉ],$B$117,Tableau1[Financé],$B$118)</f>
        <v>0</v>
      </c>
      <c r="L45" s="1">
        <f>COUNTIFS(Tableau1[Établissement 10],A45,Tableau1[AUDITIONNÉ],$B$117,Tableau1[Financé],$B$118)</f>
        <v>0</v>
      </c>
      <c r="M45" s="1">
        <f>COUNTIFS(Tableau1[Établissement 11],A45,Tableau1[AUDITIONNÉ],$B$117,Tableau1[Financé],$B$118)</f>
        <v>0</v>
      </c>
      <c r="N45" s="1">
        <f>COUNTIFS(Tableau1[Établissement 12],A45,Tableau1[AUDITIONNÉ],$B$117,Tableau1[Financé],$B$118)</f>
        <v>0</v>
      </c>
      <c r="O45" s="1">
        <f>COUNTIFS(Tableau1[Établissement 13],A45,Tableau1[AUDITIONNÉ],$B$117,Tableau1[Financé],$B$118)</f>
        <v>0</v>
      </c>
      <c r="P45" s="1">
        <f>COUNTIFS(Tableau1[Établissement 14],A45,Tableau1[AUDITIONNÉ],$B$117,Tableau1[Financé],$B$118)</f>
        <v>0</v>
      </c>
      <c r="Q45" s="1">
        <f>COUNTIFS(Tableau1[Établissement 15],A45,Tableau1[AUDITIONNÉ],$B$117,Tableau1[Financé],$B$118)</f>
        <v>0</v>
      </c>
      <c r="R45" s="1">
        <f t="shared" si="1"/>
        <v>0</v>
      </c>
    </row>
    <row r="46" spans="1:18">
      <c r="A46" s="9" t="s">
        <v>1423</v>
      </c>
      <c r="B46" s="11">
        <f>COUNTIF(Tableau1[Établissement porteur],A46)</f>
        <v>0</v>
      </c>
      <c r="C46" s="1">
        <f>COUNTIFS(Tableau1[Établissement porteur],A46,Tableau1[AUDITIONNÉ],$B$117,Tableau1[Financé],$B$118)</f>
        <v>0</v>
      </c>
      <c r="D46" s="1">
        <f>COUNTIFS(Tableau1[Établissement 2],A46,Tableau1[AUDITIONNÉ],$B$117,Tableau1[Financé],$B$118)</f>
        <v>0</v>
      </c>
      <c r="E46" s="1">
        <f>COUNTIFS(Tableau1[Établissement 3],A46,Tableau1[AUDITIONNÉ],$B$117,Tableau1[Financé],$B$118)</f>
        <v>1</v>
      </c>
      <c r="F46" s="1">
        <f>COUNTIFS(Tableau1[Établissement 4],A46,Tableau1[AUDITIONNÉ],$B$117,Tableau1[Financé],$B$118)</f>
        <v>1</v>
      </c>
      <c r="G46" s="1">
        <f>COUNTIFS(Tableau1[Établissement 5],A46,Tableau1[AUDITIONNÉ],$B$117,Tableau1[Financé],$B$118)</f>
        <v>0</v>
      </c>
      <c r="H46" s="1">
        <f>COUNTIFS(Tableau1[Établissement 6],A46,Tableau1[AUDITIONNÉ],$B$117,Tableau1[Financé],$B$118)</f>
        <v>0</v>
      </c>
      <c r="I46" s="1">
        <f>COUNTIFS(Tableau1[Établissement 7],A46,Tableau1[AUDITIONNÉ],$B$117,Tableau1[Financé],$B$118)</f>
        <v>0</v>
      </c>
      <c r="J46" s="1">
        <f>COUNTIFS(Tableau1[Établissement 8],A46,Tableau1[AUDITIONNÉ],$B$117,Tableau1[Financé],$B$118)</f>
        <v>0</v>
      </c>
      <c r="K46" s="1">
        <f>COUNTIFS(Tableau1[Établissement 9],A46,Tableau1[AUDITIONNÉ],$B$117,Tableau1[Financé],$B$118)</f>
        <v>0</v>
      </c>
      <c r="L46" s="1">
        <f>COUNTIFS(Tableau1[Établissement 10],A46,Tableau1[AUDITIONNÉ],$B$117,Tableau1[Financé],$B$118)</f>
        <v>0</v>
      </c>
      <c r="M46" s="1">
        <f>COUNTIFS(Tableau1[Établissement 11],A46,Tableau1[AUDITIONNÉ],$B$117,Tableau1[Financé],$B$118)</f>
        <v>0</v>
      </c>
      <c r="N46" s="1">
        <f>COUNTIFS(Tableau1[Établissement 12],A46,Tableau1[AUDITIONNÉ],$B$117,Tableau1[Financé],$B$118)</f>
        <v>0</v>
      </c>
      <c r="O46" s="1">
        <f>COUNTIFS(Tableau1[Établissement 13],A46,Tableau1[AUDITIONNÉ],$B$117,Tableau1[Financé],$B$118)</f>
        <v>0</v>
      </c>
      <c r="P46" s="1">
        <f>COUNTIFS(Tableau1[Établissement 14],A46,Tableau1[AUDITIONNÉ],$B$117,Tableau1[Financé],$B$118)</f>
        <v>0</v>
      </c>
      <c r="Q46" s="1">
        <f>COUNTIFS(Tableau1[Établissement 15],A46,Tableau1[AUDITIONNÉ],$B$117,Tableau1[Financé],$B$118)</f>
        <v>0</v>
      </c>
      <c r="R46" s="1">
        <f t="shared" si="1"/>
        <v>2</v>
      </c>
    </row>
    <row r="47" spans="1:18">
      <c r="A47" s="1" t="s">
        <v>637</v>
      </c>
      <c r="B47" s="11">
        <f>COUNTIF(Tableau1[Établissement porteur],A47)</f>
        <v>0</v>
      </c>
      <c r="C47" s="1">
        <f>COUNTIFS(Tableau1[Établissement porteur],A47,Tableau1[AUDITIONNÉ],$B$117,Tableau1[Financé],$B$118)</f>
        <v>0</v>
      </c>
      <c r="D47" s="1">
        <f>COUNTIFS(Tableau1[Établissement 2],A47,Tableau1[AUDITIONNÉ],$B$117,Tableau1[Financé],$B$118)</f>
        <v>0</v>
      </c>
      <c r="E47" s="1">
        <f>COUNTIFS(Tableau1[Établissement 3],A47,Tableau1[AUDITIONNÉ],$B$117,Tableau1[Financé],$B$118)</f>
        <v>0</v>
      </c>
      <c r="F47" s="1">
        <f>COUNTIFS(Tableau1[Établissement 4],A47,Tableau1[AUDITIONNÉ],$B$117,Tableau1[Financé],$B$118)</f>
        <v>0</v>
      </c>
      <c r="G47" s="1">
        <f>COUNTIFS(Tableau1[Établissement 5],A47,Tableau1[AUDITIONNÉ],$B$117,Tableau1[Financé],$B$118)</f>
        <v>0</v>
      </c>
      <c r="H47" s="1">
        <f>COUNTIFS(Tableau1[Établissement 6],A47,Tableau1[AUDITIONNÉ],$B$117,Tableau1[Financé],$B$118)</f>
        <v>0</v>
      </c>
      <c r="I47" s="1">
        <f>COUNTIFS(Tableau1[Établissement 7],A47,Tableau1[AUDITIONNÉ],$B$117,Tableau1[Financé],$B$118)</f>
        <v>0</v>
      </c>
      <c r="J47" s="1">
        <f>COUNTIFS(Tableau1[Établissement 8],A47,Tableau1[AUDITIONNÉ],$B$117,Tableau1[Financé],$B$118)</f>
        <v>0</v>
      </c>
      <c r="K47" s="1">
        <f>COUNTIFS(Tableau1[Établissement 9],A47,Tableau1[AUDITIONNÉ],$B$117,Tableau1[Financé],$B$118)</f>
        <v>0</v>
      </c>
      <c r="L47" s="1">
        <f>COUNTIFS(Tableau1[Établissement 10],A47,Tableau1[AUDITIONNÉ],$B$117,Tableau1[Financé],$B$118)</f>
        <v>0</v>
      </c>
      <c r="M47" s="1">
        <f>COUNTIFS(Tableau1[Établissement 11],A47,Tableau1[AUDITIONNÉ],$B$117,Tableau1[Financé],$B$118)</f>
        <v>0</v>
      </c>
      <c r="N47" s="1">
        <f>COUNTIFS(Tableau1[Établissement 12],A47,Tableau1[AUDITIONNÉ],$B$117,Tableau1[Financé],$B$118)</f>
        <v>0</v>
      </c>
      <c r="O47" s="1">
        <f>COUNTIFS(Tableau1[Établissement 13],A47,Tableau1[AUDITIONNÉ],$B$117,Tableau1[Financé],$B$118)</f>
        <v>0</v>
      </c>
      <c r="P47" s="1">
        <f>COUNTIFS(Tableau1[Établissement 14],A47,Tableau1[AUDITIONNÉ],$B$117,Tableau1[Financé],$B$118)</f>
        <v>0</v>
      </c>
      <c r="Q47" s="1">
        <f>COUNTIFS(Tableau1[Établissement 15],A47,Tableau1[AUDITIONNÉ],$B$117,Tableau1[Financé],$B$118)</f>
        <v>0</v>
      </c>
      <c r="R47" s="1">
        <f t="shared" si="1"/>
        <v>0</v>
      </c>
    </row>
    <row r="48" spans="1:18">
      <c r="A48" s="2" t="s">
        <v>1091</v>
      </c>
      <c r="B48" s="11">
        <f>COUNTIF(Tableau1[Établissement porteur],A48)</f>
        <v>0</v>
      </c>
      <c r="C48" s="1">
        <f>COUNTIFS(Tableau1[Établissement porteur],A48,Tableau1[AUDITIONNÉ],$B$117,Tableau1[Financé],$B$118)</f>
        <v>0</v>
      </c>
      <c r="D48" s="1">
        <f>COUNTIFS(Tableau1[Établissement 2],A48,Tableau1[AUDITIONNÉ],$B$117,Tableau1[Financé],$B$118)</f>
        <v>0</v>
      </c>
      <c r="E48" s="1">
        <f>COUNTIFS(Tableau1[Établissement 3],A48,Tableau1[AUDITIONNÉ],$B$117,Tableau1[Financé],$B$118)</f>
        <v>0</v>
      </c>
      <c r="F48" s="1">
        <f>COUNTIFS(Tableau1[Établissement 4],A48,Tableau1[AUDITIONNÉ],$B$117,Tableau1[Financé],$B$118)</f>
        <v>0</v>
      </c>
      <c r="G48" s="1">
        <f>COUNTIFS(Tableau1[Établissement 5],A48,Tableau1[AUDITIONNÉ],$B$117,Tableau1[Financé],$B$118)</f>
        <v>0</v>
      </c>
      <c r="H48" s="1">
        <f>COUNTIFS(Tableau1[Établissement 6],A48,Tableau1[AUDITIONNÉ],$B$117,Tableau1[Financé],$B$118)</f>
        <v>0</v>
      </c>
      <c r="I48" s="1">
        <f>COUNTIFS(Tableau1[Établissement 7],A48,Tableau1[AUDITIONNÉ],$B$117,Tableau1[Financé],$B$118)</f>
        <v>0</v>
      </c>
      <c r="J48" s="1">
        <f>COUNTIFS(Tableau1[Établissement 8],A48,Tableau1[AUDITIONNÉ],$B$117,Tableau1[Financé],$B$118)</f>
        <v>0</v>
      </c>
      <c r="K48" s="1">
        <f>COUNTIFS(Tableau1[Établissement 9],A48,Tableau1[AUDITIONNÉ],$B$117,Tableau1[Financé],$B$118)</f>
        <v>0</v>
      </c>
      <c r="L48" s="1">
        <f>COUNTIFS(Tableau1[Établissement 10],A48,Tableau1[AUDITIONNÉ],$B$117,Tableau1[Financé],$B$118)</f>
        <v>0</v>
      </c>
      <c r="M48" s="1">
        <f>COUNTIFS(Tableau1[Établissement 11],A48,Tableau1[AUDITIONNÉ],$B$117,Tableau1[Financé],$B$118)</f>
        <v>0</v>
      </c>
      <c r="N48" s="1">
        <f>COUNTIFS(Tableau1[Établissement 12],A48,Tableau1[AUDITIONNÉ],$B$117,Tableau1[Financé],$B$118)</f>
        <v>0</v>
      </c>
      <c r="O48" s="1">
        <f>COUNTIFS(Tableau1[Établissement 13],A48,Tableau1[AUDITIONNÉ],$B$117,Tableau1[Financé],$B$118)</f>
        <v>0</v>
      </c>
      <c r="P48" s="1">
        <f>COUNTIFS(Tableau1[Établissement 14],A48,Tableau1[AUDITIONNÉ],$B$117,Tableau1[Financé],$B$118)</f>
        <v>0</v>
      </c>
      <c r="Q48" s="1">
        <f>COUNTIFS(Tableau1[Établissement 15],A48,Tableau1[AUDITIONNÉ],$B$117,Tableau1[Financé],$B$118)</f>
        <v>0</v>
      </c>
      <c r="R48" s="1">
        <f t="shared" si="1"/>
        <v>0</v>
      </c>
    </row>
    <row r="49" spans="1:18">
      <c r="A49" s="1" t="s">
        <v>638</v>
      </c>
      <c r="B49" s="11">
        <f>COUNTIF(Tableau1[Établissement porteur],A49)</f>
        <v>1</v>
      </c>
      <c r="C49" s="1">
        <f>COUNTIFS(Tableau1[Établissement porteur],A49,Tableau1[AUDITIONNÉ],$B$117,Tableau1[Financé],$B$118)</f>
        <v>0</v>
      </c>
      <c r="D49" s="1">
        <f>COUNTIFS(Tableau1[Établissement 2],A49,Tableau1[AUDITIONNÉ],$B$117,Tableau1[Financé],$B$118)</f>
        <v>0</v>
      </c>
      <c r="E49" s="1">
        <f>COUNTIFS(Tableau1[Établissement 3],A49,Tableau1[AUDITIONNÉ],$B$117,Tableau1[Financé],$B$118)</f>
        <v>0</v>
      </c>
      <c r="F49" s="1">
        <f>COUNTIFS(Tableau1[Établissement 4],A49,Tableau1[AUDITIONNÉ],$B$117,Tableau1[Financé],$B$118)</f>
        <v>0</v>
      </c>
      <c r="G49" s="1">
        <f>COUNTIFS(Tableau1[Établissement 5],A49,Tableau1[AUDITIONNÉ],$B$117,Tableau1[Financé],$B$118)</f>
        <v>0</v>
      </c>
      <c r="H49" s="1">
        <f>COUNTIFS(Tableau1[Établissement 6],A49,Tableau1[AUDITIONNÉ],$B$117,Tableau1[Financé],$B$118)</f>
        <v>0</v>
      </c>
      <c r="I49" s="1">
        <f>COUNTIFS(Tableau1[Établissement 7],A49,Tableau1[AUDITIONNÉ],$B$117,Tableau1[Financé],$B$118)</f>
        <v>0</v>
      </c>
      <c r="J49" s="1">
        <f>COUNTIFS(Tableau1[Établissement 8],A49,Tableau1[AUDITIONNÉ],$B$117,Tableau1[Financé],$B$118)</f>
        <v>0</v>
      </c>
      <c r="K49" s="1">
        <f>COUNTIFS(Tableau1[Établissement 9],A49,Tableau1[AUDITIONNÉ],$B$117,Tableau1[Financé],$B$118)</f>
        <v>0</v>
      </c>
      <c r="L49" s="1">
        <f>COUNTIFS(Tableau1[Établissement 10],A49,Tableau1[AUDITIONNÉ],$B$117,Tableau1[Financé],$B$118)</f>
        <v>0</v>
      </c>
      <c r="M49" s="1">
        <f>COUNTIFS(Tableau1[Établissement 11],A49,Tableau1[AUDITIONNÉ],$B$117,Tableau1[Financé],$B$118)</f>
        <v>0</v>
      </c>
      <c r="N49" s="1">
        <f>COUNTIFS(Tableau1[Établissement 12],A49,Tableau1[AUDITIONNÉ],$B$117,Tableau1[Financé],$B$118)</f>
        <v>0</v>
      </c>
      <c r="O49" s="1">
        <f>COUNTIFS(Tableau1[Établissement 13],A49,Tableau1[AUDITIONNÉ],$B$117,Tableau1[Financé],$B$118)</f>
        <v>0</v>
      </c>
      <c r="P49" s="1">
        <f>COUNTIFS(Tableau1[Établissement 14],A49,Tableau1[AUDITIONNÉ],$B$117,Tableau1[Financé],$B$118)</f>
        <v>0</v>
      </c>
      <c r="Q49" s="1">
        <f>COUNTIFS(Tableau1[Établissement 15],A49,Tableau1[AUDITIONNÉ],$B$117,Tableau1[Financé],$B$118)</f>
        <v>0</v>
      </c>
      <c r="R49" s="1">
        <f t="shared" si="1"/>
        <v>0</v>
      </c>
    </row>
    <row r="50" spans="1:18">
      <c r="A50" s="9" t="s">
        <v>566</v>
      </c>
      <c r="B50" s="11">
        <f>COUNTIF(Tableau1[Établissement porteur],A50)</f>
        <v>0</v>
      </c>
      <c r="C50" s="1">
        <f>COUNTIFS(Tableau1[Établissement porteur],A50,Tableau1[AUDITIONNÉ],$B$117,Tableau1[Financé],$B$118)</f>
        <v>0</v>
      </c>
      <c r="D50" s="1">
        <f>COUNTIFS(Tableau1[Établissement 2],A50,Tableau1[AUDITIONNÉ],$B$117,Tableau1[Financé],$B$118)</f>
        <v>1</v>
      </c>
      <c r="E50" s="1">
        <f>COUNTIFS(Tableau1[Établissement 3],A50,Tableau1[AUDITIONNÉ],$B$117,Tableau1[Financé],$B$118)</f>
        <v>0</v>
      </c>
      <c r="F50" s="1">
        <f>COUNTIFS(Tableau1[Établissement 4],A50,Tableau1[AUDITIONNÉ],$B$117,Tableau1[Financé],$B$118)</f>
        <v>0</v>
      </c>
      <c r="G50" s="1">
        <f>COUNTIFS(Tableau1[Établissement 5],A50,Tableau1[AUDITIONNÉ],$B$117,Tableau1[Financé],$B$118)</f>
        <v>0</v>
      </c>
      <c r="H50" s="1">
        <f>COUNTIFS(Tableau1[Établissement 6],A50,Tableau1[AUDITIONNÉ],$B$117,Tableau1[Financé],$B$118)</f>
        <v>0</v>
      </c>
      <c r="I50" s="1">
        <f>COUNTIFS(Tableau1[Établissement 7],A50,Tableau1[AUDITIONNÉ],$B$117,Tableau1[Financé],$B$118)</f>
        <v>0</v>
      </c>
      <c r="J50" s="1">
        <f>COUNTIFS(Tableau1[Établissement 8],A50,Tableau1[AUDITIONNÉ],$B$117,Tableau1[Financé],$B$118)</f>
        <v>0</v>
      </c>
      <c r="K50" s="1">
        <f>COUNTIFS(Tableau1[Établissement 9],A50,Tableau1[AUDITIONNÉ],$B$117,Tableau1[Financé],$B$118)</f>
        <v>0</v>
      </c>
      <c r="L50" s="1">
        <f>COUNTIFS(Tableau1[Établissement 10],A50,Tableau1[AUDITIONNÉ],$B$117,Tableau1[Financé],$B$118)</f>
        <v>0</v>
      </c>
      <c r="M50" s="1">
        <f>COUNTIFS(Tableau1[Établissement 11],A50,Tableau1[AUDITIONNÉ],$B$117,Tableau1[Financé],$B$118)</f>
        <v>0</v>
      </c>
      <c r="N50" s="1">
        <f>COUNTIFS(Tableau1[Établissement 12],A50,Tableau1[AUDITIONNÉ],$B$117,Tableau1[Financé],$B$118)</f>
        <v>0</v>
      </c>
      <c r="O50" s="1">
        <f>COUNTIFS(Tableau1[Établissement 13],A50,Tableau1[AUDITIONNÉ],$B$117,Tableau1[Financé],$B$118)</f>
        <v>0</v>
      </c>
      <c r="P50" s="1">
        <f>COUNTIFS(Tableau1[Établissement 14],A50,Tableau1[AUDITIONNÉ],$B$117,Tableau1[Financé],$B$118)</f>
        <v>0</v>
      </c>
      <c r="Q50" s="1">
        <f>COUNTIFS(Tableau1[Établissement 15],A50,Tableau1[AUDITIONNÉ],$B$117,Tableau1[Financé],$B$118)</f>
        <v>0</v>
      </c>
      <c r="R50" s="1">
        <f t="shared" si="1"/>
        <v>1</v>
      </c>
    </row>
    <row r="51" spans="1:18">
      <c r="A51" s="1" t="s">
        <v>449</v>
      </c>
      <c r="B51" s="11">
        <f>COUNTIF(Tableau1[Établissement porteur],A51)</f>
        <v>0</v>
      </c>
      <c r="C51" s="1">
        <f>COUNTIFS(Tableau1[Établissement porteur],A51,Tableau1[AUDITIONNÉ],$B$117,Tableau1[Financé],$B$118)</f>
        <v>0</v>
      </c>
      <c r="D51" s="1">
        <f>COUNTIFS(Tableau1[Établissement 2],A51,Tableau1[AUDITIONNÉ],$B$117,Tableau1[Financé],$B$118)</f>
        <v>0</v>
      </c>
      <c r="E51" s="1">
        <f>COUNTIFS(Tableau1[Établissement 3],A51,Tableau1[AUDITIONNÉ],$B$117,Tableau1[Financé],$B$118)</f>
        <v>0</v>
      </c>
      <c r="F51" s="1">
        <f>COUNTIFS(Tableau1[Établissement 4],A51,Tableau1[AUDITIONNÉ],$B$117,Tableau1[Financé],$B$118)</f>
        <v>0</v>
      </c>
      <c r="G51" s="1">
        <f>COUNTIFS(Tableau1[Établissement 5],A51,Tableau1[AUDITIONNÉ],$B$117,Tableau1[Financé],$B$118)</f>
        <v>0</v>
      </c>
      <c r="H51" s="1">
        <f>COUNTIFS(Tableau1[Établissement 6],A51,Tableau1[AUDITIONNÉ],$B$117,Tableau1[Financé],$B$118)</f>
        <v>0</v>
      </c>
      <c r="I51" s="1">
        <f>COUNTIFS(Tableau1[Établissement 7],A51,Tableau1[AUDITIONNÉ],$B$117,Tableau1[Financé],$B$118)</f>
        <v>0</v>
      </c>
      <c r="J51" s="1">
        <f>COUNTIFS(Tableau1[Établissement 8],A51,Tableau1[AUDITIONNÉ],$B$117,Tableau1[Financé],$B$118)</f>
        <v>0</v>
      </c>
      <c r="K51" s="1">
        <f>COUNTIFS(Tableau1[Établissement 9],A51,Tableau1[AUDITIONNÉ],$B$117,Tableau1[Financé],$B$118)</f>
        <v>0</v>
      </c>
      <c r="L51" s="1">
        <f>COUNTIFS(Tableau1[Établissement 10],A51,Tableau1[AUDITIONNÉ],$B$117,Tableau1[Financé],$B$118)</f>
        <v>0</v>
      </c>
      <c r="M51" s="1">
        <f>COUNTIFS(Tableau1[Établissement 11],A51,Tableau1[AUDITIONNÉ],$B$117,Tableau1[Financé],$B$118)</f>
        <v>0</v>
      </c>
      <c r="N51" s="1">
        <f>COUNTIFS(Tableau1[Établissement 12],A51,Tableau1[AUDITIONNÉ],$B$117,Tableau1[Financé],$B$118)</f>
        <v>0</v>
      </c>
      <c r="O51" s="1">
        <f>COUNTIFS(Tableau1[Établissement 13],A51,Tableau1[AUDITIONNÉ],$B$117,Tableau1[Financé],$B$118)</f>
        <v>0</v>
      </c>
      <c r="P51" s="1">
        <f>COUNTIFS(Tableau1[Établissement 14],A51,Tableau1[AUDITIONNÉ],$B$117,Tableau1[Financé],$B$118)</f>
        <v>0</v>
      </c>
      <c r="Q51" s="1">
        <f>COUNTIFS(Tableau1[Établissement 15],A51,Tableau1[AUDITIONNÉ],$B$117,Tableau1[Financé],$B$118)</f>
        <v>0</v>
      </c>
      <c r="R51" s="1">
        <f t="shared" si="1"/>
        <v>0</v>
      </c>
    </row>
    <row r="52" spans="1:18">
      <c r="A52" s="1" t="s">
        <v>851</v>
      </c>
      <c r="B52" s="11">
        <f>COUNTIF(Tableau1[Établissement porteur],A52)</f>
        <v>0</v>
      </c>
      <c r="C52" s="1">
        <f>COUNTIFS(Tableau1[Établissement porteur],A52,Tableau1[AUDITIONNÉ],$B$117,Tableau1[Financé],$B$118)</f>
        <v>0</v>
      </c>
      <c r="D52" s="1">
        <f>COUNTIFS(Tableau1[Établissement 2],A52,Tableau1[AUDITIONNÉ],$B$117,Tableau1[Financé],$B$118)</f>
        <v>0</v>
      </c>
      <c r="E52" s="1">
        <f>COUNTIFS(Tableau1[Établissement 3],A52,Tableau1[AUDITIONNÉ],$B$117,Tableau1[Financé],$B$118)</f>
        <v>0</v>
      </c>
      <c r="F52" s="1">
        <f>COUNTIFS(Tableau1[Établissement 4],A52,Tableau1[AUDITIONNÉ],$B$117,Tableau1[Financé],$B$118)</f>
        <v>0</v>
      </c>
      <c r="G52" s="1">
        <f>COUNTIFS(Tableau1[Établissement 5],A52,Tableau1[AUDITIONNÉ],$B$117,Tableau1[Financé],$B$118)</f>
        <v>0</v>
      </c>
      <c r="H52" s="1">
        <f>COUNTIFS(Tableau1[Établissement 6],A52,Tableau1[AUDITIONNÉ],$B$117,Tableau1[Financé],$B$118)</f>
        <v>0</v>
      </c>
      <c r="I52" s="1">
        <f>COUNTIFS(Tableau1[Établissement 7],A52,Tableau1[AUDITIONNÉ],$B$117,Tableau1[Financé],$B$118)</f>
        <v>1</v>
      </c>
      <c r="J52" s="1">
        <f>COUNTIFS(Tableau1[Établissement 8],A52,Tableau1[AUDITIONNÉ],$B$117,Tableau1[Financé],$B$118)</f>
        <v>1</v>
      </c>
      <c r="K52" s="1">
        <f>COUNTIFS(Tableau1[Établissement 9],A52,Tableau1[AUDITIONNÉ],$B$117,Tableau1[Financé],$B$118)</f>
        <v>0</v>
      </c>
      <c r="L52" s="1">
        <f>COUNTIFS(Tableau1[Établissement 10],A52,Tableau1[AUDITIONNÉ],$B$117,Tableau1[Financé],$B$118)</f>
        <v>0</v>
      </c>
      <c r="M52" s="1">
        <f>COUNTIFS(Tableau1[Établissement 11],A52,Tableau1[AUDITIONNÉ],$B$117,Tableau1[Financé],$B$118)</f>
        <v>0</v>
      </c>
      <c r="N52" s="1">
        <f>COUNTIFS(Tableau1[Établissement 12],A52,Tableau1[AUDITIONNÉ],$B$117,Tableau1[Financé],$B$118)</f>
        <v>0</v>
      </c>
      <c r="O52" s="1">
        <f>COUNTIFS(Tableau1[Établissement 13],A52,Tableau1[AUDITIONNÉ],$B$117,Tableau1[Financé],$B$118)</f>
        <v>0</v>
      </c>
      <c r="P52" s="1">
        <f>COUNTIFS(Tableau1[Établissement 14],A52,Tableau1[AUDITIONNÉ],$B$117,Tableau1[Financé],$B$118)</f>
        <v>0</v>
      </c>
      <c r="Q52" s="1">
        <f>COUNTIFS(Tableau1[Établissement 15],A52,Tableau1[AUDITIONNÉ],$B$117,Tableau1[Financé],$B$118)</f>
        <v>0</v>
      </c>
      <c r="R52" s="1">
        <f t="shared" si="1"/>
        <v>2</v>
      </c>
    </row>
    <row r="53" spans="1:18">
      <c r="A53" s="12" t="s">
        <v>853</v>
      </c>
      <c r="B53" s="11">
        <f>COUNTIF(Tableau1[Établissement porteur],A53)</f>
        <v>0</v>
      </c>
      <c r="C53" s="1">
        <f>COUNTIFS(Tableau1[Établissement porteur],A53,Tableau1[AUDITIONNÉ],$B$117,Tableau1[Financé],$B$118)</f>
        <v>0</v>
      </c>
      <c r="D53" s="1">
        <f>COUNTIFS(Tableau1[Établissement 2],A53,Tableau1[AUDITIONNÉ],$B$117,Tableau1[Financé],$B$118)</f>
        <v>0</v>
      </c>
      <c r="E53" s="1">
        <f>COUNTIFS(Tableau1[Établissement 3],A53,Tableau1[AUDITIONNÉ],$B$117,Tableau1[Financé],$B$118)</f>
        <v>0</v>
      </c>
      <c r="F53" s="1">
        <f>COUNTIFS(Tableau1[Établissement 4],A53,Tableau1[AUDITIONNÉ],$B$117,Tableau1[Financé],$B$118)</f>
        <v>0</v>
      </c>
      <c r="G53" s="1">
        <f>COUNTIFS(Tableau1[Établissement 5],A53,Tableau1[AUDITIONNÉ],$B$117,Tableau1[Financé],$B$118)</f>
        <v>0</v>
      </c>
      <c r="H53" s="1">
        <f>COUNTIFS(Tableau1[Établissement 6],A53,Tableau1[AUDITIONNÉ],$B$117,Tableau1[Financé],$B$118)</f>
        <v>0</v>
      </c>
      <c r="I53" s="1">
        <f>COUNTIFS(Tableau1[Établissement 7],A53,Tableau1[AUDITIONNÉ],$B$117,Tableau1[Financé],$B$118)</f>
        <v>0</v>
      </c>
      <c r="J53" s="1">
        <f>COUNTIFS(Tableau1[Établissement 8],A53,Tableau1[AUDITIONNÉ],$B$117,Tableau1[Financé],$B$118)</f>
        <v>0</v>
      </c>
      <c r="K53" s="1">
        <f>COUNTIFS(Tableau1[Établissement 9],A53,Tableau1[AUDITIONNÉ],$B$117,Tableau1[Financé],$B$118)</f>
        <v>0</v>
      </c>
      <c r="L53" s="1">
        <f>COUNTIFS(Tableau1[Établissement 10],A53,Tableau1[AUDITIONNÉ],$B$117,Tableau1[Financé],$B$118)</f>
        <v>1</v>
      </c>
      <c r="M53" s="1">
        <f>COUNTIFS(Tableau1[Établissement 11],A53,Tableau1[AUDITIONNÉ],$B$117,Tableau1[Financé],$B$118)</f>
        <v>0</v>
      </c>
      <c r="N53" s="1">
        <f>COUNTIFS(Tableau1[Établissement 12],A53,Tableau1[AUDITIONNÉ],$B$117,Tableau1[Financé],$B$118)</f>
        <v>1</v>
      </c>
      <c r="O53" s="1">
        <f>COUNTIFS(Tableau1[Établissement 13],A53,Tableau1[AUDITIONNÉ],$B$117,Tableau1[Financé],$B$118)</f>
        <v>0</v>
      </c>
      <c r="P53" s="1">
        <f>COUNTIFS(Tableau1[Établissement 14],A53,Tableau1[AUDITIONNÉ],$B$117,Tableau1[Financé],$B$118)</f>
        <v>0</v>
      </c>
      <c r="Q53" s="1">
        <f>COUNTIFS(Tableau1[Établissement 15],A53,Tableau1[AUDITIONNÉ],$B$117,Tableau1[Financé],$B$118)</f>
        <v>0</v>
      </c>
      <c r="R53" s="1">
        <f t="shared" si="1"/>
        <v>2</v>
      </c>
    </row>
    <row r="54" spans="1:18">
      <c r="A54" s="11" t="s">
        <v>273</v>
      </c>
      <c r="B54" s="11">
        <f>COUNTIF(Tableau1[Établissement porteur],A54)</f>
        <v>3</v>
      </c>
      <c r="C54" s="1">
        <f>COUNTIFS(Tableau1[Établissement porteur],A54,Tableau1[AUDITIONNÉ],$B$117,Tableau1[Financé],$B$118)</f>
        <v>1</v>
      </c>
      <c r="D54" s="1">
        <f>COUNTIFS(Tableau1[Établissement 2],A54,Tableau1[AUDITIONNÉ],$B$117,Tableau1[Financé],$B$118)</f>
        <v>0</v>
      </c>
      <c r="E54" s="1">
        <f>COUNTIFS(Tableau1[Établissement 3],A54,Tableau1[AUDITIONNÉ],$B$117,Tableau1[Financé],$B$118)</f>
        <v>0</v>
      </c>
      <c r="F54" s="1">
        <f>COUNTIFS(Tableau1[Établissement 4],A54,Tableau1[AUDITIONNÉ],$B$117,Tableau1[Financé],$B$118)</f>
        <v>0</v>
      </c>
      <c r="G54" s="1">
        <f>COUNTIFS(Tableau1[Établissement 5],A54,Tableau1[AUDITIONNÉ],$B$117,Tableau1[Financé],$B$118)</f>
        <v>1</v>
      </c>
      <c r="H54" s="1">
        <f>COUNTIFS(Tableau1[Établissement 6],A54,Tableau1[AUDITIONNÉ],$B$117,Tableau1[Financé],$B$118)</f>
        <v>0</v>
      </c>
      <c r="I54" s="1">
        <f>COUNTIFS(Tableau1[Établissement 7],A54,Tableau1[AUDITIONNÉ],$B$117,Tableau1[Financé],$B$118)</f>
        <v>0</v>
      </c>
      <c r="J54" s="1">
        <f>COUNTIFS(Tableau1[Établissement 8],A54,Tableau1[AUDITIONNÉ],$B$117,Tableau1[Financé],$B$118)</f>
        <v>0</v>
      </c>
      <c r="K54" s="1">
        <f>COUNTIFS(Tableau1[Établissement 9],A54,Tableau1[AUDITIONNÉ],$B$117,Tableau1[Financé],$B$118)</f>
        <v>0</v>
      </c>
      <c r="L54" s="1">
        <f>COUNTIFS(Tableau1[Établissement 10],A54,Tableau1[AUDITIONNÉ],$B$117,Tableau1[Financé],$B$118)</f>
        <v>0</v>
      </c>
      <c r="M54" s="1">
        <f>COUNTIFS(Tableau1[Établissement 11],A54,Tableau1[AUDITIONNÉ],$B$117,Tableau1[Financé],$B$118)</f>
        <v>0</v>
      </c>
      <c r="N54" s="1">
        <f>COUNTIFS(Tableau1[Établissement 12],A54,Tableau1[AUDITIONNÉ],$B$117,Tableau1[Financé],$B$118)</f>
        <v>0</v>
      </c>
      <c r="O54" s="1">
        <f>COUNTIFS(Tableau1[Établissement 13],A54,Tableau1[AUDITIONNÉ],$B$117,Tableau1[Financé],$B$118)</f>
        <v>0</v>
      </c>
      <c r="P54" s="1">
        <f>COUNTIFS(Tableau1[Établissement 14],A54,Tableau1[AUDITIONNÉ],$B$117,Tableau1[Financé],$B$118)</f>
        <v>0</v>
      </c>
      <c r="Q54" s="1">
        <f>COUNTIFS(Tableau1[Établissement 15],A54,Tableau1[AUDITIONNÉ],$B$117,Tableau1[Financé],$B$118)</f>
        <v>0</v>
      </c>
      <c r="R54" s="1">
        <f t="shared" si="1"/>
        <v>2</v>
      </c>
    </row>
    <row r="55" spans="1:18">
      <c r="A55" s="1" t="s">
        <v>1318</v>
      </c>
      <c r="B55" s="11">
        <f>COUNTIF(Tableau1[Établissement porteur],A55)</f>
        <v>0</v>
      </c>
      <c r="C55" s="1">
        <f>COUNTIFS(Tableau1[Établissement porteur],A55,Tableau1[AUDITIONNÉ],$B$117,Tableau1[Financé],$B$118)</f>
        <v>0</v>
      </c>
      <c r="D55" s="1">
        <f>COUNTIFS(Tableau1[Établissement 2],A55,Tableau1[AUDITIONNÉ],$B$117,Tableau1[Financé],$B$118)</f>
        <v>0</v>
      </c>
      <c r="E55" s="1">
        <f>COUNTIFS(Tableau1[Établissement 3],A55,Tableau1[AUDITIONNÉ],$B$117,Tableau1[Financé],$B$118)</f>
        <v>0</v>
      </c>
      <c r="F55" s="1">
        <f>COUNTIFS(Tableau1[Établissement 4],A55,Tableau1[AUDITIONNÉ],$B$117,Tableau1[Financé],$B$118)</f>
        <v>0</v>
      </c>
      <c r="G55" s="1">
        <f>COUNTIFS(Tableau1[Établissement 5],A55,Tableau1[AUDITIONNÉ],$B$117,Tableau1[Financé],$B$118)</f>
        <v>0</v>
      </c>
      <c r="H55" s="1">
        <f>COUNTIFS(Tableau1[Établissement 6],A55,Tableau1[AUDITIONNÉ],$B$117,Tableau1[Financé],$B$118)</f>
        <v>0</v>
      </c>
      <c r="I55" s="1">
        <f>COUNTIFS(Tableau1[Établissement 7],A55,Tableau1[AUDITIONNÉ],$B$117,Tableau1[Financé],$B$118)</f>
        <v>0</v>
      </c>
      <c r="J55" s="1">
        <f>COUNTIFS(Tableau1[Établissement 8],A55,Tableau1[AUDITIONNÉ],$B$117,Tableau1[Financé],$B$118)</f>
        <v>2</v>
      </c>
      <c r="K55" s="1">
        <f>COUNTIFS(Tableau1[Établissement 9],A55,Tableau1[AUDITIONNÉ],$B$117,Tableau1[Financé],$B$118)</f>
        <v>0</v>
      </c>
      <c r="L55" s="1">
        <f>COUNTIFS(Tableau1[Établissement 10],A55,Tableau1[AUDITIONNÉ],$B$117,Tableau1[Financé],$B$118)</f>
        <v>0</v>
      </c>
      <c r="M55" s="1">
        <f>COUNTIFS(Tableau1[Établissement 11],A55,Tableau1[AUDITIONNÉ],$B$117,Tableau1[Financé],$B$118)</f>
        <v>0</v>
      </c>
      <c r="N55" s="1">
        <f>COUNTIFS(Tableau1[Établissement 12],A55,Tableau1[AUDITIONNÉ],$B$117,Tableau1[Financé],$B$118)</f>
        <v>0</v>
      </c>
      <c r="O55" s="1">
        <f>COUNTIFS(Tableau1[Établissement 13],A55,Tableau1[AUDITIONNÉ],$B$117,Tableau1[Financé],$B$118)</f>
        <v>0</v>
      </c>
      <c r="P55" s="1">
        <f>COUNTIFS(Tableau1[Établissement 14],A55,Tableau1[AUDITIONNÉ],$B$117,Tableau1[Financé],$B$118)</f>
        <v>0</v>
      </c>
      <c r="Q55" s="1">
        <f>COUNTIFS(Tableau1[Établissement 15],A55,Tableau1[AUDITIONNÉ],$B$117,Tableau1[Financé],$B$118)</f>
        <v>0</v>
      </c>
      <c r="R55" s="1">
        <f t="shared" si="1"/>
        <v>2</v>
      </c>
    </row>
    <row r="56" spans="1:18">
      <c r="A56" s="1" t="s">
        <v>788</v>
      </c>
      <c r="B56" s="11">
        <f>COUNTIF(Tableau1[Établissement porteur],A56)</f>
        <v>0</v>
      </c>
      <c r="C56" s="1">
        <f>COUNTIFS(Tableau1[Établissement porteur],A56,Tableau1[AUDITIONNÉ],$B$117,Tableau1[Financé],$B$118)</f>
        <v>0</v>
      </c>
      <c r="D56" s="1">
        <f>COUNTIFS(Tableau1[Établissement 2],A56,Tableau1[AUDITIONNÉ],$B$117,Tableau1[Financé],$B$118)</f>
        <v>0</v>
      </c>
      <c r="E56" s="1">
        <f>COUNTIFS(Tableau1[Établissement 3],A56,Tableau1[AUDITIONNÉ],$B$117,Tableau1[Financé],$B$118)</f>
        <v>0</v>
      </c>
      <c r="F56" s="1">
        <f>COUNTIFS(Tableau1[Établissement 4],A56,Tableau1[AUDITIONNÉ],$B$117,Tableau1[Financé],$B$118)</f>
        <v>0</v>
      </c>
      <c r="G56" s="1">
        <f>COUNTIFS(Tableau1[Établissement 5],A56,Tableau1[AUDITIONNÉ],$B$117,Tableau1[Financé],$B$118)</f>
        <v>0</v>
      </c>
      <c r="H56" s="1">
        <f>COUNTIFS(Tableau1[Établissement 6],A56,Tableau1[AUDITIONNÉ],$B$117,Tableau1[Financé],$B$118)</f>
        <v>0</v>
      </c>
      <c r="I56" s="1">
        <f>COUNTIFS(Tableau1[Établissement 7],A56,Tableau1[AUDITIONNÉ],$B$117,Tableau1[Financé],$B$118)</f>
        <v>0</v>
      </c>
      <c r="J56" s="1">
        <f>COUNTIFS(Tableau1[Établissement 8],A56,Tableau1[AUDITIONNÉ],$B$117,Tableau1[Financé],$B$118)</f>
        <v>0</v>
      </c>
      <c r="K56" s="1">
        <f>COUNTIFS(Tableau1[Établissement 9],A56,Tableau1[AUDITIONNÉ],$B$117,Tableau1[Financé],$B$118)</f>
        <v>0</v>
      </c>
      <c r="L56" s="1">
        <f>COUNTIFS(Tableau1[Établissement 10],A56,Tableau1[AUDITIONNÉ],$B$117,Tableau1[Financé],$B$118)</f>
        <v>0</v>
      </c>
      <c r="M56" s="1">
        <f>COUNTIFS(Tableau1[Établissement 11],A56,Tableau1[AUDITIONNÉ],$B$117,Tableau1[Financé],$B$118)</f>
        <v>0</v>
      </c>
      <c r="N56" s="1">
        <f>COUNTIFS(Tableau1[Établissement 12],A56,Tableau1[AUDITIONNÉ],$B$117,Tableau1[Financé],$B$118)</f>
        <v>0</v>
      </c>
      <c r="O56" s="1">
        <f>COUNTIFS(Tableau1[Établissement 13],A56,Tableau1[AUDITIONNÉ],$B$117,Tableau1[Financé],$B$118)</f>
        <v>0</v>
      </c>
      <c r="P56" s="1">
        <f>COUNTIFS(Tableau1[Établissement 14],A56,Tableau1[AUDITIONNÉ],$B$117,Tableau1[Financé],$B$118)</f>
        <v>0</v>
      </c>
      <c r="Q56" s="1">
        <f>COUNTIFS(Tableau1[Établissement 15],A56,Tableau1[AUDITIONNÉ],$B$117,Tableau1[Financé],$B$118)</f>
        <v>0</v>
      </c>
      <c r="R56" s="1">
        <f t="shared" si="1"/>
        <v>0</v>
      </c>
    </row>
    <row r="57" spans="1:18">
      <c r="A57" s="1" t="s">
        <v>636</v>
      </c>
      <c r="B57" s="11">
        <f>COUNTIF(Tableau1[Établissement porteur],A57)</f>
        <v>1</v>
      </c>
      <c r="C57" s="1">
        <f>COUNTIFS(Tableau1[Établissement porteur],A57,Tableau1[AUDITIONNÉ],$B$117,Tableau1[Financé],$B$118)</f>
        <v>0</v>
      </c>
      <c r="D57" s="1">
        <f>COUNTIFS(Tableau1[Établissement 2],A57,Tableau1[AUDITIONNÉ],$B$117,Tableau1[Financé],$B$118)</f>
        <v>0</v>
      </c>
      <c r="E57" s="1">
        <f>COUNTIFS(Tableau1[Établissement 3],A57,Tableau1[AUDITIONNÉ],$B$117,Tableau1[Financé],$B$118)</f>
        <v>0</v>
      </c>
      <c r="F57" s="1">
        <f>COUNTIFS(Tableau1[Établissement 4],A57,Tableau1[AUDITIONNÉ],$B$117,Tableau1[Financé],$B$118)</f>
        <v>0</v>
      </c>
      <c r="G57" s="1">
        <f>COUNTIFS(Tableau1[Établissement 5],A57,Tableau1[AUDITIONNÉ],$B$117,Tableau1[Financé],$B$118)</f>
        <v>0</v>
      </c>
      <c r="H57" s="1">
        <f>COUNTIFS(Tableau1[Établissement 6],A57,Tableau1[AUDITIONNÉ],$B$117,Tableau1[Financé],$B$118)</f>
        <v>0</v>
      </c>
      <c r="I57" s="1">
        <f>COUNTIFS(Tableau1[Établissement 7],A57,Tableau1[AUDITIONNÉ],$B$117,Tableau1[Financé],$B$118)</f>
        <v>0</v>
      </c>
      <c r="J57" s="1">
        <f>COUNTIFS(Tableau1[Établissement 8],A57,Tableau1[AUDITIONNÉ],$B$117,Tableau1[Financé],$B$118)</f>
        <v>0</v>
      </c>
      <c r="K57" s="1">
        <f>COUNTIFS(Tableau1[Établissement 9],A57,Tableau1[AUDITIONNÉ],$B$117,Tableau1[Financé],$B$118)</f>
        <v>0</v>
      </c>
      <c r="L57" s="1">
        <f>COUNTIFS(Tableau1[Établissement 10],A57,Tableau1[AUDITIONNÉ],$B$117,Tableau1[Financé],$B$118)</f>
        <v>0</v>
      </c>
      <c r="M57" s="1">
        <f>COUNTIFS(Tableau1[Établissement 11],A57,Tableau1[AUDITIONNÉ],$B$117,Tableau1[Financé],$B$118)</f>
        <v>0</v>
      </c>
      <c r="N57" s="1">
        <f>COUNTIFS(Tableau1[Établissement 12],A57,Tableau1[AUDITIONNÉ],$B$117,Tableau1[Financé],$B$118)</f>
        <v>0</v>
      </c>
      <c r="O57" s="1">
        <f>COUNTIFS(Tableau1[Établissement 13],A57,Tableau1[AUDITIONNÉ],$B$117,Tableau1[Financé],$B$118)</f>
        <v>0</v>
      </c>
      <c r="P57" s="1">
        <f>COUNTIFS(Tableau1[Établissement 14],A57,Tableau1[AUDITIONNÉ],$B$117,Tableau1[Financé],$B$118)</f>
        <v>0</v>
      </c>
      <c r="Q57" s="1">
        <f>COUNTIFS(Tableau1[Établissement 15],A57,Tableau1[AUDITIONNÉ],$B$117,Tableau1[Financé],$B$118)</f>
        <v>0</v>
      </c>
      <c r="R57" s="1">
        <f t="shared" si="1"/>
        <v>0</v>
      </c>
    </row>
    <row r="58" spans="1:18">
      <c r="A58" s="1" t="s">
        <v>506</v>
      </c>
      <c r="B58" s="11">
        <f>COUNTIF(Tableau1[Établissement porteur],A58)</f>
        <v>0</v>
      </c>
      <c r="C58" s="1">
        <f>COUNTIFS(Tableau1[Établissement porteur],A58,Tableau1[AUDITIONNÉ],$B$117,Tableau1[Financé],$B$118)</f>
        <v>0</v>
      </c>
      <c r="D58" s="1">
        <f>COUNTIFS(Tableau1[Établissement 2],A58,Tableau1[AUDITIONNÉ],$B$117,Tableau1[Financé],$B$118)</f>
        <v>0</v>
      </c>
      <c r="E58" s="1">
        <f>COUNTIFS(Tableau1[Établissement 3],A58,Tableau1[AUDITIONNÉ],$B$117,Tableau1[Financé],$B$118)</f>
        <v>0</v>
      </c>
      <c r="F58" s="1">
        <f>COUNTIFS(Tableau1[Établissement 4],A58,Tableau1[AUDITIONNÉ],$B$117,Tableau1[Financé],$B$118)</f>
        <v>0</v>
      </c>
      <c r="G58" s="1">
        <f>COUNTIFS(Tableau1[Établissement 5],A58,Tableau1[AUDITIONNÉ],$B$117,Tableau1[Financé],$B$118)</f>
        <v>0</v>
      </c>
      <c r="H58" s="1">
        <f>COUNTIFS(Tableau1[Établissement 6],A58,Tableau1[AUDITIONNÉ],$B$117,Tableau1[Financé],$B$118)</f>
        <v>0</v>
      </c>
      <c r="I58" s="1">
        <f>COUNTIFS(Tableau1[Établissement 7],A58,Tableau1[AUDITIONNÉ],$B$117,Tableau1[Financé],$B$118)</f>
        <v>0</v>
      </c>
      <c r="J58" s="1">
        <f>COUNTIFS(Tableau1[Établissement 8],A58,Tableau1[AUDITIONNÉ],$B$117,Tableau1[Financé],$B$118)</f>
        <v>0</v>
      </c>
      <c r="K58" s="1">
        <f>COUNTIFS(Tableau1[Établissement 9],A58,Tableau1[AUDITIONNÉ],$B$117,Tableau1[Financé],$B$118)</f>
        <v>0</v>
      </c>
      <c r="L58" s="1">
        <f>COUNTIFS(Tableau1[Établissement 10],A58,Tableau1[AUDITIONNÉ],$B$117,Tableau1[Financé],$B$118)</f>
        <v>0</v>
      </c>
      <c r="M58" s="1">
        <f>COUNTIFS(Tableau1[Établissement 11],A58,Tableau1[AUDITIONNÉ],$B$117,Tableau1[Financé],$B$118)</f>
        <v>0</v>
      </c>
      <c r="N58" s="1">
        <f>COUNTIFS(Tableau1[Établissement 12],A58,Tableau1[AUDITIONNÉ],$B$117,Tableau1[Financé],$B$118)</f>
        <v>0</v>
      </c>
      <c r="O58" s="1">
        <f>COUNTIFS(Tableau1[Établissement 13],A58,Tableau1[AUDITIONNÉ],$B$117,Tableau1[Financé],$B$118)</f>
        <v>0</v>
      </c>
      <c r="P58" s="1">
        <f>COUNTIFS(Tableau1[Établissement 14],A58,Tableau1[AUDITIONNÉ],$B$117,Tableau1[Financé],$B$118)</f>
        <v>0</v>
      </c>
      <c r="Q58" s="1">
        <f>COUNTIFS(Tableau1[Établissement 15],A58,Tableau1[AUDITIONNÉ],$B$117,Tableau1[Financé],$B$118)</f>
        <v>0</v>
      </c>
      <c r="R58" s="1">
        <f t="shared" si="1"/>
        <v>0</v>
      </c>
    </row>
    <row r="59" spans="1:18">
      <c r="A59" s="9" t="s">
        <v>1375</v>
      </c>
      <c r="B59" s="11">
        <f>COUNTIF(Tableau1[Établissement porteur],A59)</f>
        <v>0</v>
      </c>
      <c r="C59" s="1">
        <f>COUNTIFS(Tableau1[Établissement porteur],A59,Tableau1[AUDITIONNÉ],$B$117,Tableau1[Financé],$B$118)</f>
        <v>0</v>
      </c>
      <c r="D59" s="1">
        <f>COUNTIFS(Tableau1[Établissement 2],A59,Tableau1[AUDITIONNÉ],$B$117,Tableau1[Financé],$B$118)</f>
        <v>0</v>
      </c>
      <c r="E59" s="1">
        <f>COUNTIFS(Tableau1[Établissement 3],A59,Tableau1[AUDITIONNÉ],$B$117,Tableau1[Financé],$B$118)</f>
        <v>0</v>
      </c>
      <c r="F59" s="1">
        <f>COUNTIFS(Tableau1[Établissement 4],A59,Tableau1[AUDITIONNÉ],$B$117,Tableau1[Financé],$B$118)</f>
        <v>0</v>
      </c>
      <c r="G59" s="1">
        <f>COUNTIFS(Tableau1[Établissement 5],A59,Tableau1[AUDITIONNÉ],$B$117,Tableau1[Financé],$B$118)</f>
        <v>0</v>
      </c>
      <c r="H59" s="1">
        <f>COUNTIFS(Tableau1[Établissement 6],A59,Tableau1[AUDITIONNÉ],$B$117,Tableau1[Financé],$B$118)</f>
        <v>0</v>
      </c>
      <c r="I59" s="1">
        <f>COUNTIFS(Tableau1[Établissement 7],A59,Tableau1[AUDITIONNÉ],$B$117,Tableau1[Financé],$B$118)</f>
        <v>1</v>
      </c>
      <c r="J59" s="1">
        <f>COUNTIFS(Tableau1[Établissement 8],A59,Tableau1[AUDITIONNÉ],$B$117,Tableau1[Financé],$B$118)</f>
        <v>0</v>
      </c>
      <c r="K59" s="1">
        <f>COUNTIFS(Tableau1[Établissement 9],A59,Tableau1[AUDITIONNÉ],$B$117,Tableau1[Financé],$B$118)</f>
        <v>0</v>
      </c>
      <c r="L59" s="1">
        <f>COUNTIFS(Tableau1[Établissement 10],A59,Tableau1[AUDITIONNÉ],$B$117,Tableau1[Financé],$B$118)</f>
        <v>0</v>
      </c>
      <c r="M59" s="1">
        <f>COUNTIFS(Tableau1[Établissement 11],A59,Tableau1[AUDITIONNÉ],$B$117,Tableau1[Financé],$B$118)</f>
        <v>0</v>
      </c>
      <c r="N59" s="1">
        <f>COUNTIFS(Tableau1[Établissement 12],A59,Tableau1[AUDITIONNÉ],$B$117,Tableau1[Financé],$B$118)</f>
        <v>0</v>
      </c>
      <c r="O59" s="1">
        <f>COUNTIFS(Tableau1[Établissement 13],A59,Tableau1[AUDITIONNÉ],$B$117,Tableau1[Financé],$B$118)</f>
        <v>0</v>
      </c>
      <c r="P59" s="1">
        <f>COUNTIFS(Tableau1[Établissement 14],A59,Tableau1[AUDITIONNÉ],$B$117,Tableau1[Financé],$B$118)</f>
        <v>0</v>
      </c>
      <c r="Q59" s="1">
        <f>COUNTIFS(Tableau1[Établissement 15],A59,Tableau1[AUDITIONNÉ],$B$117,Tableau1[Financé],$B$118)</f>
        <v>0</v>
      </c>
      <c r="R59" s="1">
        <f t="shared" si="1"/>
        <v>1</v>
      </c>
    </row>
    <row r="60" spans="1:18">
      <c r="A60" s="1" t="s">
        <v>1119</v>
      </c>
      <c r="B60" s="11">
        <f>COUNTIF(Tableau1[Établissement porteur],A60)</f>
        <v>0</v>
      </c>
      <c r="C60" s="1">
        <f>COUNTIFS(Tableau1[Établissement porteur],A60,Tableau1[AUDITIONNÉ],$B$117,Tableau1[Financé],$B$118)</f>
        <v>0</v>
      </c>
      <c r="D60" s="1">
        <f>COUNTIFS(Tableau1[Établissement 2],A60,Tableau1[AUDITIONNÉ],$B$117,Tableau1[Financé],$B$118)</f>
        <v>0</v>
      </c>
      <c r="E60" s="1">
        <f>COUNTIFS(Tableau1[Établissement 3],A60,Tableau1[AUDITIONNÉ],$B$117,Tableau1[Financé],$B$118)</f>
        <v>0</v>
      </c>
      <c r="F60" s="1">
        <f>COUNTIFS(Tableau1[Établissement 4],A60,Tableau1[AUDITIONNÉ],$B$117,Tableau1[Financé],$B$118)</f>
        <v>0</v>
      </c>
      <c r="G60" s="1">
        <f>COUNTIFS(Tableau1[Établissement 5],A60,Tableau1[AUDITIONNÉ],$B$117,Tableau1[Financé],$B$118)</f>
        <v>0</v>
      </c>
      <c r="H60" s="1">
        <f>COUNTIFS(Tableau1[Établissement 6],A60,Tableau1[AUDITIONNÉ],$B$117,Tableau1[Financé],$B$118)</f>
        <v>0</v>
      </c>
      <c r="I60" s="1">
        <f>COUNTIFS(Tableau1[Établissement 7],A60,Tableau1[AUDITIONNÉ],$B$117,Tableau1[Financé],$B$118)</f>
        <v>0</v>
      </c>
      <c r="J60" s="1">
        <f>COUNTIFS(Tableau1[Établissement 8],A60,Tableau1[AUDITIONNÉ],$B$117,Tableau1[Financé],$B$118)</f>
        <v>0</v>
      </c>
      <c r="K60" s="1">
        <f>COUNTIFS(Tableau1[Établissement 9],A60,Tableau1[AUDITIONNÉ],$B$117,Tableau1[Financé],$B$118)</f>
        <v>0</v>
      </c>
      <c r="L60" s="1">
        <f>COUNTIFS(Tableau1[Établissement 10],A60,Tableau1[AUDITIONNÉ],$B$117,Tableau1[Financé],$B$118)</f>
        <v>0</v>
      </c>
      <c r="M60" s="1">
        <f>COUNTIFS(Tableau1[Établissement 11],A60,Tableau1[AUDITIONNÉ],$B$117,Tableau1[Financé],$B$118)</f>
        <v>0</v>
      </c>
      <c r="N60" s="1">
        <f>COUNTIFS(Tableau1[Établissement 12],A60,Tableau1[AUDITIONNÉ],$B$117,Tableau1[Financé],$B$118)</f>
        <v>0</v>
      </c>
      <c r="O60" s="1">
        <f>COUNTIFS(Tableau1[Établissement 13],A60,Tableau1[AUDITIONNÉ],$B$117,Tableau1[Financé],$B$118)</f>
        <v>0</v>
      </c>
      <c r="P60" s="1">
        <f>COUNTIFS(Tableau1[Établissement 14],A60,Tableau1[AUDITIONNÉ],$B$117,Tableau1[Financé],$B$118)</f>
        <v>0</v>
      </c>
      <c r="Q60" s="1">
        <f>COUNTIFS(Tableau1[Établissement 15],A60,Tableau1[AUDITIONNÉ],$B$117,Tableau1[Financé],$B$118)</f>
        <v>0</v>
      </c>
      <c r="R60" s="1">
        <f t="shared" si="1"/>
        <v>0</v>
      </c>
    </row>
    <row r="61" spans="1:18">
      <c r="A61" s="9" t="s">
        <v>376</v>
      </c>
      <c r="B61" s="11">
        <f>COUNTIF(Tableau1[Établissement porteur],A61)</f>
        <v>1</v>
      </c>
      <c r="C61" s="1">
        <f>COUNTIFS(Tableau1[Établissement porteur],A61,Tableau1[AUDITIONNÉ],$B$117,Tableau1[Financé],$B$118)</f>
        <v>1</v>
      </c>
      <c r="D61" s="1">
        <f>COUNTIFS(Tableau1[Établissement 2],A61,Tableau1[AUDITIONNÉ],$B$117,Tableau1[Financé],$B$118)</f>
        <v>1</v>
      </c>
      <c r="E61" s="1">
        <f>COUNTIFS(Tableau1[Établissement 3],A61,Tableau1[AUDITIONNÉ],$B$117,Tableau1[Financé],$B$118)</f>
        <v>0</v>
      </c>
      <c r="F61" s="1">
        <f>COUNTIFS(Tableau1[Établissement 4],A61,Tableau1[AUDITIONNÉ],$B$117,Tableau1[Financé],$B$118)</f>
        <v>0</v>
      </c>
      <c r="G61" s="1">
        <f>COUNTIFS(Tableau1[Établissement 5],A61,Tableau1[AUDITIONNÉ],$B$117,Tableau1[Financé],$B$118)</f>
        <v>1</v>
      </c>
      <c r="H61" s="1">
        <f>COUNTIFS(Tableau1[Établissement 6],A61,Tableau1[AUDITIONNÉ],$B$117,Tableau1[Financé],$B$118)</f>
        <v>0</v>
      </c>
      <c r="I61" s="1">
        <f>COUNTIFS(Tableau1[Établissement 7],A61,Tableau1[AUDITIONNÉ],$B$117,Tableau1[Financé],$B$118)</f>
        <v>0</v>
      </c>
      <c r="J61" s="1">
        <f>COUNTIFS(Tableau1[Établissement 8],A61,Tableau1[AUDITIONNÉ],$B$117,Tableau1[Financé],$B$118)</f>
        <v>0</v>
      </c>
      <c r="K61" s="1">
        <f>COUNTIFS(Tableau1[Établissement 9],A61,Tableau1[AUDITIONNÉ],$B$117,Tableau1[Financé],$B$118)</f>
        <v>0</v>
      </c>
      <c r="L61" s="1">
        <f>COUNTIFS(Tableau1[Établissement 10],A61,Tableau1[AUDITIONNÉ],$B$117,Tableau1[Financé],$B$118)</f>
        <v>0</v>
      </c>
      <c r="M61" s="1">
        <f>COUNTIFS(Tableau1[Établissement 11],A61,Tableau1[AUDITIONNÉ],$B$117,Tableau1[Financé],$B$118)</f>
        <v>0</v>
      </c>
      <c r="N61" s="1">
        <f>COUNTIFS(Tableau1[Établissement 12],A61,Tableau1[AUDITIONNÉ],$B$117,Tableau1[Financé],$B$118)</f>
        <v>0</v>
      </c>
      <c r="O61" s="1">
        <f>COUNTIFS(Tableau1[Établissement 13],A61,Tableau1[AUDITIONNÉ],$B$117,Tableau1[Financé],$B$118)</f>
        <v>0</v>
      </c>
      <c r="P61" s="1">
        <f>COUNTIFS(Tableau1[Établissement 14],A61,Tableau1[AUDITIONNÉ],$B$117,Tableau1[Financé],$B$118)</f>
        <v>0</v>
      </c>
      <c r="Q61" s="1">
        <f>COUNTIFS(Tableau1[Établissement 15],A61,Tableau1[AUDITIONNÉ],$B$117,Tableau1[Financé],$B$118)</f>
        <v>0</v>
      </c>
      <c r="R61" s="1">
        <f t="shared" si="1"/>
        <v>3</v>
      </c>
    </row>
    <row r="62" spans="1:18">
      <c r="A62" s="11" t="s">
        <v>277</v>
      </c>
      <c r="B62" s="11">
        <f>COUNTIF(Tableau1[Établissement porteur],A62)</f>
        <v>0</v>
      </c>
      <c r="C62" s="1">
        <f>COUNTIFS(Tableau1[Établissement porteur],A62,Tableau1[AUDITIONNÉ],$B$117,Tableau1[Financé],$B$118)</f>
        <v>0</v>
      </c>
      <c r="D62" s="1">
        <f>COUNTIFS(Tableau1[Établissement 2],A62,Tableau1[AUDITIONNÉ],$B$117,Tableau1[Financé],$B$118)</f>
        <v>0</v>
      </c>
      <c r="E62" s="1">
        <f>COUNTIFS(Tableau1[Établissement 3],A62,Tableau1[AUDITIONNÉ],$B$117,Tableau1[Financé],$B$118)</f>
        <v>0</v>
      </c>
      <c r="F62" s="1">
        <f>COUNTIFS(Tableau1[Établissement 4],A62,Tableau1[AUDITIONNÉ],$B$117,Tableau1[Financé],$B$118)</f>
        <v>0</v>
      </c>
      <c r="G62" s="1">
        <f>COUNTIFS(Tableau1[Établissement 5],A62,Tableau1[AUDITIONNÉ],$B$117,Tableau1[Financé],$B$118)</f>
        <v>0</v>
      </c>
      <c r="H62" s="1">
        <f>COUNTIFS(Tableau1[Établissement 6],A62,Tableau1[AUDITIONNÉ],$B$117,Tableau1[Financé],$B$118)</f>
        <v>0</v>
      </c>
      <c r="I62" s="1">
        <f>COUNTIFS(Tableau1[Établissement 7],A62,Tableau1[AUDITIONNÉ],$B$117,Tableau1[Financé],$B$118)</f>
        <v>0</v>
      </c>
      <c r="J62" s="1">
        <f>COUNTIFS(Tableau1[Établissement 8],A62,Tableau1[AUDITIONNÉ],$B$117,Tableau1[Financé],$B$118)</f>
        <v>0</v>
      </c>
      <c r="K62" s="1">
        <f>COUNTIFS(Tableau1[Établissement 9],A62,Tableau1[AUDITIONNÉ],$B$117,Tableau1[Financé],$B$118)</f>
        <v>0</v>
      </c>
      <c r="L62" s="1">
        <f>COUNTIFS(Tableau1[Établissement 10],A62,Tableau1[AUDITIONNÉ],$B$117,Tableau1[Financé],$B$118)</f>
        <v>0</v>
      </c>
      <c r="M62" s="1">
        <f>COUNTIFS(Tableau1[Établissement 11],A62,Tableau1[AUDITIONNÉ],$B$117,Tableau1[Financé],$B$118)</f>
        <v>0</v>
      </c>
      <c r="N62" s="1">
        <f>COUNTIFS(Tableau1[Établissement 12],A62,Tableau1[AUDITIONNÉ],$B$117,Tableau1[Financé],$B$118)</f>
        <v>0</v>
      </c>
      <c r="O62" s="1">
        <f>COUNTIFS(Tableau1[Établissement 13],A62,Tableau1[AUDITIONNÉ],$B$117,Tableau1[Financé],$B$118)</f>
        <v>0</v>
      </c>
      <c r="P62" s="1">
        <f>COUNTIFS(Tableau1[Établissement 14],A62,Tableau1[AUDITIONNÉ],$B$117,Tableau1[Financé],$B$118)</f>
        <v>0</v>
      </c>
      <c r="Q62" s="1">
        <f>COUNTIFS(Tableau1[Établissement 15],A62,Tableau1[AUDITIONNÉ],$B$117,Tableau1[Financé],$B$118)</f>
        <v>0</v>
      </c>
      <c r="R62" s="1">
        <f t="shared" si="1"/>
        <v>0</v>
      </c>
    </row>
    <row r="63" spans="1:18">
      <c r="A63" s="1" t="s">
        <v>792</v>
      </c>
      <c r="B63" s="11">
        <f>COUNTIF(Tableau1[Établissement porteur],A63)</f>
        <v>1</v>
      </c>
      <c r="C63" s="1">
        <f>COUNTIFS(Tableau1[Établissement porteur],A63,Tableau1[AUDITIONNÉ],$B$117,Tableau1[Financé],$B$118)</f>
        <v>1</v>
      </c>
      <c r="D63" s="1">
        <f>COUNTIFS(Tableau1[Établissement 2],A63,Tableau1[AUDITIONNÉ],$B$117,Tableau1[Financé],$B$118)</f>
        <v>0</v>
      </c>
      <c r="E63" s="1">
        <f>COUNTIFS(Tableau1[Établissement 3],A63,Tableau1[AUDITIONNÉ],$B$117,Tableau1[Financé],$B$118)</f>
        <v>0</v>
      </c>
      <c r="F63" s="1">
        <f>COUNTIFS(Tableau1[Établissement 4],A63,Tableau1[AUDITIONNÉ],$B$117,Tableau1[Financé],$B$118)</f>
        <v>0</v>
      </c>
      <c r="G63" s="1">
        <f>COUNTIFS(Tableau1[Établissement 5],A63,Tableau1[AUDITIONNÉ],$B$117,Tableau1[Financé],$B$118)</f>
        <v>0</v>
      </c>
      <c r="H63" s="1">
        <f>COUNTIFS(Tableau1[Établissement 6],A63,Tableau1[AUDITIONNÉ],$B$117,Tableau1[Financé],$B$118)</f>
        <v>0</v>
      </c>
      <c r="I63" s="1">
        <f>COUNTIFS(Tableau1[Établissement 7],A63,Tableau1[AUDITIONNÉ],$B$117,Tableau1[Financé],$B$118)</f>
        <v>0</v>
      </c>
      <c r="J63" s="1">
        <f>COUNTIFS(Tableau1[Établissement 8],A63,Tableau1[AUDITIONNÉ],$B$117,Tableau1[Financé],$B$118)</f>
        <v>0</v>
      </c>
      <c r="K63" s="1">
        <f>COUNTIFS(Tableau1[Établissement 9],A63,Tableau1[AUDITIONNÉ],$B$117,Tableau1[Financé],$B$118)</f>
        <v>0</v>
      </c>
      <c r="L63" s="1">
        <f>COUNTIFS(Tableau1[Établissement 10],A63,Tableau1[AUDITIONNÉ],$B$117,Tableau1[Financé],$B$118)</f>
        <v>0</v>
      </c>
      <c r="M63" s="1">
        <f>COUNTIFS(Tableau1[Établissement 11],A63,Tableau1[AUDITIONNÉ],$B$117,Tableau1[Financé],$B$118)</f>
        <v>0</v>
      </c>
      <c r="N63" s="1">
        <f>COUNTIFS(Tableau1[Établissement 12],A63,Tableau1[AUDITIONNÉ],$B$117,Tableau1[Financé],$B$118)</f>
        <v>0</v>
      </c>
      <c r="O63" s="1">
        <f>COUNTIFS(Tableau1[Établissement 13],A63,Tableau1[AUDITIONNÉ],$B$117,Tableau1[Financé],$B$118)</f>
        <v>0</v>
      </c>
      <c r="P63" s="1">
        <f>COUNTIFS(Tableau1[Établissement 14],A63,Tableau1[AUDITIONNÉ],$B$117,Tableau1[Financé],$B$118)</f>
        <v>0</v>
      </c>
      <c r="Q63" s="1">
        <f>COUNTIFS(Tableau1[Établissement 15],A63,Tableau1[AUDITIONNÉ],$B$117,Tableau1[Financé],$B$118)</f>
        <v>0</v>
      </c>
      <c r="R63" s="1">
        <f t="shared" si="1"/>
        <v>1</v>
      </c>
    </row>
    <row r="64" spans="1:18">
      <c r="A64" s="1" t="s">
        <v>1028</v>
      </c>
      <c r="B64" s="11">
        <f>COUNTIF(Tableau1[Établissement porteur],A64)</f>
        <v>1</v>
      </c>
      <c r="C64" s="1">
        <f>COUNTIFS(Tableau1[Établissement porteur],A64,Tableau1[AUDITIONNÉ],$B$117,Tableau1[Financé],$B$118)</f>
        <v>0</v>
      </c>
      <c r="D64" s="1">
        <f>COUNTIFS(Tableau1[Établissement 2],A64,Tableau1[AUDITIONNÉ],$B$117,Tableau1[Financé],$B$118)</f>
        <v>0</v>
      </c>
      <c r="E64" s="1">
        <f>COUNTIFS(Tableau1[Établissement 3],A64,Tableau1[AUDITIONNÉ],$B$117,Tableau1[Financé],$B$118)</f>
        <v>0</v>
      </c>
      <c r="F64" s="1">
        <f>COUNTIFS(Tableau1[Établissement 4],A64,Tableau1[AUDITIONNÉ],$B$117,Tableau1[Financé],$B$118)</f>
        <v>0</v>
      </c>
      <c r="G64" s="1">
        <f>COUNTIFS(Tableau1[Établissement 5],A64,Tableau1[AUDITIONNÉ],$B$117,Tableau1[Financé],$B$118)</f>
        <v>0</v>
      </c>
      <c r="H64" s="1">
        <f>COUNTIFS(Tableau1[Établissement 6],A64,Tableau1[AUDITIONNÉ],$B$117,Tableau1[Financé],$B$118)</f>
        <v>0</v>
      </c>
      <c r="I64" s="1">
        <f>COUNTIFS(Tableau1[Établissement 7],A64,Tableau1[AUDITIONNÉ],$B$117,Tableau1[Financé],$B$118)</f>
        <v>1</v>
      </c>
      <c r="J64" s="1">
        <f>COUNTIFS(Tableau1[Établissement 8],A64,Tableau1[AUDITIONNÉ],$B$117,Tableau1[Financé],$B$118)</f>
        <v>0</v>
      </c>
      <c r="K64" s="1">
        <f>COUNTIFS(Tableau1[Établissement 9],A64,Tableau1[AUDITIONNÉ],$B$117,Tableau1[Financé],$B$118)</f>
        <v>0</v>
      </c>
      <c r="L64" s="1">
        <f>COUNTIFS(Tableau1[Établissement 10],A64,Tableau1[AUDITIONNÉ],$B$117,Tableau1[Financé],$B$118)</f>
        <v>0</v>
      </c>
      <c r="M64" s="1">
        <f>COUNTIFS(Tableau1[Établissement 11],A64,Tableau1[AUDITIONNÉ],$B$117,Tableau1[Financé],$B$118)</f>
        <v>0</v>
      </c>
      <c r="N64" s="1">
        <f>COUNTIFS(Tableau1[Établissement 12],A64,Tableau1[AUDITIONNÉ],$B$117,Tableau1[Financé],$B$118)</f>
        <v>0</v>
      </c>
      <c r="O64" s="1">
        <f>COUNTIFS(Tableau1[Établissement 13],A64,Tableau1[AUDITIONNÉ],$B$117,Tableau1[Financé],$B$118)</f>
        <v>0</v>
      </c>
      <c r="P64" s="1">
        <f>COUNTIFS(Tableau1[Établissement 14],A64,Tableau1[AUDITIONNÉ],$B$117,Tableau1[Financé],$B$118)</f>
        <v>0</v>
      </c>
      <c r="Q64" s="1">
        <f>COUNTIFS(Tableau1[Établissement 15],A64,Tableau1[AUDITIONNÉ],$B$117,Tableau1[Financé],$B$118)</f>
        <v>0</v>
      </c>
      <c r="R64" s="1">
        <f t="shared" si="1"/>
        <v>1</v>
      </c>
    </row>
    <row r="65" spans="1:18">
      <c r="A65" s="1" t="s">
        <v>1505</v>
      </c>
      <c r="B65" s="11">
        <f>COUNTIF(Tableau1[Établissement porteur],A65)</f>
        <v>1</v>
      </c>
      <c r="C65" s="1">
        <f>COUNTIFS(Tableau1[Établissement porteur],A65,Tableau1[AUDITIONNÉ],$B$117,Tableau1[Financé],$B$118)</f>
        <v>0</v>
      </c>
      <c r="D65" s="1">
        <f>COUNTIFS(Tableau1[Établissement 2],A65,Tableau1[AUDITIONNÉ],$B$117,Tableau1[Financé],$B$118)</f>
        <v>0</v>
      </c>
      <c r="E65" s="1">
        <f>COUNTIFS(Tableau1[Établissement 3],A65,Tableau1[AUDITIONNÉ],$B$117,Tableau1[Financé],$B$118)</f>
        <v>0</v>
      </c>
      <c r="F65" s="1">
        <f>COUNTIFS(Tableau1[Établissement 4],A65,Tableau1[AUDITIONNÉ],$B$117,Tableau1[Financé],$B$118)</f>
        <v>0</v>
      </c>
      <c r="G65" s="1">
        <f>COUNTIFS(Tableau1[Établissement 5],A65,Tableau1[AUDITIONNÉ],$B$117,Tableau1[Financé],$B$118)</f>
        <v>0</v>
      </c>
      <c r="H65" s="1">
        <f>COUNTIFS(Tableau1[Établissement 6],A65,Tableau1[AUDITIONNÉ],$B$117,Tableau1[Financé],$B$118)</f>
        <v>0</v>
      </c>
      <c r="I65" s="1">
        <f>COUNTIFS(Tableau1[Établissement 7],A65,Tableau1[AUDITIONNÉ],$B$117,Tableau1[Financé],$B$118)</f>
        <v>0</v>
      </c>
      <c r="J65" s="1">
        <f>COUNTIFS(Tableau1[Établissement 8],A65,Tableau1[AUDITIONNÉ],$B$117,Tableau1[Financé],$B$118)</f>
        <v>0</v>
      </c>
      <c r="K65" s="1">
        <f>COUNTIFS(Tableau1[Établissement 9],A65,Tableau1[AUDITIONNÉ],$B$117,Tableau1[Financé],$B$118)</f>
        <v>0</v>
      </c>
      <c r="L65" s="1">
        <f>COUNTIFS(Tableau1[Établissement 10],A65,Tableau1[AUDITIONNÉ],$B$117,Tableau1[Financé],$B$118)</f>
        <v>0</v>
      </c>
      <c r="M65" s="1">
        <f>COUNTIFS(Tableau1[Établissement 11],A65,Tableau1[AUDITIONNÉ],$B$117,Tableau1[Financé],$B$118)</f>
        <v>0</v>
      </c>
      <c r="N65" s="1">
        <f>COUNTIFS(Tableau1[Établissement 12],A65,Tableau1[AUDITIONNÉ],$B$117,Tableau1[Financé],$B$118)</f>
        <v>0</v>
      </c>
      <c r="O65" s="1">
        <f>COUNTIFS(Tableau1[Établissement 13],A65,Tableau1[AUDITIONNÉ],$B$117,Tableau1[Financé],$B$118)</f>
        <v>0</v>
      </c>
      <c r="P65" s="1">
        <f>COUNTIFS(Tableau1[Établissement 14],A65,Tableau1[AUDITIONNÉ],$B$117,Tableau1[Financé],$B$118)</f>
        <v>0</v>
      </c>
      <c r="Q65" s="1">
        <f>COUNTIFS(Tableau1[Établissement 15],A65,Tableau1[AUDITIONNÉ],$B$117,Tableau1[Financé],$B$118)</f>
        <v>0</v>
      </c>
      <c r="R65" s="1">
        <f t="shared" si="1"/>
        <v>0</v>
      </c>
    </row>
    <row r="66" spans="1:18">
      <c r="A66" s="1" t="s">
        <v>849</v>
      </c>
      <c r="B66" s="11">
        <f>COUNTIF(Tableau1[Établissement porteur],A66)</f>
        <v>1</v>
      </c>
      <c r="C66" s="1">
        <f>COUNTIFS(Tableau1[Établissement porteur],A66,Tableau1[AUDITIONNÉ],$B$117,Tableau1[Financé],$B$118)</f>
        <v>0</v>
      </c>
      <c r="D66" s="1">
        <f>COUNTIFS(Tableau1[Établissement 2],A66,Tableau1[AUDITIONNÉ],$B$117,Tableau1[Financé],$B$118)</f>
        <v>0</v>
      </c>
      <c r="E66" s="1">
        <f>COUNTIFS(Tableau1[Établissement 3],A66,Tableau1[AUDITIONNÉ],$B$117,Tableau1[Financé],$B$118)</f>
        <v>0</v>
      </c>
      <c r="F66" s="1">
        <f>COUNTIFS(Tableau1[Établissement 4],A66,Tableau1[AUDITIONNÉ],$B$117,Tableau1[Financé],$B$118)</f>
        <v>1</v>
      </c>
      <c r="G66" s="1">
        <f>COUNTIFS(Tableau1[Établissement 5],A66,Tableau1[AUDITIONNÉ],$B$117,Tableau1[Financé],$B$118)</f>
        <v>0</v>
      </c>
      <c r="H66" s="1">
        <f>COUNTIFS(Tableau1[Établissement 6],A66,Tableau1[AUDITIONNÉ],$B$117,Tableau1[Financé],$B$118)</f>
        <v>0</v>
      </c>
      <c r="I66" s="1">
        <f>COUNTIFS(Tableau1[Établissement 7],A66,Tableau1[AUDITIONNÉ],$B$117,Tableau1[Financé],$B$118)</f>
        <v>0</v>
      </c>
      <c r="J66" s="1">
        <f>COUNTIFS(Tableau1[Établissement 8],A66,Tableau1[AUDITIONNÉ],$B$117,Tableau1[Financé],$B$118)</f>
        <v>0</v>
      </c>
      <c r="K66" s="1">
        <f>COUNTIFS(Tableau1[Établissement 9],A66,Tableau1[AUDITIONNÉ],$B$117,Tableau1[Financé],$B$118)</f>
        <v>0</v>
      </c>
      <c r="L66" s="1">
        <f>COUNTIFS(Tableau1[Établissement 10],A66,Tableau1[AUDITIONNÉ],$B$117,Tableau1[Financé],$B$118)</f>
        <v>0</v>
      </c>
      <c r="M66" s="1">
        <f>COUNTIFS(Tableau1[Établissement 11],A66,Tableau1[AUDITIONNÉ],$B$117,Tableau1[Financé],$B$118)</f>
        <v>0</v>
      </c>
      <c r="N66" s="1">
        <f>COUNTIFS(Tableau1[Établissement 12],A66,Tableau1[AUDITIONNÉ],$B$117,Tableau1[Financé],$B$118)</f>
        <v>0</v>
      </c>
      <c r="O66" s="1">
        <f>COUNTIFS(Tableau1[Établissement 13],A66,Tableau1[AUDITIONNÉ],$B$117,Tableau1[Financé],$B$118)</f>
        <v>0</v>
      </c>
      <c r="P66" s="1">
        <f>COUNTIFS(Tableau1[Établissement 14],A66,Tableau1[AUDITIONNÉ],$B$117,Tableau1[Financé],$B$118)</f>
        <v>0</v>
      </c>
      <c r="Q66" s="1">
        <f>COUNTIFS(Tableau1[Établissement 15],A66,Tableau1[AUDITIONNÉ],$B$117,Tableau1[Financé],$B$118)</f>
        <v>0</v>
      </c>
      <c r="R66" s="1">
        <f t="shared" ref="R66:R97" si="2">SUM(C66:Q66)</f>
        <v>1</v>
      </c>
    </row>
    <row r="67" spans="1:18">
      <c r="A67" s="1" t="s">
        <v>445</v>
      </c>
      <c r="B67" s="11">
        <f>COUNTIF(Tableau1[Établissement porteur],A67)</f>
        <v>1</v>
      </c>
      <c r="C67" s="1">
        <f>COUNTIFS(Tableau1[Établissement porteur],A67,Tableau1[AUDITIONNÉ],$B$117,Tableau1[Financé],$B$118)</f>
        <v>0</v>
      </c>
      <c r="D67" s="1">
        <f>COUNTIFS(Tableau1[Établissement 2],A67,Tableau1[AUDITIONNÉ],$B$117,Tableau1[Financé],$B$118)</f>
        <v>0</v>
      </c>
      <c r="E67" s="1">
        <f>COUNTIFS(Tableau1[Établissement 3],A67,Tableau1[AUDITIONNÉ],$B$117,Tableau1[Financé],$B$118)</f>
        <v>0</v>
      </c>
      <c r="F67" s="1">
        <f>COUNTIFS(Tableau1[Établissement 4],A67,Tableau1[AUDITIONNÉ],$B$117,Tableau1[Financé],$B$118)</f>
        <v>0</v>
      </c>
      <c r="G67" s="1">
        <f>COUNTIFS(Tableau1[Établissement 5],A67,Tableau1[AUDITIONNÉ],$B$117,Tableau1[Financé],$B$118)</f>
        <v>0</v>
      </c>
      <c r="H67" s="1">
        <f>COUNTIFS(Tableau1[Établissement 6],A67,Tableau1[AUDITIONNÉ],$B$117,Tableau1[Financé],$B$118)</f>
        <v>0</v>
      </c>
      <c r="I67" s="1">
        <f>COUNTIFS(Tableau1[Établissement 7],A67,Tableau1[AUDITIONNÉ],$B$117,Tableau1[Financé],$B$118)</f>
        <v>0</v>
      </c>
      <c r="J67" s="1">
        <f>COUNTIFS(Tableau1[Établissement 8],A67,Tableau1[AUDITIONNÉ],$B$117,Tableau1[Financé],$B$118)</f>
        <v>0</v>
      </c>
      <c r="K67" s="1">
        <f>COUNTIFS(Tableau1[Établissement 9],A67,Tableau1[AUDITIONNÉ],$B$117,Tableau1[Financé],$B$118)</f>
        <v>0</v>
      </c>
      <c r="L67" s="1">
        <f>COUNTIFS(Tableau1[Établissement 10],A67,Tableau1[AUDITIONNÉ],$B$117,Tableau1[Financé],$B$118)</f>
        <v>0</v>
      </c>
      <c r="M67" s="1">
        <f>COUNTIFS(Tableau1[Établissement 11],A67,Tableau1[AUDITIONNÉ],$B$117,Tableau1[Financé],$B$118)</f>
        <v>0</v>
      </c>
      <c r="N67" s="1">
        <f>COUNTIFS(Tableau1[Établissement 12],A67,Tableau1[AUDITIONNÉ],$B$117,Tableau1[Financé],$B$118)</f>
        <v>0</v>
      </c>
      <c r="O67" s="1">
        <f>COUNTIFS(Tableau1[Établissement 13],A67,Tableau1[AUDITIONNÉ],$B$117,Tableau1[Financé],$B$118)</f>
        <v>0</v>
      </c>
      <c r="P67" s="1">
        <f>COUNTIFS(Tableau1[Établissement 14],A67,Tableau1[AUDITIONNÉ],$B$117,Tableau1[Financé],$B$118)</f>
        <v>0</v>
      </c>
      <c r="Q67" s="1">
        <f>COUNTIFS(Tableau1[Établissement 15],A67,Tableau1[AUDITIONNÉ],$B$117,Tableau1[Financé],$B$118)</f>
        <v>0</v>
      </c>
      <c r="R67" s="1">
        <f t="shared" si="2"/>
        <v>0</v>
      </c>
    </row>
    <row r="68" spans="1:18">
      <c r="A68" s="11" t="s">
        <v>248</v>
      </c>
      <c r="B68" s="11">
        <f>COUNTIF(Tableau1[Établissement porteur],A68)</f>
        <v>0</v>
      </c>
      <c r="C68" s="1">
        <f>COUNTIFS(Tableau1[Établissement porteur],A68,Tableau1[AUDITIONNÉ],$B$117,Tableau1[Financé],$B$118)</f>
        <v>0</v>
      </c>
      <c r="D68" s="1">
        <f>COUNTIFS(Tableau1[Établissement 2],A68,Tableau1[AUDITIONNÉ],$B$117,Tableau1[Financé],$B$118)</f>
        <v>0</v>
      </c>
      <c r="E68" s="1">
        <f>COUNTIFS(Tableau1[Établissement 3],A68,Tableau1[AUDITIONNÉ],$B$117,Tableau1[Financé],$B$118)</f>
        <v>0</v>
      </c>
      <c r="F68" s="1">
        <f>COUNTIFS(Tableau1[Établissement 4],A68,Tableau1[AUDITIONNÉ],$B$117,Tableau1[Financé],$B$118)</f>
        <v>0</v>
      </c>
      <c r="G68" s="1">
        <f>COUNTIFS(Tableau1[Établissement 5],A68,Tableau1[AUDITIONNÉ],$B$117,Tableau1[Financé],$B$118)</f>
        <v>0</v>
      </c>
      <c r="H68" s="1">
        <f>COUNTIFS(Tableau1[Établissement 6],A68,Tableau1[AUDITIONNÉ],$B$117,Tableau1[Financé],$B$118)</f>
        <v>0</v>
      </c>
      <c r="I68" s="1">
        <f>COUNTIFS(Tableau1[Établissement 7],A68,Tableau1[AUDITIONNÉ],$B$117,Tableau1[Financé],$B$118)</f>
        <v>0</v>
      </c>
      <c r="J68" s="1">
        <f>COUNTIFS(Tableau1[Établissement 8],A68,Tableau1[AUDITIONNÉ],$B$117,Tableau1[Financé],$B$118)</f>
        <v>0</v>
      </c>
      <c r="K68" s="1">
        <f>COUNTIFS(Tableau1[Établissement 9],A68,Tableau1[AUDITIONNÉ],$B$117,Tableau1[Financé],$B$118)</f>
        <v>0</v>
      </c>
      <c r="L68" s="1">
        <f>COUNTIFS(Tableau1[Établissement 10],A68,Tableau1[AUDITIONNÉ],$B$117,Tableau1[Financé],$B$118)</f>
        <v>0</v>
      </c>
      <c r="M68" s="1">
        <f>COUNTIFS(Tableau1[Établissement 11],A68,Tableau1[AUDITIONNÉ],$B$117,Tableau1[Financé],$B$118)</f>
        <v>0</v>
      </c>
      <c r="N68" s="1">
        <f>COUNTIFS(Tableau1[Établissement 12],A68,Tableau1[AUDITIONNÉ],$B$117,Tableau1[Financé],$B$118)</f>
        <v>0</v>
      </c>
      <c r="O68" s="1">
        <f>COUNTIFS(Tableau1[Établissement 13],A68,Tableau1[AUDITIONNÉ],$B$117,Tableau1[Financé],$B$118)</f>
        <v>0</v>
      </c>
      <c r="P68" s="1">
        <f>COUNTIFS(Tableau1[Établissement 14],A68,Tableau1[AUDITIONNÉ],$B$117,Tableau1[Financé],$B$118)</f>
        <v>0</v>
      </c>
      <c r="Q68" s="1">
        <f>COUNTIFS(Tableau1[Établissement 15],A68,Tableau1[AUDITIONNÉ],$B$117,Tableau1[Financé],$B$118)</f>
        <v>0</v>
      </c>
      <c r="R68" s="1">
        <f t="shared" si="2"/>
        <v>0</v>
      </c>
    </row>
    <row r="69" spans="1:18">
      <c r="A69" s="1" t="s">
        <v>446</v>
      </c>
      <c r="B69" s="11">
        <f>COUNTIF(Tableau1[Établissement porteur],A69)</f>
        <v>1</v>
      </c>
      <c r="C69" s="1">
        <f>COUNTIFS(Tableau1[Établissement porteur],A69,Tableau1[AUDITIONNÉ],$B$117,Tableau1[Financé],$B$118)</f>
        <v>0</v>
      </c>
      <c r="D69" s="1">
        <f>COUNTIFS(Tableau1[Établissement 2],A69,Tableau1[AUDITIONNÉ],$B$117,Tableau1[Financé],$B$118)</f>
        <v>0</v>
      </c>
      <c r="E69" s="1">
        <f>COUNTIFS(Tableau1[Établissement 3],A69,Tableau1[AUDITIONNÉ],$B$117,Tableau1[Financé],$B$118)</f>
        <v>0</v>
      </c>
      <c r="F69" s="1">
        <f>COUNTIFS(Tableau1[Établissement 4],A69,Tableau1[AUDITIONNÉ],$B$117,Tableau1[Financé],$B$118)</f>
        <v>0</v>
      </c>
      <c r="G69" s="1">
        <f>COUNTIFS(Tableau1[Établissement 5],A69,Tableau1[AUDITIONNÉ],$B$117,Tableau1[Financé],$B$118)</f>
        <v>0</v>
      </c>
      <c r="H69" s="1">
        <f>COUNTIFS(Tableau1[Établissement 6],A69,Tableau1[AUDITIONNÉ],$B$117,Tableau1[Financé],$B$118)</f>
        <v>0</v>
      </c>
      <c r="I69" s="1">
        <f>COUNTIFS(Tableau1[Établissement 7],A69,Tableau1[AUDITIONNÉ],$B$117,Tableau1[Financé],$B$118)</f>
        <v>0</v>
      </c>
      <c r="J69" s="1">
        <f>COUNTIFS(Tableau1[Établissement 8],A69,Tableau1[AUDITIONNÉ],$B$117,Tableau1[Financé],$B$118)</f>
        <v>0</v>
      </c>
      <c r="K69" s="1">
        <f>COUNTIFS(Tableau1[Établissement 9],A69,Tableau1[AUDITIONNÉ],$B$117,Tableau1[Financé],$B$118)</f>
        <v>0</v>
      </c>
      <c r="L69" s="1">
        <f>COUNTIFS(Tableau1[Établissement 10],A69,Tableau1[AUDITIONNÉ],$B$117,Tableau1[Financé],$B$118)</f>
        <v>0</v>
      </c>
      <c r="M69" s="1">
        <f>COUNTIFS(Tableau1[Établissement 11],A69,Tableau1[AUDITIONNÉ],$B$117,Tableau1[Financé],$B$118)</f>
        <v>0</v>
      </c>
      <c r="N69" s="1">
        <f>COUNTIFS(Tableau1[Établissement 12],A69,Tableau1[AUDITIONNÉ],$B$117,Tableau1[Financé],$B$118)</f>
        <v>0</v>
      </c>
      <c r="O69" s="1">
        <f>COUNTIFS(Tableau1[Établissement 13],A69,Tableau1[AUDITIONNÉ],$B$117,Tableau1[Financé],$B$118)</f>
        <v>0</v>
      </c>
      <c r="P69" s="1">
        <f>COUNTIFS(Tableau1[Établissement 14],A69,Tableau1[AUDITIONNÉ],$B$117,Tableau1[Financé],$B$118)</f>
        <v>0</v>
      </c>
      <c r="Q69" s="1">
        <f>COUNTIFS(Tableau1[Établissement 15],A69,Tableau1[AUDITIONNÉ],$B$117,Tableau1[Financé],$B$118)</f>
        <v>0</v>
      </c>
      <c r="R69" s="1">
        <f t="shared" si="2"/>
        <v>0</v>
      </c>
    </row>
    <row r="70" spans="1:18">
      <c r="A70" s="1" t="s">
        <v>726</v>
      </c>
      <c r="B70" s="11">
        <f>COUNTIF(Tableau1[Établissement porteur],A70)</f>
        <v>1</v>
      </c>
      <c r="C70" s="1">
        <f>COUNTIFS(Tableau1[Établissement porteur],A70,Tableau1[AUDITIONNÉ],$B$117,Tableau1[Financé],$B$118)</f>
        <v>0</v>
      </c>
      <c r="D70" s="1">
        <f>COUNTIFS(Tableau1[Établissement 2],A70,Tableau1[AUDITIONNÉ],$B$117,Tableau1[Financé],$B$118)</f>
        <v>0</v>
      </c>
      <c r="E70" s="1">
        <f>COUNTIFS(Tableau1[Établissement 3],A70,Tableau1[AUDITIONNÉ],$B$117,Tableau1[Financé],$B$118)</f>
        <v>0</v>
      </c>
      <c r="F70" s="1">
        <f>COUNTIFS(Tableau1[Établissement 4],A70,Tableau1[AUDITIONNÉ],$B$117,Tableau1[Financé],$B$118)</f>
        <v>1</v>
      </c>
      <c r="G70" s="1">
        <f>COUNTIFS(Tableau1[Établissement 5],A70,Tableau1[AUDITIONNÉ],$B$117,Tableau1[Financé],$B$118)</f>
        <v>0</v>
      </c>
      <c r="H70" s="1">
        <f>COUNTIFS(Tableau1[Établissement 6],A70,Tableau1[AUDITIONNÉ],$B$117,Tableau1[Financé],$B$118)</f>
        <v>0</v>
      </c>
      <c r="I70" s="1">
        <f>COUNTIFS(Tableau1[Établissement 7],A70,Tableau1[AUDITIONNÉ],$B$117,Tableau1[Financé],$B$118)</f>
        <v>0</v>
      </c>
      <c r="J70" s="1">
        <f>COUNTIFS(Tableau1[Établissement 8],A70,Tableau1[AUDITIONNÉ],$B$117,Tableau1[Financé],$B$118)</f>
        <v>0</v>
      </c>
      <c r="K70" s="1">
        <f>COUNTIFS(Tableau1[Établissement 9],A70,Tableau1[AUDITIONNÉ],$B$117,Tableau1[Financé],$B$118)</f>
        <v>0</v>
      </c>
      <c r="L70" s="1">
        <f>COUNTIFS(Tableau1[Établissement 10],A70,Tableau1[AUDITIONNÉ],$B$117,Tableau1[Financé],$B$118)</f>
        <v>0</v>
      </c>
      <c r="M70" s="1">
        <f>COUNTIFS(Tableau1[Établissement 11],A70,Tableau1[AUDITIONNÉ],$B$117,Tableau1[Financé],$B$118)</f>
        <v>0</v>
      </c>
      <c r="N70" s="1">
        <f>COUNTIFS(Tableau1[Établissement 12],A70,Tableau1[AUDITIONNÉ],$B$117,Tableau1[Financé],$B$118)</f>
        <v>0</v>
      </c>
      <c r="O70" s="1">
        <f>COUNTIFS(Tableau1[Établissement 13],A70,Tableau1[AUDITIONNÉ],$B$117,Tableau1[Financé],$B$118)</f>
        <v>0</v>
      </c>
      <c r="P70" s="1">
        <f>COUNTIFS(Tableau1[Établissement 14],A70,Tableau1[AUDITIONNÉ],$B$117,Tableau1[Financé],$B$118)</f>
        <v>0</v>
      </c>
      <c r="Q70" s="1">
        <f>COUNTIFS(Tableau1[Établissement 15],A70,Tableau1[AUDITIONNÉ],$B$117,Tableau1[Financé],$B$118)</f>
        <v>0</v>
      </c>
      <c r="R70" s="1">
        <f t="shared" si="2"/>
        <v>1</v>
      </c>
    </row>
    <row r="71" spans="1:18">
      <c r="A71" s="1" t="s">
        <v>439</v>
      </c>
      <c r="B71" s="11">
        <f>COUNTIF(Tableau1[Établissement porteur],A71)</f>
        <v>0</v>
      </c>
      <c r="C71" s="1">
        <f>COUNTIFS(Tableau1[Établissement porteur],A71,Tableau1[AUDITIONNÉ],$B$117,Tableau1[Financé],$B$118)</f>
        <v>0</v>
      </c>
      <c r="D71" s="1">
        <f>COUNTIFS(Tableau1[Établissement 2],A71,Tableau1[AUDITIONNÉ],$B$117,Tableau1[Financé],$B$118)</f>
        <v>0</v>
      </c>
      <c r="E71" s="1">
        <f>COUNTIFS(Tableau1[Établissement 3],A71,Tableau1[AUDITIONNÉ],$B$117,Tableau1[Financé],$B$118)</f>
        <v>0</v>
      </c>
      <c r="F71" s="1">
        <f>COUNTIFS(Tableau1[Établissement 4],A71,Tableau1[AUDITIONNÉ],$B$117,Tableau1[Financé],$B$118)</f>
        <v>0</v>
      </c>
      <c r="G71" s="1">
        <f>COUNTIFS(Tableau1[Établissement 5],A71,Tableau1[AUDITIONNÉ],$B$117,Tableau1[Financé],$B$118)</f>
        <v>0</v>
      </c>
      <c r="H71" s="1">
        <f>COUNTIFS(Tableau1[Établissement 6],A71,Tableau1[AUDITIONNÉ],$B$117,Tableau1[Financé],$B$118)</f>
        <v>0</v>
      </c>
      <c r="I71" s="1">
        <f>COUNTIFS(Tableau1[Établissement 7],A71,Tableau1[AUDITIONNÉ],$B$117,Tableau1[Financé],$B$118)</f>
        <v>0</v>
      </c>
      <c r="J71" s="1">
        <f>COUNTIFS(Tableau1[Établissement 8],A71,Tableau1[AUDITIONNÉ],$B$117,Tableau1[Financé],$B$118)</f>
        <v>0</v>
      </c>
      <c r="K71" s="1">
        <f>COUNTIFS(Tableau1[Établissement 9],A71,Tableau1[AUDITIONNÉ],$B$117,Tableau1[Financé],$B$118)</f>
        <v>0</v>
      </c>
      <c r="L71" s="1">
        <f>COUNTIFS(Tableau1[Établissement 10],A71,Tableau1[AUDITIONNÉ],$B$117,Tableau1[Financé],$B$118)</f>
        <v>0</v>
      </c>
      <c r="M71" s="1">
        <f>COUNTIFS(Tableau1[Établissement 11],A71,Tableau1[AUDITIONNÉ],$B$117,Tableau1[Financé],$B$118)</f>
        <v>0</v>
      </c>
      <c r="N71" s="1">
        <f>COUNTIFS(Tableau1[Établissement 12],A71,Tableau1[AUDITIONNÉ],$B$117,Tableau1[Financé],$B$118)</f>
        <v>0</v>
      </c>
      <c r="O71" s="1">
        <f>COUNTIFS(Tableau1[Établissement 13],A71,Tableau1[AUDITIONNÉ],$B$117,Tableau1[Financé],$B$118)</f>
        <v>0</v>
      </c>
      <c r="P71" s="1">
        <f>COUNTIFS(Tableau1[Établissement 14],A71,Tableau1[AUDITIONNÉ],$B$117,Tableau1[Financé],$B$118)</f>
        <v>0</v>
      </c>
      <c r="Q71" s="1">
        <f>COUNTIFS(Tableau1[Établissement 15],A71,Tableau1[AUDITIONNÉ],$B$117,Tableau1[Financé],$B$118)</f>
        <v>0</v>
      </c>
      <c r="R71" s="1">
        <f t="shared" si="2"/>
        <v>0</v>
      </c>
    </row>
    <row r="72" spans="1:18">
      <c r="A72" s="1" t="s">
        <v>1424</v>
      </c>
      <c r="B72" s="11">
        <f>COUNTIF(Tableau1[Établissement porteur],A72)</f>
        <v>0</v>
      </c>
      <c r="C72" s="1">
        <f>COUNTIFS(Tableau1[Établissement porteur],A72,Tableau1[AUDITIONNÉ],$B$117,Tableau1[Financé],$B$118)</f>
        <v>0</v>
      </c>
      <c r="D72" s="1">
        <f>COUNTIFS(Tableau1[Établissement 2],A72,Tableau1[AUDITIONNÉ],$B$117,Tableau1[Financé],$B$118)</f>
        <v>0</v>
      </c>
      <c r="E72" s="1">
        <f>COUNTIFS(Tableau1[Établissement 3],A72,Tableau1[AUDITIONNÉ],$B$117,Tableau1[Financé],$B$118)</f>
        <v>0</v>
      </c>
      <c r="F72" s="1">
        <f>COUNTIFS(Tableau1[Établissement 4],A72,Tableau1[AUDITIONNÉ],$B$117,Tableau1[Financé],$B$118)</f>
        <v>0</v>
      </c>
      <c r="G72" s="1">
        <f>COUNTIFS(Tableau1[Établissement 5],A72,Tableau1[AUDITIONNÉ],$B$117,Tableau1[Financé],$B$118)</f>
        <v>0</v>
      </c>
      <c r="H72" s="1">
        <f>COUNTIFS(Tableau1[Établissement 6],A72,Tableau1[AUDITIONNÉ],$B$117,Tableau1[Financé],$B$118)</f>
        <v>0</v>
      </c>
      <c r="I72" s="1">
        <f>COUNTIFS(Tableau1[Établissement 7],A72,Tableau1[AUDITIONNÉ],$B$117,Tableau1[Financé],$B$118)</f>
        <v>0</v>
      </c>
      <c r="J72" s="1">
        <f>COUNTIFS(Tableau1[Établissement 8],A72,Tableau1[AUDITIONNÉ],$B$117,Tableau1[Financé],$B$118)</f>
        <v>0</v>
      </c>
      <c r="K72" s="1">
        <f>COUNTIFS(Tableau1[Établissement 9],A72,Tableau1[AUDITIONNÉ],$B$117,Tableau1[Financé],$B$118)</f>
        <v>1</v>
      </c>
      <c r="L72" s="1">
        <f>COUNTIFS(Tableau1[Établissement 10],A72,Tableau1[AUDITIONNÉ],$B$117,Tableau1[Financé],$B$118)</f>
        <v>0</v>
      </c>
      <c r="M72" s="1">
        <f>COUNTIFS(Tableau1[Établissement 11],A72,Tableau1[AUDITIONNÉ],$B$117,Tableau1[Financé],$B$118)</f>
        <v>0</v>
      </c>
      <c r="N72" s="1">
        <f>COUNTIFS(Tableau1[Établissement 12],A72,Tableau1[AUDITIONNÉ],$B$117,Tableau1[Financé],$B$118)</f>
        <v>0</v>
      </c>
      <c r="O72" s="1">
        <f>COUNTIFS(Tableau1[Établissement 13],A72,Tableau1[AUDITIONNÉ],$B$117,Tableau1[Financé],$B$118)</f>
        <v>0</v>
      </c>
      <c r="P72" s="1">
        <f>COUNTIFS(Tableau1[Établissement 14],A72,Tableau1[AUDITIONNÉ],$B$117,Tableau1[Financé],$B$118)</f>
        <v>0</v>
      </c>
      <c r="Q72" s="1">
        <f>COUNTIFS(Tableau1[Établissement 15],A72,Tableau1[AUDITIONNÉ],$B$117,Tableau1[Financé],$B$118)</f>
        <v>0</v>
      </c>
      <c r="R72" s="1">
        <f t="shared" si="2"/>
        <v>1</v>
      </c>
    </row>
    <row r="73" spans="1:18">
      <c r="A73" s="9" t="s">
        <v>662</v>
      </c>
      <c r="B73" s="11">
        <f>COUNTIF(Tableau1[Établissement porteur],A73)</f>
        <v>0</v>
      </c>
      <c r="C73" s="1">
        <f>COUNTIFS(Tableau1[Établissement porteur],A73,Tableau1[AUDITIONNÉ],$B$117,Tableau1[Financé],$B$118)</f>
        <v>0</v>
      </c>
      <c r="D73" s="1">
        <f>COUNTIFS(Tableau1[Établissement 2],A73,Tableau1[AUDITIONNÉ],$B$117,Tableau1[Financé],$B$118)</f>
        <v>0</v>
      </c>
      <c r="E73" s="1">
        <f>COUNTIFS(Tableau1[Établissement 3],A73,Tableau1[AUDITIONNÉ],$B$117,Tableau1[Financé],$B$118)</f>
        <v>0</v>
      </c>
      <c r="F73" s="1">
        <f>COUNTIFS(Tableau1[Établissement 4],A73,Tableau1[AUDITIONNÉ],$B$117,Tableau1[Financé],$B$118)</f>
        <v>1</v>
      </c>
      <c r="G73" s="1">
        <f>COUNTIFS(Tableau1[Établissement 5],A73,Tableau1[AUDITIONNÉ],$B$117,Tableau1[Financé],$B$118)</f>
        <v>0</v>
      </c>
      <c r="H73" s="1">
        <f>COUNTIFS(Tableau1[Établissement 6],A73,Tableau1[AUDITIONNÉ],$B$117,Tableau1[Financé],$B$118)</f>
        <v>0</v>
      </c>
      <c r="I73" s="1">
        <f>COUNTIFS(Tableau1[Établissement 7],A73,Tableau1[AUDITIONNÉ],$B$117,Tableau1[Financé],$B$118)</f>
        <v>0</v>
      </c>
      <c r="J73" s="1">
        <f>COUNTIFS(Tableau1[Établissement 8],A73,Tableau1[AUDITIONNÉ],$B$117,Tableau1[Financé],$B$118)</f>
        <v>0</v>
      </c>
      <c r="K73" s="1">
        <f>COUNTIFS(Tableau1[Établissement 9],A73,Tableau1[AUDITIONNÉ],$B$117,Tableau1[Financé],$B$118)</f>
        <v>1</v>
      </c>
      <c r="L73" s="1">
        <f>COUNTIFS(Tableau1[Établissement 10],A73,Tableau1[AUDITIONNÉ],$B$117,Tableau1[Financé],$B$118)</f>
        <v>0</v>
      </c>
      <c r="M73" s="1">
        <f>COUNTIFS(Tableau1[Établissement 11],A73,Tableau1[AUDITIONNÉ],$B$117,Tableau1[Financé],$B$118)</f>
        <v>0</v>
      </c>
      <c r="N73" s="1">
        <f>COUNTIFS(Tableau1[Établissement 12],A73,Tableau1[AUDITIONNÉ],$B$117,Tableau1[Financé],$B$118)</f>
        <v>0</v>
      </c>
      <c r="O73" s="1">
        <f>COUNTIFS(Tableau1[Établissement 13],A73,Tableau1[AUDITIONNÉ],$B$117,Tableau1[Financé],$B$118)</f>
        <v>0</v>
      </c>
      <c r="P73" s="1">
        <f>COUNTIFS(Tableau1[Établissement 14],A73,Tableau1[AUDITIONNÉ],$B$117,Tableau1[Financé],$B$118)</f>
        <v>0</v>
      </c>
      <c r="Q73" s="1">
        <f>COUNTIFS(Tableau1[Établissement 15],A73,Tableau1[AUDITIONNÉ],$B$117,Tableau1[Financé],$B$118)</f>
        <v>0</v>
      </c>
      <c r="R73" s="1">
        <f t="shared" si="2"/>
        <v>2</v>
      </c>
    </row>
    <row r="74" spans="1:18">
      <c r="A74" s="1" t="s">
        <v>267</v>
      </c>
      <c r="B74" s="11">
        <f>COUNTIF(Tableau1[Établissement porteur],A74)</f>
        <v>0</v>
      </c>
      <c r="C74" s="1">
        <f>COUNTIFS(Tableau1[Établissement porteur],A74,Tableau1[AUDITIONNÉ],$B$117,Tableau1[Financé],$B$118)</f>
        <v>0</v>
      </c>
      <c r="D74" s="1">
        <f>COUNTIFS(Tableau1[Établissement 2],A74,Tableau1[AUDITIONNÉ],$B$117,Tableau1[Financé],$B$118)</f>
        <v>0</v>
      </c>
      <c r="E74" s="1">
        <f>COUNTIFS(Tableau1[Établissement 3],A74,Tableau1[AUDITIONNÉ],$B$117,Tableau1[Financé],$B$118)</f>
        <v>0</v>
      </c>
      <c r="F74" s="1">
        <f>COUNTIFS(Tableau1[Établissement 4],A74,Tableau1[AUDITIONNÉ],$B$117,Tableau1[Financé],$B$118)</f>
        <v>0</v>
      </c>
      <c r="G74" s="1">
        <f>COUNTIFS(Tableau1[Établissement 5],A74,Tableau1[AUDITIONNÉ],$B$117,Tableau1[Financé],$B$118)</f>
        <v>0</v>
      </c>
      <c r="H74" s="1">
        <f>COUNTIFS(Tableau1[Établissement 6],A74,Tableau1[AUDITIONNÉ],$B$117,Tableau1[Financé],$B$118)</f>
        <v>0</v>
      </c>
      <c r="I74" s="1">
        <f>COUNTIFS(Tableau1[Établissement 7],A74,Tableau1[AUDITIONNÉ],$B$117,Tableau1[Financé],$B$118)</f>
        <v>0</v>
      </c>
      <c r="J74" s="1">
        <f>COUNTIFS(Tableau1[Établissement 8],A74,Tableau1[AUDITIONNÉ],$B$117,Tableau1[Financé],$B$118)</f>
        <v>0</v>
      </c>
      <c r="K74" s="1">
        <f>COUNTIFS(Tableau1[Établissement 9],A74,Tableau1[AUDITIONNÉ],$B$117,Tableau1[Financé],$B$118)</f>
        <v>0</v>
      </c>
      <c r="L74" s="1">
        <f>COUNTIFS(Tableau1[Établissement 10],A74,Tableau1[AUDITIONNÉ],$B$117,Tableau1[Financé],$B$118)</f>
        <v>0</v>
      </c>
      <c r="M74" s="1">
        <f>COUNTIFS(Tableau1[Établissement 11],A74,Tableau1[AUDITIONNÉ],$B$117,Tableau1[Financé],$B$118)</f>
        <v>0</v>
      </c>
      <c r="N74" s="1">
        <f>COUNTIFS(Tableau1[Établissement 12],A74,Tableau1[AUDITIONNÉ],$B$117,Tableau1[Financé],$B$118)</f>
        <v>0</v>
      </c>
      <c r="O74" s="1">
        <f>COUNTIFS(Tableau1[Établissement 13],A74,Tableau1[AUDITIONNÉ],$B$117,Tableau1[Financé],$B$118)</f>
        <v>0</v>
      </c>
      <c r="P74" s="1">
        <f>COUNTIFS(Tableau1[Établissement 14],A74,Tableau1[AUDITIONNÉ],$B$117,Tableau1[Financé],$B$118)</f>
        <v>0</v>
      </c>
      <c r="Q74" s="1">
        <f>COUNTIFS(Tableau1[Établissement 15],A74,Tableau1[AUDITIONNÉ],$B$117,Tableau1[Financé],$B$118)</f>
        <v>0</v>
      </c>
      <c r="R74" s="1">
        <f t="shared" si="2"/>
        <v>0</v>
      </c>
    </row>
    <row r="75" spans="1:18">
      <c r="A75" s="1" t="s">
        <v>860</v>
      </c>
      <c r="B75" s="11">
        <f>COUNTIF(Tableau1[Établissement porteur],A75)</f>
        <v>0</v>
      </c>
      <c r="C75" s="1">
        <f>COUNTIFS(Tableau1[Établissement porteur],A75,Tableau1[AUDITIONNÉ],$B$117,Tableau1[Financé],$B$118)</f>
        <v>0</v>
      </c>
      <c r="D75" s="1">
        <f>COUNTIFS(Tableau1[Établissement 2],A75,Tableau1[AUDITIONNÉ],$B$117,Tableau1[Financé],$B$118)</f>
        <v>0</v>
      </c>
      <c r="E75" s="1">
        <f>COUNTIFS(Tableau1[Établissement 3],A75,Tableau1[AUDITIONNÉ],$B$117,Tableau1[Financé],$B$118)</f>
        <v>0</v>
      </c>
      <c r="F75" s="1">
        <f>COUNTIFS(Tableau1[Établissement 4],A75,Tableau1[AUDITIONNÉ],$B$117,Tableau1[Financé],$B$118)</f>
        <v>0</v>
      </c>
      <c r="G75" s="1">
        <f>COUNTIFS(Tableau1[Établissement 5],A75,Tableau1[AUDITIONNÉ],$B$117,Tableau1[Financé],$B$118)</f>
        <v>0</v>
      </c>
      <c r="H75" s="1">
        <f>COUNTIFS(Tableau1[Établissement 6],A75,Tableau1[AUDITIONNÉ],$B$117,Tableau1[Financé],$B$118)</f>
        <v>0</v>
      </c>
      <c r="I75" s="1">
        <f>COUNTIFS(Tableau1[Établissement 7],A75,Tableau1[AUDITIONNÉ],$B$117,Tableau1[Financé],$B$118)</f>
        <v>0</v>
      </c>
      <c r="J75" s="1">
        <f>COUNTIFS(Tableau1[Établissement 8],A75,Tableau1[AUDITIONNÉ],$B$117,Tableau1[Financé],$B$118)</f>
        <v>0</v>
      </c>
      <c r="K75" s="1">
        <f>COUNTIFS(Tableau1[Établissement 9],A75,Tableau1[AUDITIONNÉ],$B$117,Tableau1[Financé],$B$118)</f>
        <v>0</v>
      </c>
      <c r="L75" s="1">
        <f>COUNTIFS(Tableau1[Établissement 10],A75,Tableau1[AUDITIONNÉ],$B$117,Tableau1[Financé],$B$118)</f>
        <v>0</v>
      </c>
      <c r="M75" s="1">
        <f>COUNTIFS(Tableau1[Établissement 11],A75,Tableau1[AUDITIONNÉ],$B$117,Tableau1[Financé],$B$118)</f>
        <v>0</v>
      </c>
      <c r="N75" s="1">
        <f>COUNTIFS(Tableau1[Établissement 12],A75,Tableau1[AUDITIONNÉ],$B$117,Tableau1[Financé],$B$118)</f>
        <v>0</v>
      </c>
      <c r="O75" s="1">
        <f>COUNTIFS(Tableau1[Établissement 13],A75,Tableau1[AUDITIONNÉ],$B$117,Tableau1[Financé],$B$118)</f>
        <v>0</v>
      </c>
      <c r="P75" s="1">
        <f>COUNTIFS(Tableau1[Établissement 14],A75,Tableau1[AUDITIONNÉ],$B$117,Tableau1[Financé],$B$118)</f>
        <v>0</v>
      </c>
      <c r="Q75" s="1">
        <f>COUNTIFS(Tableau1[Établissement 15],A75,Tableau1[AUDITIONNÉ],$B$117,Tableau1[Financé],$B$118)</f>
        <v>0</v>
      </c>
      <c r="R75" s="1">
        <f t="shared" si="2"/>
        <v>0</v>
      </c>
    </row>
    <row r="76" spans="1:18">
      <c r="A76" s="1" t="s">
        <v>786</v>
      </c>
      <c r="B76" s="11">
        <f>COUNTIF(Tableau1[Établissement porteur],A76)</f>
        <v>0</v>
      </c>
      <c r="C76" s="1">
        <f>COUNTIFS(Tableau1[Établissement porteur],A76,Tableau1[AUDITIONNÉ],$B$117,Tableau1[Financé],$B$118)</f>
        <v>0</v>
      </c>
      <c r="D76" s="1">
        <f>COUNTIFS(Tableau1[Établissement 2],A76,Tableau1[AUDITIONNÉ],$B$117,Tableau1[Financé],$B$118)</f>
        <v>0</v>
      </c>
      <c r="E76" s="1">
        <f>COUNTIFS(Tableau1[Établissement 3],A76,Tableau1[AUDITIONNÉ],$B$117,Tableau1[Financé],$B$118)</f>
        <v>0</v>
      </c>
      <c r="F76" s="1">
        <f>COUNTIFS(Tableau1[Établissement 4],A76,Tableau1[AUDITIONNÉ],$B$117,Tableau1[Financé],$B$118)</f>
        <v>0</v>
      </c>
      <c r="G76" s="1">
        <f>COUNTIFS(Tableau1[Établissement 5],A76,Tableau1[AUDITIONNÉ],$B$117,Tableau1[Financé],$B$118)</f>
        <v>0</v>
      </c>
      <c r="H76" s="1">
        <f>COUNTIFS(Tableau1[Établissement 6],A76,Tableau1[AUDITIONNÉ],$B$117,Tableau1[Financé],$B$118)</f>
        <v>0</v>
      </c>
      <c r="I76" s="1">
        <f>COUNTIFS(Tableau1[Établissement 7],A76,Tableau1[AUDITIONNÉ],$B$117,Tableau1[Financé],$B$118)</f>
        <v>0</v>
      </c>
      <c r="J76" s="1">
        <f>COUNTIFS(Tableau1[Établissement 8],A76,Tableau1[AUDITIONNÉ],$B$117,Tableau1[Financé],$B$118)</f>
        <v>0</v>
      </c>
      <c r="K76" s="1">
        <f>COUNTIFS(Tableau1[Établissement 9],A76,Tableau1[AUDITIONNÉ],$B$117,Tableau1[Financé],$B$118)</f>
        <v>0</v>
      </c>
      <c r="L76" s="1">
        <f>COUNTIFS(Tableau1[Établissement 10],A76,Tableau1[AUDITIONNÉ],$B$117,Tableau1[Financé],$B$118)</f>
        <v>0</v>
      </c>
      <c r="M76" s="1">
        <f>COUNTIFS(Tableau1[Établissement 11],A76,Tableau1[AUDITIONNÉ],$B$117,Tableau1[Financé],$B$118)</f>
        <v>0</v>
      </c>
      <c r="N76" s="1">
        <f>COUNTIFS(Tableau1[Établissement 12],A76,Tableau1[AUDITIONNÉ],$B$117,Tableau1[Financé],$B$118)</f>
        <v>0</v>
      </c>
      <c r="O76" s="1">
        <f>COUNTIFS(Tableau1[Établissement 13],A76,Tableau1[AUDITIONNÉ],$B$117,Tableau1[Financé],$B$118)</f>
        <v>0</v>
      </c>
      <c r="P76" s="1">
        <f>COUNTIFS(Tableau1[Établissement 14],A76,Tableau1[AUDITIONNÉ],$B$117,Tableau1[Financé],$B$118)</f>
        <v>0</v>
      </c>
      <c r="Q76" s="1">
        <f>COUNTIFS(Tableau1[Établissement 15],A76,Tableau1[AUDITIONNÉ],$B$117,Tableau1[Financé],$B$118)</f>
        <v>0</v>
      </c>
      <c r="R76" s="1">
        <f t="shared" si="2"/>
        <v>0</v>
      </c>
    </row>
    <row r="77" spans="1:18">
      <c r="A77" s="1" t="s">
        <v>503</v>
      </c>
      <c r="B77" s="11">
        <f>COUNTIF(Tableau1[Établissement porteur],A77)</f>
        <v>0</v>
      </c>
      <c r="C77" s="1">
        <f>COUNTIFS(Tableau1[Établissement porteur],A77,Tableau1[AUDITIONNÉ],$B$117,Tableau1[Financé],$B$118)</f>
        <v>0</v>
      </c>
      <c r="D77" s="1">
        <f>COUNTIFS(Tableau1[Établissement 2],A77,Tableau1[AUDITIONNÉ],$B$117,Tableau1[Financé],$B$118)</f>
        <v>0</v>
      </c>
      <c r="E77" s="1">
        <f>COUNTIFS(Tableau1[Établissement 3],A77,Tableau1[AUDITIONNÉ],$B$117,Tableau1[Financé],$B$118)</f>
        <v>0</v>
      </c>
      <c r="F77" s="1">
        <f>COUNTIFS(Tableau1[Établissement 4],A77,Tableau1[AUDITIONNÉ],$B$117,Tableau1[Financé],$B$118)</f>
        <v>0</v>
      </c>
      <c r="G77" s="1">
        <f>COUNTIFS(Tableau1[Établissement 5],A77,Tableau1[AUDITIONNÉ],$B$117,Tableau1[Financé],$B$118)</f>
        <v>0</v>
      </c>
      <c r="H77" s="1">
        <f>COUNTIFS(Tableau1[Établissement 6],A77,Tableau1[AUDITIONNÉ],$B$117,Tableau1[Financé],$B$118)</f>
        <v>0</v>
      </c>
      <c r="I77" s="1">
        <f>COUNTIFS(Tableau1[Établissement 7],A77,Tableau1[AUDITIONNÉ],$B$117,Tableau1[Financé],$B$118)</f>
        <v>0</v>
      </c>
      <c r="J77" s="1">
        <f>COUNTIFS(Tableau1[Établissement 8],A77,Tableau1[AUDITIONNÉ],$B$117,Tableau1[Financé],$B$118)</f>
        <v>0</v>
      </c>
      <c r="K77" s="1">
        <f>COUNTIFS(Tableau1[Établissement 9],A77,Tableau1[AUDITIONNÉ],$B$117,Tableau1[Financé],$B$118)</f>
        <v>0</v>
      </c>
      <c r="L77" s="1">
        <f>COUNTIFS(Tableau1[Établissement 10],A77,Tableau1[AUDITIONNÉ],$B$117,Tableau1[Financé],$B$118)</f>
        <v>0</v>
      </c>
      <c r="M77" s="1">
        <f>COUNTIFS(Tableau1[Établissement 11],A77,Tableau1[AUDITIONNÉ],$B$117,Tableau1[Financé],$B$118)</f>
        <v>0</v>
      </c>
      <c r="N77" s="1">
        <f>COUNTIFS(Tableau1[Établissement 12],A77,Tableau1[AUDITIONNÉ],$B$117,Tableau1[Financé],$B$118)</f>
        <v>0</v>
      </c>
      <c r="O77" s="1">
        <f>COUNTIFS(Tableau1[Établissement 13],A77,Tableau1[AUDITIONNÉ],$B$117,Tableau1[Financé],$B$118)</f>
        <v>0</v>
      </c>
      <c r="P77" s="1">
        <f>COUNTIFS(Tableau1[Établissement 14],A77,Tableau1[AUDITIONNÉ],$B$117,Tableau1[Financé],$B$118)</f>
        <v>0</v>
      </c>
      <c r="Q77" s="1">
        <f>COUNTIFS(Tableau1[Établissement 15],A77,Tableau1[AUDITIONNÉ],$B$117,Tableau1[Financé],$B$118)</f>
        <v>0</v>
      </c>
      <c r="R77" s="1">
        <f t="shared" si="2"/>
        <v>0</v>
      </c>
    </row>
    <row r="78" spans="1:18">
      <c r="A78" s="9" t="s">
        <v>375</v>
      </c>
      <c r="B78" s="11">
        <f>COUNTIF(Tableau1[Établissement porteur],A78)</f>
        <v>0</v>
      </c>
      <c r="C78" s="1">
        <f>COUNTIFS(Tableau1[Établissement porteur],A78,Tableau1[AUDITIONNÉ],$B$117,Tableau1[Financé],$B$118)</f>
        <v>0</v>
      </c>
      <c r="D78" s="1">
        <f>COUNTIFS(Tableau1[Établissement 2],A78,Tableau1[AUDITIONNÉ],$B$117,Tableau1[Financé],$B$118)</f>
        <v>0</v>
      </c>
      <c r="E78" s="1">
        <f>COUNTIFS(Tableau1[Établissement 3],A78,Tableau1[AUDITIONNÉ],$B$117,Tableau1[Financé],$B$118)</f>
        <v>0</v>
      </c>
      <c r="F78" s="1">
        <f>COUNTIFS(Tableau1[Établissement 4],A78,Tableau1[AUDITIONNÉ],$B$117,Tableau1[Financé],$B$118)</f>
        <v>0</v>
      </c>
      <c r="G78" s="1">
        <f>COUNTIFS(Tableau1[Établissement 5],A78,Tableau1[AUDITIONNÉ],$B$117,Tableau1[Financé],$B$118)</f>
        <v>0</v>
      </c>
      <c r="H78" s="1">
        <f>COUNTIFS(Tableau1[Établissement 6],A78,Tableau1[AUDITIONNÉ],$B$117,Tableau1[Financé],$B$118)</f>
        <v>0</v>
      </c>
      <c r="I78" s="1">
        <f>COUNTIFS(Tableau1[Établissement 7],A78,Tableau1[AUDITIONNÉ],$B$117,Tableau1[Financé],$B$118)</f>
        <v>0</v>
      </c>
      <c r="J78" s="1">
        <f>COUNTIFS(Tableau1[Établissement 8],A78,Tableau1[AUDITIONNÉ],$B$117,Tableau1[Financé],$B$118)</f>
        <v>0</v>
      </c>
      <c r="K78" s="1">
        <f>COUNTIFS(Tableau1[Établissement 9],A78,Tableau1[AUDITIONNÉ],$B$117,Tableau1[Financé],$B$118)</f>
        <v>0</v>
      </c>
      <c r="L78" s="1">
        <f>COUNTIFS(Tableau1[Établissement 10],A78,Tableau1[AUDITIONNÉ],$B$117,Tableau1[Financé],$B$118)</f>
        <v>0</v>
      </c>
      <c r="M78" s="1">
        <f>COUNTIFS(Tableau1[Établissement 11],A78,Tableau1[AUDITIONNÉ],$B$117,Tableau1[Financé],$B$118)</f>
        <v>0</v>
      </c>
      <c r="N78" s="1">
        <f>COUNTIFS(Tableau1[Établissement 12],A78,Tableau1[AUDITIONNÉ],$B$117,Tableau1[Financé],$B$118)</f>
        <v>0</v>
      </c>
      <c r="O78" s="1">
        <f>COUNTIFS(Tableau1[Établissement 13],A78,Tableau1[AUDITIONNÉ],$B$117,Tableau1[Financé],$B$118)</f>
        <v>0</v>
      </c>
      <c r="P78" s="1">
        <f>COUNTIFS(Tableau1[Établissement 14],A78,Tableau1[AUDITIONNÉ],$B$117,Tableau1[Financé],$B$118)</f>
        <v>0</v>
      </c>
      <c r="Q78" s="1">
        <f>COUNTIFS(Tableau1[Établissement 15],A78,Tableau1[AUDITIONNÉ],$B$117,Tableau1[Financé],$B$118)</f>
        <v>0</v>
      </c>
      <c r="R78" s="1">
        <f t="shared" si="2"/>
        <v>0</v>
      </c>
    </row>
    <row r="79" spans="1:18">
      <c r="A79" s="9" t="s">
        <v>949</v>
      </c>
      <c r="B79" s="11">
        <f>COUNTIF(Tableau1[Établissement porteur],A79)</f>
        <v>0</v>
      </c>
      <c r="C79" s="1">
        <f>COUNTIFS(Tableau1[Établissement porteur],A79,Tableau1[AUDITIONNÉ],$B$117,Tableau1[Financé],$B$118)</f>
        <v>0</v>
      </c>
      <c r="D79" s="1">
        <f>COUNTIFS(Tableau1[Établissement 2],A79,Tableau1[AUDITIONNÉ],$B$117,Tableau1[Financé],$B$118)</f>
        <v>0</v>
      </c>
      <c r="E79" s="1">
        <f>COUNTIFS(Tableau1[Établissement 3],A79,Tableau1[AUDITIONNÉ],$B$117,Tableau1[Financé],$B$118)</f>
        <v>0</v>
      </c>
      <c r="F79" s="1">
        <f>COUNTIFS(Tableau1[Établissement 4],A79,Tableau1[AUDITIONNÉ],$B$117,Tableau1[Financé],$B$118)</f>
        <v>0</v>
      </c>
      <c r="G79" s="1">
        <f>COUNTIFS(Tableau1[Établissement 5],A79,Tableau1[AUDITIONNÉ],$B$117,Tableau1[Financé],$B$118)</f>
        <v>0</v>
      </c>
      <c r="H79" s="1">
        <f>COUNTIFS(Tableau1[Établissement 6],A79,Tableau1[AUDITIONNÉ],$B$117,Tableau1[Financé],$B$118)</f>
        <v>0</v>
      </c>
      <c r="I79" s="1">
        <f>COUNTIFS(Tableau1[Établissement 7],A79,Tableau1[AUDITIONNÉ],$B$117,Tableau1[Financé],$B$118)</f>
        <v>0</v>
      </c>
      <c r="J79" s="1">
        <f>COUNTIFS(Tableau1[Établissement 8],A79,Tableau1[AUDITIONNÉ],$B$117,Tableau1[Financé],$B$118)</f>
        <v>0</v>
      </c>
      <c r="K79" s="1">
        <f>COUNTIFS(Tableau1[Établissement 9],A79,Tableau1[AUDITIONNÉ],$B$117,Tableau1[Financé],$B$118)</f>
        <v>0</v>
      </c>
      <c r="L79" s="1">
        <f>COUNTIFS(Tableau1[Établissement 10],A79,Tableau1[AUDITIONNÉ],$B$117,Tableau1[Financé],$B$118)</f>
        <v>0</v>
      </c>
      <c r="M79" s="1">
        <f>COUNTIFS(Tableau1[Établissement 11],A79,Tableau1[AUDITIONNÉ],$B$117,Tableau1[Financé],$B$118)</f>
        <v>0</v>
      </c>
      <c r="N79" s="1">
        <f>COUNTIFS(Tableau1[Établissement 12],A79,Tableau1[AUDITIONNÉ],$B$117,Tableau1[Financé],$B$118)</f>
        <v>0</v>
      </c>
      <c r="O79" s="1">
        <f>COUNTIFS(Tableau1[Établissement 13],A79,Tableau1[AUDITIONNÉ],$B$117,Tableau1[Financé],$B$118)</f>
        <v>0</v>
      </c>
      <c r="P79" s="1">
        <f>COUNTIFS(Tableau1[Établissement 14],A79,Tableau1[AUDITIONNÉ],$B$117,Tableau1[Financé],$B$118)</f>
        <v>0</v>
      </c>
      <c r="Q79" s="1">
        <f>COUNTIFS(Tableau1[Établissement 15],A79,Tableau1[AUDITIONNÉ],$B$117,Tableau1[Financé],$B$118)</f>
        <v>0</v>
      </c>
      <c r="R79" s="1">
        <f t="shared" si="2"/>
        <v>0</v>
      </c>
    </row>
    <row r="80" spans="1:18">
      <c r="A80" s="1" t="s">
        <v>1169</v>
      </c>
      <c r="B80" s="11">
        <f>COUNTIF(Tableau1[Établissement porteur],A80)</f>
        <v>0</v>
      </c>
      <c r="C80" s="1">
        <f>COUNTIFS(Tableau1[Établissement porteur],A80,Tableau1[AUDITIONNÉ],$B$117,Tableau1[Financé],$B$118)</f>
        <v>0</v>
      </c>
      <c r="D80" s="1">
        <f>COUNTIFS(Tableau1[Établissement 2],A80,Tableau1[AUDITIONNÉ],$B$117,Tableau1[Financé],$B$118)</f>
        <v>1</v>
      </c>
      <c r="E80" s="1">
        <f>COUNTIFS(Tableau1[Établissement 3],A80,Tableau1[AUDITIONNÉ],$B$117,Tableau1[Financé],$B$118)</f>
        <v>0</v>
      </c>
      <c r="F80" s="1">
        <f>COUNTIFS(Tableau1[Établissement 4],A80,Tableau1[AUDITIONNÉ],$B$117,Tableau1[Financé],$B$118)</f>
        <v>0</v>
      </c>
      <c r="G80" s="1">
        <f>COUNTIFS(Tableau1[Établissement 5],A80,Tableau1[AUDITIONNÉ],$B$117,Tableau1[Financé],$B$118)</f>
        <v>0</v>
      </c>
      <c r="H80" s="1">
        <f>COUNTIFS(Tableau1[Établissement 6],A80,Tableau1[AUDITIONNÉ],$B$117,Tableau1[Financé],$B$118)</f>
        <v>0</v>
      </c>
      <c r="I80" s="1">
        <f>COUNTIFS(Tableau1[Établissement 7],A80,Tableau1[AUDITIONNÉ],$B$117,Tableau1[Financé],$B$118)</f>
        <v>0</v>
      </c>
      <c r="J80" s="1">
        <f>COUNTIFS(Tableau1[Établissement 8],A80,Tableau1[AUDITIONNÉ],$B$117,Tableau1[Financé],$B$118)</f>
        <v>0</v>
      </c>
      <c r="K80" s="1">
        <f>COUNTIFS(Tableau1[Établissement 9],A80,Tableau1[AUDITIONNÉ],$B$117,Tableau1[Financé],$B$118)</f>
        <v>0</v>
      </c>
      <c r="L80" s="1">
        <f>COUNTIFS(Tableau1[Établissement 10],A80,Tableau1[AUDITIONNÉ],$B$117,Tableau1[Financé],$B$118)</f>
        <v>0</v>
      </c>
      <c r="M80" s="1">
        <f>COUNTIFS(Tableau1[Établissement 11],A80,Tableau1[AUDITIONNÉ],$B$117,Tableau1[Financé],$B$118)</f>
        <v>0</v>
      </c>
      <c r="N80" s="1">
        <f>COUNTIFS(Tableau1[Établissement 12],A80,Tableau1[AUDITIONNÉ],$B$117,Tableau1[Financé],$B$118)</f>
        <v>0</v>
      </c>
      <c r="O80" s="1">
        <f>COUNTIFS(Tableau1[Établissement 13],A80,Tableau1[AUDITIONNÉ],$B$117,Tableau1[Financé],$B$118)</f>
        <v>0</v>
      </c>
      <c r="P80" s="1">
        <f>COUNTIFS(Tableau1[Établissement 14],A80,Tableau1[AUDITIONNÉ],$B$117,Tableau1[Financé],$B$118)</f>
        <v>0</v>
      </c>
      <c r="Q80" s="1">
        <f>COUNTIFS(Tableau1[Établissement 15],A80,Tableau1[AUDITIONNÉ],$B$117,Tableau1[Financé],$B$118)</f>
        <v>0</v>
      </c>
      <c r="R80" s="1">
        <f t="shared" si="2"/>
        <v>1</v>
      </c>
    </row>
    <row r="81" spans="1:18">
      <c r="A81" s="1" t="s">
        <v>727</v>
      </c>
      <c r="B81" s="11">
        <f>COUNTIF(Tableau1[Établissement porteur],A81)</f>
        <v>0</v>
      </c>
      <c r="C81" s="1">
        <f>COUNTIFS(Tableau1[Établissement porteur],A81,Tableau1[AUDITIONNÉ],$B$117,Tableau1[Financé],$B$118)</f>
        <v>0</v>
      </c>
      <c r="D81" s="1">
        <f>COUNTIFS(Tableau1[Établissement 2],A81,Tableau1[AUDITIONNÉ],$B$117,Tableau1[Financé],$B$118)</f>
        <v>0</v>
      </c>
      <c r="E81" s="1">
        <f>COUNTIFS(Tableau1[Établissement 3],A81,Tableau1[AUDITIONNÉ],$B$117,Tableau1[Financé],$B$118)</f>
        <v>0</v>
      </c>
      <c r="F81" s="1">
        <f>COUNTIFS(Tableau1[Établissement 4],A81,Tableau1[AUDITIONNÉ],$B$117,Tableau1[Financé],$B$118)</f>
        <v>0</v>
      </c>
      <c r="G81" s="1">
        <f>COUNTIFS(Tableau1[Établissement 5],A81,Tableau1[AUDITIONNÉ],$B$117,Tableau1[Financé],$B$118)</f>
        <v>0</v>
      </c>
      <c r="H81" s="1">
        <f>COUNTIFS(Tableau1[Établissement 6],A81,Tableau1[AUDITIONNÉ],$B$117,Tableau1[Financé],$B$118)</f>
        <v>1</v>
      </c>
      <c r="I81" s="1">
        <f>COUNTIFS(Tableau1[Établissement 7],A81,Tableau1[AUDITIONNÉ],$B$117,Tableau1[Financé],$B$118)</f>
        <v>0</v>
      </c>
      <c r="J81" s="1">
        <f>COUNTIFS(Tableau1[Établissement 8],A81,Tableau1[AUDITIONNÉ],$B$117,Tableau1[Financé],$B$118)</f>
        <v>0</v>
      </c>
      <c r="K81" s="1">
        <f>COUNTIFS(Tableau1[Établissement 9],A81,Tableau1[AUDITIONNÉ],$B$117,Tableau1[Financé],$B$118)</f>
        <v>0</v>
      </c>
      <c r="L81" s="1">
        <f>COUNTIFS(Tableau1[Établissement 10],A81,Tableau1[AUDITIONNÉ],$B$117,Tableau1[Financé],$B$118)</f>
        <v>0</v>
      </c>
      <c r="M81" s="1">
        <f>COUNTIFS(Tableau1[Établissement 11],A81,Tableau1[AUDITIONNÉ],$B$117,Tableau1[Financé],$B$118)</f>
        <v>0</v>
      </c>
      <c r="N81" s="1">
        <f>COUNTIFS(Tableau1[Établissement 12],A81,Tableau1[AUDITIONNÉ],$B$117,Tableau1[Financé],$B$118)</f>
        <v>0</v>
      </c>
      <c r="O81" s="1">
        <f>COUNTIFS(Tableau1[Établissement 13],A81,Tableau1[AUDITIONNÉ],$B$117,Tableau1[Financé],$B$118)</f>
        <v>0</v>
      </c>
      <c r="P81" s="1">
        <f>COUNTIFS(Tableau1[Établissement 14],A81,Tableau1[AUDITIONNÉ],$B$117,Tableau1[Financé],$B$118)</f>
        <v>0</v>
      </c>
      <c r="Q81" s="1">
        <f>COUNTIFS(Tableau1[Établissement 15],A81,Tableau1[AUDITIONNÉ],$B$117,Tableau1[Financé],$B$118)</f>
        <v>0</v>
      </c>
      <c r="R81" s="1">
        <f t="shared" si="2"/>
        <v>1</v>
      </c>
    </row>
    <row r="82" spans="1:18">
      <c r="A82" s="1" t="s">
        <v>278</v>
      </c>
      <c r="B82" s="11">
        <f>COUNTIF(Tableau1[Établissement porteur],A82)</f>
        <v>1</v>
      </c>
      <c r="C82" s="1">
        <f>COUNTIFS(Tableau1[Établissement porteur],A82,Tableau1[AUDITIONNÉ],$B$117,Tableau1[Financé],$B$118)</f>
        <v>0</v>
      </c>
      <c r="D82" s="1">
        <f>COUNTIFS(Tableau1[Établissement 2],A82,Tableau1[AUDITIONNÉ],$B$117,Tableau1[Financé],$B$118)</f>
        <v>0</v>
      </c>
      <c r="E82" s="1">
        <f>COUNTIFS(Tableau1[Établissement 3],A82,Tableau1[AUDITIONNÉ],$B$117,Tableau1[Financé],$B$118)</f>
        <v>0</v>
      </c>
      <c r="F82" s="1">
        <f>COUNTIFS(Tableau1[Établissement 4],A82,Tableau1[AUDITIONNÉ],$B$117,Tableau1[Financé],$B$118)</f>
        <v>0</v>
      </c>
      <c r="G82" s="1">
        <f>COUNTIFS(Tableau1[Établissement 5],A82,Tableau1[AUDITIONNÉ],$B$117,Tableau1[Financé],$B$118)</f>
        <v>0</v>
      </c>
      <c r="H82" s="1">
        <f>COUNTIFS(Tableau1[Établissement 6],A82,Tableau1[AUDITIONNÉ],$B$117,Tableau1[Financé],$B$118)</f>
        <v>1</v>
      </c>
      <c r="I82" s="1">
        <f>COUNTIFS(Tableau1[Établissement 7],A82,Tableau1[AUDITIONNÉ],$B$117,Tableau1[Financé],$B$118)</f>
        <v>0</v>
      </c>
      <c r="J82" s="1">
        <f>COUNTIFS(Tableau1[Établissement 8],A82,Tableau1[AUDITIONNÉ],$B$117,Tableau1[Financé],$B$118)</f>
        <v>0</v>
      </c>
      <c r="K82" s="1">
        <f>COUNTIFS(Tableau1[Établissement 9],A82,Tableau1[AUDITIONNÉ],$B$117,Tableau1[Financé],$B$118)</f>
        <v>0</v>
      </c>
      <c r="L82" s="1">
        <f>COUNTIFS(Tableau1[Établissement 10],A82,Tableau1[AUDITIONNÉ],$B$117,Tableau1[Financé],$B$118)</f>
        <v>0</v>
      </c>
      <c r="M82" s="1">
        <f>COUNTIFS(Tableau1[Établissement 11],A82,Tableau1[AUDITIONNÉ],$B$117,Tableau1[Financé],$B$118)</f>
        <v>0</v>
      </c>
      <c r="N82" s="1">
        <f>COUNTIFS(Tableau1[Établissement 12],A82,Tableau1[AUDITIONNÉ],$B$117,Tableau1[Financé],$B$118)</f>
        <v>0</v>
      </c>
      <c r="O82" s="1">
        <f>COUNTIFS(Tableau1[Établissement 13],A82,Tableau1[AUDITIONNÉ],$B$117,Tableau1[Financé],$B$118)</f>
        <v>0</v>
      </c>
      <c r="P82" s="1">
        <f>COUNTIFS(Tableau1[Établissement 14],A82,Tableau1[AUDITIONNÉ],$B$117,Tableau1[Financé],$B$118)</f>
        <v>0</v>
      </c>
      <c r="Q82" s="1">
        <f>COUNTIFS(Tableau1[Établissement 15],A82,Tableau1[AUDITIONNÉ],$B$117,Tableau1[Financé],$B$118)</f>
        <v>0</v>
      </c>
      <c r="R82" s="1">
        <f t="shared" si="2"/>
        <v>1</v>
      </c>
    </row>
    <row r="83" spans="1:18">
      <c r="A83" s="9" t="s">
        <v>586</v>
      </c>
      <c r="B83" s="11">
        <f>COUNTIF(Tableau1[Établissement porteur],A83)</f>
        <v>0</v>
      </c>
      <c r="C83" s="1">
        <f>COUNTIFS(Tableau1[Établissement porteur],A83,Tableau1[AUDITIONNÉ],$B$117,Tableau1[Financé],$B$118)</f>
        <v>0</v>
      </c>
      <c r="D83" s="1">
        <f>COUNTIFS(Tableau1[Établissement 2],A83,Tableau1[AUDITIONNÉ],$B$117,Tableau1[Financé],$B$118)</f>
        <v>0</v>
      </c>
      <c r="E83" s="1">
        <f>COUNTIFS(Tableau1[Établissement 3],A83,Tableau1[AUDITIONNÉ],$B$117,Tableau1[Financé],$B$118)</f>
        <v>0</v>
      </c>
      <c r="F83" s="1">
        <f>COUNTIFS(Tableau1[Établissement 4],A83,Tableau1[AUDITIONNÉ],$B$117,Tableau1[Financé],$B$118)</f>
        <v>0</v>
      </c>
      <c r="G83" s="1">
        <f>COUNTIFS(Tableau1[Établissement 5],A83,Tableau1[AUDITIONNÉ],$B$117,Tableau1[Financé],$B$118)</f>
        <v>0</v>
      </c>
      <c r="H83" s="1">
        <f>COUNTIFS(Tableau1[Établissement 6],A83,Tableau1[AUDITIONNÉ],$B$117,Tableau1[Financé],$B$118)</f>
        <v>0</v>
      </c>
      <c r="I83" s="1">
        <f>COUNTIFS(Tableau1[Établissement 7],A83,Tableau1[AUDITIONNÉ],$B$117,Tableau1[Financé],$B$118)</f>
        <v>0</v>
      </c>
      <c r="J83" s="1">
        <f>COUNTIFS(Tableau1[Établissement 8],A83,Tableau1[AUDITIONNÉ],$B$117,Tableau1[Financé],$B$118)</f>
        <v>0</v>
      </c>
      <c r="K83" s="1">
        <f>COUNTIFS(Tableau1[Établissement 9],A83,Tableau1[AUDITIONNÉ],$B$117,Tableau1[Financé],$B$118)</f>
        <v>0</v>
      </c>
      <c r="L83" s="1">
        <f>COUNTIFS(Tableau1[Établissement 10],A83,Tableau1[AUDITIONNÉ],$B$117,Tableau1[Financé],$B$118)</f>
        <v>0</v>
      </c>
      <c r="M83" s="1">
        <f>COUNTIFS(Tableau1[Établissement 11],A83,Tableau1[AUDITIONNÉ],$B$117,Tableau1[Financé],$B$118)</f>
        <v>0</v>
      </c>
      <c r="N83" s="1">
        <f>COUNTIFS(Tableau1[Établissement 12],A83,Tableau1[AUDITIONNÉ],$B$117,Tableau1[Financé],$B$118)</f>
        <v>0</v>
      </c>
      <c r="O83" s="1">
        <f>COUNTIFS(Tableau1[Établissement 13],A83,Tableau1[AUDITIONNÉ],$B$117,Tableau1[Financé],$B$118)</f>
        <v>0</v>
      </c>
      <c r="P83" s="1">
        <f>COUNTIFS(Tableau1[Établissement 14],A83,Tableau1[AUDITIONNÉ],$B$117,Tableau1[Financé],$B$118)</f>
        <v>0</v>
      </c>
      <c r="Q83" s="1">
        <f>COUNTIFS(Tableau1[Établissement 15],A83,Tableau1[AUDITIONNÉ],$B$117,Tableau1[Financé],$B$118)</f>
        <v>0</v>
      </c>
      <c r="R83" s="1">
        <f t="shared" si="2"/>
        <v>0</v>
      </c>
    </row>
    <row r="84" spans="1:18">
      <c r="A84" s="1" t="s">
        <v>268</v>
      </c>
      <c r="B84" s="11">
        <f>COUNTIF(Tableau1[Établissement porteur],A84)</f>
        <v>5</v>
      </c>
      <c r="C84" s="1">
        <f>COUNTIFS(Tableau1[Établissement porteur],A84,Tableau1[AUDITIONNÉ],$B$117,Tableau1[Financé],$B$118)</f>
        <v>1</v>
      </c>
      <c r="D84" s="1">
        <f>COUNTIFS(Tableau1[Établissement 2],A84,Tableau1[AUDITIONNÉ],$B$117,Tableau1[Financé],$B$118)</f>
        <v>1</v>
      </c>
      <c r="E84" s="1">
        <f>COUNTIFS(Tableau1[Établissement 3],A84,Tableau1[AUDITIONNÉ],$B$117,Tableau1[Financé],$B$118)</f>
        <v>1</v>
      </c>
      <c r="F84" s="1">
        <f>COUNTIFS(Tableau1[Établissement 4],A84,Tableau1[AUDITIONNÉ],$B$117,Tableau1[Financé],$B$118)</f>
        <v>0</v>
      </c>
      <c r="G84" s="1">
        <f>COUNTIFS(Tableau1[Établissement 5],A84,Tableau1[AUDITIONNÉ],$B$117,Tableau1[Financé],$B$118)</f>
        <v>1</v>
      </c>
      <c r="H84" s="1">
        <f>COUNTIFS(Tableau1[Établissement 6],A84,Tableau1[AUDITIONNÉ],$B$117,Tableau1[Financé],$B$118)</f>
        <v>0</v>
      </c>
      <c r="I84" s="1">
        <f>COUNTIFS(Tableau1[Établissement 7],A84,Tableau1[AUDITIONNÉ],$B$117,Tableau1[Financé],$B$118)</f>
        <v>0</v>
      </c>
      <c r="J84" s="1">
        <f>COUNTIFS(Tableau1[Établissement 8],A84,Tableau1[AUDITIONNÉ],$B$117,Tableau1[Financé],$B$118)</f>
        <v>0</v>
      </c>
      <c r="K84" s="1">
        <f>COUNTIFS(Tableau1[Établissement 9],A84,Tableau1[AUDITIONNÉ],$B$117,Tableau1[Financé],$B$118)</f>
        <v>0</v>
      </c>
      <c r="L84" s="1">
        <f>COUNTIFS(Tableau1[Établissement 10],A84,Tableau1[AUDITIONNÉ],$B$117,Tableau1[Financé],$B$118)</f>
        <v>0</v>
      </c>
      <c r="M84" s="1">
        <f>COUNTIFS(Tableau1[Établissement 11],A84,Tableau1[AUDITIONNÉ],$B$117,Tableau1[Financé],$B$118)</f>
        <v>0</v>
      </c>
      <c r="N84" s="1">
        <f>COUNTIFS(Tableau1[Établissement 12],A84,Tableau1[AUDITIONNÉ],$B$117,Tableau1[Financé],$B$118)</f>
        <v>0</v>
      </c>
      <c r="O84" s="1">
        <f>COUNTIFS(Tableau1[Établissement 13],A84,Tableau1[AUDITIONNÉ],$B$117,Tableau1[Financé],$B$118)</f>
        <v>0</v>
      </c>
      <c r="P84" s="1">
        <f>COUNTIFS(Tableau1[Établissement 14],A84,Tableau1[AUDITIONNÉ],$B$117,Tableau1[Financé],$B$118)</f>
        <v>0</v>
      </c>
      <c r="Q84" s="1">
        <f>COUNTIFS(Tableau1[Établissement 15],A84,Tableau1[AUDITIONNÉ],$B$117,Tableau1[Financé],$B$118)</f>
        <v>0</v>
      </c>
      <c r="R84" s="1">
        <f t="shared" si="2"/>
        <v>4</v>
      </c>
    </row>
    <row r="85" spans="1:18">
      <c r="A85" s="9" t="s">
        <v>658</v>
      </c>
      <c r="B85" s="11">
        <f>COUNTIF(Tableau1[Établissement porteur],A85)</f>
        <v>0</v>
      </c>
      <c r="C85" s="1">
        <f>COUNTIFS(Tableau1[Établissement porteur],A85,Tableau1[AUDITIONNÉ],$B$117,Tableau1[Financé],$B$118)</f>
        <v>0</v>
      </c>
      <c r="D85" s="1">
        <f>COUNTIFS(Tableau1[Établissement 2],A85,Tableau1[AUDITIONNÉ],$B$117,Tableau1[Financé],$B$118)</f>
        <v>0</v>
      </c>
      <c r="E85" s="1">
        <f>COUNTIFS(Tableau1[Établissement 3],A85,Tableau1[AUDITIONNÉ],$B$117,Tableau1[Financé],$B$118)</f>
        <v>0</v>
      </c>
      <c r="F85" s="1">
        <f>COUNTIFS(Tableau1[Établissement 4],A85,Tableau1[AUDITIONNÉ],$B$117,Tableau1[Financé],$B$118)</f>
        <v>0</v>
      </c>
      <c r="G85" s="1">
        <f>COUNTIFS(Tableau1[Établissement 5],A85,Tableau1[AUDITIONNÉ],$B$117,Tableau1[Financé],$B$118)</f>
        <v>1</v>
      </c>
      <c r="H85" s="1">
        <f>COUNTIFS(Tableau1[Établissement 6],A85,Tableau1[AUDITIONNÉ],$B$117,Tableau1[Financé],$B$118)</f>
        <v>0</v>
      </c>
      <c r="I85" s="1">
        <f>COUNTIFS(Tableau1[Établissement 7],A85,Tableau1[AUDITIONNÉ],$B$117,Tableau1[Financé],$B$118)</f>
        <v>0</v>
      </c>
      <c r="J85" s="1">
        <f>COUNTIFS(Tableau1[Établissement 8],A85,Tableau1[AUDITIONNÉ],$B$117,Tableau1[Financé],$B$118)</f>
        <v>0</v>
      </c>
      <c r="K85" s="1">
        <f>COUNTIFS(Tableau1[Établissement 9],A85,Tableau1[AUDITIONNÉ],$B$117,Tableau1[Financé],$B$118)</f>
        <v>0</v>
      </c>
      <c r="L85" s="1">
        <f>COUNTIFS(Tableau1[Établissement 10],A85,Tableau1[AUDITIONNÉ],$B$117,Tableau1[Financé],$B$118)</f>
        <v>0</v>
      </c>
      <c r="M85" s="1">
        <f>COUNTIFS(Tableau1[Établissement 11],A85,Tableau1[AUDITIONNÉ],$B$117,Tableau1[Financé],$B$118)</f>
        <v>0</v>
      </c>
      <c r="N85" s="1">
        <f>COUNTIFS(Tableau1[Établissement 12],A85,Tableau1[AUDITIONNÉ],$B$117,Tableau1[Financé],$B$118)</f>
        <v>0</v>
      </c>
      <c r="O85" s="1">
        <f>COUNTIFS(Tableau1[Établissement 13],A85,Tableau1[AUDITIONNÉ],$B$117,Tableau1[Financé],$B$118)</f>
        <v>0</v>
      </c>
      <c r="P85" s="1">
        <f>COUNTIFS(Tableau1[Établissement 14],A85,Tableau1[AUDITIONNÉ],$B$117,Tableau1[Financé],$B$118)</f>
        <v>0</v>
      </c>
      <c r="Q85" s="1">
        <f>COUNTIFS(Tableau1[Établissement 15],A85,Tableau1[AUDITIONNÉ],$B$117,Tableau1[Financé],$B$118)</f>
        <v>0</v>
      </c>
      <c r="R85" s="1">
        <f t="shared" si="2"/>
        <v>1</v>
      </c>
    </row>
    <row r="86" spans="1:18">
      <c r="A86" s="1" t="s">
        <v>1418</v>
      </c>
      <c r="B86" s="11">
        <f>COUNTIF(Tableau1[Établissement porteur],A86)</f>
        <v>0</v>
      </c>
      <c r="C86" s="1">
        <f>COUNTIFS(Tableau1[Établissement porteur],A86,Tableau1[AUDITIONNÉ],$B$117,Tableau1[Financé],$B$118)</f>
        <v>0</v>
      </c>
      <c r="D86" s="1">
        <f>COUNTIFS(Tableau1[Établissement 2],A86,Tableau1[AUDITIONNÉ],$B$117,Tableau1[Financé],$B$118)</f>
        <v>0</v>
      </c>
      <c r="E86" s="1">
        <f>COUNTIFS(Tableau1[Établissement 3],A86,Tableau1[AUDITIONNÉ],$B$117,Tableau1[Financé],$B$118)</f>
        <v>0</v>
      </c>
      <c r="F86" s="1">
        <f>COUNTIFS(Tableau1[Établissement 4],A86,Tableau1[AUDITIONNÉ],$B$117,Tableau1[Financé],$B$118)</f>
        <v>0</v>
      </c>
      <c r="G86" s="1">
        <f>COUNTIFS(Tableau1[Établissement 5],A86,Tableau1[AUDITIONNÉ],$B$117,Tableau1[Financé],$B$118)</f>
        <v>0</v>
      </c>
      <c r="H86" s="1">
        <f>COUNTIFS(Tableau1[Établissement 6],A86,Tableau1[AUDITIONNÉ],$B$117,Tableau1[Financé],$B$118)</f>
        <v>0</v>
      </c>
      <c r="I86" s="1">
        <f>COUNTIFS(Tableau1[Établissement 7],A86,Tableau1[AUDITIONNÉ],$B$117,Tableau1[Financé],$B$118)</f>
        <v>1</v>
      </c>
      <c r="J86" s="1">
        <f>COUNTIFS(Tableau1[Établissement 8],A86,Tableau1[AUDITIONNÉ],$B$117,Tableau1[Financé],$B$118)</f>
        <v>0</v>
      </c>
      <c r="K86" s="1">
        <f>COUNTIFS(Tableau1[Établissement 9],A86,Tableau1[AUDITIONNÉ],$B$117,Tableau1[Financé],$B$118)</f>
        <v>0</v>
      </c>
      <c r="L86" s="1">
        <f>COUNTIFS(Tableau1[Établissement 10],A86,Tableau1[AUDITIONNÉ],$B$117,Tableau1[Financé],$B$118)</f>
        <v>0</v>
      </c>
      <c r="M86" s="1">
        <f>COUNTIFS(Tableau1[Établissement 11],A86,Tableau1[AUDITIONNÉ],$B$117,Tableau1[Financé],$B$118)</f>
        <v>0</v>
      </c>
      <c r="N86" s="1">
        <f>COUNTIFS(Tableau1[Établissement 12],A86,Tableau1[AUDITIONNÉ],$B$117,Tableau1[Financé],$B$118)</f>
        <v>0</v>
      </c>
      <c r="O86" s="1">
        <f>COUNTIFS(Tableau1[Établissement 13],A86,Tableau1[AUDITIONNÉ],$B$117,Tableau1[Financé],$B$118)</f>
        <v>0</v>
      </c>
      <c r="P86" s="1">
        <f>COUNTIFS(Tableau1[Établissement 14],A86,Tableau1[AUDITIONNÉ],$B$117,Tableau1[Financé],$B$118)</f>
        <v>0</v>
      </c>
      <c r="Q86" s="1">
        <f>COUNTIFS(Tableau1[Établissement 15],A86,Tableau1[AUDITIONNÉ],$B$117,Tableau1[Financé],$B$118)</f>
        <v>0</v>
      </c>
      <c r="R86" s="1">
        <f t="shared" si="2"/>
        <v>1</v>
      </c>
    </row>
    <row r="87" spans="1:18" s="2" customFormat="1">
      <c r="A87" s="15" t="s">
        <v>1092</v>
      </c>
      <c r="B87" s="11">
        <f>COUNTIF(Tableau1[Établissement porteur],A87)</f>
        <v>0</v>
      </c>
      <c r="C87" s="1">
        <f>COUNTIFS(Tableau1[Établissement porteur],A87,Tableau1[AUDITIONNÉ],$B$117,Tableau1[Financé],$B$118)</f>
        <v>0</v>
      </c>
      <c r="D87" s="1">
        <f>COUNTIFS(Tableau1[Établissement 2],A87,Tableau1[AUDITIONNÉ],$B$117,Tableau1[Financé],$B$118)</f>
        <v>1</v>
      </c>
      <c r="E87" s="1">
        <f>COUNTIFS(Tableau1[Établissement 3],A87,Tableau1[AUDITIONNÉ],$B$117,Tableau1[Financé],$B$118)</f>
        <v>0</v>
      </c>
      <c r="F87" s="1">
        <f>COUNTIFS(Tableau1[Établissement 4],A87,Tableau1[AUDITIONNÉ],$B$117,Tableau1[Financé],$B$118)</f>
        <v>0</v>
      </c>
      <c r="G87" s="1">
        <f>COUNTIFS(Tableau1[Établissement 5],A87,Tableau1[AUDITIONNÉ],$B$117,Tableau1[Financé],$B$118)</f>
        <v>0</v>
      </c>
      <c r="H87" s="1">
        <f>COUNTIFS(Tableau1[Établissement 6],A87,Tableau1[AUDITIONNÉ],$B$117,Tableau1[Financé],$B$118)</f>
        <v>0</v>
      </c>
      <c r="I87" s="1">
        <f>COUNTIFS(Tableau1[Établissement 7],A87,Tableau1[AUDITIONNÉ],$B$117,Tableau1[Financé],$B$118)</f>
        <v>0</v>
      </c>
      <c r="J87" s="1">
        <f>COUNTIFS(Tableau1[Établissement 8],A87,Tableau1[AUDITIONNÉ],$B$117,Tableau1[Financé],$B$118)</f>
        <v>0</v>
      </c>
      <c r="K87" s="1">
        <f>COUNTIFS(Tableau1[Établissement 9],A87,Tableau1[AUDITIONNÉ],$B$117,Tableau1[Financé],$B$118)</f>
        <v>0</v>
      </c>
      <c r="L87" s="1">
        <f>COUNTIFS(Tableau1[Établissement 10],A87,Tableau1[AUDITIONNÉ],$B$117,Tableau1[Financé],$B$118)</f>
        <v>0</v>
      </c>
      <c r="M87" s="1">
        <f>COUNTIFS(Tableau1[Établissement 11],A87,Tableau1[AUDITIONNÉ],$B$117,Tableau1[Financé],$B$118)</f>
        <v>0</v>
      </c>
      <c r="N87" s="1">
        <f>COUNTIFS(Tableau1[Établissement 12],A87,Tableau1[AUDITIONNÉ],$B$117,Tableau1[Financé],$B$118)</f>
        <v>0</v>
      </c>
      <c r="O87" s="1">
        <f>COUNTIFS(Tableau1[Établissement 13],A87,Tableau1[AUDITIONNÉ],$B$117,Tableau1[Financé],$B$118)</f>
        <v>0</v>
      </c>
      <c r="P87" s="1">
        <f>COUNTIFS(Tableau1[Établissement 14],A87,Tableau1[AUDITIONNÉ],$B$117,Tableau1[Financé],$B$118)</f>
        <v>0</v>
      </c>
      <c r="Q87" s="1">
        <f>COUNTIFS(Tableau1[Établissement 15],A87,Tableau1[AUDITIONNÉ],$B$117,Tableau1[Financé],$B$118)</f>
        <v>0</v>
      </c>
      <c r="R87" s="1">
        <f t="shared" si="2"/>
        <v>1</v>
      </c>
    </row>
    <row r="88" spans="1:18" s="2" customFormat="1">
      <c r="A88" s="1" t="s">
        <v>447</v>
      </c>
      <c r="B88" s="11">
        <f>COUNTIF(Tableau1[Établissement porteur],A88)</f>
        <v>0</v>
      </c>
      <c r="C88" s="1">
        <f>COUNTIFS(Tableau1[Établissement porteur],A88,Tableau1[AUDITIONNÉ],$B$117,Tableau1[Financé],$B$118)</f>
        <v>0</v>
      </c>
      <c r="D88" s="1">
        <f>COUNTIFS(Tableau1[Établissement 2],A88,Tableau1[AUDITIONNÉ],$B$117,Tableau1[Financé],$B$118)</f>
        <v>0</v>
      </c>
      <c r="E88" s="1">
        <f>COUNTIFS(Tableau1[Établissement 3],A88,Tableau1[AUDITIONNÉ],$B$117,Tableau1[Financé],$B$118)</f>
        <v>0</v>
      </c>
      <c r="F88" s="1">
        <f>COUNTIFS(Tableau1[Établissement 4],A88,Tableau1[AUDITIONNÉ],$B$117,Tableau1[Financé],$B$118)</f>
        <v>0</v>
      </c>
      <c r="G88" s="1">
        <f>COUNTIFS(Tableau1[Établissement 5],A88,Tableau1[AUDITIONNÉ],$B$117,Tableau1[Financé],$B$118)</f>
        <v>0</v>
      </c>
      <c r="H88" s="1">
        <f>COUNTIFS(Tableau1[Établissement 6],A88,Tableau1[AUDITIONNÉ],$B$117,Tableau1[Financé],$B$118)</f>
        <v>0</v>
      </c>
      <c r="I88" s="1">
        <f>COUNTIFS(Tableau1[Établissement 7],A88,Tableau1[AUDITIONNÉ],$B$117,Tableau1[Financé],$B$118)</f>
        <v>0</v>
      </c>
      <c r="J88" s="1">
        <f>COUNTIFS(Tableau1[Établissement 8],A88,Tableau1[AUDITIONNÉ],$B$117,Tableau1[Financé],$B$118)</f>
        <v>0</v>
      </c>
      <c r="K88" s="1">
        <f>COUNTIFS(Tableau1[Établissement 9],A88,Tableau1[AUDITIONNÉ],$B$117,Tableau1[Financé],$B$118)</f>
        <v>0</v>
      </c>
      <c r="L88" s="1">
        <f>COUNTIFS(Tableau1[Établissement 10],A88,Tableau1[AUDITIONNÉ],$B$117,Tableau1[Financé],$B$118)</f>
        <v>0</v>
      </c>
      <c r="M88" s="1">
        <f>COUNTIFS(Tableau1[Établissement 11],A88,Tableau1[AUDITIONNÉ],$B$117,Tableau1[Financé],$B$118)</f>
        <v>0</v>
      </c>
      <c r="N88" s="1">
        <f>COUNTIFS(Tableau1[Établissement 12],A88,Tableau1[AUDITIONNÉ],$B$117,Tableau1[Financé],$B$118)</f>
        <v>0</v>
      </c>
      <c r="O88" s="1">
        <f>COUNTIFS(Tableau1[Établissement 13],A88,Tableau1[AUDITIONNÉ],$B$117,Tableau1[Financé],$B$118)</f>
        <v>0</v>
      </c>
      <c r="P88" s="1">
        <f>COUNTIFS(Tableau1[Établissement 14],A88,Tableau1[AUDITIONNÉ],$B$117,Tableau1[Financé],$B$118)</f>
        <v>0</v>
      </c>
      <c r="Q88" s="1">
        <f>COUNTIFS(Tableau1[Établissement 15],A88,Tableau1[AUDITIONNÉ],$B$117,Tableau1[Financé],$B$118)</f>
        <v>0</v>
      </c>
      <c r="R88" s="1">
        <f t="shared" si="2"/>
        <v>0</v>
      </c>
    </row>
    <row r="89" spans="1:18" s="2" customFormat="1">
      <c r="A89" s="11" t="s">
        <v>245</v>
      </c>
      <c r="B89" s="11">
        <f>COUNTIF(Tableau1[Établissement porteur],A89)</f>
        <v>2</v>
      </c>
      <c r="C89" s="1">
        <f>COUNTIFS(Tableau1[Établissement porteur],A89,Tableau1[AUDITIONNÉ],$B$117,Tableau1[Financé],$B$118)</f>
        <v>0</v>
      </c>
      <c r="D89" s="1">
        <f>COUNTIFS(Tableau1[Établissement 2],A89,Tableau1[AUDITIONNÉ],$B$117,Tableau1[Financé],$B$118)</f>
        <v>0</v>
      </c>
      <c r="E89" s="1">
        <f>COUNTIFS(Tableau1[Établissement 3],A89,Tableau1[AUDITIONNÉ],$B$117,Tableau1[Financé],$B$118)</f>
        <v>0</v>
      </c>
      <c r="F89" s="1">
        <f>COUNTIFS(Tableau1[Établissement 4],A89,Tableau1[AUDITIONNÉ],$B$117,Tableau1[Financé],$B$118)</f>
        <v>0</v>
      </c>
      <c r="G89" s="1">
        <f>COUNTIFS(Tableau1[Établissement 5],A89,Tableau1[AUDITIONNÉ],$B$117,Tableau1[Financé],$B$118)</f>
        <v>0</v>
      </c>
      <c r="H89" s="1">
        <f>COUNTIFS(Tableau1[Établissement 6],A89,Tableau1[AUDITIONNÉ],$B$117,Tableau1[Financé],$B$118)</f>
        <v>0</v>
      </c>
      <c r="I89" s="1">
        <f>COUNTIFS(Tableau1[Établissement 7],A89,Tableau1[AUDITIONNÉ],$B$117,Tableau1[Financé],$B$118)</f>
        <v>0</v>
      </c>
      <c r="J89" s="1">
        <f>COUNTIFS(Tableau1[Établissement 8],A89,Tableau1[AUDITIONNÉ],$B$117,Tableau1[Financé],$B$118)</f>
        <v>0</v>
      </c>
      <c r="K89" s="1">
        <f>COUNTIFS(Tableau1[Établissement 9],A89,Tableau1[AUDITIONNÉ],$B$117,Tableau1[Financé],$B$118)</f>
        <v>0</v>
      </c>
      <c r="L89" s="1">
        <f>COUNTIFS(Tableau1[Établissement 10],A89,Tableau1[AUDITIONNÉ],$B$117,Tableau1[Financé],$B$118)</f>
        <v>0</v>
      </c>
      <c r="M89" s="1">
        <f>COUNTIFS(Tableau1[Établissement 11],A89,Tableau1[AUDITIONNÉ],$B$117,Tableau1[Financé],$B$118)</f>
        <v>0</v>
      </c>
      <c r="N89" s="1">
        <f>COUNTIFS(Tableau1[Établissement 12],A89,Tableau1[AUDITIONNÉ],$B$117,Tableau1[Financé],$B$118)</f>
        <v>0</v>
      </c>
      <c r="O89" s="1">
        <f>COUNTIFS(Tableau1[Établissement 13],A89,Tableau1[AUDITIONNÉ],$B$117,Tableau1[Financé],$B$118)</f>
        <v>0</v>
      </c>
      <c r="P89" s="1">
        <f>COUNTIFS(Tableau1[Établissement 14],A89,Tableau1[AUDITIONNÉ],$B$117,Tableau1[Financé],$B$118)</f>
        <v>0</v>
      </c>
      <c r="Q89" s="1">
        <f>COUNTIFS(Tableau1[Établissement 15],A89,Tableau1[AUDITIONNÉ],$B$117,Tableau1[Financé],$B$118)</f>
        <v>0</v>
      </c>
      <c r="R89" s="1">
        <f t="shared" si="2"/>
        <v>0</v>
      </c>
    </row>
    <row r="90" spans="1:18">
      <c r="A90" s="9" t="s">
        <v>565</v>
      </c>
      <c r="B90" s="11">
        <f>COUNTIF(Tableau1[Établissement porteur],A90)</f>
        <v>0</v>
      </c>
      <c r="C90" s="1">
        <f>COUNTIFS(Tableau1[Établissement porteur],A90,Tableau1[AUDITIONNÉ],$B$117,Tableau1[Financé],$B$118)</f>
        <v>0</v>
      </c>
      <c r="D90" s="1">
        <f>COUNTIFS(Tableau1[Établissement 2],A90,Tableau1[AUDITIONNÉ],$B$117,Tableau1[Financé],$B$118)</f>
        <v>0</v>
      </c>
      <c r="E90" s="1">
        <f>COUNTIFS(Tableau1[Établissement 3],A90,Tableau1[AUDITIONNÉ],$B$117,Tableau1[Financé],$B$118)</f>
        <v>0</v>
      </c>
      <c r="F90" s="1">
        <f>COUNTIFS(Tableau1[Établissement 4],A90,Tableau1[AUDITIONNÉ],$B$117,Tableau1[Financé],$B$118)</f>
        <v>0</v>
      </c>
      <c r="G90" s="1">
        <f>COUNTIFS(Tableau1[Établissement 5],A90,Tableau1[AUDITIONNÉ],$B$117,Tableau1[Financé],$B$118)</f>
        <v>1</v>
      </c>
      <c r="H90" s="1">
        <f>COUNTIFS(Tableau1[Établissement 6],A90,Tableau1[AUDITIONNÉ],$B$117,Tableau1[Financé],$B$118)</f>
        <v>1</v>
      </c>
      <c r="I90" s="1">
        <f>COUNTIFS(Tableau1[Établissement 7],A90,Tableau1[AUDITIONNÉ],$B$117,Tableau1[Financé],$B$118)</f>
        <v>0</v>
      </c>
      <c r="J90" s="1">
        <f>COUNTIFS(Tableau1[Établissement 8],A90,Tableau1[AUDITIONNÉ],$B$117,Tableau1[Financé],$B$118)</f>
        <v>0</v>
      </c>
      <c r="K90" s="1">
        <f>COUNTIFS(Tableau1[Établissement 9],A90,Tableau1[AUDITIONNÉ],$B$117,Tableau1[Financé],$B$118)</f>
        <v>0</v>
      </c>
      <c r="L90" s="1">
        <f>COUNTIFS(Tableau1[Établissement 10],A90,Tableau1[AUDITIONNÉ],$B$117,Tableau1[Financé],$B$118)</f>
        <v>0</v>
      </c>
      <c r="M90" s="1">
        <f>COUNTIFS(Tableau1[Établissement 11],A90,Tableau1[AUDITIONNÉ],$B$117,Tableau1[Financé],$B$118)</f>
        <v>0</v>
      </c>
      <c r="N90" s="1">
        <f>COUNTIFS(Tableau1[Établissement 12],A90,Tableau1[AUDITIONNÉ],$B$117,Tableau1[Financé],$B$118)</f>
        <v>0</v>
      </c>
      <c r="O90" s="1">
        <f>COUNTIFS(Tableau1[Établissement 13],A90,Tableau1[AUDITIONNÉ],$B$117,Tableau1[Financé],$B$118)</f>
        <v>0</v>
      </c>
      <c r="P90" s="1">
        <f>COUNTIFS(Tableau1[Établissement 14],A90,Tableau1[AUDITIONNÉ],$B$117,Tableau1[Financé],$B$118)</f>
        <v>0</v>
      </c>
      <c r="Q90" s="1">
        <f>COUNTIFS(Tableau1[Établissement 15],A90,Tableau1[AUDITIONNÉ],$B$117,Tableau1[Financé],$B$118)</f>
        <v>0</v>
      </c>
      <c r="R90" s="1">
        <f t="shared" si="2"/>
        <v>2</v>
      </c>
    </row>
    <row r="91" spans="1:18">
      <c r="A91" s="11" t="s">
        <v>898</v>
      </c>
      <c r="B91" s="11">
        <f>COUNTIF(Tableau1[Établissement porteur],A91)</f>
        <v>0</v>
      </c>
      <c r="C91" s="1">
        <f>COUNTIFS(Tableau1[Établissement porteur],A91,Tableau1[AUDITIONNÉ],$B$117,Tableau1[Financé],$B$118)</f>
        <v>0</v>
      </c>
      <c r="D91" s="1">
        <f>COUNTIFS(Tableau1[Établissement 2],A91,Tableau1[AUDITIONNÉ],$B$117,Tableau1[Financé],$B$118)</f>
        <v>0</v>
      </c>
      <c r="E91" s="1">
        <f>COUNTIFS(Tableau1[Établissement 3],A91,Tableau1[AUDITIONNÉ],$B$117,Tableau1[Financé],$B$118)</f>
        <v>2</v>
      </c>
      <c r="F91" s="1">
        <f>COUNTIFS(Tableau1[Établissement 4],A91,Tableau1[AUDITIONNÉ],$B$117,Tableau1[Financé],$B$118)</f>
        <v>1</v>
      </c>
      <c r="G91" s="1">
        <f>COUNTIFS(Tableau1[Établissement 5],A91,Tableau1[AUDITIONNÉ],$B$117,Tableau1[Financé],$B$118)</f>
        <v>0</v>
      </c>
      <c r="H91" s="1">
        <f>COUNTIFS(Tableau1[Établissement 6],A91,Tableau1[AUDITIONNÉ],$B$117,Tableau1[Financé],$B$118)</f>
        <v>0</v>
      </c>
      <c r="I91" s="1">
        <f>COUNTIFS(Tableau1[Établissement 7],A91,Tableau1[AUDITIONNÉ],$B$117,Tableau1[Financé],$B$118)</f>
        <v>1</v>
      </c>
      <c r="J91" s="1">
        <f>COUNTIFS(Tableau1[Établissement 8],A91,Tableau1[AUDITIONNÉ],$B$117,Tableau1[Financé],$B$118)</f>
        <v>0</v>
      </c>
      <c r="K91" s="1">
        <f>COUNTIFS(Tableau1[Établissement 9],A91,Tableau1[AUDITIONNÉ],$B$117,Tableau1[Financé],$B$118)</f>
        <v>0</v>
      </c>
      <c r="L91" s="1">
        <f>COUNTIFS(Tableau1[Établissement 10],A91,Tableau1[AUDITIONNÉ],$B$117,Tableau1[Financé],$B$118)</f>
        <v>0</v>
      </c>
      <c r="M91" s="1">
        <f>COUNTIFS(Tableau1[Établissement 11],A91,Tableau1[AUDITIONNÉ],$B$117,Tableau1[Financé],$B$118)</f>
        <v>0</v>
      </c>
      <c r="N91" s="1">
        <f>COUNTIFS(Tableau1[Établissement 12],A91,Tableau1[AUDITIONNÉ],$B$117,Tableau1[Financé],$B$118)</f>
        <v>0</v>
      </c>
      <c r="O91" s="1">
        <f>COUNTIFS(Tableau1[Établissement 13],A91,Tableau1[AUDITIONNÉ],$B$117,Tableau1[Financé],$B$118)</f>
        <v>0</v>
      </c>
      <c r="P91" s="1">
        <f>COUNTIFS(Tableau1[Établissement 14],A91,Tableau1[AUDITIONNÉ],$B$117,Tableau1[Financé],$B$118)</f>
        <v>0</v>
      </c>
      <c r="Q91" s="1">
        <f>COUNTIFS(Tableau1[Établissement 15],A91,Tableau1[AUDITIONNÉ],$B$117,Tableau1[Financé],$B$118)</f>
        <v>0</v>
      </c>
      <c r="R91" s="1">
        <f t="shared" si="2"/>
        <v>4</v>
      </c>
    </row>
    <row r="92" spans="1:18">
      <c r="A92" s="1" t="s">
        <v>528</v>
      </c>
      <c r="B92" s="11">
        <f>COUNTIF(Tableau1[Établissement porteur],A92)</f>
        <v>0</v>
      </c>
      <c r="C92" s="1">
        <f>COUNTIFS(Tableau1[Établissement porteur],A92,Tableau1[AUDITIONNÉ],$B$117,Tableau1[Financé],$B$118)</f>
        <v>0</v>
      </c>
      <c r="D92" s="1">
        <f>COUNTIFS(Tableau1[Établissement 2],A92,Tableau1[AUDITIONNÉ],$B$117,Tableau1[Financé],$B$118)</f>
        <v>0</v>
      </c>
      <c r="E92" s="1">
        <f>COUNTIFS(Tableau1[Établissement 3],A92,Tableau1[AUDITIONNÉ],$B$117,Tableau1[Financé],$B$118)</f>
        <v>0</v>
      </c>
      <c r="F92" s="1">
        <f>COUNTIFS(Tableau1[Établissement 4],A92,Tableau1[AUDITIONNÉ],$B$117,Tableau1[Financé],$B$118)</f>
        <v>0</v>
      </c>
      <c r="G92" s="1">
        <f>COUNTIFS(Tableau1[Établissement 5],A92,Tableau1[AUDITIONNÉ],$B$117,Tableau1[Financé],$B$118)</f>
        <v>0</v>
      </c>
      <c r="H92" s="1">
        <f>COUNTIFS(Tableau1[Établissement 6],A92,Tableau1[AUDITIONNÉ],$B$117,Tableau1[Financé],$B$118)</f>
        <v>1</v>
      </c>
      <c r="I92" s="1">
        <f>COUNTIFS(Tableau1[Établissement 7],A92,Tableau1[AUDITIONNÉ],$B$117,Tableau1[Financé],$B$118)</f>
        <v>0</v>
      </c>
      <c r="J92" s="1">
        <f>COUNTIFS(Tableau1[Établissement 8],A92,Tableau1[AUDITIONNÉ],$B$117,Tableau1[Financé],$B$118)</f>
        <v>0</v>
      </c>
      <c r="K92" s="1">
        <f>COUNTIFS(Tableau1[Établissement 9],A92,Tableau1[AUDITIONNÉ],$B$117,Tableau1[Financé],$B$118)</f>
        <v>0</v>
      </c>
      <c r="L92" s="1">
        <f>COUNTIFS(Tableau1[Établissement 10],A92,Tableau1[AUDITIONNÉ],$B$117,Tableau1[Financé],$B$118)</f>
        <v>0</v>
      </c>
      <c r="M92" s="1">
        <f>COUNTIFS(Tableau1[Établissement 11],A92,Tableau1[AUDITIONNÉ],$B$117,Tableau1[Financé],$B$118)</f>
        <v>0</v>
      </c>
      <c r="N92" s="1">
        <f>COUNTIFS(Tableau1[Établissement 12],A92,Tableau1[AUDITIONNÉ],$B$117,Tableau1[Financé],$B$118)</f>
        <v>0</v>
      </c>
      <c r="O92" s="1">
        <f>COUNTIFS(Tableau1[Établissement 13],A92,Tableau1[AUDITIONNÉ],$B$117,Tableau1[Financé],$B$118)</f>
        <v>0</v>
      </c>
      <c r="P92" s="1">
        <f>COUNTIFS(Tableau1[Établissement 14],A92,Tableau1[AUDITIONNÉ],$B$117,Tableau1[Financé],$B$118)</f>
        <v>0</v>
      </c>
      <c r="Q92" s="1">
        <f>COUNTIFS(Tableau1[Établissement 15],A92,Tableau1[AUDITIONNÉ],$B$117,Tableau1[Financé],$B$118)</f>
        <v>0</v>
      </c>
      <c r="R92" s="1">
        <f t="shared" si="2"/>
        <v>1</v>
      </c>
    </row>
    <row r="93" spans="1:18">
      <c r="A93" s="9" t="s">
        <v>399</v>
      </c>
      <c r="B93" s="11">
        <f>COUNTIF(Tableau1[Établissement porteur],A93)</f>
        <v>0</v>
      </c>
      <c r="C93" s="1">
        <f>COUNTIFS(Tableau1[Établissement porteur],A93,Tableau1[AUDITIONNÉ],$B$117,Tableau1[Financé],$B$118)</f>
        <v>0</v>
      </c>
      <c r="D93" s="1">
        <f>COUNTIFS(Tableau1[Établissement 2],A93,Tableau1[AUDITIONNÉ],$B$117,Tableau1[Financé],$B$118)</f>
        <v>0</v>
      </c>
      <c r="E93" s="1">
        <f>COUNTIFS(Tableau1[Établissement 3],A93,Tableau1[AUDITIONNÉ],$B$117,Tableau1[Financé],$B$118)</f>
        <v>0</v>
      </c>
      <c r="F93" s="1">
        <f>COUNTIFS(Tableau1[Établissement 4],A93,Tableau1[AUDITIONNÉ],$B$117,Tableau1[Financé],$B$118)</f>
        <v>0</v>
      </c>
      <c r="G93" s="1">
        <f>COUNTIFS(Tableau1[Établissement 5],A93,Tableau1[AUDITIONNÉ],$B$117,Tableau1[Financé],$B$118)</f>
        <v>0</v>
      </c>
      <c r="H93" s="1">
        <f>COUNTIFS(Tableau1[Établissement 6],A93,Tableau1[AUDITIONNÉ],$B$117,Tableau1[Financé],$B$118)</f>
        <v>1</v>
      </c>
      <c r="I93" s="1">
        <f>COUNTIFS(Tableau1[Établissement 7],A93,Tableau1[AUDITIONNÉ],$B$117,Tableau1[Financé],$B$118)</f>
        <v>0</v>
      </c>
      <c r="J93" s="1">
        <f>COUNTIFS(Tableau1[Établissement 8],A93,Tableau1[AUDITIONNÉ],$B$117,Tableau1[Financé],$B$118)</f>
        <v>0</v>
      </c>
      <c r="K93" s="1">
        <f>COUNTIFS(Tableau1[Établissement 9],A93,Tableau1[AUDITIONNÉ],$B$117,Tableau1[Financé],$B$118)</f>
        <v>0</v>
      </c>
      <c r="L93" s="1">
        <f>COUNTIFS(Tableau1[Établissement 10],A93,Tableau1[AUDITIONNÉ],$B$117,Tableau1[Financé],$B$118)</f>
        <v>0</v>
      </c>
      <c r="M93" s="1">
        <f>COUNTIFS(Tableau1[Établissement 11],A93,Tableau1[AUDITIONNÉ],$B$117,Tableau1[Financé],$B$118)</f>
        <v>0</v>
      </c>
      <c r="N93" s="1">
        <f>COUNTIFS(Tableau1[Établissement 12],A93,Tableau1[AUDITIONNÉ],$B$117,Tableau1[Financé],$B$118)</f>
        <v>0</v>
      </c>
      <c r="O93" s="1">
        <f>COUNTIFS(Tableau1[Établissement 13],A93,Tableau1[AUDITIONNÉ],$B$117,Tableau1[Financé],$B$118)</f>
        <v>0</v>
      </c>
      <c r="P93" s="1">
        <f>COUNTIFS(Tableau1[Établissement 14],A93,Tableau1[AUDITIONNÉ],$B$117,Tableau1[Financé],$B$118)</f>
        <v>0</v>
      </c>
      <c r="Q93" s="1">
        <f>COUNTIFS(Tableau1[Établissement 15],A93,Tableau1[AUDITIONNÉ],$B$117,Tableau1[Financé],$B$118)</f>
        <v>0</v>
      </c>
      <c r="R93" s="1">
        <f t="shared" si="2"/>
        <v>1</v>
      </c>
    </row>
    <row r="94" spans="1:18">
      <c r="A94" s="16" t="s">
        <v>946</v>
      </c>
      <c r="B94" s="11">
        <f>COUNTIF(Tableau1[Établissement porteur],A94)</f>
        <v>0</v>
      </c>
      <c r="C94" s="1">
        <f>COUNTIFS(Tableau1[Établissement porteur],A94,Tableau1[AUDITIONNÉ],$B$117,Tableau1[Financé],$B$118)</f>
        <v>0</v>
      </c>
      <c r="D94" s="1">
        <f>COUNTIFS(Tableau1[Établissement 2],A94,Tableau1[AUDITIONNÉ],$B$117,Tableau1[Financé],$B$118)</f>
        <v>0</v>
      </c>
      <c r="E94" s="1">
        <f>COUNTIFS(Tableau1[Établissement 3],A94,Tableau1[AUDITIONNÉ],$B$117,Tableau1[Financé],$B$118)</f>
        <v>0</v>
      </c>
      <c r="F94" s="1">
        <f>COUNTIFS(Tableau1[Établissement 4],A94,Tableau1[AUDITIONNÉ],$B$117,Tableau1[Financé],$B$118)</f>
        <v>0</v>
      </c>
      <c r="G94" s="1">
        <f>COUNTIFS(Tableau1[Établissement 5],A94,Tableau1[AUDITIONNÉ],$B$117,Tableau1[Financé],$B$118)</f>
        <v>1</v>
      </c>
      <c r="H94" s="1">
        <f>COUNTIFS(Tableau1[Établissement 6],A94,Tableau1[AUDITIONNÉ],$B$117,Tableau1[Financé],$B$118)</f>
        <v>0</v>
      </c>
      <c r="I94" s="1">
        <f>COUNTIFS(Tableau1[Établissement 7],A94,Tableau1[AUDITIONNÉ],$B$117,Tableau1[Financé],$B$118)</f>
        <v>0</v>
      </c>
      <c r="J94" s="1">
        <f>COUNTIFS(Tableau1[Établissement 8],A94,Tableau1[AUDITIONNÉ],$B$117,Tableau1[Financé],$B$118)</f>
        <v>0</v>
      </c>
      <c r="K94" s="1">
        <f>COUNTIFS(Tableau1[Établissement 9],A94,Tableau1[AUDITIONNÉ],$B$117,Tableau1[Financé],$B$118)</f>
        <v>0</v>
      </c>
      <c r="L94" s="1">
        <f>COUNTIFS(Tableau1[Établissement 10],A94,Tableau1[AUDITIONNÉ],$B$117,Tableau1[Financé],$B$118)</f>
        <v>0</v>
      </c>
      <c r="M94" s="1">
        <f>COUNTIFS(Tableau1[Établissement 11],A94,Tableau1[AUDITIONNÉ],$B$117,Tableau1[Financé],$B$118)</f>
        <v>0</v>
      </c>
      <c r="N94" s="1">
        <f>COUNTIFS(Tableau1[Établissement 12],A94,Tableau1[AUDITIONNÉ],$B$117,Tableau1[Financé],$B$118)</f>
        <v>0</v>
      </c>
      <c r="O94" s="1">
        <f>COUNTIFS(Tableau1[Établissement 13],A94,Tableau1[AUDITIONNÉ],$B$117,Tableau1[Financé],$B$118)</f>
        <v>0</v>
      </c>
      <c r="P94" s="1">
        <f>COUNTIFS(Tableau1[Établissement 14],A94,Tableau1[AUDITIONNÉ],$B$117,Tableau1[Financé],$B$118)</f>
        <v>0</v>
      </c>
      <c r="Q94" s="1">
        <f>COUNTIFS(Tableau1[Établissement 15],A94,Tableau1[AUDITIONNÉ],$B$117,Tableau1[Financé],$B$118)</f>
        <v>0</v>
      </c>
      <c r="R94" s="1">
        <f t="shared" si="2"/>
        <v>1</v>
      </c>
    </row>
    <row r="95" spans="1:18">
      <c r="A95" s="1" t="s">
        <v>1792</v>
      </c>
      <c r="B95" s="11">
        <f>COUNTIF(Tableau1[Établissement porteur],A95)</f>
        <v>0</v>
      </c>
      <c r="C95" s="1">
        <f>COUNTIFS(Tableau1[Établissement porteur],A95,Tableau1[AUDITIONNÉ],$B$117,Tableau1[Financé],$B$118)</f>
        <v>0</v>
      </c>
      <c r="D95" s="1">
        <f>COUNTIFS(Tableau1[Établissement 2],A95,Tableau1[AUDITIONNÉ],$B$117,Tableau1[Financé],$B$118)</f>
        <v>0</v>
      </c>
      <c r="E95" s="1">
        <f>COUNTIFS(Tableau1[Établissement 3],A95,Tableau1[AUDITIONNÉ],$B$117,Tableau1[Financé],$B$118)</f>
        <v>0</v>
      </c>
      <c r="F95" s="1">
        <f>COUNTIFS(Tableau1[Établissement 4],A95,Tableau1[AUDITIONNÉ],$B$117,Tableau1[Financé],$B$118)</f>
        <v>0</v>
      </c>
      <c r="G95" s="1">
        <f>COUNTIFS(Tableau1[Établissement 5],A95,Tableau1[AUDITIONNÉ],$B$117,Tableau1[Financé],$B$118)</f>
        <v>0</v>
      </c>
      <c r="H95" s="1">
        <f>COUNTIFS(Tableau1[Établissement 6],A95,Tableau1[AUDITIONNÉ],$B$117,Tableau1[Financé],$B$118)</f>
        <v>0</v>
      </c>
      <c r="I95" s="1">
        <f>COUNTIFS(Tableau1[Établissement 7],A95,Tableau1[AUDITIONNÉ],$B$117,Tableau1[Financé],$B$118)</f>
        <v>0</v>
      </c>
      <c r="J95" s="1">
        <f>COUNTIFS(Tableau1[Établissement 8],A95,Tableau1[AUDITIONNÉ],$B$117,Tableau1[Financé],$B$118)</f>
        <v>0</v>
      </c>
      <c r="K95" s="1">
        <f>COUNTIFS(Tableau1[Établissement 9],A95,Tableau1[AUDITIONNÉ],$B$117,Tableau1[Financé],$B$118)</f>
        <v>0</v>
      </c>
      <c r="L95" s="1">
        <f>COUNTIFS(Tableau1[Établissement 10],A95,Tableau1[AUDITIONNÉ],$B$117,Tableau1[Financé],$B$118)</f>
        <v>0</v>
      </c>
      <c r="M95" s="1">
        <f>COUNTIFS(Tableau1[Établissement 11],A95,Tableau1[AUDITIONNÉ],$B$117,Tableau1[Financé],$B$118)</f>
        <v>0</v>
      </c>
      <c r="N95" s="1">
        <f>COUNTIFS(Tableau1[Établissement 12],A95,Tableau1[AUDITIONNÉ],$B$117,Tableau1[Financé],$B$118)</f>
        <v>0</v>
      </c>
      <c r="O95" s="1">
        <f>COUNTIFS(Tableau1[Établissement 13],A95,Tableau1[AUDITIONNÉ],$B$117,Tableau1[Financé],$B$118)</f>
        <v>0</v>
      </c>
      <c r="P95" s="1">
        <f>COUNTIFS(Tableau1[Établissement 14],A95,Tableau1[AUDITIONNÉ],$B$117,Tableau1[Financé],$B$118)</f>
        <v>0</v>
      </c>
      <c r="Q95" s="1">
        <f>COUNTIFS(Tableau1[Établissement 15],A95,Tableau1[AUDITIONNÉ],$B$117,Tableau1[Financé],$B$118)</f>
        <v>0</v>
      </c>
      <c r="R95" s="1">
        <f t="shared" si="2"/>
        <v>0</v>
      </c>
    </row>
    <row r="96" spans="1:18">
      <c r="A96" s="1" t="s">
        <v>1497</v>
      </c>
      <c r="B96" s="11">
        <f>COUNTIF(Tableau1[Établissement porteur],A96)</f>
        <v>1</v>
      </c>
      <c r="C96" s="1">
        <f>COUNTIFS(Tableau1[Établissement porteur],A96,Tableau1[AUDITIONNÉ],$B$117,Tableau1[Financé],$B$118)</f>
        <v>0</v>
      </c>
      <c r="D96" s="1">
        <f>COUNTIFS(Tableau1[Établissement 2],A96,Tableau1[AUDITIONNÉ],$B$117,Tableau1[Financé],$B$118)</f>
        <v>0</v>
      </c>
      <c r="E96" s="1">
        <f>COUNTIFS(Tableau1[Établissement 3],A96,Tableau1[AUDITIONNÉ],$B$117,Tableau1[Financé],$B$118)</f>
        <v>0</v>
      </c>
      <c r="F96" s="1">
        <f>COUNTIFS(Tableau1[Établissement 4],A96,Tableau1[AUDITIONNÉ],$B$117,Tableau1[Financé],$B$118)</f>
        <v>0</v>
      </c>
      <c r="G96" s="1">
        <f>COUNTIFS(Tableau1[Établissement 5],A96,Tableau1[AUDITIONNÉ],$B$117,Tableau1[Financé],$B$118)</f>
        <v>0</v>
      </c>
      <c r="H96" s="1">
        <f>COUNTIFS(Tableau1[Établissement 6],A96,Tableau1[AUDITIONNÉ],$B$117,Tableau1[Financé],$B$118)</f>
        <v>0</v>
      </c>
      <c r="I96" s="1">
        <f>COUNTIFS(Tableau1[Établissement 7],A96,Tableau1[AUDITIONNÉ],$B$117,Tableau1[Financé],$B$118)</f>
        <v>0</v>
      </c>
      <c r="J96" s="1">
        <f>COUNTIFS(Tableau1[Établissement 8],A96,Tableau1[AUDITIONNÉ],$B$117,Tableau1[Financé],$B$118)</f>
        <v>0</v>
      </c>
      <c r="K96" s="1">
        <f>COUNTIFS(Tableau1[Établissement 9],A96,Tableau1[AUDITIONNÉ],$B$117,Tableau1[Financé],$B$118)</f>
        <v>0</v>
      </c>
      <c r="L96" s="1">
        <f>COUNTIFS(Tableau1[Établissement 10],A96,Tableau1[AUDITIONNÉ],$B$117,Tableau1[Financé],$B$118)</f>
        <v>0</v>
      </c>
      <c r="M96" s="1">
        <f>COUNTIFS(Tableau1[Établissement 11],A96,Tableau1[AUDITIONNÉ],$B$117,Tableau1[Financé],$B$118)</f>
        <v>0</v>
      </c>
      <c r="N96" s="1">
        <f>COUNTIFS(Tableau1[Établissement 12],A96,Tableau1[AUDITIONNÉ],$B$117,Tableau1[Financé],$B$118)</f>
        <v>0</v>
      </c>
      <c r="O96" s="1">
        <f>COUNTIFS(Tableau1[Établissement 13],A96,Tableau1[AUDITIONNÉ],$B$117,Tableau1[Financé],$B$118)</f>
        <v>0</v>
      </c>
      <c r="P96" s="1">
        <f>COUNTIFS(Tableau1[Établissement 14],A96,Tableau1[AUDITIONNÉ],$B$117,Tableau1[Financé],$B$118)</f>
        <v>0</v>
      </c>
      <c r="Q96" s="1">
        <f>COUNTIFS(Tableau1[Établissement 15],A96,Tableau1[AUDITIONNÉ],$B$117,Tableau1[Financé],$B$118)</f>
        <v>0</v>
      </c>
      <c r="R96" s="1">
        <f t="shared" si="2"/>
        <v>0</v>
      </c>
    </row>
    <row r="97" spans="1:18">
      <c r="A97" s="1" t="s">
        <v>491</v>
      </c>
      <c r="B97" s="11">
        <f>COUNTIF(Tableau1[Établissement porteur],A97)</f>
        <v>0</v>
      </c>
      <c r="C97" s="1">
        <f>COUNTIFS(Tableau1[Établissement porteur],A97,Tableau1[AUDITIONNÉ],$B$117,Tableau1[Financé],$B$118)</f>
        <v>0</v>
      </c>
      <c r="D97" s="1">
        <f>COUNTIFS(Tableau1[Établissement 2],A97,Tableau1[AUDITIONNÉ],$B$117,Tableau1[Financé],$B$118)</f>
        <v>0</v>
      </c>
      <c r="E97" s="1">
        <f>COUNTIFS(Tableau1[Établissement 3],A97,Tableau1[AUDITIONNÉ],$B$117,Tableau1[Financé],$B$118)</f>
        <v>0</v>
      </c>
      <c r="F97" s="1">
        <f>COUNTIFS(Tableau1[Établissement 4],A97,Tableau1[AUDITIONNÉ],$B$117,Tableau1[Financé],$B$118)</f>
        <v>0</v>
      </c>
      <c r="G97" s="1">
        <f>COUNTIFS(Tableau1[Établissement 5],A97,Tableau1[AUDITIONNÉ],$B$117,Tableau1[Financé],$B$118)</f>
        <v>0</v>
      </c>
      <c r="H97" s="1">
        <f>COUNTIFS(Tableau1[Établissement 6],A97,Tableau1[AUDITIONNÉ],$B$117,Tableau1[Financé],$B$118)</f>
        <v>0</v>
      </c>
      <c r="I97" s="1">
        <f>COUNTIFS(Tableau1[Établissement 7],A97,Tableau1[AUDITIONNÉ],$B$117,Tableau1[Financé],$B$118)</f>
        <v>0</v>
      </c>
      <c r="J97" s="1">
        <f>COUNTIFS(Tableau1[Établissement 8],A97,Tableau1[AUDITIONNÉ],$B$117,Tableau1[Financé],$B$118)</f>
        <v>0</v>
      </c>
      <c r="K97" s="1">
        <f>COUNTIFS(Tableau1[Établissement 9],A97,Tableau1[AUDITIONNÉ],$B$117,Tableau1[Financé],$B$118)</f>
        <v>0</v>
      </c>
      <c r="L97" s="1">
        <f>COUNTIFS(Tableau1[Établissement 10],A97,Tableau1[AUDITIONNÉ],$B$117,Tableau1[Financé],$B$118)</f>
        <v>0</v>
      </c>
      <c r="M97" s="1">
        <f>COUNTIFS(Tableau1[Établissement 11],A97,Tableau1[AUDITIONNÉ],$B$117,Tableau1[Financé],$B$118)</f>
        <v>0</v>
      </c>
      <c r="N97" s="1">
        <f>COUNTIFS(Tableau1[Établissement 12],A97,Tableau1[AUDITIONNÉ],$B$117,Tableau1[Financé],$B$118)</f>
        <v>0</v>
      </c>
      <c r="O97" s="1">
        <f>COUNTIFS(Tableau1[Établissement 13],A97,Tableau1[AUDITIONNÉ],$B$117,Tableau1[Financé],$B$118)</f>
        <v>0</v>
      </c>
      <c r="P97" s="1">
        <f>COUNTIFS(Tableau1[Établissement 14],A97,Tableau1[AUDITIONNÉ],$B$117,Tableau1[Financé],$B$118)</f>
        <v>0</v>
      </c>
      <c r="Q97" s="1">
        <f>COUNTIFS(Tableau1[Établissement 15],A97,Tableau1[AUDITIONNÉ],$B$117,Tableau1[Financé],$B$118)</f>
        <v>0</v>
      </c>
      <c r="R97" s="1">
        <f t="shared" si="2"/>
        <v>0</v>
      </c>
    </row>
    <row r="98" spans="1:18">
      <c r="A98" s="1" t="s">
        <v>1694</v>
      </c>
      <c r="B98" s="11">
        <f>COUNTIF(Tableau1[Établissement porteur],A98)</f>
        <v>1</v>
      </c>
      <c r="C98" s="1">
        <f>COUNTIFS(Tableau1[Établissement porteur],A98,Tableau1[AUDITIONNÉ],$B$117,Tableau1[Financé],$B$118)</f>
        <v>0</v>
      </c>
      <c r="D98" s="1">
        <f>COUNTIFS(Tableau1[Établissement 2],A98,Tableau1[AUDITIONNÉ],$B$117,Tableau1[Financé],$B$118)</f>
        <v>0</v>
      </c>
      <c r="E98" s="1">
        <f>COUNTIFS(Tableau1[Établissement 3],A98,Tableau1[AUDITIONNÉ],$B$117,Tableau1[Financé],$B$118)</f>
        <v>0</v>
      </c>
      <c r="F98" s="1">
        <f>COUNTIFS(Tableau1[Établissement 4],A98,Tableau1[AUDITIONNÉ],$B$117,Tableau1[Financé],$B$118)</f>
        <v>0</v>
      </c>
      <c r="G98" s="1">
        <f>COUNTIFS(Tableau1[Établissement 5],A98,Tableau1[AUDITIONNÉ],$B$117,Tableau1[Financé],$B$118)</f>
        <v>1</v>
      </c>
      <c r="H98" s="1">
        <f>COUNTIFS(Tableau1[Établissement 6],A98,Tableau1[AUDITIONNÉ],$B$117,Tableau1[Financé],$B$118)</f>
        <v>0</v>
      </c>
      <c r="I98" s="1">
        <f>COUNTIFS(Tableau1[Établissement 7],A98,Tableau1[AUDITIONNÉ],$B$117,Tableau1[Financé],$B$118)</f>
        <v>0</v>
      </c>
      <c r="J98" s="1">
        <f>COUNTIFS(Tableau1[Établissement 8],A98,Tableau1[AUDITIONNÉ],$B$117,Tableau1[Financé],$B$118)</f>
        <v>0</v>
      </c>
      <c r="K98" s="1">
        <f>COUNTIFS(Tableau1[Établissement 9],A98,Tableau1[AUDITIONNÉ],$B$117,Tableau1[Financé],$B$118)</f>
        <v>0</v>
      </c>
      <c r="L98" s="1">
        <f>COUNTIFS(Tableau1[Établissement 10],A98,Tableau1[AUDITIONNÉ],$B$117,Tableau1[Financé],$B$118)</f>
        <v>0</v>
      </c>
      <c r="M98" s="1">
        <f>COUNTIFS(Tableau1[Établissement 11],A98,Tableau1[AUDITIONNÉ],$B$117,Tableau1[Financé],$B$118)</f>
        <v>0</v>
      </c>
      <c r="N98" s="1">
        <f>COUNTIFS(Tableau1[Établissement 12],A98,Tableau1[AUDITIONNÉ],$B$117,Tableau1[Financé],$B$118)</f>
        <v>0</v>
      </c>
      <c r="O98" s="1">
        <f>COUNTIFS(Tableau1[Établissement 13],A98,Tableau1[AUDITIONNÉ],$B$117,Tableau1[Financé],$B$118)</f>
        <v>0</v>
      </c>
      <c r="P98" s="1">
        <f>COUNTIFS(Tableau1[Établissement 14],A98,Tableau1[AUDITIONNÉ],$B$117,Tableau1[Financé],$B$118)</f>
        <v>0</v>
      </c>
      <c r="Q98" s="1">
        <f>COUNTIFS(Tableau1[Établissement 15],A98,Tableau1[AUDITIONNÉ],$B$117,Tableau1[Financé],$B$118)</f>
        <v>0</v>
      </c>
      <c r="R98" s="1">
        <f t="shared" ref="R98:R129" si="3">SUM(C98:Q98)</f>
        <v>1</v>
      </c>
    </row>
    <row r="99" spans="1:18">
      <c r="A99" s="1" t="s">
        <v>1378</v>
      </c>
      <c r="B99" s="11">
        <f>COUNTIF(Tableau1[Établissement porteur],A99)</f>
        <v>0</v>
      </c>
      <c r="C99" s="1">
        <f>COUNTIFS(Tableau1[Établissement porteur],A99,Tableau1[AUDITIONNÉ],$B$117,Tableau1[Financé],$B$118)</f>
        <v>0</v>
      </c>
      <c r="D99" s="1">
        <f>COUNTIFS(Tableau1[Établissement 2],A99,Tableau1[AUDITIONNÉ],$B$117,Tableau1[Financé],$B$118)</f>
        <v>0</v>
      </c>
      <c r="E99" s="1">
        <f>COUNTIFS(Tableau1[Établissement 3],A99,Tableau1[AUDITIONNÉ],$B$117,Tableau1[Financé],$B$118)</f>
        <v>0</v>
      </c>
      <c r="F99" s="1">
        <f>COUNTIFS(Tableau1[Établissement 4],A99,Tableau1[AUDITIONNÉ],$B$117,Tableau1[Financé],$B$118)</f>
        <v>0</v>
      </c>
      <c r="G99" s="1">
        <f>COUNTIFS(Tableau1[Établissement 5],A99,Tableau1[AUDITIONNÉ],$B$117,Tableau1[Financé],$B$118)</f>
        <v>0</v>
      </c>
      <c r="H99" s="1">
        <f>COUNTIFS(Tableau1[Établissement 6],A99,Tableau1[AUDITIONNÉ],$B$117,Tableau1[Financé],$B$118)</f>
        <v>0</v>
      </c>
      <c r="I99" s="1">
        <f>COUNTIFS(Tableau1[Établissement 7],A99,Tableau1[AUDITIONNÉ],$B$117,Tableau1[Financé],$B$118)</f>
        <v>0</v>
      </c>
      <c r="J99" s="1">
        <f>COUNTIFS(Tableau1[Établissement 8],A99,Tableau1[AUDITIONNÉ],$B$117,Tableau1[Financé],$B$118)</f>
        <v>0</v>
      </c>
      <c r="K99" s="1">
        <f>COUNTIFS(Tableau1[Établissement 9],A99,Tableau1[AUDITIONNÉ],$B$117,Tableau1[Financé],$B$118)</f>
        <v>1</v>
      </c>
      <c r="L99" s="1">
        <f>COUNTIFS(Tableau1[Établissement 10],A99,Tableau1[AUDITIONNÉ],$B$117,Tableau1[Financé],$B$118)</f>
        <v>0</v>
      </c>
      <c r="M99" s="1">
        <f>COUNTIFS(Tableau1[Établissement 11],A99,Tableau1[AUDITIONNÉ],$B$117,Tableau1[Financé],$B$118)</f>
        <v>0</v>
      </c>
      <c r="N99" s="1">
        <f>COUNTIFS(Tableau1[Établissement 12],A99,Tableau1[AUDITIONNÉ],$B$117,Tableau1[Financé],$B$118)</f>
        <v>0</v>
      </c>
      <c r="O99" s="1">
        <f>COUNTIFS(Tableau1[Établissement 13],A99,Tableau1[AUDITIONNÉ],$B$117,Tableau1[Financé],$B$118)</f>
        <v>0</v>
      </c>
      <c r="P99" s="1">
        <f>COUNTIFS(Tableau1[Établissement 14],A99,Tableau1[AUDITIONNÉ],$B$117,Tableau1[Financé],$B$118)</f>
        <v>0</v>
      </c>
      <c r="Q99" s="1">
        <f>COUNTIFS(Tableau1[Établissement 15],A99,Tableau1[AUDITIONNÉ],$B$117,Tableau1[Financé],$B$118)</f>
        <v>0</v>
      </c>
      <c r="R99" s="1">
        <f t="shared" si="3"/>
        <v>1</v>
      </c>
    </row>
    <row r="100" spans="1:18">
      <c r="A100" s="1" t="s">
        <v>1681</v>
      </c>
      <c r="B100" s="11">
        <f>COUNTIF(Tableau1[Établissement porteur],A100)</f>
        <v>0</v>
      </c>
      <c r="C100" s="1">
        <f>COUNTIFS(Tableau1[Établissement porteur],A100,Tableau1[AUDITIONNÉ],$B$117,Tableau1[Financé],$B$118)</f>
        <v>0</v>
      </c>
      <c r="D100" s="1">
        <f>COUNTIFS(Tableau1[Établissement 2],A100,Tableau1[AUDITIONNÉ],$B$117,Tableau1[Financé],$B$118)</f>
        <v>0</v>
      </c>
      <c r="E100" s="1">
        <f>COUNTIFS(Tableau1[Établissement 3],A100,Tableau1[AUDITIONNÉ],$B$117,Tableau1[Financé],$B$118)</f>
        <v>0</v>
      </c>
      <c r="F100" s="1">
        <f>COUNTIFS(Tableau1[Établissement 4],A100,Tableau1[AUDITIONNÉ],$B$117,Tableau1[Financé],$B$118)</f>
        <v>0</v>
      </c>
      <c r="G100" s="1">
        <f>COUNTIFS(Tableau1[Établissement 5],A100,Tableau1[AUDITIONNÉ],$B$117,Tableau1[Financé],$B$118)</f>
        <v>0</v>
      </c>
      <c r="H100" s="1">
        <f>COUNTIFS(Tableau1[Établissement 6],A100,Tableau1[AUDITIONNÉ],$B$117,Tableau1[Financé],$B$118)</f>
        <v>0</v>
      </c>
      <c r="I100" s="1">
        <f>COUNTIFS(Tableau1[Établissement 7],A100,Tableau1[AUDITIONNÉ],$B$117,Tableau1[Financé],$B$118)</f>
        <v>0</v>
      </c>
      <c r="J100" s="1">
        <f>COUNTIFS(Tableau1[Établissement 8],A100,Tableau1[AUDITIONNÉ],$B$117,Tableau1[Financé],$B$118)</f>
        <v>0</v>
      </c>
      <c r="K100" s="1">
        <f>COUNTIFS(Tableau1[Établissement 9],A100,Tableau1[AUDITIONNÉ],$B$117,Tableau1[Financé],$B$118)</f>
        <v>0</v>
      </c>
      <c r="L100" s="1">
        <f>COUNTIFS(Tableau1[Établissement 10],A100,Tableau1[AUDITIONNÉ],$B$117,Tableau1[Financé],$B$118)</f>
        <v>0</v>
      </c>
      <c r="M100" s="1">
        <f>COUNTIFS(Tableau1[Établissement 11],A100,Tableau1[AUDITIONNÉ],$B$117,Tableau1[Financé],$B$118)</f>
        <v>0</v>
      </c>
      <c r="N100" s="1">
        <f>COUNTIFS(Tableau1[Établissement 12],A100,Tableau1[AUDITIONNÉ],$B$117,Tableau1[Financé],$B$118)</f>
        <v>1</v>
      </c>
      <c r="O100" s="1">
        <f>COUNTIFS(Tableau1[Établissement 13],A100,Tableau1[AUDITIONNÉ],$B$117,Tableau1[Financé],$B$118)</f>
        <v>0</v>
      </c>
      <c r="P100" s="1">
        <f>COUNTIFS(Tableau1[Établissement 14],A100,Tableau1[AUDITIONNÉ],$B$117,Tableau1[Financé],$B$118)</f>
        <v>0</v>
      </c>
      <c r="Q100" s="1">
        <f>COUNTIFS(Tableau1[Établissement 15],A100,Tableau1[AUDITIONNÉ],$B$117,Tableau1[Financé],$B$118)</f>
        <v>0</v>
      </c>
      <c r="R100" s="1">
        <f t="shared" si="3"/>
        <v>1</v>
      </c>
    </row>
    <row r="101" spans="1:18" s="2" customFormat="1">
      <c r="A101" s="31" t="s">
        <v>1741</v>
      </c>
      <c r="B101" s="11">
        <f>COUNTIF(Tableau1[Établissement porteur],A101)</f>
        <v>0</v>
      </c>
      <c r="C101" s="1">
        <f>COUNTIFS(Tableau1[Établissement porteur],A101,Tableau1[AUDITIONNÉ],$B$117,Tableau1[Financé],$B$118)</f>
        <v>0</v>
      </c>
      <c r="D101" s="1">
        <f>COUNTIFS(Tableau1[Établissement 2],A101,Tableau1[AUDITIONNÉ],$B$117,Tableau1[Financé],$B$118)</f>
        <v>0</v>
      </c>
      <c r="E101" s="1">
        <f>COUNTIFS(Tableau1[Établissement 3],A101,Tableau1[AUDITIONNÉ],$B$117,Tableau1[Financé],$B$118)</f>
        <v>0</v>
      </c>
      <c r="F101" s="1">
        <f>COUNTIFS(Tableau1[Établissement 4],A101,Tableau1[AUDITIONNÉ],$B$117,Tableau1[Financé],$B$118)</f>
        <v>0</v>
      </c>
      <c r="G101" s="1">
        <f>COUNTIFS(Tableau1[Établissement 5],A101,Tableau1[AUDITIONNÉ],$B$117,Tableau1[Financé],$B$118)</f>
        <v>0</v>
      </c>
      <c r="H101" s="1">
        <f>COUNTIFS(Tableau1[Établissement 6],A101,Tableau1[AUDITIONNÉ],$B$117,Tableau1[Financé],$B$118)</f>
        <v>0</v>
      </c>
      <c r="I101" s="1">
        <f>COUNTIFS(Tableau1[Établissement 7],A101,Tableau1[AUDITIONNÉ],$B$117,Tableau1[Financé],$B$118)</f>
        <v>0</v>
      </c>
      <c r="J101" s="1">
        <f>COUNTIFS(Tableau1[Établissement 8],A101,Tableau1[AUDITIONNÉ],$B$117,Tableau1[Financé],$B$118)</f>
        <v>0</v>
      </c>
      <c r="K101" s="1">
        <f>COUNTIFS(Tableau1[Établissement 9],A101,Tableau1[AUDITIONNÉ],$B$117,Tableau1[Financé],$B$118)</f>
        <v>0</v>
      </c>
      <c r="L101" s="1">
        <f>COUNTIFS(Tableau1[Établissement 10],A101,Tableau1[AUDITIONNÉ],$B$117,Tableau1[Financé],$B$118)</f>
        <v>0</v>
      </c>
      <c r="M101" s="1">
        <f>COUNTIFS(Tableau1[Établissement 11],A101,Tableau1[AUDITIONNÉ],$B$117,Tableau1[Financé],$B$118)</f>
        <v>0</v>
      </c>
      <c r="N101" s="1">
        <f>COUNTIFS(Tableau1[Établissement 12],A101,Tableau1[AUDITIONNÉ],$B$117,Tableau1[Financé],$B$118)</f>
        <v>0</v>
      </c>
      <c r="O101" s="1">
        <f>COUNTIFS(Tableau1[Établissement 13],A101,Tableau1[AUDITIONNÉ],$B$117,Tableau1[Financé],$B$118)</f>
        <v>1</v>
      </c>
      <c r="P101" s="1">
        <f>COUNTIFS(Tableau1[Établissement 14],A101,Tableau1[AUDITIONNÉ],$B$117,Tableau1[Financé],$B$118)</f>
        <v>0</v>
      </c>
      <c r="Q101" s="1">
        <f>COUNTIFS(Tableau1[Établissement 15],A101,Tableau1[AUDITIONNÉ],$B$117,Tableau1[Financé],$B$118)</f>
        <v>0</v>
      </c>
      <c r="R101" s="1">
        <f t="shared" si="3"/>
        <v>1</v>
      </c>
    </row>
    <row r="102" spans="1:18">
      <c r="A102" s="1" t="s">
        <v>2007</v>
      </c>
      <c r="B102" s="11">
        <f>COUNTIF(Tableau1[Établissement porteur],A102)</f>
        <v>0</v>
      </c>
      <c r="C102" s="1">
        <f>COUNTIFS(Tableau1[Établissement porteur],A102,Tableau1[AUDITIONNÉ],$B$117,Tableau1[Financé],$B$118)</f>
        <v>0</v>
      </c>
      <c r="D102" s="1">
        <f>COUNTIFS(Tableau1[Établissement 2],A102,Tableau1[AUDITIONNÉ],$B$117,Tableau1[Financé],$B$118)</f>
        <v>0</v>
      </c>
      <c r="E102" s="1">
        <f>COUNTIFS(Tableau1[Établissement 3],A102,Tableau1[AUDITIONNÉ],$B$117,Tableau1[Financé],$B$118)</f>
        <v>0</v>
      </c>
      <c r="F102" s="1">
        <f>COUNTIFS(Tableau1[Établissement 4],A102,Tableau1[AUDITIONNÉ],$B$117,Tableau1[Financé],$B$118)</f>
        <v>0</v>
      </c>
      <c r="G102" s="1">
        <f>COUNTIFS(Tableau1[Établissement 5],A102,Tableau1[AUDITIONNÉ],$B$117,Tableau1[Financé],$B$118)</f>
        <v>0</v>
      </c>
      <c r="H102" s="1">
        <f>COUNTIFS(Tableau1[Établissement 6],A102,Tableau1[AUDITIONNÉ],$B$117,Tableau1[Financé],$B$118)</f>
        <v>0</v>
      </c>
      <c r="I102" s="1">
        <f>COUNTIFS(Tableau1[Établissement 7],A102,Tableau1[AUDITIONNÉ],$B$117,Tableau1[Financé],$B$118)</f>
        <v>0</v>
      </c>
      <c r="J102" s="1">
        <f>COUNTIFS(Tableau1[Établissement 8],A102,Tableau1[AUDITIONNÉ],$B$117,Tableau1[Financé],$B$118)</f>
        <v>0</v>
      </c>
      <c r="K102" s="1">
        <f>COUNTIFS(Tableau1[Établissement 9],A102,Tableau1[AUDITIONNÉ],$B$117,Tableau1[Financé],$B$118)</f>
        <v>0</v>
      </c>
      <c r="L102" s="1">
        <f>COUNTIFS(Tableau1[Établissement 10],A102,Tableau1[AUDITIONNÉ],$B$117,Tableau1[Financé],$B$118)</f>
        <v>0</v>
      </c>
      <c r="M102" s="1">
        <f>COUNTIFS(Tableau1[Établissement 11],A102,Tableau1[AUDITIONNÉ],$B$117,Tableau1[Financé],$B$118)</f>
        <v>0</v>
      </c>
      <c r="N102" s="1">
        <f>COUNTIFS(Tableau1[Établissement 12],A102,Tableau1[AUDITIONNÉ],$B$117,Tableau1[Financé],$B$118)</f>
        <v>0</v>
      </c>
      <c r="O102" s="1">
        <f>COUNTIFS(Tableau1[Établissement 13],A102,Tableau1[AUDITIONNÉ],$B$117,Tableau1[Financé],$B$118)</f>
        <v>0</v>
      </c>
      <c r="P102" s="1">
        <f>COUNTIFS(Tableau1[Établissement 14],A102,Tableau1[AUDITIONNÉ],$B$117,Tableau1[Financé],$B$118)</f>
        <v>0</v>
      </c>
      <c r="Q102" s="1">
        <f>COUNTIFS(Tableau1[Établissement 15],A102,Tableau1[AUDITIONNÉ],$B$117,Tableau1[Financé],$B$118)</f>
        <v>0</v>
      </c>
      <c r="R102" s="1">
        <f t="shared" si="3"/>
        <v>0</v>
      </c>
    </row>
    <row r="103" spans="1:18">
      <c r="A103" s="1" t="s">
        <v>2019</v>
      </c>
      <c r="B103" s="11">
        <f>COUNTIF(Tableau1[Établissement porteur],A103)</f>
        <v>0</v>
      </c>
      <c r="C103" s="1">
        <f>COUNTIFS(Tableau1[Établissement porteur],A103,Tableau1[AUDITIONNÉ],$B$117,Tableau1[Financé],$B$118)</f>
        <v>0</v>
      </c>
      <c r="D103" s="1">
        <f>COUNTIFS(Tableau1[Établissement 2],A103,Tableau1[AUDITIONNÉ],$B$117,Tableau1[Financé],$B$118)</f>
        <v>0</v>
      </c>
      <c r="E103" s="1">
        <f>COUNTIFS(Tableau1[Établissement 3],A103,Tableau1[AUDITIONNÉ],$B$117,Tableau1[Financé],$B$118)</f>
        <v>0</v>
      </c>
      <c r="F103" s="1">
        <f>COUNTIFS(Tableau1[Établissement 4],A103,Tableau1[AUDITIONNÉ],$B$117,Tableau1[Financé],$B$118)</f>
        <v>0</v>
      </c>
      <c r="G103" s="1">
        <f>COUNTIFS(Tableau1[Établissement 5],A103,Tableau1[AUDITIONNÉ],$B$117,Tableau1[Financé],$B$118)</f>
        <v>0</v>
      </c>
      <c r="H103" s="1">
        <f>COUNTIFS(Tableau1[Établissement 6],A103,Tableau1[AUDITIONNÉ],$B$117,Tableau1[Financé],$B$118)</f>
        <v>0</v>
      </c>
      <c r="I103" s="1">
        <f>COUNTIFS(Tableau1[Établissement 7],A103,Tableau1[AUDITIONNÉ],$B$117,Tableau1[Financé],$B$118)</f>
        <v>0</v>
      </c>
      <c r="J103" s="1">
        <f>COUNTIFS(Tableau1[Établissement 8],A103,Tableau1[AUDITIONNÉ],$B$117,Tableau1[Financé],$B$118)</f>
        <v>0</v>
      </c>
      <c r="K103" s="1">
        <f>COUNTIFS(Tableau1[Établissement 9],A103,Tableau1[AUDITIONNÉ],$B$117,Tableau1[Financé],$B$118)</f>
        <v>0</v>
      </c>
      <c r="L103" s="1">
        <f>COUNTIFS(Tableau1[Établissement 10],A103,Tableau1[AUDITIONNÉ],$B$117,Tableau1[Financé],$B$118)</f>
        <v>0</v>
      </c>
      <c r="M103" s="1">
        <f>COUNTIFS(Tableau1[Établissement 11],A103,Tableau1[AUDITIONNÉ],$B$117,Tableau1[Financé],$B$118)</f>
        <v>0</v>
      </c>
      <c r="N103" s="1">
        <f>COUNTIFS(Tableau1[Établissement 12],A103,Tableau1[AUDITIONNÉ],$B$117,Tableau1[Financé],$B$118)</f>
        <v>0</v>
      </c>
      <c r="O103" s="1">
        <f>COUNTIFS(Tableau1[Établissement 13],A103,Tableau1[AUDITIONNÉ],$B$117,Tableau1[Financé],$B$118)</f>
        <v>0</v>
      </c>
      <c r="P103" s="1">
        <f>COUNTIFS(Tableau1[Établissement 14],A103,Tableau1[AUDITIONNÉ],$B$117,Tableau1[Financé],$B$118)</f>
        <v>0</v>
      </c>
      <c r="Q103" s="1">
        <f>COUNTIFS(Tableau1[Établissement 15],A103,Tableau1[AUDITIONNÉ],$B$117,Tableau1[Financé],$B$118)</f>
        <v>0</v>
      </c>
      <c r="R103" s="1">
        <f t="shared" si="3"/>
        <v>0</v>
      </c>
    </row>
    <row r="104" spans="1:18">
      <c r="A104" s="1" t="s">
        <v>2020</v>
      </c>
      <c r="B104" s="11">
        <f>COUNTIF(Tableau1[Établissement porteur],A104)</f>
        <v>1</v>
      </c>
      <c r="C104" s="1">
        <f>COUNTIFS(Tableau1[Établissement porteur],A104,Tableau1[AUDITIONNÉ],$B$117,Tableau1[Financé],$B$118)</f>
        <v>0</v>
      </c>
      <c r="D104" s="1">
        <f>COUNTIFS(Tableau1[Établissement 2],A104,Tableau1[AUDITIONNÉ],$B$117,Tableau1[Financé],$B$118)</f>
        <v>0</v>
      </c>
      <c r="E104" s="1">
        <f>COUNTIFS(Tableau1[Établissement 3],A104,Tableau1[AUDITIONNÉ],$B$117,Tableau1[Financé],$B$118)</f>
        <v>0</v>
      </c>
      <c r="F104" s="1">
        <f>COUNTIFS(Tableau1[Établissement 4],A104,Tableau1[AUDITIONNÉ],$B$117,Tableau1[Financé],$B$118)</f>
        <v>0</v>
      </c>
      <c r="G104" s="1">
        <f>COUNTIFS(Tableau1[Établissement 5],A104,Tableau1[AUDITIONNÉ],$B$117,Tableau1[Financé],$B$118)</f>
        <v>0</v>
      </c>
      <c r="H104" s="1">
        <f>COUNTIFS(Tableau1[Établissement 6],A104,Tableau1[AUDITIONNÉ],$B$117,Tableau1[Financé],$B$118)</f>
        <v>0</v>
      </c>
      <c r="I104" s="1">
        <f>COUNTIFS(Tableau1[Établissement 7],A104,Tableau1[AUDITIONNÉ],$B$117,Tableau1[Financé],$B$118)</f>
        <v>0</v>
      </c>
      <c r="J104" s="1">
        <f>COUNTIFS(Tableau1[Établissement 8],A104,Tableau1[AUDITIONNÉ],$B$117,Tableau1[Financé],$B$118)</f>
        <v>0</v>
      </c>
      <c r="K104" s="1">
        <f>COUNTIFS(Tableau1[Établissement 9],A104,Tableau1[AUDITIONNÉ],$B$117,Tableau1[Financé],$B$118)</f>
        <v>0</v>
      </c>
      <c r="L104" s="1">
        <f>COUNTIFS(Tableau1[Établissement 10],A104,Tableau1[AUDITIONNÉ],$B$117,Tableau1[Financé],$B$118)</f>
        <v>0</v>
      </c>
      <c r="M104" s="1">
        <f>COUNTIFS(Tableau1[Établissement 11],A104,Tableau1[AUDITIONNÉ],$B$117,Tableau1[Financé],$B$118)</f>
        <v>0</v>
      </c>
      <c r="N104" s="1">
        <f>COUNTIFS(Tableau1[Établissement 12],A104,Tableau1[AUDITIONNÉ],$B$117,Tableau1[Financé],$B$118)</f>
        <v>0</v>
      </c>
      <c r="O104" s="1">
        <f>COUNTIFS(Tableau1[Établissement 13],A104,Tableau1[AUDITIONNÉ],$B$117,Tableau1[Financé],$B$118)</f>
        <v>0</v>
      </c>
      <c r="P104" s="1">
        <f>COUNTIFS(Tableau1[Établissement 14],A104,Tableau1[AUDITIONNÉ],$B$117,Tableau1[Financé],$B$118)</f>
        <v>0</v>
      </c>
      <c r="Q104" s="1">
        <f>COUNTIFS(Tableau1[Établissement 15],A104,Tableau1[AUDITIONNÉ],$B$117,Tableau1[Financé],$B$118)</f>
        <v>0</v>
      </c>
      <c r="R104" s="1">
        <f t="shared" si="3"/>
        <v>0</v>
      </c>
    </row>
    <row r="105" spans="1:18">
      <c r="A105" s="2" t="s">
        <v>2175</v>
      </c>
      <c r="B105" s="11">
        <f>COUNTIF(Tableau1[Établissement porteur],A105)</f>
        <v>0</v>
      </c>
      <c r="C105" s="1">
        <f>COUNTIFS(Tableau1[Établissement porteur],A105,Tableau1[AUDITIONNÉ],$B$117,Tableau1[Financé],$B$118)</f>
        <v>0</v>
      </c>
      <c r="D105" s="1">
        <f>COUNTIFS(Tableau1[Établissement 2],A105,Tableau1[AUDITIONNÉ],$B$117,Tableau1[Financé],$B$118)</f>
        <v>0</v>
      </c>
      <c r="E105" s="1">
        <f>COUNTIFS(Tableau1[Établissement 3],A105,Tableau1[AUDITIONNÉ],$B$117,Tableau1[Financé],$B$118)</f>
        <v>0</v>
      </c>
      <c r="F105" s="1">
        <f>COUNTIFS(Tableau1[Établissement 4],A105,Tableau1[AUDITIONNÉ],$B$117,Tableau1[Financé],$B$118)</f>
        <v>0</v>
      </c>
      <c r="G105" s="1">
        <f>COUNTIFS(Tableau1[Établissement 5],A105,Tableau1[AUDITIONNÉ],$B$117,Tableau1[Financé],$B$118)</f>
        <v>0</v>
      </c>
      <c r="H105" s="1">
        <f>COUNTIFS(Tableau1[Établissement 6],A105,Tableau1[AUDITIONNÉ],$B$117,Tableau1[Financé],$B$118)</f>
        <v>0</v>
      </c>
      <c r="I105" s="1">
        <f>COUNTIFS(Tableau1[Établissement 7],A105,Tableau1[AUDITIONNÉ],$B$117,Tableau1[Financé],$B$118)</f>
        <v>0</v>
      </c>
      <c r="J105" s="1">
        <f>COUNTIFS(Tableau1[Établissement 8],A105,Tableau1[AUDITIONNÉ],$B$117,Tableau1[Financé],$B$118)</f>
        <v>0</v>
      </c>
      <c r="K105" s="1">
        <f>COUNTIFS(Tableau1[Établissement 9],A105,Tableau1[AUDITIONNÉ],$B$117,Tableau1[Financé],$B$118)</f>
        <v>0</v>
      </c>
      <c r="L105" s="1">
        <f>COUNTIFS(Tableau1[Établissement 10],A105,Tableau1[AUDITIONNÉ],$B$117,Tableau1[Financé],$B$118)</f>
        <v>0</v>
      </c>
      <c r="M105" s="1">
        <f>COUNTIFS(Tableau1[Établissement 11],A105,Tableau1[AUDITIONNÉ],$B$117,Tableau1[Financé],$B$118)</f>
        <v>0</v>
      </c>
      <c r="N105" s="1">
        <f>COUNTIFS(Tableau1[Établissement 12],A105,Tableau1[AUDITIONNÉ],$B$117,Tableau1[Financé],$B$118)</f>
        <v>0</v>
      </c>
      <c r="O105" s="1">
        <f>COUNTIFS(Tableau1[Établissement 13],A105,Tableau1[AUDITIONNÉ],$B$117,Tableau1[Financé],$B$118)</f>
        <v>0</v>
      </c>
      <c r="P105" s="1">
        <f>COUNTIFS(Tableau1[Établissement 14],A105,Tableau1[AUDITIONNÉ],$B$117,Tableau1[Financé],$B$118)</f>
        <v>0</v>
      </c>
      <c r="Q105" s="1">
        <f>COUNTIFS(Tableau1[Établissement 15],A105,Tableau1[AUDITIONNÉ],$B$117,Tableau1[Financé],$B$118)</f>
        <v>0</v>
      </c>
      <c r="R105" s="1">
        <f t="shared" si="3"/>
        <v>0</v>
      </c>
    </row>
    <row r="106" spans="1:18">
      <c r="A106" s="2" t="s">
        <v>2322</v>
      </c>
      <c r="B106" s="11">
        <f>COUNTIF(Tableau1[Établissement porteur],A106)</f>
        <v>0</v>
      </c>
      <c r="C106" s="1">
        <f>COUNTIFS(Tableau1[Établissement porteur],A106,Tableau1[AUDITIONNÉ],$B$117,Tableau1[Financé],$B$118)</f>
        <v>0</v>
      </c>
      <c r="D106" s="1">
        <f>COUNTIFS(Tableau1[Établissement 2],A106,Tableau1[AUDITIONNÉ],$B$117,Tableau1[Financé],$B$118)</f>
        <v>0</v>
      </c>
      <c r="E106" s="1">
        <f>COUNTIFS(Tableau1[Établissement 3],A106,Tableau1[AUDITIONNÉ],$B$117,Tableau1[Financé],$B$118)</f>
        <v>0</v>
      </c>
      <c r="F106" s="1">
        <f>COUNTIFS(Tableau1[Établissement 4],A106,Tableau1[AUDITIONNÉ],$B$117,Tableau1[Financé],$B$118)</f>
        <v>0</v>
      </c>
      <c r="G106" s="1">
        <f>COUNTIFS(Tableau1[Établissement 5],A106,Tableau1[AUDITIONNÉ],$B$117,Tableau1[Financé],$B$118)</f>
        <v>0</v>
      </c>
      <c r="H106" s="1">
        <f>COUNTIFS(Tableau1[Établissement 6],A106,Tableau1[AUDITIONNÉ],$B$117,Tableau1[Financé],$B$118)</f>
        <v>0</v>
      </c>
      <c r="I106" s="1">
        <f>COUNTIFS(Tableau1[Établissement 7],A106,Tableau1[AUDITIONNÉ],$B$117,Tableau1[Financé],$B$118)</f>
        <v>0</v>
      </c>
      <c r="J106" s="1">
        <f>COUNTIFS(Tableau1[Établissement 8],A106,Tableau1[AUDITIONNÉ],$B$117,Tableau1[Financé],$B$118)</f>
        <v>0</v>
      </c>
      <c r="K106" s="1">
        <f>COUNTIFS(Tableau1[Établissement 9],A106,Tableau1[AUDITIONNÉ],$B$117,Tableau1[Financé],$B$118)</f>
        <v>0</v>
      </c>
      <c r="L106" s="1">
        <f>COUNTIFS(Tableau1[Établissement 10],A106,Tableau1[AUDITIONNÉ],$B$117,Tableau1[Financé],$B$118)</f>
        <v>0</v>
      </c>
      <c r="M106" s="1">
        <f>COUNTIFS(Tableau1[Établissement 11],A106,Tableau1[AUDITIONNÉ],$B$117,Tableau1[Financé],$B$118)</f>
        <v>0</v>
      </c>
      <c r="N106" s="1">
        <f>COUNTIFS(Tableau1[Établissement 12],A106,Tableau1[AUDITIONNÉ],$B$117,Tableau1[Financé],$B$118)</f>
        <v>0</v>
      </c>
      <c r="O106" s="1">
        <f>COUNTIFS(Tableau1[Établissement 13],A106,Tableau1[AUDITIONNÉ],$B$117,Tableau1[Financé],$B$118)</f>
        <v>0</v>
      </c>
      <c r="P106" s="1">
        <f>COUNTIFS(Tableau1[Établissement 14],A106,Tableau1[AUDITIONNÉ],$B$117,Tableau1[Financé],$B$118)</f>
        <v>0</v>
      </c>
      <c r="Q106" s="1">
        <f>COUNTIFS(Tableau1[Établissement 15],A106,Tableau1[AUDITIONNÉ],$B$117,Tableau1[Financé],$B$118)</f>
        <v>0</v>
      </c>
      <c r="R106" s="1">
        <f t="shared" si="3"/>
        <v>0</v>
      </c>
    </row>
    <row r="107" spans="1:18">
      <c r="A107" s="19" t="s">
        <v>2325</v>
      </c>
      <c r="B107" s="11">
        <f>COUNTIF(Tableau1[Établissement porteur],A107)</f>
        <v>0</v>
      </c>
      <c r="C107" s="1">
        <f>COUNTIFS(Tableau1[Établissement porteur],A107,Tableau1[AUDITIONNÉ],$B$117,Tableau1[Financé],$B$118)</f>
        <v>0</v>
      </c>
      <c r="D107" s="1">
        <f>COUNTIFS(Tableau1[Établissement 2],A107,Tableau1[AUDITIONNÉ],$B$117,Tableau1[Financé],$B$118)</f>
        <v>0</v>
      </c>
      <c r="E107" s="1">
        <f>COUNTIFS(Tableau1[Établissement 3],A107,Tableau1[AUDITIONNÉ],$B$117,Tableau1[Financé],$B$118)</f>
        <v>0</v>
      </c>
      <c r="F107" s="1">
        <f>COUNTIFS(Tableau1[Établissement 4],A107,Tableau1[AUDITIONNÉ],$B$117,Tableau1[Financé],$B$118)</f>
        <v>0</v>
      </c>
      <c r="G107" s="1">
        <f>COUNTIFS(Tableau1[Établissement 5],A107,Tableau1[AUDITIONNÉ],$B$117,Tableau1[Financé],$B$118)</f>
        <v>0</v>
      </c>
      <c r="H107" s="1">
        <f>COUNTIFS(Tableau1[Établissement 6],A107,Tableau1[AUDITIONNÉ],$B$117,Tableau1[Financé],$B$118)</f>
        <v>0</v>
      </c>
      <c r="I107" s="1">
        <f>COUNTIFS(Tableau1[Établissement 7],A107,Tableau1[AUDITIONNÉ],$B$117,Tableau1[Financé],$B$118)</f>
        <v>0</v>
      </c>
      <c r="J107" s="1">
        <f>COUNTIFS(Tableau1[Établissement 8],A107,Tableau1[AUDITIONNÉ],$B$117,Tableau1[Financé],$B$118)</f>
        <v>0</v>
      </c>
      <c r="K107" s="1">
        <f>COUNTIFS(Tableau1[Établissement 9],A107,Tableau1[AUDITIONNÉ],$B$117,Tableau1[Financé],$B$118)</f>
        <v>0</v>
      </c>
      <c r="L107" s="1">
        <f>COUNTIFS(Tableau1[Établissement 10],A107,Tableau1[AUDITIONNÉ],$B$117,Tableau1[Financé],$B$118)</f>
        <v>0</v>
      </c>
      <c r="M107" s="1">
        <f>COUNTIFS(Tableau1[Établissement 11],A107,Tableau1[AUDITIONNÉ],$B$117,Tableau1[Financé],$B$118)</f>
        <v>0</v>
      </c>
      <c r="N107" s="1">
        <f>COUNTIFS(Tableau1[Établissement 12],A107,Tableau1[AUDITIONNÉ],$B$117,Tableau1[Financé],$B$118)</f>
        <v>0</v>
      </c>
      <c r="O107" s="1">
        <f>COUNTIFS(Tableau1[Établissement 13],A107,Tableau1[AUDITIONNÉ],$B$117,Tableau1[Financé],$B$118)</f>
        <v>0</v>
      </c>
      <c r="P107" s="1">
        <f>COUNTIFS(Tableau1[Établissement 14],A107,Tableau1[AUDITIONNÉ],$B$117,Tableau1[Financé],$B$118)</f>
        <v>0</v>
      </c>
      <c r="Q107" s="1">
        <f>COUNTIFS(Tableau1[Établissement 15],A107,Tableau1[AUDITIONNÉ],$B$117,Tableau1[Financé],$B$118)</f>
        <v>0</v>
      </c>
      <c r="R107" s="1">
        <f t="shared" si="3"/>
        <v>0</v>
      </c>
    </row>
    <row r="108" spans="1:18">
      <c r="A108" s="13" t="s">
        <v>2367</v>
      </c>
      <c r="B108" s="11">
        <f>COUNTIF(Tableau1[Établissement porteur],A108)</f>
        <v>1</v>
      </c>
      <c r="C108" s="1">
        <f>COUNTIFS(Tableau1[Établissement porteur],A108,Tableau1[AUDITIONNÉ],$B$117,Tableau1[Financé],$B$118)</f>
        <v>0</v>
      </c>
      <c r="D108" s="1">
        <f>COUNTIFS(Tableau1[Établissement 2],A108,Tableau1[AUDITIONNÉ],$B$117,Tableau1[Financé],$B$118)</f>
        <v>0</v>
      </c>
      <c r="E108" s="1">
        <f>COUNTIFS(Tableau1[Établissement 3],A108,Tableau1[AUDITIONNÉ],$B$117,Tableau1[Financé],$B$118)</f>
        <v>0</v>
      </c>
      <c r="F108" s="1">
        <f>COUNTIFS(Tableau1[Établissement 4],A108,Tableau1[AUDITIONNÉ],$B$117,Tableau1[Financé],$B$118)</f>
        <v>0</v>
      </c>
      <c r="G108" s="1">
        <f>COUNTIFS(Tableau1[Établissement 5],A108,Tableau1[AUDITIONNÉ],$B$117,Tableau1[Financé],$B$118)</f>
        <v>0</v>
      </c>
      <c r="H108" s="1">
        <f>COUNTIFS(Tableau1[Établissement 6],A108,Tableau1[AUDITIONNÉ],$B$117,Tableau1[Financé],$B$118)</f>
        <v>0</v>
      </c>
      <c r="I108" s="1">
        <f>COUNTIFS(Tableau1[Établissement 7],A108,Tableau1[AUDITIONNÉ],$B$117,Tableau1[Financé],$B$118)</f>
        <v>0</v>
      </c>
      <c r="J108" s="1">
        <f>COUNTIFS(Tableau1[Établissement 8],A108,Tableau1[AUDITIONNÉ],$B$117,Tableau1[Financé],$B$118)</f>
        <v>0</v>
      </c>
      <c r="K108" s="1">
        <f>COUNTIFS(Tableau1[Établissement 9],A108,Tableau1[AUDITIONNÉ],$B$117,Tableau1[Financé],$B$118)</f>
        <v>0</v>
      </c>
      <c r="L108" s="1">
        <f>COUNTIFS(Tableau1[Établissement 10],A108,Tableau1[AUDITIONNÉ],$B$117,Tableau1[Financé],$B$118)</f>
        <v>0</v>
      </c>
      <c r="M108" s="1">
        <f>COUNTIFS(Tableau1[Établissement 11],A108,Tableau1[AUDITIONNÉ],$B$117,Tableau1[Financé],$B$118)</f>
        <v>0</v>
      </c>
      <c r="N108" s="1">
        <f>COUNTIFS(Tableau1[Établissement 12],A108,Tableau1[AUDITIONNÉ],$B$117,Tableau1[Financé],$B$118)</f>
        <v>0</v>
      </c>
      <c r="O108" s="1">
        <f>COUNTIFS(Tableau1[Établissement 13],A108,Tableau1[AUDITIONNÉ],$B$117,Tableau1[Financé],$B$118)</f>
        <v>0</v>
      </c>
      <c r="P108" s="1">
        <f>COUNTIFS(Tableau1[Établissement 14],A108,Tableau1[AUDITIONNÉ],$B$117,Tableau1[Financé],$B$118)</f>
        <v>0</v>
      </c>
      <c r="Q108" s="1">
        <f>COUNTIFS(Tableau1[Établissement 15],A108,Tableau1[AUDITIONNÉ],$B$117,Tableau1[Financé],$B$118)</f>
        <v>0</v>
      </c>
      <c r="R108" s="1">
        <f t="shared" si="3"/>
        <v>0</v>
      </c>
    </row>
    <row r="109" spans="1:18">
      <c r="A109" s="1" t="s">
        <v>1372</v>
      </c>
      <c r="B109" s="11">
        <f>COUNTIF(Tableau1[Établissement porteur],A109)</f>
        <v>0</v>
      </c>
      <c r="C109" s="1">
        <f>COUNTIFS(Tableau1[Établissement porteur],A109,Tableau1[AUDITIONNÉ],$B$117,Tableau1[Financé],$B$118)</f>
        <v>0</v>
      </c>
      <c r="D109" s="1">
        <f>COUNTIFS(Tableau1[Établissement 2],A109,Tableau1[AUDITIONNÉ],$B$117,Tableau1[Financé],$B$118)</f>
        <v>0</v>
      </c>
      <c r="E109" s="1">
        <f>COUNTIFS(Tableau1[Établissement 3],A109,Tableau1[AUDITIONNÉ],$B$117,Tableau1[Financé],$B$118)</f>
        <v>0</v>
      </c>
      <c r="F109" s="1">
        <f>COUNTIFS(Tableau1[Établissement 4],A109,Tableau1[AUDITIONNÉ],$B$117,Tableau1[Financé],$B$118)</f>
        <v>0</v>
      </c>
      <c r="G109" s="1">
        <f>COUNTIFS(Tableau1[Établissement 5],A109,Tableau1[AUDITIONNÉ],$B$117,Tableau1[Financé],$B$118)</f>
        <v>0</v>
      </c>
      <c r="H109" s="1">
        <f>COUNTIFS(Tableau1[Établissement 6],A109,Tableau1[AUDITIONNÉ],$B$117,Tableau1[Financé],$B$118)</f>
        <v>0</v>
      </c>
      <c r="I109" s="1">
        <f>COUNTIFS(Tableau1[Établissement 7],A109,Tableau1[AUDITIONNÉ],$B$117,Tableau1[Financé],$B$118)</f>
        <v>0</v>
      </c>
      <c r="J109" s="1">
        <f>COUNTIFS(Tableau1[Établissement 8],A109,Tableau1[AUDITIONNÉ],$B$117,Tableau1[Financé],$B$118)</f>
        <v>0</v>
      </c>
      <c r="K109" s="1">
        <f>COUNTIFS(Tableau1[Établissement 9],A109,Tableau1[AUDITIONNÉ],$B$117,Tableau1[Financé],$B$118)</f>
        <v>0</v>
      </c>
      <c r="L109" s="1">
        <f>COUNTIFS(Tableau1[Établissement 10],A109,Tableau1[AUDITIONNÉ],$B$117,Tableau1[Financé],$B$118)</f>
        <v>0</v>
      </c>
      <c r="M109" s="1">
        <f>COUNTIFS(Tableau1[Établissement 11],A109,Tableau1[AUDITIONNÉ],$B$117,Tableau1[Financé],$B$118)</f>
        <v>0</v>
      </c>
      <c r="N109" s="1">
        <f>COUNTIFS(Tableau1[Établissement 12],A109,Tableau1[AUDITIONNÉ],$B$117,Tableau1[Financé],$B$118)</f>
        <v>0</v>
      </c>
      <c r="O109" s="1">
        <f>COUNTIFS(Tableau1[Établissement 13],A109,Tableau1[AUDITIONNÉ],$B$117,Tableau1[Financé],$B$118)</f>
        <v>0</v>
      </c>
      <c r="P109" s="1">
        <f>COUNTIFS(Tableau1[Établissement 14],A109,Tableau1[AUDITIONNÉ],$B$117,Tableau1[Financé],$B$118)</f>
        <v>0</v>
      </c>
      <c r="Q109" s="1">
        <f>COUNTIFS(Tableau1[Établissement 15],A109,Tableau1[AUDITIONNÉ],$B$117,Tableau1[Financé],$B$118)</f>
        <v>0</v>
      </c>
      <c r="R109" s="1">
        <f t="shared" si="3"/>
        <v>0</v>
      </c>
    </row>
    <row r="110" spans="1:18">
      <c r="A110" s="16" t="s">
        <v>1891</v>
      </c>
      <c r="B110" s="11">
        <f>COUNTIF(Tableau1[Établissement porteur],A110)</f>
        <v>0</v>
      </c>
      <c r="C110" s="1">
        <f>COUNTIFS(Tableau1[Établissement porteur],A110,Tableau1[AUDITIONNÉ],$B$117,Tableau1[Financé],$B$118)</f>
        <v>0</v>
      </c>
      <c r="D110" s="1">
        <f>COUNTIFS(Tableau1[Établissement 2],A110,Tableau1[AUDITIONNÉ],$B$117,Tableau1[Financé],$B$118)</f>
        <v>0</v>
      </c>
      <c r="E110" s="1">
        <f>COUNTIFS(Tableau1[Établissement 3],A110,Tableau1[AUDITIONNÉ],$B$117,Tableau1[Financé],$B$118)</f>
        <v>0</v>
      </c>
      <c r="F110" s="1">
        <f>COUNTIFS(Tableau1[Établissement 4],A110,Tableau1[AUDITIONNÉ],$B$117,Tableau1[Financé],$B$118)</f>
        <v>0</v>
      </c>
      <c r="G110" s="1">
        <f>COUNTIFS(Tableau1[Établissement 5],A110,Tableau1[AUDITIONNÉ],$B$117,Tableau1[Financé],$B$118)</f>
        <v>0</v>
      </c>
      <c r="H110" s="1">
        <f>COUNTIFS(Tableau1[Établissement 6],A110,Tableau1[AUDITIONNÉ],$B$117,Tableau1[Financé],$B$118)</f>
        <v>0</v>
      </c>
      <c r="I110" s="1">
        <f>COUNTIFS(Tableau1[Établissement 7],A110,Tableau1[AUDITIONNÉ],$B$117,Tableau1[Financé],$B$118)</f>
        <v>0</v>
      </c>
      <c r="J110" s="1">
        <f>COUNTIFS(Tableau1[Établissement 8],A110,Tableau1[AUDITIONNÉ],$B$117,Tableau1[Financé],$B$118)</f>
        <v>0</v>
      </c>
      <c r="K110" s="1">
        <f>COUNTIFS(Tableau1[Établissement 9],A110,Tableau1[AUDITIONNÉ],$B$117,Tableau1[Financé],$B$118)</f>
        <v>0</v>
      </c>
      <c r="L110" s="1">
        <f>COUNTIFS(Tableau1[Établissement 10],A110,Tableau1[AUDITIONNÉ],$B$117,Tableau1[Financé],$B$118)</f>
        <v>0</v>
      </c>
      <c r="M110" s="1">
        <f>COUNTIFS(Tableau1[Établissement 11],A110,Tableau1[AUDITIONNÉ],$B$117,Tableau1[Financé],$B$118)</f>
        <v>0</v>
      </c>
      <c r="N110" s="1">
        <f>COUNTIFS(Tableau1[Établissement 12],A110,Tableau1[AUDITIONNÉ],$B$117,Tableau1[Financé],$B$118)</f>
        <v>0</v>
      </c>
      <c r="O110" s="1">
        <f>COUNTIFS(Tableau1[Établissement 13],A110,Tableau1[AUDITIONNÉ],$B$117,Tableau1[Financé],$B$118)</f>
        <v>0</v>
      </c>
      <c r="P110" s="1">
        <f>COUNTIFS(Tableau1[Établissement 14],A110,Tableau1[AUDITIONNÉ],$B$117,Tableau1[Financé],$B$118)</f>
        <v>0</v>
      </c>
      <c r="Q110" s="1">
        <f>COUNTIFS(Tableau1[Établissement 15],A110,Tableau1[AUDITIONNÉ],$B$117,Tableau1[Financé],$B$118)</f>
        <v>0</v>
      </c>
      <c r="R110" s="1">
        <f t="shared" si="3"/>
        <v>0</v>
      </c>
    </row>
    <row r="111" spans="1:18">
      <c r="A111" s="2" t="s">
        <v>1921</v>
      </c>
      <c r="B111" s="11">
        <f>COUNTIF(Tableau1[Établissement porteur],A111)</f>
        <v>0</v>
      </c>
      <c r="C111" s="1">
        <f>COUNTIFS(Tableau1[Établissement porteur],A111,Tableau1[AUDITIONNÉ],$B$117,Tableau1[Financé],$B$118)</f>
        <v>0</v>
      </c>
      <c r="D111" s="1">
        <f>COUNTIFS(Tableau1[Établissement 2],A111,Tableau1[AUDITIONNÉ],$B$117,Tableau1[Financé],$B$118)</f>
        <v>0</v>
      </c>
      <c r="E111" s="1">
        <f>COUNTIFS(Tableau1[Établissement 3],A111,Tableau1[AUDITIONNÉ],$B$117,Tableau1[Financé],$B$118)</f>
        <v>0</v>
      </c>
      <c r="F111" s="1">
        <f>COUNTIFS(Tableau1[Établissement 4],A111,Tableau1[AUDITIONNÉ],$B$117,Tableau1[Financé],$B$118)</f>
        <v>0</v>
      </c>
      <c r="G111" s="1">
        <f>COUNTIFS(Tableau1[Établissement 5],A111,Tableau1[AUDITIONNÉ],$B$117,Tableau1[Financé],$B$118)</f>
        <v>0</v>
      </c>
      <c r="H111" s="1">
        <f>COUNTIFS(Tableau1[Établissement 6],A111,Tableau1[AUDITIONNÉ],$B$117,Tableau1[Financé],$B$118)</f>
        <v>0</v>
      </c>
      <c r="I111" s="1">
        <f>COUNTIFS(Tableau1[Établissement 7],A111,Tableau1[AUDITIONNÉ],$B$117,Tableau1[Financé],$B$118)</f>
        <v>0</v>
      </c>
      <c r="J111" s="1">
        <f>COUNTIFS(Tableau1[Établissement 8],A111,Tableau1[AUDITIONNÉ],$B$117,Tableau1[Financé],$B$118)</f>
        <v>0</v>
      </c>
      <c r="K111" s="1">
        <f>COUNTIFS(Tableau1[Établissement 9],A111,Tableau1[AUDITIONNÉ],$B$117,Tableau1[Financé],$B$118)</f>
        <v>0</v>
      </c>
      <c r="L111" s="1">
        <f>COUNTIFS(Tableau1[Établissement 10],A111,Tableau1[AUDITIONNÉ],$B$117,Tableau1[Financé],$B$118)</f>
        <v>0</v>
      </c>
      <c r="M111" s="1">
        <f>COUNTIFS(Tableau1[Établissement 11],A111,Tableau1[AUDITIONNÉ],$B$117,Tableau1[Financé],$B$118)</f>
        <v>0</v>
      </c>
      <c r="N111" s="1">
        <f>COUNTIFS(Tableau1[Établissement 12],A111,Tableau1[AUDITIONNÉ],$B$117,Tableau1[Financé],$B$118)</f>
        <v>0</v>
      </c>
      <c r="O111" s="1">
        <f>COUNTIFS(Tableau1[Établissement 13],A111,Tableau1[AUDITIONNÉ],$B$117,Tableau1[Financé],$B$118)</f>
        <v>0</v>
      </c>
      <c r="P111" s="1">
        <f>COUNTIFS(Tableau1[Établissement 14],A111,Tableau1[AUDITIONNÉ],$B$117,Tableau1[Financé],$B$118)</f>
        <v>0</v>
      </c>
      <c r="Q111" s="1">
        <f>COUNTIFS(Tableau1[Établissement 15],A111,Tableau1[AUDITIONNÉ],$B$117,Tableau1[Financé],$B$118)</f>
        <v>0</v>
      </c>
      <c r="R111" s="1">
        <f t="shared" si="3"/>
        <v>0</v>
      </c>
    </row>
    <row r="112" spans="1:18">
      <c r="A112" s="1">
        <f>COUNTA(A2:A111)</f>
        <v>110</v>
      </c>
      <c r="B112" s="1">
        <f t="shared" ref="B112:R112" si="4">SUM(B2:B111)</f>
        <v>40</v>
      </c>
      <c r="C112" s="1">
        <f t="shared" si="4"/>
        <v>8</v>
      </c>
      <c r="D112" s="1">
        <f t="shared" si="4"/>
        <v>8</v>
      </c>
      <c r="E112" s="1">
        <f t="shared" si="4"/>
        <v>8</v>
      </c>
      <c r="F112" s="1">
        <f t="shared" si="4"/>
        <v>8</v>
      </c>
      <c r="G112" s="1">
        <f t="shared" si="4"/>
        <v>8</v>
      </c>
      <c r="H112" s="1">
        <f t="shared" si="4"/>
        <v>8</v>
      </c>
      <c r="I112" s="1">
        <f t="shared" si="4"/>
        <v>7</v>
      </c>
      <c r="J112" s="1">
        <f t="shared" si="4"/>
        <v>6</v>
      </c>
      <c r="K112" s="1">
        <f t="shared" si="4"/>
        <v>5</v>
      </c>
      <c r="L112" s="1">
        <f t="shared" si="4"/>
        <v>4</v>
      </c>
      <c r="M112" s="1">
        <f t="shared" si="4"/>
        <v>3</v>
      </c>
      <c r="N112" s="1">
        <f t="shared" si="4"/>
        <v>2</v>
      </c>
      <c r="O112" s="1">
        <f t="shared" si="4"/>
        <v>2</v>
      </c>
      <c r="P112" s="1">
        <f t="shared" si="4"/>
        <v>1</v>
      </c>
      <c r="Q112" s="1">
        <f t="shared" si="4"/>
        <v>0</v>
      </c>
      <c r="R112" s="1">
        <f t="shared" si="4"/>
        <v>78</v>
      </c>
    </row>
    <row r="113" spans="1:19">
      <c r="R113" s="1">
        <f>COUNTIF(R2:R111,"&gt;0")</f>
        <v>47</v>
      </c>
    </row>
    <row r="114" spans="1:19">
      <c r="R114" s="1">
        <f>MAX(R2:R111)</f>
        <v>7</v>
      </c>
      <c r="S114" s="1" t="s">
        <v>2726</v>
      </c>
    </row>
    <row r="116" spans="1:19">
      <c r="B116" s="1" t="s">
        <v>2719</v>
      </c>
    </row>
    <row r="117" spans="1:19">
      <c r="A117" s="1" t="s">
        <v>2722</v>
      </c>
      <c r="B117" s="1" t="s">
        <v>42</v>
      </c>
    </row>
    <row r="118" spans="1:19">
      <c r="A118" s="1" t="s">
        <v>2712</v>
      </c>
      <c r="B118" s="1" t="s">
        <v>42</v>
      </c>
    </row>
    <row r="124" spans="1:19">
      <c r="B124" s="1" t="s">
        <v>2734</v>
      </c>
      <c r="C124" s="1" t="s">
        <v>2735</v>
      </c>
    </row>
    <row r="125" spans="1:19">
      <c r="A125" s="1" t="s">
        <v>2733</v>
      </c>
      <c r="B125" s="1">
        <v>159</v>
      </c>
      <c r="C125" s="1">
        <v>77</v>
      </c>
    </row>
    <row r="126" spans="1:19">
      <c r="A126" s="1" t="s">
        <v>2736</v>
      </c>
      <c r="B126" s="1">
        <v>72</v>
      </c>
      <c r="C126" s="1">
        <v>48</v>
      </c>
    </row>
    <row r="127" spans="1:19">
      <c r="A127" s="1" t="s">
        <v>2711</v>
      </c>
      <c r="B127" s="1">
        <v>78</v>
      </c>
      <c r="C127" s="1">
        <v>47</v>
      </c>
    </row>
    <row r="128" spans="1:19">
      <c r="B128" s="1">
        <f>SUM(B125:B127)</f>
        <v>309</v>
      </c>
      <c r="C128" s="1">
        <f>SUM(C125:C127)</f>
        <v>172</v>
      </c>
    </row>
  </sheetData>
  <autoFilter ref="A1:R114" xr:uid="{A6F36DB4-33A4-E54D-9CA7-989EA506C693}"/>
  <sortState xmlns:xlrd2="http://schemas.microsoft.com/office/spreadsheetml/2017/richdata2" ref="A3:A97">
    <sortCondition ref="A64:A97"/>
  </sortState>
  <phoneticPr fontId="5" type="noConversion"/>
  <conditionalFormatting sqref="A90:A92 A2:B2 A79 A83:A87 A94:A97 A6:A76 A99:A100 A103:A104 A109 A113:B127 A3:A4 B3:B111 A112 A129:B1048576 A128">
    <cfRule type="duplicateValues" dxfId="37" priority="16"/>
  </conditionalFormatting>
  <conditionalFormatting sqref="A90:A92 A2:B2 A83:A87 A94:A97 A6:A79 A99:A100 A103:A104 A109 A113:B127 A3:A4 B3:B111 A112 A129:B1048576 A128">
    <cfRule type="duplicateValues" dxfId="36" priority="15"/>
  </conditionalFormatting>
  <conditionalFormatting sqref="A94:A97 A2:B2 A6:A92 A99:A100 A103:A104 A109 A113:B127 A3:A4 B3:B111 A112 A129:B1048576 A128">
    <cfRule type="duplicateValues" dxfId="35" priority="14"/>
  </conditionalFormatting>
  <conditionalFormatting sqref="A105">
    <cfRule type="duplicateValues" dxfId="34" priority="11"/>
    <cfRule type="duplicateValues" dxfId="33" priority="12"/>
  </conditionalFormatting>
  <conditionalFormatting sqref="A106">
    <cfRule type="duplicateValues" dxfId="32" priority="7"/>
    <cfRule type="duplicateValues" dxfId="31" priority="8"/>
  </conditionalFormatting>
  <conditionalFormatting sqref="A107">
    <cfRule type="duplicateValues" dxfId="30" priority="5"/>
    <cfRule type="duplicateValues" dxfId="29" priority="6"/>
  </conditionalFormatting>
  <conditionalFormatting sqref="A110">
    <cfRule type="duplicateValues" dxfId="28" priority="3"/>
    <cfRule type="duplicateValues" dxfId="27" priority="4"/>
  </conditionalFormatting>
  <conditionalFormatting sqref="A111">
    <cfRule type="duplicateValues" dxfId="26" priority="1"/>
    <cfRule type="duplicateValues" dxfId="25" priority="2"/>
  </conditionalFormatting>
  <conditionalFormatting sqref="A2:B2 A103:A104 A109 A113:B127 A3:A100 B3:B111 A112 A129:B1048576 A128">
    <cfRule type="duplicateValues" dxfId="24" priority="13"/>
  </conditionalFormatting>
  <pageMargins left="0.7" right="0.7" top="0.75" bottom="0.75" header="0.3" footer="0.3"/>
  <pageSetup paperSize="9" orientation="portrait" horizontalDpi="0" verticalDpi="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3FC75-AE1A-8B41-B72A-28B746708D27}">
  <dimension ref="A1:L186"/>
  <sheetViews>
    <sheetView workbookViewId="0">
      <selection activeCell="B114" sqref="B114"/>
    </sheetView>
  </sheetViews>
  <sheetFormatPr baseColWidth="10" defaultColWidth="10.875" defaultRowHeight="21"/>
  <cols>
    <col min="1" max="1" width="66.5" style="19" customWidth="1"/>
    <col min="2" max="2" width="43.875" style="1" customWidth="1"/>
    <col min="3" max="3" width="34.25" style="13" customWidth="1"/>
    <col min="4" max="11" width="10.875" style="1"/>
    <col min="12" max="12" width="76" style="9" customWidth="1"/>
    <col min="13" max="16384" width="10.875" style="1"/>
  </cols>
  <sheetData>
    <row r="1" spans="1:2">
      <c r="A1" s="19">
        <v>0</v>
      </c>
    </row>
    <row r="2" spans="1:2">
      <c r="A2" s="19" t="s">
        <v>588</v>
      </c>
    </row>
    <row r="3" spans="1:2">
      <c r="A3" s="19" t="s">
        <v>1056</v>
      </c>
    </row>
    <row r="4" spans="1:2">
      <c r="A4" s="19" t="s">
        <v>1627</v>
      </c>
    </row>
    <row r="5" spans="1:2">
      <c r="A5" s="19" t="s">
        <v>1568</v>
      </c>
      <c r="B5" s="1" t="s">
        <v>1553</v>
      </c>
    </row>
    <row r="6" spans="1:2" ht="42">
      <c r="A6" s="19" t="s">
        <v>1031</v>
      </c>
    </row>
    <row r="7" spans="1:2">
      <c r="A7" s="19" t="s">
        <v>719</v>
      </c>
    </row>
    <row r="8" spans="1:2">
      <c r="A8" s="19" t="s">
        <v>2432</v>
      </c>
    </row>
    <row r="9" spans="1:2" ht="42">
      <c r="A9" s="19" t="s">
        <v>1356</v>
      </c>
    </row>
    <row r="10" spans="1:2">
      <c r="A10" s="19" t="s">
        <v>778</v>
      </c>
    </row>
    <row r="11" spans="1:2">
      <c r="A11" s="19" t="s">
        <v>2177</v>
      </c>
    </row>
    <row r="12" spans="1:2">
      <c r="A12" s="19" t="s">
        <v>956</v>
      </c>
    </row>
    <row r="13" spans="1:2">
      <c r="A13" s="19" t="s">
        <v>720</v>
      </c>
    </row>
    <row r="14" spans="1:2">
      <c r="A14" s="19" t="s">
        <v>913</v>
      </c>
    </row>
    <row r="15" spans="1:2">
      <c r="A15" s="19" t="s">
        <v>2256</v>
      </c>
    </row>
    <row r="16" spans="1:2">
      <c r="A16" s="19" t="s">
        <v>279</v>
      </c>
    </row>
    <row r="17" spans="1:2">
      <c r="A17" s="19" t="s">
        <v>781</v>
      </c>
    </row>
    <row r="18" spans="1:2">
      <c r="A18" s="19" t="s">
        <v>1571</v>
      </c>
      <c r="B18" s="1" t="s">
        <v>1556</v>
      </c>
    </row>
    <row r="19" spans="1:2">
      <c r="A19" s="19" t="s">
        <v>1346</v>
      </c>
    </row>
    <row r="20" spans="1:2">
      <c r="A20" s="19" t="s">
        <v>721</v>
      </c>
    </row>
    <row r="21" spans="1:2">
      <c r="A21" s="1" t="s">
        <v>2383</v>
      </c>
    </row>
    <row r="22" spans="1:2">
      <c r="A22" s="19" t="s">
        <v>783</v>
      </c>
    </row>
    <row r="23" spans="1:2">
      <c r="A23" s="19" t="s">
        <v>1543</v>
      </c>
      <c r="B23" s="1" t="s">
        <v>1540</v>
      </c>
    </row>
    <row r="24" spans="1:2" ht="42">
      <c r="A24" s="19" t="s">
        <v>1962</v>
      </c>
    </row>
    <row r="25" spans="1:2">
      <c r="A25" s="19" t="s">
        <v>2433</v>
      </c>
    </row>
    <row r="26" spans="1:2">
      <c r="A26" s="19" t="s">
        <v>1626</v>
      </c>
    </row>
    <row r="27" spans="1:2">
      <c r="A27" s="19" t="s">
        <v>1562</v>
      </c>
      <c r="B27" s="1" t="s">
        <v>1547</v>
      </c>
    </row>
    <row r="28" spans="1:2" ht="42">
      <c r="A28" s="19" t="s">
        <v>782</v>
      </c>
    </row>
    <row r="29" spans="1:2" ht="42">
      <c r="A29" s="19" t="s">
        <v>1058</v>
      </c>
    </row>
    <row r="30" spans="1:2">
      <c r="A30" s="19" t="s">
        <v>1983</v>
      </c>
    </row>
    <row r="31" spans="1:2">
      <c r="A31" s="19" t="s">
        <v>790</v>
      </c>
    </row>
    <row r="32" spans="1:2">
      <c r="A32" s="1" t="s">
        <v>2385</v>
      </c>
    </row>
    <row r="33" spans="1:1">
      <c r="A33" s="19" t="s">
        <v>954</v>
      </c>
    </row>
    <row r="34" spans="1:1">
      <c r="A34" s="19" t="s">
        <v>587</v>
      </c>
    </row>
    <row r="35" spans="1:1">
      <c r="A35" s="19" t="s">
        <v>2436</v>
      </c>
    </row>
    <row r="36" spans="1:1">
      <c r="A36" s="19" t="s">
        <v>640</v>
      </c>
    </row>
    <row r="37" spans="1:1">
      <c r="A37" s="19" t="s">
        <v>1057</v>
      </c>
    </row>
    <row r="38" spans="1:1">
      <c r="A38" s="19" t="s">
        <v>270</v>
      </c>
    </row>
    <row r="39" spans="1:1">
      <c r="A39" s="19" t="s">
        <v>2023</v>
      </c>
    </row>
    <row r="40" spans="1:1">
      <c r="A40" s="19" t="s">
        <v>1981</v>
      </c>
    </row>
    <row r="41" spans="1:1">
      <c r="A41" s="19" t="s">
        <v>507</v>
      </c>
    </row>
    <row r="42" spans="1:1">
      <c r="A42" s="19" t="s">
        <v>944</v>
      </c>
    </row>
    <row r="43" spans="1:1">
      <c r="A43" s="19" t="s">
        <v>780</v>
      </c>
    </row>
    <row r="44" spans="1:1">
      <c r="A44" s="19" t="s">
        <v>882</v>
      </c>
    </row>
    <row r="45" spans="1:1">
      <c r="A45" s="1" t="s">
        <v>2382</v>
      </c>
    </row>
    <row r="46" spans="1:1" ht="42">
      <c r="A46" s="19" t="s">
        <v>1087</v>
      </c>
    </row>
    <row r="47" spans="1:1">
      <c r="A47" s="19" t="s">
        <v>1086</v>
      </c>
    </row>
    <row r="48" spans="1:1">
      <c r="A48" s="19" t="s">
        <v>1085</v>
      </c>
    </row>
    <row r="49" spans="1:12">
      <c r="A49" s="19" t="s">
        <v>952</v>
      </c>
    </row>
    <row r="50" spans="1:12">
      <c r="A50" s="19" t="s">
        <v>280</v>
      </c>
    </row>
    <row r="51" spans="1:12">
      <c r="A51" s="19" t="s">
        <v>281</v>
      </c>
    </row>
    <row r="52" spans="1:12">
      <c r="A52" s="19" t="s">
        <v>2084</v>
      </c>
    </row>
    <row r="53" spans="1:12">
      <c r="A53" s="19" t="s">
        <v>2443</v>
      </c>
    </row>
    <row r="54" spans="1:12">
      <c r="A54" s="19" t="s">
        <v>2330</v>
      </c>
    </row>
    <row r="55" spans="1:12">
      <c r="A55" s="19" t="s">
        <v>1566</v>
      </c>
      <c r="B55" s="1" t="s">
        <v>1551</v>
      </c>
    </row>
    <row r="56" spans="1:12">
      <c r="A56" s="19" t="s">
        <v>1049</v>
      </c>
    </row>
    <row r="57" spans="1:12">
      <c r="A57" s="19" t="s">
        <v>1345</v>
      </c>
    </row>
    <row r="58" spans="1:12" ht="63">
      <c r="A58" s="19" t="s">
        <v>1344</v>
      </c>
    </row>
    <row r="59" spans="1:12">
      <c r="A59" s="19" t="s">
        <v>2437</v>
      </c>
    </row>
    <row r="60" spans="1:12">
      <c r="A60" s="19" t="s">
        <v>585</v>
      </c>
    </row>
    <row r="61" spans="1:12">
      <c r="A61" s="19" t="s">
        <v>589</v>
      </c>
    </row>
    <row r="62" spans="1:12">
      <c r="A62" s="19" t="s">
        <v>714</v>
      </c>
      <c r="L62" s="25"/>
    </row>
    <row r="63" spans="1:12">
      <c r="A63" s="19" t="s">
        <v>2085</v>
      </c>
      <c r="L63" s="25"/>
    </row>
    <row r="64" spans="1:12">
      <c r="A64" s="19" t="s">
        <v>351</v>
      </c>
      <c r="L64" s="25"/>
    </row>
    <row r="65" spans="1:12">
      <c r="A65" s="19" t="s">
        <v>722</v>
      </c>
      <c r="L65" s="25"/>
    </row>
    <row r="66" spans="1:12">
      <c r="A66" s="19" t="s">
        <v>1625</v>
      </c>
      <c r="L66" s="25"/>
    </row>
    <row r="67" spans="1:12">
      <c r="A67" s="19" t="s">
        <v>2329</v>
      </c>
      <c r="L67" s="25"/>
    </row>
    <row r="68" spans="1:12">
      <c r="A68" s="19" t="s">
        <v>1574</v>
      </c>
      <c r="B68" s="1" t="s">
        <v>1544</v>
      </c>
      <c r="C68" s="13" t="s">
        <v>1545</v>
      </c>
      <c r="L68" s="25"/>
    </row>
    <row r="69" spans="1:12">
      <c r="A69" s="19" t="s">
        <v>1355</v>
      </c>
      <c r="L69" s="25"/>
    </row>
    <row r="70" spans="1:12">
      <c r="A70" s="19" t="s">
        <v>2376</v>
      </c>
      <c r="L70" s="14"/>
    </row>
    <row r="71" spans="1:12" ht="42">
      <c r="A71" s="19" t="s">
        <v>1560</v>
      </c>
      <c r="B71" s="1" t="s">
        <v>1541</v>
      </c>
      <c r="L71" s="25"/>
    </row>
    <row r="72" spans="1:12">
      <c r="A72" s="19" t="s">
        <v>1084</v>
      </c>
      <c r="L72" s="25"/>
    </row>
    <row r="73" spans="1:12">
      <c r="A73" s="1" t="s">
        <v>2387</v>
      </c>
      <c r="L73" s="25"/>
    </row>
    <row r="74" spans="1:12">
      <c r="A74" s="19" t="s">
        <v>2328</v>
      </c>
      <c r="L74" s="25"/>
    </row>
    <row r="75" spans="1:12">
      <c r="A75" s="19" t="s">
        <v>1174</v>
      </c>
      <c r="L75" s="25"/>
    </row>
    <row r="76" spans="1:12">
      <c r="A76" s="19" t="s">
        <v>357</v>
      </c>
      <c r="L76" s="25"/>
    </row>
    <row r="77" spans="1:12">
      <c r="A77" s="19" t="s">
        <v>1176</v>
      </c>
      <c r="L77" s="25"/>
    </row>
    <row r="78" spans="1:12">
      <c r="A78" s="19" t="s">
        <v>2086</v>
      </c>
    </row>
    <row r="79" spans="1:12">
      <c r="A79" s="19" t="s">
        <v>2265</v>
      </c>
    </row>
    <row r="80" spans="1:12">
      <c r="A80" s="19" t="s">
        <v>2266</v>
      </c>
    </row>
    <row r="81" spans="1:2">
      <c r="A81" s="19" t="s">
        <v>1354</v>
      </c>
    </row>
    <row r="82" spans="1:2">
      <c r="A82" s="19" t="s">
        <v>2326</v>
      </c>
    </row>
    <row r="83" spans="1:2">
      <c r="A83" s="1" t="s">
        <v>2384</v>
      </c>
    </row>
    <row r="84" spans="1:2" ht="42">
      <c r="A84" s="19" t="s">
        <v>2231</v>
      </c>
    </row>
    <row r="85" spans="1:2">
      <c r="A85" s="19" t="s">
        <v>2434</v>
      </c>
    </row>
    <row r="86" spans="1:2">
      <c r="A86" s="19" t="s">
        <v>1563</v>
      </c>
      <c r="B86" s="1" t="s">
        <v>1548</v>
      </c>
    </row>
    <row r="87" spans="1:2">
      <c r="A87" s="1" t="s">
        <v>2381</v>
      </c>
    </row>
    <row r="88" spans="1:2">
      <c r="A88" s="19" t="s">
        <v>1629</v>
      </c>
    </row>
    <row r="89" spans="1:2">
      <c r="A89" s="19" t="s">
        <v>2446</v>
      </c>
    </row>
    <row r="90" spans="1:2">
      <c r="A90" s="19" t="s">
        <v>1348</v>
      </c>
    </row>
    <row r="91" spans="1:2" ht="42">
      <c r="A91" s="19" t="s">
        <v>398</v>
      </c>
    </row>
    <row r="92" spans="1:2">
      <c r="A92" s="19" t="s">
        <v>283</v>
      </c>
    </row>
    <row r="93" spans="1:2">
      <c r="A93" s="19" t="s">
        <v>380</v>
      </c>
    </row>
    <row r="94" spans="1:2">
      <c r="A94" s="19" t="s">
        <v>403</v>
      </c>
    </row>
    <row r="95" spans="1:2">
      <c r="A95" s="19" t="s">
        <v>1033</v>
      </c>
    </row>
    <row r="96" spans="1:2">
      <c r="A96" s="19" t="s">
        <v>2445</v>
      </c>
    </row>
    <row r="97" spans="1:12">
      <c r="A97" s="19" t="s">
        <v>1179</v>
      </c>
    </row>
    <row r="98" spans="1:12" s="13" customFormat="1">
      <c r="A98" s="19" t="s">
        <v>2327</v>
      </c>
      <c r="B98" s="1"/>
      <c r="L98" s="2"/>
    </row>
    <row r="99" spans="1:12">
      <c r="A99" s="19" t="s">
        <v>1612</v>
      </c>
    </row>
    <row r="100" spans="1:12">
      <c r="A100" s="19" t="s">
        <v>1961</v>
      </c>
    </row>
    <row r="101" spans="1:12">
      <c r="A101" s="19" t="s">
        <v>2255</v>
      </c>
    </row>
    <row r="102" spans="1:12">
      <c r="A102" s="19" t="s">
        <v>711</v>
      </c>
    </row>
    <row r="103" spans="1:12">
      <c r="A103" s="19" t="s">
        <v>709</v>
      </c>
    </row>
    <row r="104" spans="1:12">
      <c r="A104" s="19" t="s">
        <v>1982</v>
      </c>
    </row>
    <row r="105" spans="1:12">
      <c r="A105" s="19" t="s">
        <v>728</v>
      </c>
    </row>
    <row r="106" spans="1:12">
      <c r="A106" s="19" t="s">
        <v>2377</v>
      </c>
    </row>
    <row r="107" spans="1:12">
      <c r="A107" s="19" t="s">
        <v>2378</v>
      </c>
    </row>
    <row r="108" spans="1:12">
      <c r="A108" s="19" t="s">
        <v>493</v>
      </c>
    </row>
    <row r="109" spans="1:12">
      <c r="A109" s="19" t="s">
        <v>784</v>
      </c>
    </row>
    <row r="110" spans="1:12">
      <c r="A110" s="19" t="s">
        <v>1624</v>
      </c>
    </row>
    <row r="111" spans="1:12">
      <c r="A111" s="19" t="s">
        <v>1173</v>
      </c>
    </row>
    <row r="112" spans="1:12">
      <c r="A112" s="19" t="s">
        <v>1050</v>
      </c>
    </row>
    <row r="113" spans="1:2">
      <c r="A113" s="19" t="s">
        <v>953</v>
      </c>
    </row>
    <row r="114" spans="1:2">
      <c r="A114" s="19" t="s">
        <v>1572</v>
      </c>
      <c r="B114" s="1" t="s">
        <v>1557</v>
      </c>
    </row>
    <row r="115" spans="1:2">
      <c r="A115" s="19" t="s">
        <v>254</v>
      </c>
    </row>
    <row r="116" spans="1:2">
      <c r="A116" s="19" t="s">
        <v>251</v>
      </c>
    </row>
    <row r="117" spans="1:2">
      <c r="A117" s="19" t="s">
        <v>252</v>
      </c>
    </row>
    <row r="118" spans="1:2">
      <c r="A118" s="19" t="s">
        <v>1570</v>
      </c>
      <c r="B118" s="1" t="s">
        <v>1555</v>
      </c>
    </row>
    <row r="119" spans="1:2">
      <c r="A119" s="19" t="s">
        <v>710</v>
      </c>
    </row>
    <row r="120" spans="1:2">
      <c r="A120" s="19" t="s">
        <v>1569</v>
      </c>
      <c r="B120" s="1" t="s">
        <v>1554</v>
      </c>
    </row>
    <row r="121" spans="1:2">
      <c r="A121" s="19" t="s">
        <v>1561</v>
      </c>
      <c r="B121" s="1" t="s">
        <v>1539</v>
      </c>
    </row>
    <row r="122" spans="1:2">
      <c r="A122" s="19" t="s">
        <v>2082</v>
      </c>
    </row>
    <row r="123" spans="1:2">
      <c r="A123" s="19" t="s">
        <v>1565</v>
      </c>
      <c r="B123" s="1" t="s">
        <v>1550</v>
      </c>
    </row>
    <row r="124" spans="1:2">
      <c r="A124" s="19" t="s">
        <v>1347</v>
      </c>
    </row>
    <row r="125" spans="1:2">
      <c r="A125" s="19" t="s">
        <v>2435</v>
      </c>
    </row>
    <row r="126" spans="1:2">
      <c r="A126" s="19" t="s">
        <v>1178</v>
      </c>
    </row>
    <row r="127" spans="1:2">
      <c r="A127" s="19" t="s">
        <v>1094</v>
      </c>
    </row>
    <row r="128" spans="1:2">
      <c r="A128" s="19" t="s">
        <v>1564</v>
      </c>
      <c r="B128" s="1" t="s">
        <v>1549</v>
      </c>
    </row>
    <row r="129" spans="1:1">
      <c r="A129" s="19" t="s">
        <v>2176</v>
      </c>
    </row>
    <row r="130" spans="1:1">
      <c r="A130" s="19" t="s">
        <v>943</v>
      </c>
    </row>
    <row r="131" spans="1:1">
      <c r="A131" s="19" t="s">
        <v>2442</v>
      </c>
    </row>
    <row r="132" spans="1:1" ht="42">
      <c r="A132" s="19" t="s">
        <v>715</v>
      </c>
    </row>
    <row r="133" spans="1:1">
      <c r="A133" s="19" t="s">
        <v>1030</v>
      </c>
    </row>
    <row r="134" spans="1:1">
      <c r="A134" s="19" t="s">
        <v>716</v>
      </c>
    </row>
    <row r="135" spans="1:1">
      <c r="A135" s="19" t="s">
        <v>1029</v>
      </c>
    </row>
    <row r="136" spans="1:1">
      <c r="A136" s="19" t="s">
        <v>2083</v>
      </c>
    </row>
    <row r="137" spans="1:1">
      <c r="A137" s="19" t="s">
        <v>955</v>
      </c>
    </row>
    <row r="138" spans="1:1">
      <c r="A138" s="19" t="s">
        <v>708</v>
      </c>
    </row>
    <row r="139" spans="1:1">
      <c r="A139" s="19" t="s">
        <v>1177</v>
      </c>
    </row>
    <row r="140" spans="1:1">
      <c r="A140" s="19" t="s">
        <v>2447</v>
      </c>
    </row>
    <row r="141" spans="1:1">
      <c r="A141" s="19" t="s">
        <v>712</v>
      </c>
    </row>
    <row r="142" spans="1:1">
      <c r="A142" s="19" t="s">
        <v>282</v>
      </c>
    </row>
    <row r="143" spans="1:1">
      <c r="A143" s="19" t="s">
        <v>442</v>
      </c>
    </row>
    <row r="144" spans="1:1">
      <c r="A144" s="19" t="s">
        <v>253</v>
      </c>
    </row>
    <row r="145" spans="1:2">
      <c r="A145" s="19" t="s">
        <v>1729</v>
      </c>
    </row>
    <row r="146" spans="1:2" ht="42">
      <c r="A146" s="19" t="s">
        <v>1628</v>
      </c>
    </row>
    <row r="147" spans="1:2">
      <c r="A147" s="19" t="s">
        <v>1567</v>
      </c>
      <c r="B147" s="1" t="s">
        <v>1552</v>
      </c>
    </row>
    <row r="148" spans="1:2">
      <c r="A148" s="19" t="s">
        <v>713</v>
      </c>
    </row>
    <row r="149" spans="1:2">
      <c r="A149" s="19" t="s">
        <v>2389</v>
      </c>
    </row>
    <row r="150" spans="1:2">
      <c r="A150" s="19" t="s">
        <v>441</v>
      </c>
    </row>
    <row r="151" spans="1:2">
      <c r="A151" s="19" t="s">
        <v>1980</v>
      </c>
    </row>
    <row r="152" spans="1:2">
      <c r="A152" s="19" t="s">
        <v>1175</v>
      </c>
    </row>
    <row r="153" spans="1:2">
      <c r="A153" s="19" t="s">
        <v>2178</v>
      </c>
    </row>
    <row r="154" spans="1:2">
      <c r="A154" s="19" t="s">
        <v>2092</v>
      </c>
    </row>
    <row r="155" spans="1:2">
      <c r="A155" s="19" t="s">
        <v>779</v>
      </c>
    </row>
    <row r="156" spans="1:2">
      <c r="A156" s="19" t="s">
        <v>1180</v>
      </c>
    </row>
    <row r="157" spans="1:2">
      <c r="A157" s="19" t="s">
        <v>1357</v>
      </c>
    </row>
    <row r="158" spans="1:2">
      <c r="A158" s="19" t="s">
        <v>2444</v>
      </c>
    </row>
    <row r="159" spans="1:2">
      <c r="A159" s="19" t="s">
        <v>1559</v>
      </c>
      <c r="B159" s="1" t="s">
        <v>1542</v>
      </c>
    </row>
    <row r="160" spans="1:2">
      <c r="A160" s="19" t="s">
        <v>377</v>
      </c>
    </row>
    <row r="161" spans="1:2">
      <c r="A161" s="19" t="s">
        <v>723</v>
      </c>
    </row>
    <row r="162" spans="1:2">
      <c r="A162" s="1" t="s">
        <v>2386</v>
      </c>
    </row>
    <row r="163" spans="1:2">
      <c r="A163" s="19" t="s">
        <v>1172</v>
      </c>
    </row>
    <row r="164" spans="1:2">
      <c r="A164" s="19" t="s">
        <v>724</v>
      </c>
    </row>
    <row r="165" spans="1:2">
      <c r="A165" s="19" t="s">
        <v>2021</v>
      </c>
    </row>
    <row r="166" spans="1:2">
      <c r="A166" s="19" t="s">
        <v>2022</v>
      </c>
    </row>
    <row r="167" spans="1:2">
      <c r="A167" s="19" t="s">
        <v>2091</v>
      </c>
    </row>
    <row r="168" spans="1:2">
      <c r="A168" s="19" t="s">
        <v>1054</v>
      </c>
    </row>
    <row r="169" spans="1:2">
      <c r="A169" s="19" t="s">
        <v>883</v>
      </c>
    </row>
    <row r="170" spans="1:2">
      <c r="A170" s="19" t="s">
        <v>776</v>
      </c>
    </row>
    <row r="171" spans="1:2">
      <c r="A171" s="19" t="s">
        <v>881</v>
      </c>
      <c r="B171" s="1" t="s">
        <v>1546</v>
      </c>
    </row>
    <row r="172" spans="1:2">
      <c r="A172" s="19" t="s">
        <v>378</v>
      </c>
    </row>
    <row r="173" spans="1:2">
      <c r="A173" s="19" t="s">
        <v>911</v>
      </c>
    </row>
    <row r="174" spans="1:2">
      <c r="A174" s="19" t="s">
        <v>1052</v>
      </c>
    </row>
    <row r="175" spans="1:2">
      <c r="A175" s="19" t="s">
        <v>1573</v>
      </c>
      <c r="B175" s="1" t="s">
        <v>1558</v>
      </c>
    </row>
    <row r="176" spans="1:2">
      <c r="A176" s="19" t="s">
        <v>2431</v>
      </c>
    </row>
    <row r="177" spans="1:1">
      <c r="A177" s="19" t="s">
        <v>1630</v>
      </c>
    </row>
    <row r="178" spans="1:1">
      <c r="A178" s="19" t="s">
        <v>717</v>
      </c>
    </row>
    <row r="179" spans="1:1">
      <c r="A179" s="19" t="s">
        <v>1053</v>
      </c>
    </row>
    <row r="180" spans="1:1">
      <c r="A180" s="19" t="s">
        <v>1032</v>
      </c>
    </row>
    <row r="181" spans="1:1">
      <c r="A181" s="19" t="s">
        <v>880</v>
      </c>
    </row>
    <row r="182" spans="1:1">
      <c r="A182" s="19" t="s">
        <v>355</v>
      </c>
    </row>
    <row r="183" spans="1:1">
      <c r="A183" s="19" t="s">
        <v>1051</v>
      </c>
    </row>
    <row r="184" spans="1:1">
      <c r="A184" s="19" t="s">
        <v>1353</v>
      </c>
    </row>
    <row r="185" spans="1:1">
      <c r="A185" s="19" t="s">
        <v>912</v>
      </c>
    </row>
    <row r="186" spans="1:1">
      <c r="A186" s="19" t="s">
        <v>440</v>
      </c>
    </row>
  </sheetData>
  <sortState xmlns:xlrd2="http://schemas.microsoft.com/office/spreadsheetml/2017/richdata2" ref="A1:C186">
    <sortCondition ref="A56:A186"/>
  </sortState>
  <conditionalFormatting sqref="A1:A1048576">
    <cfRule type="duplicateValues" dxfId="23" priority="1"/>
  </conditionalFormatting>
  <conditionalFormatting sqref="A125:A1048576 A1:A75 A79 A81:A85 A89:A107">
    <cfRule type="duplicateValues" dxfId="22" priority="2"/>
    <cfRule type="duplicateValues" dxfId="21" priority="3"/>
  </conditionalFormatting>
  <conditionalFormatting sqref="A125:A1048576 A57:A75 A1:A55 A79 A81:A85 A89:A107">
    <cfRule type="duplicateValues" dxfId="20" priority="4"/>
    <cfRule type="duplicateValues" dxfId="19" priority="5"/>
  </conditionalFormatting>
  <dataValidations count="1">
    <dataValidation type="list" allowBlank="1" showInputMessage="1" showErrorMessage="1" sqref="D1:F1048576" xr:uid="{5A51FFA1-C661-A443-A360-5EF3C46460E9}">
      <formula1>$L:$L</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F5324E0-3353-0C49-95DC-6DFF7858B6A6}">
          <x14:formula1>
            <xm:f>'listes des noms des partenaires'!$A:$A</xm:f>
          </x14:formula1>
          <xm:sqref>B1:C1048576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D8929-3292-8A44-B763-3BECB78BCE28}">
  <dimension ref="A1:B38"/>
  <sheetViews>
    <sheetView workbookViewId="0">
      <selection activeCell="B8" sqref="B8"/>
    </sheetView>
  </sheetViews>
  <sheetFormatPr baseColWidth="10" defaultColWidth="10.875" defaultRowHeight="21"/>
  <cols>
    <col min="1" max="1" width="60.5" style="1" customWidth="1"/>
    <col min="2" max="2" width="64.5" style="1" customWidth="1"/>
    <col min="3" max="16384" width="10.875" style="1"/>
  </cols>
  <sheetData>
    <row r="1" spans="1:2">
      <c r="A1" s="9" t="s">
        <v>255</v>
      </c>
    </row>
    <row r="2" spans="1:2">
      <c r="A2" s="9" t="s">
        <v>1735</v>
      </c>
    </row>
    <row r="3" spans="1:2">
      <c r="A3" s="25" t="s">
        <v>1546</v>
      </c>
    </row>
    <row r="4" spans="1:2">
      <c r="A4" s="25" t="s">
        <v>1553</v>
      </c>
    </row>
    <row r="5" spans="1:2">
      <c r="A5" s="9" t="s">
        <v>1541</v>
      </c>
    </row>
    <row r="6" spans="1:2">
      <c r="A6" s="25" t="s">
        <v>1541</v>
      </c>
    </row>
    <row r="7" spans="1:2">
      <c r="A7" s="1" t="s">
        <v>1613</v>
      </c>
    </row>
    <row r="8" spans="1:2">
      <c r="A8" s="1" t="s">
        <v>2380</v>
      </c>
      <c r="B8" s="1" t="s">
        <v>2378</v>
      </c>
    </row>
    <row r="9" spans="1:2">
      <c r="A9" s="25" t="s">
        <v>1544</v>
      </c>
    </row>
    <row r="10" spans="1:2">
      <c r="A10" s="25" t="s">
        <v>1549</v>
      </c>
    </row>
    <row r="11" spans="1:2">
      <c r="A11" s="25" t="s">
        <v>1550</v>
      </c>
    </row>
    <row r="12" spans="1:2">
      <c r="A12" s="9" t="s">
        <v>1732</v>
      </c>
    </row>
    <row r="13" spans="1:2">
      <c r="A13" s="9" t="s">
        <v>1740</v>
      </c>
    </row>
    <row r="14" spans="1:2">
      <c r="A14" s="9" t="s">
        <v>1733</v>
      </c>
    </row>
    <row r="15" spans="1:2">
      <c r="A15" s="25" t="s">
        <v>1547</v>
      </c>
    </row>
    <row r="16" spans="1:2">
      <c r="A16" s="1" t="s">
        <v>397</v>
      </c>
    </row>
    <row r="17" spans="1:2">
      <c r="A17" s="9" t="s">
        <v>1734</v>
      </c>
    </row>
    <row r="18" spans="1:2">
      <c r="A18" s="25" t="s">
        <v>1558</v>
      </c>
    </row>
    <row r="19" spans="1:2">
      <c r="A19" s="25" t="s">
        <v>1548</v>
      </c>
    </row>
    <row r="20" spans="1:2">
      <c r="A20" s="9" t="s">
        <v>1731</v>
      </c>
    </row>
    <row r="21" spans="1:2">
      <c r="A21" s="25" t="s">
        <v>1555</v>
      </c>
    </row>
    <row r="22" spans="1:2">
      <c r="A22" s="25" t="s">
        <v>1552</v>
      </c>
    </row>
    <row r="23" spans="1:2">
      <c r="A23" s="9" t="s">
        <v>1739</v>
      </c>
    </row>
    <row r="24" spans="1:2">
      <c r="A24" s="25" t="s">
        <v>1556</v>
      </c>
    </row>
    <row r="25" spans="1:2">
      <c r="A25" s="9" t="s">
        <v>1539</v>
      </c>
    </row>
    <row r="26" spans="1:2">
      <c r="A26" s="1" t="s">
        <v>2379</v>
      </c>
      <c r="B26" s="1" t="s">
        <v>2376</v>
      </c>
    </row>
    <row r="27" spans="1:2">
      <c r="A27" s="9" t="s">
        <v>1737</v>
      </c>
    </row>
    <row r="28" spans="1:2">
      <c r="A28" s="25" t="s">
        <v>1557</v>
      </c>
    </row>
    <row r="29" spans="1:2">
      <c r="A29" s="25" t="s">
        <v>1545</v>
      </c>
    </row>
    <row r="30" spans="1:2" ht="42">
      <c r="A30" s="2" t="s">
        <v>2214</v>
      </c>
      <c r="B30" s="2" t="s">
        <v>2231</v>
      </c>
    </row>
    <row r="31" spans="1:2">
      <c r="A31" s="9" t="s">
        <v>1730</v>
      </c>
    </row>
    <row r="32" spans="1:2">
      <c r="A32" s="9" t="s">
        <v>1736</v>
      </c>
    </row>
    <row r="33" spans="1:2">
      <c r="A33" s="9" t="s">
        <v>1738</v>
      </c>
    </row>
    <row r="34" spans="1:2">
      <c r="A34" s="9" t="s">
        <v>1540</v>
      </c>
    </row>
    <row r="35" spans="1:2">
      <c r="A35" s="25" t="s">
        <v>1554</v>
      </c>
    </row>
    <row r="36" spans="1:2" s="2" customFormat="1">
      <c r="A36" s="14" t="s">
        <v>1551</v>
      </c>
      <c r="B36" s="1"/>
    </row>
    <row r="37" spans="1:2">
      <c r="A37" s="9" t="s">
        <v>256</v>
      </c>
    </row>
    <row r="38" spans="1:2">
      <c r="A38" s="9" t="s">
        <v>1542</v>
      </c>
    </row>
  </sheetData>
  <sortState xmlns:xlrd2="http://schemas.microsoft.com/office/spreadsheetml/2017/richdata2" ref="A3:B38">
    <sortCondition ref="A1:A38"/>
  </sortState>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04991EC-627C-8542-8126-1694F2B8DD2A}">
          <x14:formula1>
            <xm:f>'Liste des Partenaires et Noms'!$A:$A</xm:f>
          </x14:formula1>
          <xm:sqref>B1:B1048576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7E8FF-1904-E249-B54F-3D1303C1C9A9}">
  <dimension ref="A1:A307"/>
  <sheetViews>
    <sheetView topLeftCell="A85" workbookViewId="0">
      <selection activeCell="A12" sqref="A12"/>
    </sheetView>
  </sheetViews>
  <sheetFormatPr baseColWidth="10" defaultRowHeight="21"/>
  <cols>
    <col min="1" max="1" width="131.25" style="13" customWidth="1"/>
  </cols>
  <sheetData>
    <row r="1" spans="1:1">
      <c r="A1" s="1" t="s">
        <v>1482</v>
      </c>
    </row>
    <row r="2" spans="1:1">
      <c r="A2" s="2" t="s">
        <v>1362</v>
      </c>
    </row>
    <row r="3" spans="1:1">
      <c r="A3" s="2" t="s">
        <v>742</v>
      </c>
    </row>
    <row r="4" spans="1:1" s="22" customFormat="1">
      <c r="A4" s="16" t="s">
        <v>1385</v>
      </c>
    </row>
    <row r="5" spans="1:1" s="22" customFormat="1">
      <c r="A5" s="2" t="s">
        <v>975</v>
      </c>
    </row>
    <row r="6" spans="1:1">
      <c r="A6" s="16" t="s">
        <v>971</v>
      </c>
    </row>
    <row r="7" spans="1:1">
      <c r="A7" s="16" t="s">
        <v>794</v>
      </c>
    </row>
    <row r="8" spans="1:1">
      <c r="A8" s="1" t="s">
        <v>1639</v>
      </c>
    </row>
    <row r="9" spans="1:1">
      <c r="A9" s="2" t="s">
        <v>814</v>
      </c>
    </row>
    <row r="10" spans="1:1">
      <c r="A10" s="16" t="s">
        <v>1012</v>
      </c>
    </row>
    <row r="11" spans="1:1">
      <c r="A11" s="2" t="s">
        <v>250</v>
      </c>
    </row>
    <row r="12" spans="1:1">
      <c r="A12" s="2" t="s">
        <v>507</v>
      </c>
    </row>
    <row r="13" spans="1:1">
      <c r="A13" s="16" t="s">
        <v>970</v>
      </c>
    </row>
    <row r="14" spans="1:1">
      <c r="A14" s="2" t="s">
        <v>1502</v>
      </c>
    </row>
    <row r="15" spans="1:1">
      <c r="A15" s="16" t="s">
        <v>1684</v>
      </c>
    </row>
    <row r="16" spans="1:1">
      <c r="A16" s="2" t="s">
        <v>807</v>
      </c>
    </row>
    <row r="17" spans="1:1">
      <c r="A17" s="16" t="s">
        <v>799</v>
      </c>
    </row>
    <row r="18" spans="1:1">
      <c r="A18" s="2" t="s">
        <v>1681</v>
      </c>
    </row>
    <row r="19" spans="1:1">
      <c r="A19" s="2" t="s">
        <v>1852</v>
      </c>
    </row>
    <row r="20" spans="1:1">
      <c r="A20" s="2" t="s">
        <v>284</v>
      </c>
    </row>
    <row r="21" spans="1:1">
      <c r="A21" s="2" t="s">
        <v>1363</v>
      </c>
    </row>
    <row r="22" spans="1:1">
      <c r="A22" s="1" t="s">
        <v>1387</v>
      </c>
    </row>
    <row r="23" spans="1:1">
      <c r="A23" s="2" t="s">
        <v>896</v>
      </c>
    </row>
    <row r="24" spans="1:1">
      <c r="A24" s="2" t="s">
        <v>797</v>
      </c>
    </row>
    <row r="25" spans="1:1">
      <c r="A25" s="2" t="s">
        <v>1376</v>
      </c>
    </row>
    <row r="26" spans="1:1">
      <c r="A26" s="16" t="s">
        <v>1801</v>
      </c>
    </row>
    <row r="27" spans="1:1">
      <c r="A27" s="2" t="s">
        <v>1098</v>
      </c>
    </row>
    <row r="28" spans="1:1">
      <c r="A28" s="2" t="s">
        <v>1019</v>
      </c>
    </row>
    <row r="29" spans="1:1">
      <c r="A29" s="16" t="s">
        <v>661</v>
      </c>
    </row>
    <row r="30" spans="1:1">
      <c r="A30" s="2" t="s">
        <v>802</v>
      </c>
    </row>
    <row r="31" spans="1:1">
      <c r="A31" s="16" t="s">
        <v>1113</v>
      </c>
    </row>
    <row r="32" spans="1:1">
      <c r="A32" s="2" t="s">
        <v>1767</v>
      </c>
    </row>
    <row r="33" spans="1:1">
      <c r="A33" s="2" t="s">
        <v>1623</v>
      </c>
    </row>
    <row r="34" spans="1:1" s="22" customFormat="1">
      <c r="A34" s="2" t="s">
        <v>276</v>
      </c>
    </row>
    <row r="35" spans="1:1">
      <c r="A35" s="16" t="s">
        <v>1386</v>
      </c>
    </row>
    <row r="36" spans="1:1">
      <c r="A36" s="16" t="s">
        <v>1042</v>
      </c>
    </row>
    <row r="37" spans="1:1">
      <c r="A37" s="16" t="s">
        <v>1378</v>
      </c>
    </row>
    <row r="38" spans="1:1" s="21" customFormat="1">
      <c r="A38" s="16" t="s">
        <v>1040</v>
      </c>
    </row>
    <row r="39" spans="1:1">
      <c r="A39" s="2" t="s">
        <v>1687</v>
      </c>
    </row>
    <row r="40" spans="1:1">
      <c r="A40" s="2" t="s">
        <v>1496</v>
      </c>
    </row>
    <row r="41" spans="1:1" s="22" customFormat="1">
      <c r="A41" s="19" t="s">
        <v>1111</v>
      </c>
    </row>
    <row r="42" spans="1:1">
      <c r="A42" s="2" t="s">
        <v>1365</v>
      </c>
    </row>
    <row r="43" spans="1:1">
      <c r="A43" s="2" t="s">
        <v>1795</v>
      </c>
    </row>
    <row r="44" spans="1:1">
      <c r="A44" s="16" t="s">
        <v>1798</v>
      </c>
    </row>
    <row r="45" spans="1:1">
      <c r="A45" s="16" t="s">
        <v>959</v>
      </c>
    </row>
    <row r="46" spans="1:1">
      <c r="A46" s="2" t="s">
        <v>803</v>
      </c>
    </row>
    <row r="47" spans="1:1">
      <c r="A47" s="20" t="s">
        <v>905</v>
      </c>
    </row>
    <row r="48" spans="1:1">
      <c r="A48" s="16" t="s">
        <v>973</v>
      </c>
    </row>
    <row r="49" spans="1:1">
      <c r="A49" s="16" t="s">
        <v>1115</v>
      </c>
    </row>
    <row r="50" spans="1:1" s="22" customFormat="1">
      <c r="A50" s="2" t="s">
        <v>1104</v>
      </c>
    </row>
    <row r="51" spans="1:1">
      <c r="A51" s="2" t="s">
        <v>1326</v>
      </c>
    </row>
    <row r="52" spans="1:1">
      <c r="A52" s="16" t="s">
        <v>1853</v>
      </c>
    </row>
    <row r="53" spans="1:1">
      <c r="A53" s="2" t="s">
        <v>564</v>
      </c>
    </row>
    <row r="54" spans="1:1">
      <c r="A54" s="19" t="s">
        <v>1441</v>
      </c>
    </row>
    <row r="55" spans="1:1">
      <c r="A55" s="2" t="s">
        <v>1431</v>
      </c>
    </row>
    <row r="56" spans="1:1">
      <c r="A56" s="16" t="s">
        <v>500</v>
      </c>
    </row>
    <row r="57" spans="1:1">
      <c r="A57" s="16" t="s">
        <v>1907</v>
      </c>
    </row>
    <row r="58" spans="1:1">
      <c r="A58" s="16" t="s">
        <v>1773</v>
      </c>
    </row>
    <row r="59" spans="1:1">
      <c r="A59" s="2" t="s">
        <v>813</v>
      </c>
    </row>
    <row r="60" spans="1:1">
      <c r="A60" s="16" t="s">
        <v>1379</v>
      </c>
    </row>
    <row r="61" spans="1:1">
      <c r="A61" s="19" t="s">
        <v>743</v>
      </c>
    </row>
    <row r="62" spans="1:1">
      <c r="A62" s="2" t="s">
        <v>1788</v>
      </c>
    </row>
    <row r="63" spans="1:1">
      <c r="A63" s="16" t="s">
        <v>1380</v>
      </c>
    </row>
    <row r="64" spans="1:1">
      <c r="A64" s="2" t="s">
        <v>1781</v>
      </c>
    </row>
    <row r="65" spans="1:1">
      <c r="A65" s="19" t="s">
        <v>1114</v>
      </c>
    </row>
    <row r="66" spans="1:1">
      <c r="A66" s="2" t="s">
        <v>1010</v>
      </c>
    </row>
    <row r="67" spans="1:1">
      <c r="A67" s="2" t="s">
        <v>1377</v>
      </c>
    </row>
    <row r="68" spans="1:1">
      <c r="A68" s="2" t="s">
        <v>1770</v>
      </c>
    </row>
    <row r="69" spans="1:1">
      <c r="A69" s="2" t="s">
        <v>895</v>
      </c>
    </row>
    <row r="70" spans="1:1">
      <c r="A70" s="2" t="s">
        <v>811</v>
      </c>
    </row>
    <row r="71" spans="1:1">
      <c r="A71" s="2" t="s">
        <v>1382</v>
      </c>
    </row>
    <row r="72" spans="1:1">
      <c r="A72" s="2" t="s">
        <v>851</v>
      </c>
    </row>
    <row r="73" spans="1:1">
      <c r="A73" s="2" t="s">
        <v>1381</v>
      </c>
    </row>
    <row r="74" spans="1:1">
      <c r="A74" s="2" t="s">
        <v>273</v>
      </c>
    </row>
    <row r="75" spans="1:1">
      <c r="A75" s="2" t="s">
        <v>1493</v>
      </c>
    </row>
    <row r="76" spans="1:1" s="22" customFormat="1">
      <c r="A76" s="2" t="s">
        <v>1791</v>
      </c>
    </row>
    <row r="77" spans="1:1">
      <c r="A77" s="2" t="s">
        <v>910</v>
      </c>
    </row>
    <row r="78" spans="1:1">
      <c r="A78" s="19" t="s">
        <v>1109</v>
      </c>
    </row>
    <row r="79" spans="1:1">
      <c r="A79" s="2" t="s">
        <v>1327</v>
      </c>
    </row>
    <row r="80" spans="1:1">
      <c r="A80" s="2" t="s">
        <v>737</v>
      </c>
    </row>
    <row r="81" spans="1:1">
      <c r="A81" s="2" t="s">
        <v>1373</v>
      </c>
    </row>
    <row r="82" spans="1:1">
      <c r="A82" s="2" t="s">
        <v>788</v>
      </c>
    </row>
    <row r="83" spans="1:1">
      <c r="A83" s="2" t="s">
        <v>1039</v>
      </c>
    </row>
    <row r="84" spans="1:1">
      <c r="A84" s="2" t="s">
        <v>1677</v>
      </c>
    </row>
    <row r="85" spans="1:1">
      <c r="A85" s="2" t="s">
        <v>1375</v>
      </c>
    </row>
    <row r="86" spans="1:1">
      <c r="A86" s="2" t="s">
        <v>1774</v>
      </c>
    </row>
    <row r="87" spans="1:1">
      <c r="A87" s="2" t="s">
        <v>1119</v>
      </c>
    </row>
    <row r="88" spans="1:1">
      <c r="A88" s="2" t="s">
        <v>1107</v>
      </c>
    </row>
    <row r="89" spans="1:1">
      <c r="A89" s="2" t="s">
        <v>376</v>
      </c>
    </row>
    <row r="90" spans="1:1">
      <c r="A90" s="16" t="s">
        <v>962</v>
      </c>
    </row>
    <row r="91" spans="1:1">
      <c r="A91" s="16" t="s">
        <v>277</v>
      </c>
    </row>
    <row r="92" spans="1:1">
      <c r="A92" s="2" t="s">
        <v>792</v>
      </c>
    </row>
    <row r="93" spans="1:1">
      <c r="A93" s="2" t="s">
        <v>809</v>
      </c>
    </row>
    <row r="94" spans="1:1">
      <c r="A94" s="2" t="s">
        <v>1505</v>
      </c>
    </row>
    <row r="95" spans="1:1">
      <c r="A95" s="2" t="s">
        <v>1372</v>
      </c>
    </row>
    <row r="96" spans="1:1">
      <c r="A96" s="2" t="s">
        <v>736</v>
      </c>
    </row>
    <row r="97" spans="1:1">
      <c r="A97" s="2" t="s">
        <v>849</v>
      </c>
    </row>
    <row r="98" spans="1:1">
      <c r="A98" s="2" t="s">
        <v>1437</v>
      </c>
    </row>
    <row r="99" spans="1:1">
      <c r="A99" s="2" t="s">
        <v>1438</v>
      </c>
    </row>
    <row r="100" spans="1:1">
      <c r="A100" s="16" t="s">
        <v>1112</v>
      </c>
    </row>
    <row r="101" spans="1:1">
      <c r="A101" s="2" t="s">
        <v>1371</v>
      </c>
    </row>
    <row r="102" spans="1:1">
      <c r="A102" s="16" t="s">
        <v>1015</v>
      </c>
    </row>
    <row r="103" spans="1:1">
      <c r="A103" s="2" t="s">
        <v>732</v>
      </c>
    </row>
    <row r="104" spans="1:1">
      <c r="A104" s="2" t="s">
        <v>1117</v>
      </c>
    </row>
    <row r="105" spans="1:1">
      <c r="A105" s="16" t="s">
        <v>726</v>
      </c>
    </row>
    <row r="106" spans="1:1">
      <c r="A106" s="2" t="s">
        <v>439</v>
      </c>
    </row>
    <row r="107" spans="1:1">
      <c r="A107" s="2" t="s">
        <v>1424</v>
      </c>
    </row>
    <row r="108" spans="1:1">
      <c r="A108" s="16" t="s">
        <v>906</v>
      </c>
    </row>
    <row r="109" spans="1:1">
      <c r="A109" s="2" t="s">
        <v>858</v>
      </c>
    </row>
    <row r="110" spans="1:1">
      <c r="A110" s="19" t="s">
        <v>1106</v>
      </c>
    </row>
    <row r="111" spans="1:1">
      <c r="A111" s="2" t="s">
        <v>908</v>
      </c>
    </row>
    <row r="112" spans="1:1">
      <c r="A112" s="2" t="s">
        <v>860</v>
      </c>
    </row>
    <row r="113" spans="1:1">
      <c r="A113" s="2" t="s">
        <v>786</v>
      </c>
    </row>
    <row r="114" spans="1:1">
      <c r="A114" s="2" t="s">
        <v>1694</v>
      </c>
    </row>
    <row r="115" spans="1:1">
      <c r="A115" s="16" t="s">
        <v>949</v>
      </c>
    </row>
    <row r="116" spans="1:1">
      <c r="A116" s="16" t="s">
        <v>1014</v>
      </c>
    </row>
    <row r="118" spans="1:1">
      <c r="A118" s="19" t="s">
        <v>278</v>
      </c>
    </row>
    <row r="119" spans="1:1">
      <c r="A119" s="13" t="s">
        <v>893</v>
      </c>
    </row>
    <row r="120" spans="1:1">
      <c r="A120" s="2" t="s">
        <v>658</v>
      </c>
    </row>
    <row r="121" spans="1:1">
      <c r="A121" s="2" t="s">
        <v>804</v>
      </c>
    </row>
    <row r="122" spans="1:1">
      <c r="A122" s="16" t="s">
        <v>1013</v>
      </c>
    </row>
    <row r="123" spans="1:1">
      <c r="A123" s="16" t="s">
        <v>964</v>
      </c>
    </row>
    <row r="124" spans="1:1">
      <c r="A124" s="2" t="s">
        <v>245</v>
      </c>
    </row>
    <row r="125" spans="1:1">
      <c r="A125" s="16" t="s">
        <v>1016</v>
      </c>
    </row>
    <row r="126" spans="1:1">
      <c r="A126" s="16" t="s">
        <v>856</v>
      </c>
    </row>
    <row r="127" spans="1:1">
      <c r="A127" s="2" t="s">
        <v>1322</v>
      </c>
    </row>
    <row r="128" spans="1:1">
      <c r="A128" s="2" t="s">
        <v>1099</v>
      </c>
    </row>
    <row r="129" spans="1:1">
      <c r="A129" s="2" t="s">
        <v>806</v>
      </c>
    </row>
    <row r="130" spans="1:1">
      <c r="A130" s="16" t="s">
        <v>1020</v>
      </c>
    </row>
    <row r="131" spans="1:1">
      <c r="A131" s="16" t="s">
        <v>976</v>
      </c>
    </row>
    <row r="132" spans="1:1">
      <c r="A132" s="2" t="s">
        <v>1497</v>
      </c>
    </row>
    <row r="133" spans="1:1">
      <c r="A133" s="16" t="s">
        <v>946</v>
      </c>
    </row>
    <row r="134" spans="1:1">
      <c r="A134" s="16" t="s">
        <v>1017</v>
      </c>
    </row>
    <row r="135" spans="1:1">
      <c r="A135" s="2" t="s">
        <v>1374</v>
      </c>
    </row>
    <row r="136" spans="1:1">
      <c r="A136" s="2" t="s">
        <v>1792</v>
      </c>
    </row>
    <row r="137" spans="1:1">
      <c r="A137" s="19" t="s">
        <v>1101</v>
      </c>
    </row>
    <row r="138" spans="1:1">
      <c r="A138" s="2" t="s">
        <v>857</v>
      </c>
    </row>
    <row r="139" spans="1:1" ht="23.25">
      <c r="A139" s="17" t="s">
        <v>1434</v>
      </c>
    </row>
    <row r="140" spans="1:1">
      <c r="A140" s="2" t="s">
        <v>1812</v>
      </c>
    </row>
    <row r="141" spans="1:1">
      <c r="A141" s="16" t="s">
        <v>1835</v>
      </c>
    </row>
    <row r="142" spans="1:1">
      <c r="A142" s="2" t="s">
        <v>1836</v>
      </c>
    </row>
    <row r="143" spans="1:1">
      <c r="A143" s="2" t="s">
        <v>1839</v>
      </c>
    </row>
    <row r="144" spans="1:1">
      <c r="A144" s="2" t="s">
        <v>1857</v>
      </c>
    </row>
    <row r="145" spans="1:1">
      <c r="A145" s="2" t="s">
        <v>1856</v>
      </c>
    </row>
    <row r="146" spans="1:1">
      <c r="A146" s="16" t="s">
        <v>1862</v>
      </c>
    </row>
    <row r="147" spans="1:1">
      <c r="A147" s="2" t="s">
        <v>1874</v>
      </c>
    </row>
    <row r="148" spans="1:1">
      <c r="A148" s="2" t="s">
        <v>1881</v>
      </c>
    </row>
    <row r="149" spans="1:1">
      <c r="A149" s="2" t="s">
        <v>1884</v>
      </c>
    </row>
    <row r="150" spans="1:1">
      <c r="A150" s="16" t="s">
        <v>1891</v>
      </c>
    </row>
    <row r="151" spans="1:1">
      <c r="A151" s="1" t="s">
        <v>1892</v>
      </c>
    </row>
    <row r="152" spans="1:1">
      <c r="A152" s="16" t="s">
        <v>1899</v>
      </c>
    </row>
    <row r="153" spans="1:1">
      <c r="A153" s="2" t="s">
        <v>1912</v>
      </c>
    </row>
    <row r="154" spans="1:1">
      <c r="A154" s="2" t="s">
        <v>1915</v>
      </c>
    </row>
    <row r="155" spans="1:1">
      <c r="A155" s="19" t="s">
        <v>1920</v>
      </c>
    </row>
    <row r="156" spans="1:1">
      <c r="A156" s="2" t="s">
        <v>1921</v>
      </c>
    </row>
    <row r="157" spans="1:1">
      <c r="A157" s="2" t="s">
        <v>1924</v>
      </c>
    </row>
    <row r="158" spans="1:1">
      <c r="A158" s="2" t="s">
        <v>1927</v>
      </c>
    </row>
    <row r="159" spans="1:1">
      <c r="A159" s="2" t="s">
        <v>501</v>
      </c>
    </row>
    <row r="160" spans="1:1">
      <c r="A160" s="1" t="s">
        <v>2028</v>
      </c>
    </row>
    <row r="161" spans="1:1">
      <c r="A161" s="19" t="s">
        <v>2031</v>
      </c>
    </row>
    <row r="162" spans="1:1">
      <c r="A162" s="2" t="s">
        <v>2129</v>
      </c>
    </row>
    <row r="163" spans="1:1">
      <c r="A163" s="16" t="s">
        <v>2164</v>
      </c>
    </row>
    <row r="164" spans="1:1">
      <c r="A164" s="2" t="s">
        <v>2175</v>
      </c>
    </row>
    <row r="165" spans="1:1">
      <c r="A165" s="2" t="s">
        <v>2221</v>
      </c>
    </row>
    <row r="166" spans="1:1">
      <c r="A166" s="2" t="s">
        <v>2224</v>
      </c>
    </row>
    <row r="167" spans="1:1">
      <c r="A167" s="2" t="s">
        <v>2246</v>
      </c>
    </row>
    <row r="168" spans="1:1">
      <c r="A168" s="2" t="s">
        <v>2253</v>
      </c>
    </row>
    <row r="169" spans="1:1">
      <c r="A169" s="2" t="s">
        <v>2254</v>
      </c>
    </row>
    <row r="170" spans="1:1">
      <c r="A170" s="1" t="s">
        <v>2314</v>
      </c>
    </row>
    <row r="171" spans="1:1">
      <c r="A171" s="2" t="s">
        <v>2317</v>
      </c>
    </row>
    <row r="172" spans="1:1">
      <c r="A172" s="2" t="s">
        <v>2322</v>
      </c>
    </row>
    <row r="173" spans="1:1">
      <c r="A173" s="13" t="s">
        <v>2367</v>
      </c>
    </row>
    <row r="174" spans="1:1">
      <c r="A174" s="16" t="s">
        <v>2394</v>
      </c>
    </row>
    <row r="175" spans="1:1">
      <c r="A175" s="2" t="s">
        <v>2395</v>
      </c>
    </row>
    <row r="176" spans="1:1">
      <c r="A176" s="2" t="s">
        <v>2396</v>
      </c>
    </row>
    <row r="177" spans="1:1">
      <c r="A177" s="2" t="s">
        <v>2405</v>
      </c>
    </row>
    <row r="178" spans="1:1">
      <c r="A178" s="19" t="s">
        <v>2461</v>
      </c>
    </row>
    <row r="179" spans="1:1">
      <c r="A179" s="2"/>
    </row>
    <row r="189" spans="1:1">
      <c r="A189" s="2"/>
    </row>
    <row r="190" spans="1:1">
      <c r="A190" s="19"/>
    </row>
    <row r="192" spans="1:1">
      <c r="A192" s="2"/>
    </row>
    <row r="194" spans="1:1">
      <c r="A194" s="2"/>
    </row>
    <row r="197" spans="1:1">
      <c r="A197" s="2"/>
    </row>
    <row r="198" spans="1:1">
      <c r="A198" s="2"/>
    </row>
    <row r="199" spans="1:1">
      <c r="A199" s="2"/>
    </row>
    <row r="202" spans="1:1">
      <c r="A202" s="2"/>
    </row>
    <row r="203" spans="1:1">
      <c r="A203" s="2"/>
    </row>
    <row r="215" spans="1:1">
      <c r="A215" s="2"/>
    </row>
    <row r="221" spans="1:1">
      <c r="A221" s="2"/>
    </row>
    <row r="222" spans="1:1">
      <c r="A222" s="2"/>
    </row>
    <row r="223" spans="1:1">
      <c r="A223" s="2"/>
    </row>
    <row r="225" spans="1:1">
      <c r="A225" s="2"/>
    </row>
    <row r="227" spans="1:1">
      <c r="A227" s="2"/>
    </row>
    <row r="228" spans="1:1">
      <c r="A228" s="2"/>
    </row>
    <row r="230" spans="1:1">
      <c r="A230" s="2"/>
    </row>
    <row r="231" spans="1:1">
      <c r="A231" s="2"/>
    </row>
    <row r="232" spans="1:1">
      <c r="A232" s="2"/>
    </row>
    <row r="240" spans="1:1">
      <c r="A240" s="2"/>
    </row>
    <row r="243" spans="1:1">
      <c r="A243" s="2"/>
    </row>
    <row r="246" spans="1:1">
      <c r="A246" s="19"/>
    </row>
    <row r="255" spans="1:1">
      <c r="A255" s="2"/>
    </row>
    <row r="259" spans="1:1">
      <c r="A259" s="2"/>
    </row>
    <row r="263" spans="1:1">
      <c r="A263" s="2"/>
    </row>
    <row r="267" spans="1:1">
      <c r="A267" s="2"/>
    </row>
    <row r="268" spans="1:1">
      <c r="A268" s="2"/>
    </row>
    <row r="271" spans="1:1">
      <c r="A271" s="2"/>
    </row>
    <row r="275" spans="1:1">
      <c r="A275" s="2"/>
    </row>
    <row r="276" spans="1:1">
      <c r="A276" s="2"/>
    </row>
    <row r="279" spans="1:1">
      <c r="A279" s="2"/>
    </row>
    <row r="280" spans="1:1">
      <c r="A280" s="2"/>
    </row>
    <row r="281" spans="1:1">
      <c r="A281" s="2"/>
    </row>
    <row r="285" spans="1:1">
      <c r="A285" s="2"/>
    </row>
    <row r="286" spans="1:1">
      <c r="A286" s="2"/>
    </row>
    <row r="287" spans="1:1">
      <c r="A287" s="2"/>
    </row>
    <row r="289" spans="1:1">
      <c r="A289" s="2"/>
    </row>
    <row r="290" spans="1:1">
      <c r="A290" s="2"/>
    </row>
    <row r="291" spans="1:1">
      <c r="A291" s="2"/>
    </row>
    <row r="292" spans="1:1">
      <c r="A292" s="2"/>
    </row>
    <row r="293" spans="1:1">
      <c r="A293" s="2"/>
    </row>
    <row r="294" spans="1:1">
      <c r="A294" s="2"/>
    </row>
    <row r="295" spans="1:1">
      <c r="A295" s="2"/>
    </row>
    <row r="296" spans="1:1">
      <c r="A296" s="19"/>
    </row>
    <row r="299" spans="1:1">
      <c r="A299" s="2"/>
    </row>
    <row r="303" spans="1:1">
      <c r="A303" s="2"/>
    </row>
    <row r="304" spans="1:1">
      <c r="A304" s="2"/>
    </row>
    <row r="305" spans="1:1">
      <c r="A305" s="2"/>
    </row>
    <row r="306" spans="1:1">
      <c r="A306" s="2"/>
    </row>
    <row r="307" spans="1:1">
      <c r="A307" s="2"/>
    </row>
  </sheetData>
  <autoFilter ref="A1:A218" xr:uid="{EC77E8FF-1904-E249-B54F-3D1303C1C9A9}"/>
  <sortState xmlns:xlrd2="http://schemas.microsoft.com/office/spreadsheetml/2017/richdata2" ref="A2:A307">
    <sortCondition ref="A45:A307"/>
  </sortState>
  <conditionalFormatting sqref="A1:A110 A112:A116 A118:A124 A126:A150 A152:A159 A161:A169 A171:A172 A174:A1048576">
    <cfRule type="duplicateValues" dxfId="18" priority="23"/>
  </conditionalFormatting>
  <conditionalFormatting sqref="A1:A150 A152:A159 A161:A169 A171:A172 A174:A1048576">
    <cfRule type="duplicateValues" dxfId="17" priority="13"/>
  </conditionalFormatting>
  <conditionalFormatting sqref="A111">
    <cfRule type="duplicateValues" dxfId="16" priority="20"/>
    <cfRule type="duplicateValues" dxfId="15" priority="21"/>
    <cfRule type="duplicateValues" dxfId="14" priority="22"/>
  </conditionalFormatting>
  <conditionalFormatting sqref="A117">
    <cfRule type="duplicateValues" dxfId="13" priority="17"/>
    <cfRule type="duplicateValues" dxfId="12" priority="18"/>
    <cfRule type="duplicateValues" dxfId="11" priority="19"/>
  </conditionalFormatting>
  <conditionalFormatting sqref="A125">
    <cfRule type="duplicateValues" dxfId="10" priority="14"/>
    <cfRule type="duplicateValues" dxfId="9" priority="15"/>
    <cfRule type="duplicateValues" dxfId="8" priority="16"/>
  </conditionalFormatting>
  <conditionalFormatting sqref="A151">
    <cfRule type="duplicateValues" dxfId="7" priority="9"/>
    <cfRule type="duplicateValues" dxfId="6" priority="10"/>
    <cfRule type="duplicateValues" dxfId="5" priority="11"/>
    <cfRule type="duplicateValues" dxfId="4" priority="12"/>
  </conditionalFormatting>
  <conditionalFormatting sqref="A160">
    <cfRule type="duplicateValues" dxfId="3" priority="5"/>
  </conditionalFormatting>
  <conditionalFormatting sqref="A170">
    <cfRule type="duplicateValues" dxfId="2" priority="1"/>
  </conditionalFormatting>
  <conditionalFormatting sqref="A295">
    <cfRule type="duplicateValues" dxfId="1" priority="24"/>
  </conditionalFormatting>
  <conditionalFormatting sqref="A308:A1048576 A1:A45">
    <cfRule type="duplicateValues" dxfId="0" priority="28"/>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6188E-5758-774A-BD99-8BDFDF29D6A4}">
  <dimension ref="A1:C128"/>
  <sheetViews>
    <sheetView topLeftCell="A51" zoomScale="134" zoomScaleNormal="134" workbookViewId="0">
      <selection activeCell="A75" sqref="A75:XFD77"/>
    </sheetView>
  </sheetViews>
  <sheetFormatPr baseColWidth="10" defaultColWidth="110.375" defaultRowHeight="21"/>
  <cols>
    <col min="1" max="16384" width="110.375" style="2"/>
  </cols>
  <sheetData>
    <row r="1" spans="1:1">
      <c r="A1" s="2" t="s">
        <v>1189</v>
      </c>
    </row>
    <row r="2" spans="1:1">
      <c r="A2" s="2" t="s">
        <v>1190</v>
      </c>
    </row>
    <row r="3" spans="1:1">
      <c r="A3" s="2" t="s">
        <v>1191</v>
      </c>
    </row>
    <row r="4" spans="1:1">
      <c r="A4" s="2" t="s">
        <v>1192</v>
      </c>
    </row>
    <row r="5" spans="1:1">
      <c r="A5" s="2" t="s">
        <v>1193</v>
      </c>
    </row>
    <row r="6" spans="1:1">
      <c r="A6" s="2" t="s">
        <v>1194</v>
      </c>
    </row>
    <row r="7" spans="1:1">
      <c r="A7" s="2" t="s">
        <v>1195</v>
      </c>
    </row>
    <row r="8" spans="1:1">
      <c r="A8" s="2" t="s">
        <v>1196</v>
      </c>
    </row>
    <row r="9" spans="1:1">
      <c r="A9" s="2" t="s">
        <v>1197</v>
      </c>
    </row>
    <row r="10" spans="1:1">
      <c r="A10" s="2" t="s">
        <v>1198</v>
      </c>
    </row>
    <row r="11" spans="1:1">
      <c r="A11" s="2" t="s">
        <v>1199</v>
      </c>
    </row>
    <row r="12" spans="1:1">
      <c r="A12" s="2" t="s">
        <v>1200</v>
      </c>
    </row>
    <row r="13" spans="1:1">
      <c r="A13" s="2" t="s">
        <v>1201</v>
      </c>
    </row>
    <row r="14" spans="1:1">
      <c r="A14" s="2" t="s">
        <v>1202</v>
      </c>
    </row>
    <row r="15" spans="1:1">
      <c r="A15" s="2" t="s">
        <v>1203</v>
      </c>
    </row>
    <row r="16" spans="1:1">
      <c r="A16" s="2" t="s">
        <v>1204</v>
      </c>
    </row>
    <row r="17" spans="1:1">
      <c r="A17" s="2" t="s">
        <v>1205</v>
      </c>
    </row>
    <row r="18" spans="1:1" ht="42">
      <c r="A18" s="2" t="s">
        <v>1206</v>
      </c>
    </row>
    <row r="19" spans="1:1">
      <c r="A19" s="2" t="s">
        <v>1207</v>
      </c>
    </row>
    <row r="20" spans="1:1">
      <c r="A20" s="2" t="s">
        <v>1208</v>
      </c>
    </row>
    <row r="21" spans="1:1">
      <c r="A21" s="2" t="s">
        <v>1209</v>
      </c>
    </row>
    <row r="22" spans="1:1" ht="42">
      <c r="A22" s="2" t="s">
        <v>1210</v>
      </c>
    </row>
    <row r="23" spans="1:1">
      <c r="A23" s="2" t="s">
        <v>1211</v>
      </c>
    </row>
    <row r="24" spans="1:1">
      <c r="A24" s="2" t="s">
        <v>1212</v>
      </c>
    </row>
    <row r="25" spans="1:1">
      <c r="A25" s="2" t="s">
        <v>1213</v>
      </c>
    </row>
    <row r="26" spans="1:1">
      <c r="A26" s="2" t="s">
        <v>1214</v>
      </c>
    </row>
    <row r="27" spans="1:1">
      <c r="A27" s="2" t="s">
        <v>1215</v>
      </c>
    </row>
    <row r="28" spans="1:1">
      <c r="A28" s="2" t="s">
        <v>1216</v>
      </c>
    </row>
    <row r="29" spans="1:1">
      <c r="A29" s="2" t="s">
        <v>1217</v>
      </c>
    </row>
    <row r="30" spans="1:1">
      <c r="A30" s="2" t="s">
        <v>1218</v>
      </c>
    </row>
    <row r="31" spans="1:1">
      <c r="A31" s="2" t="s">
        <v>1219</v>
      </c>
    </row>
    <row r="32" spans="1:1">
      <c r="A32" s="2" t="s">
        <v>1220</v>
      </c>
    </row>
    <row r="33" spans="1:1">
      <c r="A33" s="2" t="s">
        <v>1221</v>
      </c>
    </row>
    <row r="34" spans="1:1">
      <c r="A34" s="2" t="s">
        <v>1222</v>
      </c>
    </row>
    <row r="35" spans="1:1">
      <c r="A35" s="2" t="s">
        <v>1223</v>
      </c>
    </row>
    <row r="36" spans="1:1">
      <c r="A36" s="2" t="s">
        <v>1224</v>
      </c>
    </row>
    <row r="37" spans="1:1">
      <c r="A37" s="2" t="s">
        <v>1225</v>
      </c>
    </row>
    <row r="38" spans="1:1" ht="42">
      <c r="A38" s="19" t="s">
        <v>2604</v>
      </c>
    </row>
    <row r="39" spans="1:1" ht="42">
      <c r="A39" s="19" t="s">
        <v>2605</v>
      </c>
    </row>
    <row r="40" spans="1:1" ht="42">
      <c r="A40" s="19" t="s">
        <v>2606</v>
      </c>
    </row>
    <row r="41" spans="1:1" ht="42">
      <c r="A41" s="19" t="s">
        <v>2607</v>
      </c>
    </row>
    <row r="42" spans="1:1" ht="63">
      <c r="A42" s="2" t="s">
        <v>2629</v>
      </c>
    </row>
    <row r="43" spans="1:1" ht="42">
      <c r="A43" s="19" t="s">
        <v>2608</v>
      </c>
    </row>
    <row r="44" spans="1:1" ht="63">
      <c r="A44" s="2" t="s">
        <v>2609</v>
      </c>
    </row>
    <row r="45" spans="1:1" ht="42">
      <c r="A45" s="2" t="s">
        <v>2610</v>
      </c>
    </row>
    <row r="46" spans="1:1" ht="63">
      <c r="A46" s="2" t="s">
        <v>2611</v>
      </c>
    </row>
    <row r="47" spans="1:1" ht="42">
      <c r="A47" s="2" t="s">
        <v>2612</v>
      </c>
    </row>
    <row r="48" spans="1:1" ht="42">
      <c r="A48" s="2" t="s">
        <v>2613</v>
      </c>
    </row>
    <row r="49" spans="1:1" ht="42">
      <c r="A49" s="2" t="s">
        <v>2614</v>
      </c>
    </row>
    <row r="50" spans="1:1" ht="84">
      <c r="A50" s="2" t="s">
        <v>2615</v>
      </c>
    </row>
    <row r="51" spans="1:1" ht="42">
      <c r="A51" s="2" t="s">
        <v>2616</v>
      </c>
    </row>
    <row r="52" spans="1:1" ht="42">
      <c r="A52" s="2" t="s">
        <v>2617</v>
      </c>
    </row>
    <row r="53" spans="1:1" ht="63">
      <c r="A53" s="2" t="s">
        <v>2618</v>
      </c>
    </row>
    <row r="54" spans="1:1" ht="63">
      <c r="A54" s="2" t="s">
        <v>2619</v>
      </c>
    </row>
    <row r="55" spans="1:1">
      <c r="A55" s="2" t="s">
        <v>1226</v>
      </c>
    </row>
    <row r="56" spans="1:1">
      <c r="A56" s="2" t="s">
        <v>1227</v>
      </c>
    </row>
    <row r="57" spans="1:1">
      <c r="A57" s="2" t="s">
        <v>1228</v>
      </c>
    </row>
    <row r="58" spans="1:1">
      <c r="A58" s="2" t="s">
        <v>1229</v>
      </c>
    </row>
    <row r="59" spans="1:1">
      <c r="A59" s="2" t="s">
        <v>1230</v>
      </c>
    </row>
    <row r="60" spans="1:1">
      <c r="A60" s="2" t="s">
        <v>1231</v>
      </c>
    </row>
    <row r="61" spans="1:1">
      <c r="A61" s="2" t="s">
        <v>1232</v>
      </c>
    </row>
    <row r="62" spans="1:1">
      <c r="A62" s="2" t="s">
        <v>2600</v>
      </c>
    </row>
    <row r="63" spans="1:1">
      <c r="A63" s="2" t="s">
        <v>1233</v>
      </c>
    </row>
    <row r="64" spans="1:1">
      <c r="A64" s="2" t="s">
        <v>1234</v>
      </c>
    </row>
    <row r="65" spans="1:3">
      <c r="A65" s="2" t="s">
        <v>1235</v>
      </c>
      <c r="B65" s="63"/>
    </row>
    <row r="66" spans="1:3">
      <c r="A66" s="2" t="s">
        <v>1236</v>
      </c>
      <c r="B66" s="61"/>
    </row>
    <row r="67" spans="1:3">
      <c r="A67" s="2" t="s">
        <v>1237</v>
      </c>
      <c r="B67" s="60"/>
    </row>
    <row r="68" spans="1:3">
      <c r="A68" s="2" t="s">
        <v>1238</v>
      </c>
      <c r="B68" s="61"/>
    </row>
    <row r="69" spans="1:3">
      <c r="A69" s="2" t="s">
        <v>1239</v>
      </c>
      <c r="B69" s="61"/>
      <c r="C69" s="64"/>
    </row>
    <row r="70" spans="1:3">
      <c r="A70" s="2" t="s">
        <v>1240</v>
      </c>
      <c r="B70" s="61"/>
      <c r="C70" s="61"/>
    </row>
    <row r="71" spans="1:3">
      <c r="A71" s="2" t="s">
        <v>1241</v>
      </c>
      <c r="B71" s="61"/>
      <c r="C71"/>
    </row>
    <row r="72" spans="1:3">
      <c r="A72" s="2" t="s">
        <v>2620</v>
      </c>
      <c r="B72" s="61"/>
      <c r="C72"/>
    </row>
    <row r="73" spans="1:3">
      <c r="A73" s="2" t="s">
        <v>2621</v>
      </c>
      <c r="B73" s="61"/>
      <c r="C73"/>
    </row>
    <row r="74" spans="1:3">
      <c r="A74" s="2" t="s">
        <v>2622</v>
      </c>
      <c r="B74" s="61"/>
      <c r="C74"/>
    </row>
    <row r="75" spans="1:3">
      <c r="A75" s="2" t="s">
        <v>2623</v>
      </c>
      <c r="B75" s="61"/>
      <c r="C75"/>
    </row>
    <row r="76" spans="1:3">
      <c r="A76" s="2" t="s">
        <v>2624</v>
      </c>
      <c r="B76" s="61"/>
      <c r="C76"/>
    </row>
    <row r="77" spans="1:3">
      <c r="A77" s="2" t="s">
        <v>2625</v>
      </c>
      <c r="B77" s="61"/>
      <c r="C77" s="61"/>
    </row>
    <row r="78" spans="1:3">
      <c r="A78" s="2" t="s">
        <v>2649</v>
      </c>
      <c r="B78" s="61"/>
      <c r="C78"/>
    </row>
    <row r="79" spans="1:3">
      <c r="A79" s="2" t="s">
        <v>2646</v>
      </c>
      <c r="B79" s="61"/>
      <c r="C79" s="61"/>
    </row>
    <row r="80" spans="1:3">
      <c r="B80" s="61"/>
      <c r="C80" s="61"/>
    </row>
    <row r="81" spans="2:3">
      <c r="B81" s="60"/>
      <c r="C81"/>
    </row>
    <row r="82" spans="2:3">
      <c r="B82" s="61"/>
      <c r="C82"/>
    </row>
    <row r="83" spans="2:3">
      <c r="B83"/>
      <c r="C83"/>
    </row>
    <row r="84" spans="2:3">
      <c r="B84" s="61"/>
    </row>
    <row r="85" spans="2:3">
      <c r="B85" s="61"/>
    </row>
    <row r="86" spans="2:3">
      <c r="B86" s="61"/>
    </row>
    <row r="87" spans="2:3">
      <c r="B87"/>
    </row>
    <row r="88" spans="2:3">
      <c r="B88"/>
    </row>
    <row r="89" spans="2:3">
      <c r="B89"/>
    </row>
    <row r="90" spans="2:3">
      <c r="B90" s="62"/>
    </row>
    <row r="91" spans="2:3">
      <c r="B91"/>
    </row>
    <row r="92" spans="2:3">
      <c r="B92"/>
    </row>
    <row r="93" spans="2:3">
      <c r="B93"/>
    </row>
    <row r="94" spans="2:3">
      <c r="B94" s="63"/>
    </row>
    <row r="95" spans="2:3">
      <c r="B95"/>
    </row>
    <row r="96" spans="2:3">
      <c r="B96" s="61"/>
    </row>
    <row r="97" spans="2:2">
      <c r="B97" s="61"/>
    </row>
    <row r="98" spans="2:2">
      <c r="B98" s="61"/>
    </row>
    <row r="99" spans="2:2">
      <c r="B99" s="61"/>
    </row>
    <row r="100" spans="2:2">
      <c r="B100" s="61"/>
    </row>
    <row r="101" spans="2:2">
      <c r="B101" s="61"/>
    </row>
    <row r="102" spans="2:2">
      <c r="B102"/>
    </row>
    <row r="103" spans="2:2">
      <c r="B103" s="64"/>
    </row>
    <row r="104" spans="2:2">
      <c r="B104" s="61"/>
    </row>
    <row r="105" spans="2:2">
      <c r="B105" s="60"/>
    </row>
    <row r="106" spans="2:2">
      <c r="B106" s="60"/>
    </row>
    <row r="107" spans="2:2">
      <c r="B107" s="61"/>
    </row>
    <row r="108" spans="2:2">
      <c r="B108" s="60"/>
    </row>
    <row r="109" spans="2:2">
      <c r="B109" s="60"/>
    </row>
    <row r="110" spans="2:2">
      <c r="B110" s="61"/>
    </row>
    <row r="111" spans="2:2">
      <c r="B111" s="60"/>
    </row>
    <row r="112" spans="2:2">
      <c r="B112" s="60"/>
    </row>
    <row r="113" spans="2:2">
      <c r="B113" s="61"/>
    </row>
    <row r="114" spans="2:2">
      <c r="B114" s="61"/>
    </row>
    <row r="115" spans="2:2">
      <c r="B115" s="61"/>
    </row>
    <row r="116" spans="2:2">
      <c r="B116" s="60"/>
    </row>
    <row r="117" spans="2:2">
      <c r="B117" s="60"/>
    </row>
    <row r="118" spans="2:2">
      <c r="B118" s="61"/>
    </row>
    <row r="119" spans="2:2">
      <c r="B119" s="60"/>
    </row>
    <row r="120" spans="2:2">
      <c r="B120" s="61"/>
    </row>
    <row r="121" spans="2:2">
      <c r="B121" s="61"/>
    </row>
    <row r="122" spans="2:2">
      <c r="B122" s="60"/>
    </row>
    <row r="123" spans="2:2">
      <c r="B123" s="60"/>
    </row>
    <row r="124" spans="2:2">
      <c r="B124" s="60"/>
    </row>
    <row r="125" spans="2:2">
      <c r="B125" s="61"/>
    </row>
    <row r="126" spans="2:2">
      <c r="B126" s="61"/>
    </row>
    <row r="127" spans="2:2">
      <c r="B127"/>
    </row>
    <row r="128" spans="2:2">
      <c r="B128" s="61"/>
    </row>
  </sheetData>
  <autoFilter ref="A1:A2" xr:uid="{6756188E-5758-774A-BD99-8BDFDF29D6A4}"/>
  <sortState xmlns:xlrd2="http://schemas.microsoft.com/office/spreadsheetml/2017/richdata2" ref="A1:A154">
    <sortCondition ref="A53:A154"/>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432D3-47AE-8446-AD45-7E1564C476CD}">
  <dimension ref="A1:A38"/>
  <sheetViews>
    <sheetView topLeftCell="A26" workbookViewId="0">
      <selection activeCell="A38" sqref="A38"/>
    </sheetView>
  </sheetViews>
  <sheetFormatPr baseColWidth="10" defaultColWidth="98" defaultRowHeight="23.25"/>
  <cols>
    <col min="1" max="1" width="110.5" style="2" customWidth="1"/>
    <col min="2" max="16384" width="98" style="17"/>
  </cols>
  <sheetData>
    <row r="1" spans="1:1">
      <c r="A1" s="2" t="s">
        <v>2531</v>
      </c>
    </row>
    <row r="2" spans="1:1" s="42" customFormat="1" ht="26.25">
      <c r="A2" s="41" t="s">
        <v>2505</v>
      </c>
    </row>
    <row r="3" spans="1:1">
      <c r="A3" s="2" t="s">
        <v>2469</v>
      </c>
    </row>
    <row r="4" spans="1:1" ht="42">
      <c r="A4" s="2" t="s">
        <v>2470</v>
      </c>
    </row>
    <row r="5" spans="1:1" ht="42">
      <c r="A5" s="2" t="s">
        <v>2471</v>
      </c>
    </row>
    <row r="6" spans="1:1" ht="42">
      <c r="A6" s="2" t="s">
        <v>2472</v>
      </c>
    </row>
    <row r="7" spans="1:1" ht="42">
      <c r="A7" s="2" t="s">
        <v>2473</v>
      </c>
    </row>
    <row r="8" spans="1:1">
      <c r="A8" s="2" t="s">
        <v>2474</v>
      </c>
    </row>
    <row r="9" spans="1:1" ht="42">
      <c r="A9" s="2" t="s">
        <v>2475</v>
      </c>
    </row>
    <row r="10" spans="1:1" s="42" customFormat="1" ht="26.25">
      <c r="A10" s="41" t="s">
        <v>2506</v>
      </c>
    </row>
    <row r="11" spans="1:1" ht="42">
      <c r="A11" s="2" t="s">
        <v>2476</v>
      </c>
    </row>
    <row r="12" spans="1:1" ht="42">
      <c r="A12" s="2" t="s">
        <v>2477</v>
      </c>
    </row>
    <row r="13" spans="1:1" ht="42">
      <c r="A13" s="2" t="s">
        <v>2478</v>
      </c>
    </row>
    <row r="14" spans="1:1" ht="42">
      <c r="A14" s="2" t="s">
        <v>2479</v>
      </c>
    </row>
    <row r="15" spans="1:1" ht="42">
      <c r="A15" s="2" t="s">
        <v>2480</v>
      </c>
    </row>
    <row r="16" spans="1:1" ht="42">
      <c r="A16" s="2" t="s">
        <v>2481</v>
      </c>
    </row>
    <row r="17" spans="1:1" ht="42">
      <c r="A17" s="2" t="s">
        <v>2482</v>
      </c>
    </row>
    <row r="18" spans="1:1" ht="63">
      <c r="A18" s="2" t="s">
        <v>2483</v>
      </c>
    </row>
    <row r="19" spans="1:1" ht="63">
      <c r="A19" s="2" t="s">
        <v>2484</v>
      </c>
    </row>
    <row r="20" spans="1:1" ht="63">
      <c r="A20" s="2" t="s">
        <v>2485</v>
      </c>
    </row>
    <row r="21" spans="1:1" ht="63">
      <c r="A21" s="2" t="s">
        <v>2486</v>
      </c>
    </row>
    <row r="22" spans="1:1" s="43" customFormat="1" ht="26.25">
      <c r="A22" s="41" t="s">
        <v>2507</v>
      </c>
    </row>
    <row r="23" spans="1:1" ht="63">
      <c r="A23" s="2" t="s">
        <v>2487</v>
      </c>
    </row>
    <row r="24" spans="1:1" ht="84">
      <c r="A24" s="2" t="s">
        <v>2488</v>
      </c>
    </row>
    <row r="25" spans="1:1" ht="84">
      <c r="A25" s="2" t="s">
        <v>2489</v>
      </c>
    </row>
    <row r="26" spans="1:1" ht="105">
      <c r="A26" s="2" t="s">
        <v>2490</v>
      </c>
    </row>
    <row r="27" spans="1:1" ht="84">
      <c r="A27" s="2" t="s">
        <v>2491</v>
      </c>
    </row>
    <row r="28" spans="1:1" ht="84">
      <c r="A28" s="2" t="s">
        <v>2492</v>
      </c>
    </row>
    <row r="29" spans="1:1" ht="84">
      <c r="A29" s="2" t="s">
        <v>2493</v>
      </c>
    </row>
    <row r="30" spans="1:1" ht="63">
      <c r="A30" s="2" t="s">
        <v>2576</v>
      </c>
    </row>
    <row r="31" spans="1:1" ht="84">
      <c r="A31" s="2" t="s">
        <v>2494</v>
      </c>
    </row>
    <row r="33" spans="1:1">
      <c r="A33" s="2" t="s">
        <v>2572</v>
      </c>
    </row>
    <row r="34" spans="1:1">
      <c r="A34" s="2" t="s">
        <v>2573</v>
      </c>
    </row>
    <row r="35" spans="1:1">
      <c r="A35" s="2" t="s">
        <v>2574</v>
      </c>
    </row>
    <row r="36" spans="1:1">
      <c r="A36" s="2" t="s">
        <v>2585</v>
      </c>
    </row>
    <row r="38" spans="1:1">
      <c r="A38" s="2" t="s">
        <v>2641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E8906-3BAF-8C4F-9C43-86147DC757BE}">
  <dimension ref="A1:A30"/>
  <sheetViews>
    <sheetView workbookViewId="0">
      <selection activeCell="A34" sqref="A34"/>
    </sheetView>
  </sheetViews>
  <sheetFormatPr baseColWidth="10" defaultColWidth="10.875" defaultRowHeight="21"/>
  <cols>
    <col min="1" max="1" width="142.5" style="13" customWidth="1"/>
    <col min="2" max="16384" width="10.875" style="2"/>
  </cols>
  <sheetData>
    <row r="1" spans="1:1">
      <c r="A1" s="13" t="s">
        <v>2532</v>
      </c>
    </row>
    <row r="2" spans="1:1">
      <c r="A2" s="45" t="s">
        <v>2509</v>
      </c>
    </row>
    <row r="3" spans="1:1">
      <c r="A3" s="46" t="s">
        <v>2510</v>
      </c>
    </row>
    <row r="4" spans="1:1">
      <c r="A4" s="47" t="s">
        <v>2511</v>
      </c>
    </row>
    <row r="5" spans="1:1">
      <c r="A5" s="47" t="s">
        <v>2512</v>
      </c>
    </row>
    <row r="6" spans="1:1">
      <c r="A6" s="47" t="s">
        <v>2513</v>
      </c>
    </row>
    <row r="7" spans="1:1">
      <c r="A7" s="47" t="s">
        <v>2514</v>
      </c>
    </row>
    <row r="8" spans="1:1" ht="21.75" thickBot="1">
      <c r="A8" s="48" t="s">
        <v>2515</v>
      </c>
    </row>
    <row r="9" spans="1:1" ht="22.5" thickTop="1" thickBot="1">
      <c r="A9" s="45" t="s">
        <v>2516</v>
      </c>
    </row>
    <row r="10" spans="1:1" ht="21.75" thickTop="1">
      <c r="A10" s="49" t="s">
        <v>2517</v>
      </c>
    </row>
    <row r="11" spans="1:1">
      <c r="A11" s="50" t="s">
        <v>2518</v>
      </c>
    </row>
    <row r="12" spans="1:1">
      <c r="A12" s="50" t="s">
        <v>2519</v>
      </c>
    </row>
    <row r="13" spans="1:1">
      <c r="A13" s="50" t="s">
        <v>2520</v>
      </c>
    </row>
    <row r="14" spans="1:1">
      <c r="A14" s="50" t="s">
        <v>2521</v>
      </c>
    </row>
    <row r="15" spans="1:1">
      <c r="A15" s="50" t="s">
        <v>2522</v>
      </c>
    </row>
    <row r="16" spans="1:1">
      <c r="A16" s="51" t="s">
        <v>2523</v>
      </c>
    </row>
    <row r="17" spans="1:1">
      <c r="A17" s="52" t="s">
        <v>2524</v>
      </c>
    </row>
    <row r="18" spans="1:1">
      <c r="A18" s="50" t="s">
        <v>2525</v>
      </c>
    </row>
    <row r="19" spans="1:1" ht="21.75" thickBot="1">
      <c r="A19" s="53" t="s">
        <v>2526</v>
      </c>
    </row>
    <row r="20" spans="1:1" s="23" customFormat="1" ht="22.5" thickTop="1" thickBot="1">
      <c r="A20" s="45" t="s">
        <v>2527</v>
      </c>
    </row>
    <row r="21" spans="1:1" ht="21.75" thickTop="1">
      <c r="A21" s="54" t="s">
        <v>2549</v>
      </c>
    </row>
    <row r="22" spans="1:1" ht="42">
      <c r="A22" s="55" t="s">
        <v>2550</v>
      </c>
    </row>
    <row r="23" spans="1:1">
      <c r="A23" s="50" t="s">
        <v>2545</v>
      </c>
    </row>
    <row r="24" spans="1:1">
      <c r="A24" s="50" t="s">
        <v>2546</v>
      </c>
    </row>
    <row r="25" spans="1:1" ht="42">
      <c r="A25" s="50" t="s">
        <v>2547</v>
      </c>
    </row>
    <row r="26" spans="1:1">
      <c r="A26" s="50" t="s">
        <v>2548</v>
      </c>
    </row>
    <row r="27" spans="1:1">
      <c r="A27" s="13" t="s">
        <v>2566</v>
      </c>
    </row>
    <row r="28" spans="1:1">
      <c r="A28" s="13" t="s">
        <v>2567</v>
      </c>
    </row>
    <row r="29" spans="1:1">
      <c r="A29" s="13" t="s">
        <v>2568</v>
      </c>
    </row>
    <row r="30" spans="1:1">
      <c r="A30" s="13" t="s">
        <v>2569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67989-607B-7748-B7EE-1FD070E04C78}">
  <dimension ref="A1:A50"/>
  <sheetViews>
    <sheetView workbookViewId="0">
      <selection activeCell="A25" sqref="A25"/>
    </sheetView>
  </sheetViews>
  <sheetFormatPr baseColWidth="10" defaultRowHeight="21"/>
  <cols>
    <col min="1" max="1" width="53.875" style="1" customWidth="1"/>
  </cols>
  <sheetData>
    <row r="1" spans="1:1">
      <c r="A1" s="1" t="s">
        <v>2677</v>
      </c>
    </row>
    <row r="2" spans="1:1">
      <c r="A2" s="1" t="s">
        <v>2599</v>
      </c>
    </row>
    <row r="3" spans="1:1">
      <c r="A3" s="1" t="s">
        <v>2667</v>
      </c>
    </row>
    <row r="4" spans="1:1">
      <c r="A4" s="1" t="s">
        <v>2634</v>
      </c>
    </row>
    <row r="5" spans="1:1">
      <c r="A5" s="1" t="s">
        <v>2638</v>
      </c>
    </row>
    <row r="6" spans="1:1">
      <c r="A6" s="1" t="s">
        <v>2643</v>
      </c>
    </row>
    <row r="7" spans="1:1">
      <c r="A7" s="1" t="s">
        <v>2678</v>
      </c>
    </row>
    <row r="8" spans="1:1">
      <c r="A8" s="1" t="s">
        <v>2602</v>
      </c>
    </row>
    <row r="9" spans="1:1">
      <c r="A9" s="1" t="s">
        <v>2681</v>
      </c>
    </row>
    <row r="10" spans="1:1">
      <c r="A10" s="1" t="s">
        <v>2660</v>
      </c>
    </row>
    <row r="11" spans="1:1">
      <c r="A11" s="1" t="s">
        <v>2661</v>
      </c>
    </row>
    <row r="12" spans="1:1">
      <c r="A12" s="1" t="s">
        <v>2589</v>
      </c>
    </row>
    <row r="13" spans="1:1">
      <c r="A13" s="1" t="s">
        <v>2633</v>
      </c>
    </row>
    <row r="14" spans="1:1">
      <c r="A14" s="1" t="s">
        <v>2637</v>
      </c>
    </row>
    <row r="15" spans="1:1">
      <c r="A15" s="1" t="s">
        <v>2632</v>
      </c>
    </row>
    <row r="16" spans="1:1">
      <c r="A16" s="1" t="s">
        <v>2596</v>
      </c>
    </row>
    <row r="17" spans="1:1">
      <c r="A17" s="1" t="s">
        <v>2701</v>
      </c>
    </row>
    <row r="18" spans="1:1">
      <c r="A18" s="1" t="s">
        <v>2699</v>
      </c>
    </row>
    <row r="19" spans="1:1">
      <c r="A19" s="1" t="s">
        <v>2700</v>
      </c>
    </row>
    <row r="20" spans="1:1">
      <c r="A20" s="1" t="s">
        <v>2601</v>
      </c>
    </row>
    <row r="21" spans="1:1">
      <c r="A21" s="1" t="s">
        <v>2630</v>
      </c>
    </row>
    <row r="22" spans="1:1">
      <c r="A22" s="1" t="s">
        <v>2590</v>
      </c>
    </row>
    <row r="23" spans="1:1">
      <c r="A23" s="1" t="s">
        <v>2663</v>
      </c>
    </row>
    <row r="24" spans="1:1">
      <c r="A24" s="1" t="s">
        <v>2595</v>
      </c>
    </row>
    <row r="25" spans="1:1">
      <c r="A25" s="1" t="s">
        <v>2640</v>
      </c>
    </row>
    <row r="26" spans="1:1">
      <c r="A26" s="1" t="s">
        <v>2587</v>
      </c>
    </row>
    <row r="27" spans="1:1">
      <c r="A27" s="1" t="s">
        <v>2603</v>
      </c>
    </row>
    <row r="28" spans="1:1">
      <c r="A28" s="1" t="s">
        <v>2639</v>
      </c>
    </row>
    <row r="29" spans="1:1">
      <c r="A29" s="1" t="s">
        <v>2648</v>
      </c>
    </row>
    <row r="30" spans="1:1">
      <c r="A30" s="1" t="s">
        <v>2683</v>
      </c>
    </row>
    <row r="31" spans="1:1">
      <c r="A31" s="1" t="s">
        <v>2631</v>
      </c>
    </row>
    <row r="32" spans="1:1">
      <c r="A32" s="1" t="s">
        <v>2597</v>
      </c>
    </row>
    <row r="33" spans="1:1">
      <c r="A33" s="1" t="s">
        <v>2657</v>
      </c>
    </row>
    <row r="34" spans="1:1">
      <c r="A34" s="1" t="s">
        <v>2680</v>
      </c>
    </row>
    <row r="35" spans="1:1">
      <c r="A35" s="1" t="s">
        <v>2666</v>
      </c>
    </row>
    <row r="36" spans="1:1">
      <c r="A36" s="1" t="s">
        <v>2636</v>
      </c>
    </row>
    <row r="37" spans="1:1">
      <c r="A37" s="1" t="s">
        <v>2642</v>
      </c>
    </row>
    <row r="38" spans="1:1">
      <c r="A38" s="1" t="s">
        <v>2659</v>
      </c>
    </row>
    <row r="39" spans="1:1">
      <c r="A39" s="1" t="s">
        <v>2674</v>
      </c>
    </row>
    <row r="40" spans="1:1">
      <c r="A40" s="1" t="s">
        <v>2708</v>
      </c>
    </row>
    <row r="41" spans="1:1">
      <c r="A41" s="1" t="s">
        <v>2594</v>
      </c>
    </row>
    <row r="42" spans="1:1">
      <c r="A42" s="1" t="s">
        <v>2592</v>
      </c>
    </row>
    <row r="43" spans="1:1">
      <c r="A43" s="1" t="s">
        <v>2684</v>
      </c>
    </row>
    <row r="44" spans="1:1">
      <c r="A44" s="1" t="s">
        <v>2591</v>
      </c>
    </row>
    <row r="45" spans="1:1">
      <c r="A45" s="1" t="s">
        <v>2662</v>
      </c>
    </row>
    <row r="46" spans="1:1">
      <c r="A46" s="1" t="s">
        <v>2598</v>
      </c>
    </row>
    <row r="50" spans="1:1">
      <c r="A50" s="1" t="s">
        <v>2649</v>
      </c>
    </row>
  </sheetData>
  <sortState xmlns:xlrd2="http://schemas.microsoft.com/office/spreadsheetml/2017/richdata2" ref="A1:A46">
    <sortCondition ref="A1:A46"/>
  </sortState>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88886-7579-D948-8E53-ABE751A607D5}">
  <dimension ref="A1:A36"/>
  <sheetViews>
    <sheetView workbookViewId="0">
      <selection activeCell="A20" sqref="A20"/>
    </sheetView>
  </sheetViews>
  <sheetFormatPr baseColWidth="10" defaultRowHeight="21"/>
  <cols>
    <col min="1" max="1" width="54.25" style="1" customWidth="1"/>
  </cols>
  <sheetData>
    <row r="1" spans="1:1">
      <c r="A1" s="1" t="s">
        <v>2675</v>
      </c>
    </row>
    <row r="2" spans="1:1">
      <c r="A2" s="1" t="s">
        <v>2679</v>
      </c>
    </row>
    <row r="3" spans="1:1">
      <c r="A3" s="1" t="s">
        <v>2650</v>
      </c>
    </row>
    <row r="4" spans="1:1">
      <c r="A4" s="1" t="s">
        <v>2655</v>
      </c>
    </row>
    <row r="5" spans="1:1">
      <c r="A5" s="1" t="s">
        <v>2709</v>
      </c>
    </row>
    <row r="6" spans="1:1">
      <c r="A6" s="1" t="s">
        <v>2676</v>
      </c>
    </row>
    <row r="7" spans="1:1">
      <c r="A7" s="1" t="s">
        <v>2651</v>
      </c>
    </row>
    <row r="8" spans="1:1">
      <c r="A8" s="1" t="s">
        <v>2705</v>
      </c>
    </row>
    <row r="9" spans="1:1">
      <c r="A9" s="1" t="s">
        <v>2704</v>
      </c>
    </row>
    <row r="10" spans="1:1">
      <c r="A10" s="1" t="s">
        <v>2653</v>
      </c>
    </row>
    <row r="11" spans="1:1">
      <c r="A11" s="1" t="s">
        <v>2652</v>
      </c>
    </row>
    <row r="12" spans="1:1">
      <c r="A12" s="1" t="s">
        <v>2654</v>
      </c>
    </row>
    <row r="13" spans="1:1">
      <c r="A13" s="1" t="s">
        <v>2645</v>
      </c>
    </row>
    <row r="14" spans="1:1">
      <c r="A14" s="1" t="s">
        <v>2664</v>
      </c>
    </row>
    <row r="15" spans="1:1">
      <c r="A15" s="1" t="s">
        <v>2656</v>
      </c>
    </row>
    <row r="16" spans="1:1">
      <c r="A16" s="1" t="s">
        <v>2665</v>
      </c>
    </row>
    <row r="17" spans="1:1">
      <c r="A17" s="1" t="s">
        <v>2658</v>
      </c>
    </row>
    <row r="18" spans="1:1">
      <c r="A18" s="1" t="s">
        <v>2673</v>
      </c>
    </row>
    <row r="19" spans="1:1">
      <c r="A19" s="1" t="s">
        <v>2706</v>
      </c>
    </row>
    <row r="36" spans="1:1">
      <c r="A36" s="1" t="s">
        <v>2649</v>
      </c>
    </row>
  </sheetData>
  <sortState xmlns:xlrd2="http://schemas.microsoft.com/office/spreadsheetml/2017/richdata2" ref="A1:A19">
    <sortCondition ref="A1:A19"/>
  </sortState>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C1EB7-E1C8-B045-89C0-F9F0CE39B448}">
  <dimension ref="A1:A2"/>
  <sheetViews>
    <sheetView workbookViewId="0">
      <selection sqref="A1:A1048576"/>
    </sheetView>
  </sheetViews>
  <sheetFormatPr baseColWidth="10" defaultRowHeight="21"/>
  <cols>
    <col min="1" max="1" width="10.875" style="10"/>
  </cols>
  <sheetData>
    <row r="1" spans="1:1">
      <c r="A1" s="10" t="s">
        <v>2669</v>
      </c>
    </row>
    <row r="2" spans="1:1">
      <c r="A2" s="10" t="s">
        <v>2671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723E0-C20E-4AF5-96D0-773577832FD6}">
  <dimension ref="A1:B14"/>
  <sheetViews>
    <sheetView workbookViewId="0">
      <selection activeCell="C45" sqref="C45"/>
    </sheetView>
  </sheetViews>
  <sheetFormatPr baseColWidth="10" defaultRowHeight="15.75"/>
  <cols>
    <col min="1" max="1" width="57.375" bestFit="1" customWidth="1"/>
    <col min="2" max="2" width="7.5" bestFit="1" customWidth="1"/>
    <col min="3" max="3" width="16.875" bestFit="1" customWidth="1"/>
    <col min="4" max="4" width="11.5" bestFit="1" customWidth="1"/>
    <col min="5" max="5" width="3.875" bestFit="1" customWidth="1"/>
    <col min="6" max="6" width="8.375" bestFit="1" customWidth="1"/>
    <col min="7" max="7" width="11.5" bestFit="1" customWidth="1"/>
    <col min="8" max="8" width="26.125" bestFit="1" customWidth="1"/>
    <col min="9" max="9" width="22" bestFit="1" customWidth="1"/>
    <col min="10" max="10" width="25.5" bestFit="1" customWidth="1"/>
    <col min="11" max="11" width="21.5" bestFit="1" customWidth="1"/>
    <col min="12" max="12" width="108.875" bestFit="1" customWidth="1"/>
    <col min="13" max="13" width="104.75" bestFit="1" customWidth="1"/>
    <col min="14" max="14" width="69.625" bestFit="1" customWidth="1"/>
    <col min="15" max="15" width="16.875" bestFit="1" customWidth="1"/>
    <col min="16" max="16" width="26.125" bestFit="1" customWidth="1"/>
    <col min="17" max="17" width="22" bestFit="1" customWidth="1"/>
    <col min="18" max="18" width="88.75" bestFit="1" customWidth="1"/>
    <col min="19" max="19" width="84.625" bestFit="1" customWidth="1"/>
    <col min="20" max="20" width="21" bestFit="1" customWidth="1"/>
    <col min="21" max="21" width="16.875" bestFit="1" customWidth="1"/>
    <col min="22" max="22" width="26.125" bestFit="1" customWidth="1"/>
    <col min="23" max="23" width="22" bestFit="1" customWidth="1"/>
    <col min="24" max="24" width="26.125" bestFit="1" customWidth="1"/>
    <col min="25" max="25" width="22" bestFit="1" customWidth="1"/>
    <col min="26" max="26" width="25.5" bestFit="1" customWidth="1"/>
    <col min="27" max="27" width="21.5" bestFit="1" customWidth="1"/>
    <col min="28" max="28" width="67.625" bestFit="1" customWidth="1"/>
    <col min="29" max="29" width="63.625" bestFit="1" customWidth="1"/>
    <col min="30" max="30" width="108.875" bestFit="1" customWidth="1"/>
    <col min="31" max="31" width="104.75" bestFit="1" customWidth="1"/>
    <col min="32" max="32" width="97.875" bestFit="1" customWidth="1"/>
    <col min="33" max="33" width="93.875" bestFit="1" customWidth="1"/>
    <col min="34" max="34" width="42" bestFit="1" customWidth="1"/>
    <col min="35" max="35" width="16.875" bestFit="1" customWidth="1"/>
    <col min="36" max="36" width="26.125" bestFit="1" customWidth="1"/>
    <col min="37" max="37" width="22" bestFit="1" customWidth="1"/>
    <col min="38" max="38" width="26.125" bestFit="1" customWidth="1"/>
    <col min="39" max="39" width="22" bestFit="1" customWidth="1"/>
    <col min="40" max="40" width="61" bestFit="1" customWidth="1"/>
    <col min="41" max="41" width="57" bestFit="1" customWidth="1"/>
    <col min="42" max="42" width="21" bestFit="1" customWidth="1"/>
    <col min="43" max="43" width="16.875" bestFit="1" customWidth="1"/>
    <col min="44" max="44" width="26.125" bestFit="1" customWidth="1"/>
    <col min="45" max="45" width="22" bestFit="1" customWidth="1"/>
    <col min="46" max="46" width="26.125" bestFit="1" customWidth="1"/>
    <col min="47" max="47" width="22" bestFit="1" customWidth="1"/>
    <col min="48" max="48" width="26.125" bestFit="1" customWidth="1"/>
    <col min="49" max="49" width="22" bestFit="1" customWidth="1"/>
    <col min="50" max="50" width="25.5" bestFit="1" customWidth="1"/>
    <col min="51" max="51" width="21.5" bestFit="1" customWidth="1"/>
    <col min="52" max="52" width="26.125" bestFit="1" customWidth="1"/>
    <col min="53" max="53" width="22" bestFit="1" customWidth="1"/>
    <col min="54" max="54" width="26.125" bestFit="1" customWidth="1"/>
    <col min="55" max="55" width="22" bestFit="1" customWidth="1"/>
    <col min="56" max="56" width="31.25" bestFit="1" customWidth="1"/>
    <col min="57" max="57" width="27.125" bestFit="1" customWidth="1"/>
    <col min="58" max="58" width="42" bestFit="1" customWidth="1"/>
    <col min="59" max="59" width="16.875" bestFit="1" customWidth="1"/>
    <col min="60" max="60" width="26.125" bestFit="1" customWidth="1"/>
    <col min="61" max="61" width="22" bestFit="1" customWidth="1"/>
    <col min="62" max="62" width="26.125" bestFit="1" customWidth="1"/>
    <col min="63" max="63" width="22" bestFit="1" customWidth="1"/>
    <col min="64" max="64" width="61" bestFit="1" customWidth="1"/>
    <col min="65" max="65" width="57" bestFit="1" customWidth="1"/>
    <col min="66" max="66" width="42.875" bestFit="1" customWidth="1"/>
    <col min="67" max="67" width="38.875" bestFit="1" customWidth="1"/>
    <col min="68" max="68" width="21" bestFit="1" customWidth="1"/>
    <col min="69" max="69" width="16.875" bestFit="1" customWidth="1"/>
    <col min="70" max="70" width="26.125" bestFit="1" customWidth="1"/>
    <col min="71" max="71" width="22" bestFit="1" customWidth="1"/>
    <col min="72" max="72" width="26.125" bestFit="1" customWidth="1"/>
    <col min="73" max="73" width="22" bestFit="1" customWidth="1"/>
    <col min="74" max="74" width="26.125" bestFit="1" customWidth="1"/>
    <col min="75" max="75" width="22" bestFit="1" customWidth="1"/>
    <col min="76" max="76" width="26.125" bestFit="1" customWidth="1"/>
    <col min="77" max="77" width="22" bestFit="1" customWidth="1"/>
    <col min="78" max="78" width="25.5" bestFit="1" customWidth="1"/>
    <col min="79" max="79" width="21.5" bestFit="1" customWidth="1"/>
    <col min="80" max="80" width="64.625" bestFit="1" customWidth="1"/>
    <col min="81" max="81" width="60.625" bestFit="1" customWidth="1"/>
    <col min="82" max="82" width="97.875" bestFit="1" customWidth="1"/>
    <col min="83" max="83" width="93.875" bestFit="1" customWidth="1"/>
    <col min="84" max="84" width="46.25" bestFit="1" customWidth="1"/>
    <col min="85" max="85" width="16.875" bestFit="1" customWidth="1"/>
    <col min="86" max="86" width="26.125" bestFit="1" customWidth="1"/>
    <col min="87" max="87" width="22" bestFit="1" customWidth="1"/>
    <col min="88" max="88" width="45.625" bestFit="1" customWidth="1"/>
    <col min="89" max="89" width="41.625" bestFit="1" customWidth="1"/>
    <col min="90" max="90" width="65.375" bestFit="1" customWidth="1"/>
    <col min="91" max="91" width="61.375" bestFit="1" customWidth="1"/>
    <col min="92" max="92" width="29.125" bestFit="1" customWidth="1"/>
    <col min="93" max="93" width="25.125" bestFit="1" customWidth="1"/>
    <col min="94" max="94" width="31" bestFit="1" customWidth="1"/>
    <col min="95" max="95" width="27" bestFit="1" customWidth="1"/>
    <col min="96" max="96" width="42" bestFit="1" customWidth="1"/>
    <col min="97" max="97" width="16.875" bestFit="1" customWidth="1"/>
    <col min="98" max="98" width="26.125" bestFit="1" customWidth="1"/>
    <col min="99" max="99" width="22" bestFit="1" customWidth="1"/>
    <col min="100" max="100" width="26.125" bestFit="1" customWidth="1"/>
    <col min="101" max="101" width="22" bestFit="1" customWidth="1"/>
    <col min="102" max="102" width="61" bestFit="1" customWidth="1"/>
    <col min="103" max="103" width="57" bestFit="1" customWidth="1"/>
    <col min="104" max="104" width="42.875" bestFit="1" customWidth="1"/>
    <col min="105" max="105" width="38.875" bestFit="1" customWidth="1"/>
    <col min="106" max="106" width="47.125" bestFit="1" customWidth="1"/>
    <col min="107" max="107" width="43.125" bestFit="1" customWidth="1"/>
    <col min="108" max="108" width="21" bestFit="1" customWidth="1"/>
    <col min="109" max="109" width="16.875" bestFit="1" customWidth="1"/>
    <col min="110" max="110" width="26.125" bestFit="1" customWidth="1"/>
    <col min="111" max="111" width="22" bestFit="1" customWidth="1"/>
    <col min="112" max="112" width="26.125" bestFit="1" customWidth="1"/>
    <col min="113" max="113" width="22" bestFit="1" customWidth="1"/>
    <col min="114" max="114" width="26.125" bestFit="1" customWidth="1"/>
    <col min="115" max="115" width="22" bestFit="1" customWidth="1"/>
    <col min="116" max="116" width="26.125" bestFit="1" customWidth="1"/>
    <col min="117" max="117" width="22" bestFit="1" customWidth="1"/>
    <col min="118" max="118" width="26.125" bestFit="1" customWidth="1"/>
    <col min="119" max="119" width="22" bestFit="1" customWidth="1"/>
    <col min="120" max="120" width="25.5" bestFit="1" customWidth="1"/>
    <col min="121" max="121" width="21.5" bestFit="1" customWidth="1"/>
    <col min="122" max="122" width="26.125" bestFit="1" customWidth="1"/>
    <col min="123" max="123" width="22" bestFit="1" customWidth="1"/>
    <col min="124" max="124" width="108.875" bestFit="1" customWidth="1"/>
    <col min="125" max="125" width="104.75" bestFit="1" customWidth="1"/>
    <col min="126" max="126" width="32.375" bestFit="1" customWidth="1"/>
    <col min="127" max="127" width="28.375" bestFit="1" customWidth="1"/>
    <col min="128" max="128" width="57.125" bestFit="1" customWidth="1"/>
    <col min="129" max="129" width="16.875" bestFit="1" customWidth="1"/>
    <col min="130" max="130" width="26.125" bestFit="1" customWidth="1"/>
    <col min="131" max="131" width="22" bestFit="1" customWidth="1"/>
    <col min="132" max="132" width="26.125" bestFit="1" customWidth="1"/>
    <col min="133" max="133" width="22" bestFit="1" customWidth="1"/>
    <col min="134" max="134" width="26.125" bestFit="1" customWidth="1"/>
    <col min="135" max="135" width="22" bestFit="1" customWidth="1"/>
    <col min="136" max="136" width="26.125" bestFit="1" customWidth="1"/>
    <col min="137" max="137" width="22" bestFit="1" customWidth="1"/>
    <col min="138" max="138" width="26.125" bestFit="1" customWidth="1"/>
    <col min="139" max="139" width="22" bestFit="1" customWidth="1"/>
    <col min="140" max="140" width="76.375" bestFit="1" customWidth="1"/>
    <col min="141" max="141" width="72.375" bestFit="1" customWidth="1"/>
    <col min="142" max="142" width="77.875" bestFit="1" customWidth="1"/>
    <col min="143" max="143" width="16.875" bestFit="1" customWidth="1"/>
    <col min="144" max="144" width="26.125" bestFit="1" customWidth="1"/>
    <col min="145" max="145" width="22" bestFit="1" customWidth="1"/>
    <col min="146" max="146" width="26.125" bestFit="1" customWidth="1"/>
    <col min="147" max="147" width="22" bestFit="1" customWidth="1"/>
    <col min="148" max="148" width="26.125" bestFit="1" customWidth="1"/>
    <col min="149" max="149" width="22" bestFit="1" customWidth="1"/>
    <col min="150" max="150" width="26.125" bestFit="1" customWidth="1"/>
    <col min="151" max="151" width="22" bestFit="1" customWidth="1"/>
    <col min="152" max="152" width="26.125" bestFit="1" customWidth="1"/>
    <col min="153" max="153" width="22" bestFit="1" customWidth="1"/>
    <col min="154" max="154" width="97" bestFit="1" customWidth="1"/>
    <col min="155" max="155" width="93" bestFit="1" customWidth="1"/>
    <col min="156" max="156" width="89.75" bestFit="1" customWidth="1"/>
    <col min="157" max="157" width="16.875" bestFit="1" customWidth="1"/>
    <col min="158" max="158" width="67.625" bestFit="1" customWidth="1"/>
    <col min="159" max="159" width="63.625" bestFit="1" customWidth="1"/>
    <col min="160" max="160" width="108.875" bestFit="1" customWidth="1"/>
    <col min="161" max="161" width="104.75" bestFit="1" customWidth="1"/>
    <col min="162" max="162" width="97.875" bestFit="1" customWidth="1"/>
    <col min="163" max="163" width="93.875" bestFit="1" customWidth="1"/>
    <col min="164" max="164" width="64.625" bestFit="1" customWidth="1"/>
    <col min="165" max="165" width="60.625" bestFit="1" customWidth="1"/>
    <col min="166" max="166" width="46.875" bestFit="1" customWidth="1"/>
    <col min="167" max="167" width="42.75" bestFit="1" customWidth="1"/>
    <col min="168" max="168" width="39.75" bestFit="1" customWidth="1"/>
    <col min="169" max="169" width="35.625" bestFit="1" customWidth="1"/>
    <col min="170" max="170" width="44.625" bestFit="1" customWidth="1"/>
    <col min="171" max="171" width="16.875" bestFit="1" customWidth="1"/>
    <col min="172" max="172" width="26.125" bestFit="1" customWidth="1"/>
    <col min="173" max="173" width="22" bestFit="1" customWidth="1"/>
    <col min="174" max="174" width="26.125" bestFit="1" customWidth="1"/>
    <col min="175" max="175" width="22" bestFit="1" customWidth="1"/>
    <col min="176" max="176" width="26.125" bestFit="1" customWidth="1"/>
    <col min="177" max="177" width="22" bestFit="1" customWidth="1"/>
    <col min="178" max="178" width="26.125" bestFit="1" customWidth="1"/>
    <col min="179" max="179" width="22" bestFit="1" customWidth="1"/>
    <col min="180" max="180" width="63.625" bestFit="1" customWidth="1"/>
    <col min="181" max="181" width="59.625" bestFit="1" customWidth="1"/>
    <col min="182" max="182" width="42.875" bestFit="1" customWidth="1"/>
    <col min="183" max="183" width="38.875" bestFit="1" customWidth="1"/>
    <col min="184" max="184" width="42" bestFit="1" customWidth="1"/>
    <col min="185" max="185" width="16.875" bestFit="1" customWidth="1"/>
    <col min="186" max="186" width="26.125" bestFit="1" customWidth="1"/>
    <col min="187" max="187" width="22" bestFit="1" customWidth="1"/>
    <col min="188" max="188" width="26.125" bestFit="1" customWidth="1"/>
    <col min="189" max="189" width="22" bestFit="1" customWidth="1"/>
    <col min="190" max="190" width="61" bestFit="1" customWidth="1"/>
    <col min="191" max="191" width="57" bestFit="1" customWidth="1"/>
    <col min="192" max="192" width="42.875" bestFit="1" customWidth="1"/>
    <col min="193" max="193" width="38.875" bestFit="1" customWidth="1"/>
    <col min="194" max="194" width="47.125" bestFit="1" customWidth="1"/>
    <col min="195" max="195" width="43.125" bestFit="1" customWidth="1"/>
    <col min="196" max="196" width="48.625" bestFit="1" customWidth="1"/>
    <col min="197" max="197" width="44.5" bestFit="1" customWidth="1"/>
    <col min="198" max="198" width="21" bestFit="1" customWidth="1"/>
    <col min="199" max="199" width="16.875" bestFit="1" customWidth="1"/>
    <col min="200" max="200" width="26.125" bestFit="1" customWidth="1"/>
    <col min="201" max="201" width="22" bestFit="1" customWidth="1"/>
    <col min="202" max="202" width="26.125" bestFit="1" customWidth="1"/>
    <col min="203" max="203" width="22" bestFit="1" customWidth="1"/>
    <col min="204" max="204" width="26.125" bestFit="1" customWidth="1"/>
    <col min="205" max="205" width="22" bestFit="1" customWidth="1"/>
    <col min="206" max="206" width="26.125" bestFit="1" customWidth="1"/>
    <col min="207" max="207" width="22" bestFit="1" customWidth="1"/>
    <col min="208" max="208" width="26.125" bestFit="1" customWidth="1"/>
    <col min="209" max="209" width="22" bestFit="1" customWidth="1"/>
    <col min="210" max="210" width="26.125" bestFit="1" customWidth="1"/>
    <col min="211" max="211" width="22" bestFit="1" customWidth="1"/>
    <col min="212" max="212" width="25.5" bestFit="1" customWidth="1"/>
    <col min="213" max="213" width="21.5" bestFit="1" customWidth="1"/>
    <col min="214" max="214" width="64.625" bestFit="1" customWidth="1"/>
    <col min="215" max="215" width="60.625" bestFit="1" customWidth="1"/>
    <col min="216" max="216" width="89.75" bestFit="1" customWidth="1"/>
    <col min="217" max="217" width="16.875" bestFit="1" customWidth="1"/>
    <col min="218" max="218" width="67.625" bestFit="1" customWidth="1"/>
    <col min="219" max="219" width="63.625" bestFit="1" customWidth="1"/>
    <col min="220" max="220" width="108.875" bestFit="1" customWidth="1"/>
    <col min="221" max="221" width="104.75" bestFit="1" customWidth="1"/>
    <col min="222" max="222" width="97.875" bestFit="1" customWidth="1"/>
    <col min="223" max="223" width="93.875" bestFit="1" customWidth="1"/>
    <col min="224" max="224" width="64.625" bestFit="1" customWidth="1"/>
    <col min="225" max="225" width="60.625" bestFit="1" customWidth="1"/>
    <col min="226" max="226" width="46.875" bestFit="1" customWidth="1"/>
    <col min="227" max="227" width="42.75" bestFit="1" customWidth="1"/>
    <col min="228" max="228" width="39.75" bestFit="1" customWidth="1"/>
    <col min="229" max="229" width="35.625" bestFit="1" customWidth="1"/>
    <col min="230" max="230" width="57.5" bestFit="1" customWidth="1"/>
    <col min="231" max="231" width="53.375" bestFit="1" customWidth="1"/>
    <col min="232" max="232" width="57.125" bestFit="1" customWidth="1"/>
    <col min="233" max="233" width="16.875" bestFit="1" customWidth="1"/>
    <col min="234" max="234" width="26.125" bestFit="1" customWidth="1"/>
    <col min="235" max="235" width="22" bestFit="1" customWidth="1"/>
    <col min="236" max="236" width="26.125" bestFit="1" customWidth="1"/>
    <col min="237" max="237" width="22" bestFit="1" customWidth="1"/>
    <col min="238" max="238" width="26.125" bestFit="1" customWidth="1"/>
    <col min="239" max="239" width="22" bestFit="1" customWidth="1"/>
    <col min="240" max="240" width="26.125" bestFit="1" customWidth="1"/>
    <col min="241" max="241" width="22" bestFit="1" customWidth="1"/>
    <col min="242" max="242" width="26.125" bestFit="1" customWidth="1"/>
    <col min="243" max="243" width="22" bestFit="1" customWidth="1"/>
    <col min="244" max="244" width="76.375" bestFit="1" customWidth="1"/>
    <col min="245" max="245" width="72.375" bestFit="1" customWidth="1"/>
    <col min="246" max="246" width="32.75" bestFit="1" customWidth="1"/>
    <col min="247" max="247" width="28.625" bestFit="1" customWidth="1"/>
    <col min="248" max="248" width="21" bestFit="1" customWidth="1"/>
    <col min="249" max="249" width="16.875" bestFit="1" customWidth="1"/>
    <col min="250" max="250" width="26.125" bestFit="1" customWidth="1"/>
    <col min="251" max="251" width="22" bestFit="1" customWidth="1"/>
    <col min="252" max="252" width="26.125" bestFit="1" customWidth="1"/>
    <col min="253" max="253" width="22" bestFit="1" customWidth="1"/>
    <col min="254" max="254" width="26.125" bestFit="1" customWidth="1"/>
    <col min="255" max="255" width="22" bestFit="1" customWidth="1"/>
    <col min="256" max="256" width="26.125" bestFit="1" customWidth="1"/>
    <col min="257" max="257" width="22" bestFit="1" customWidth="1"/>
    <col min="258" max="258" width="26.125" bestFit="1" customWidth="1"/>
    <col min="259" max="259" width="22" bestFit="1" customWidth="1"/>
    <col min="260" max="260" width="26.125" bestFit="1" customWidth="1"/>
    <col min="261" max="261" width="22" bestFit="1" customWidth="1"/>
    <col min="262" max="262" width="38.375" bestFit="1" customWidth="1"/>
    <col min="263" max="263" width="34.375" bestFit="1" customWidth="1"/>
    <col min="264" max="264" width="42" bestFit="1" customWidth="1"/>
    <col min="265" max="265" width="16.875" bestFit="1" customWidth="1"/>
    <col min="266" max="266" width="26.125" bestFit="1" customWidth="1"/>
    <col min="267" max="267" width="22" bestFit="1" customWidth="1"/>
    <col min="268" max="268" width="26.125" bestFit="1" customWidth="1"/>
    <col min="269" max="269" width="22" bestFit="1" customWidth="1"/>
    <col min="270" max="270" width="61" bestFit="1" customWidth="1"/>
    <col min="271" max="271" width="57" bestFit="1" customWidth="1"/>
    <col min="272" max="272" width="42.875" bestFit="1" customWidth="1"/>
    <col min="273" max="273" width="38.875" bestFit="1" customWidth="1"/>
    <col min="274" max="274" width="47.125" bestFit="1" customWidth="1"/>
    <col min="275" max="275" width="43.125" bestFit="1" customWidth="1"/>
    <col min="276" max="276" width="48.625" bestFit="1" customWidth="1"/>
    <col min="277" max="277" width="44.5" bestFit="1" customWidth="1"/>
    <col min="278" max="278" width="46.5" bestFit="1" customWidth="1"/>
    <col min="279" max="279" width="42.5" bestFit="1" customWidth="1"/>
    <col min="280" max="280" width="64.125" bestFit="1" customWidth="1"/>
    <col min="281" max="281" width="16.875" bestFit="1" customWidth="1"/>
    <col min="282" max="282" width="26.125" bestFit="1" customWidth="1"/>
    <col min="283" max="283" width="22" bestFit="1" customWidth="1"/>
    <col min="284" max="284" width="26.125" bestFit="1" customWidth="1"/>
    <col min="285" max="285" width="22" bestFit="1" customWidth="1"/>
    <col min="286" max="286" width="66.5" bestFit="1" customWidth="1"/>
    <col min="287" max="287" width="62.375" bestFit="1" customWidth="1"/>
    <col min="288" max="288" width="83.125" bestFit="1" customWidth="1"/>
    <col min="289" max="289" width="79.125" bestFit="1" customWidth="1"/>
    <col min="290" max="290" width="75" bestFit="1" customWidth="1"/>
    <col min="291" max="291" width="70.875" bestFit="1" customWidth="1"/>
    <col min="292" max="292" width="76" bestFit="1" customWidth="1"/>
    <col min="293" max="293" width="72" bestFit="1" customWidth="1"/>
    <col min="294" max="294" width="40.375" bestFit="1" customWidth="1"/>
    <col min="295" max="295" width="36.375" bestFit="1" customWidth="1"/>
    <col min="296" max="296" width="44" bestFit="1" customWidth="1"/>
    <col min="297" max="297" width="16.875" bestFit="1" customWidth="1"/>
    <col min="298" max="298" width="26.125" bestFit="1" customWidth="1"/>
    <col min="299" max="299" width="22" bestFit="1" customWidth="1"/>
    <col min="300" max="300" width="26.125" bestFit="1" customWidth="1"/>
    <col min="301" max="301" width="22" bestFit="1" customWidth="1"/>
    <col min="302" max="302" width="26.125" bestFit="1" customWidth="1"/>
    <col min="303" max="303" width="22" bestFit="1" customWidth="1"/>
    <col min="304" max="304" width="31.25" bestFit="1" customWidth="1"/>
    <col min="305" max="305" width="27.125" bestFit="1" customWidth="1"/>
    <col min="306" max="306" width="63" bestFit="1" customWidth="1"/>
    <col min="307" max="307" width="59" bestFit="1" customWidth="1"/>
    <col min="308" max="308" width="42.125" bestFit="1" customWidth="1"/>
    <col min="309" max="309" width="38.125" bestFit="1" customWidth="1"/>
    <col min="310" max="310" width="40.125" bestFit="1" customWidth="1"/>
    <col min="311" max="311" width="36" bestFit="1" customWidth="1"/>
    <col min="312" max="312" width="21" bestFit="1" customWidth="1"/>
    <col min="313" max="313" width="16.875" bestFit="1" customWidth="1"/>
    <col min="314" max="314" width="26.125" bestFit="1" customWidth="1"/>
    <col min="315" max="315" width="22" bestFit="1" customWidth="1"/>
    <col min="316" max="316" width="26.125" bestFit="1" customWidth="1"/>
    <col min="317" max="317" width="22" bestFit="1" customWidth="1"/>
    <col min="318" max="318" width="26.125" bestFit="1" customWidth="1"/>
    <col min="319" max="319" width="22" bestFit="1" customWidth="1"/>
    <col min="320" max="320" width="26.125" bestFit="1" customWidth="1"/>
    <col min="321" max="321" width="22" bestFit="1" customWidth="1"/>
    <col min="322" max="322" width="26.125" bestFit="1" customWidth="1"/>
    <col min="323" max="323" width="22" bestFit="1" customWidth="1"/>
    <col min="324" max="324" width="26.125" bestFit="1" customWidth="1"/>
    <col min="325" max="325" width="22" bestFit="1" customWidth="1"/>
    <col min="326" max="326" width="26.125" bestFit="1" customWidth="1"/>
    <col min="327" max="327" width="22" bestFit="1" customWidth="1"/>
    <col min="328" max="328" width="25.5" bestFit="1" customWidth="1"/>
    <col min="329" max="329" width="21.5" bestFit="1" customWidth="1"/>
    <col min="330" max="330" width="26.125" bestFit="1" customWidth="1"/>
    <col min="331" max="331" width="22" bestFit="1" customWidth="1"/>
    <col min="332" max="332" width="26.125" bestFit="1" customWidth="1"/>
    <col min="333" max="333" width="22" bestFit="1" customWidth="1"/>
    <col min="334" max="334" width="26.125" bestFit="1" customWidth="1"/>
    <col min="335" max="335" width="22" bestFit="1" customWidth="1"/>
    <col min="336" max="336" width="26.125" bestFit="1" customWidth="1"/>
    <col min="337" max="337" width="22" bestFit="1" customWidth="1"/>
    <col min="338" max="338" width="26.125" bestFit="1" customWidth="1"/>
    <col min="339" max="339" width="22" bestFit="1" customWidth="1"/>
    <col min="340" max="340" width="64.625" bestFit="1" customWidth="1"/>
    <col min="341" max="341" width="60.625" bestFit="1" customWidth="1"/>
    <col min="342" max="342" width="51.75" bestFit="1" customWidth="1"/>
    <col min="343" max="343" width="47.75" bestFit="1" customWidth="1"/>
    <col min="344" max="344" width="77.875" bestFit="1" customWidth="1"/>
    <col min="345" max="345" width="16.875" bestFit="1" customWidth="1"/>
    <col min="346" max="346" width="26.125" bestFit="1" customWidth="1"/>
    <col min="347" max="347" width="22" bestFit="1" customWidth="1"/>
    <col min="348" max="348" width="26.125" bestFit="1" customWidth="1"/>
    <col min="349" max="349" width="22" bestFit="1" customWidth="1"/>
    <col min="350" max="350" width="26.125" bestFit="1" customWidth="1"/>
    <col min="351" max="351" width="22" bestFit="1" customWidth="1"/>
    <col min="352" max="352" width="26.125" bestFit="1" customWidth="1"/>
    <col min="353" max="353" width="22" bestFit="1" customWidth="1"/>
    <col min="354" max="354" width="26.125" bestFit="1" customWidth="1"/>
    <col min="355" max="355" width="22" bestFit="1" customWidth="1"/>
    <col min="356" max="356" width="97" bestFit="1" customWidth="1"/>
    <col min="357" max="357" width="93" bestFit="1" customWidth="1"/>
    <col min="358" max="358" width="64.625" bestFit="1" customWidth="1"/>
    <col min="359" max="359" width="60.625" bestFit="1" customWidth="1"/>
    <col min="360" max="360" width="46.75" bestFit="1" customWidth="1"/>
    <col min="361" max="361" width="42.75" bestFit="1" customWidth="1"/>
    <col min="362" max="362" width="89.75" bestFit="1" customWidth="1"/>
    <col min="363" max="363" width="16.875" bestFit="1" customWidth="1"/>
    <col min="364" max="364" width="26.125" bestFit="1" customWidth="1"/>
    <col min="365" max="365" width="22" bestFit="1" customWidth="1"/>
    <col min="366" max="366" width="26.125" bestFit="1" customWidth="1"/>
    <col min="367" max="367" width="22" bestFit="1" customWidth="1"/>
    <col min="368" max="368" width="26.125" bestFit="1" customWidth="1"/>
    <col min="369" max="369" width="22" bestFit="1" customWidth="1"/>
    <col min="370" max="370" width="64.625" bestFit="1" customWidth="1"/>
    <col min="371" max="371" width="60.625" bestFit="1" customWidth="1"/>
    <col min="372" max="372" width="108.875" bestFit="1" customWidth="1"/>
    <col min="373" max="373" width="104.75" bestFit="1" customWidth="1"/>
    <col min="374" max="374" width="46.375" bestFit="1" customWidth="1"/>
    <col min="375" max="375" width="42.25" bestFit="1" customWidth="1"/>
    <col min="376" max="376" width="77.25" bestFit="1" customWidth="1"/>
    <col min="377" max="377" width="73.125" bestFit="1" customWidth="1"/>
    <col min="378" max="378" width="46" bestFit="1" customWidth="1"/>
    <col min="379" max="379" width="42" bestFit="1" customWidth="1"/>
    <col min="380" max="380" width="89.75" bestFit="1" customWidth="1"/>
    <col min="381" max="381" width="16.875" bestFit="1" customWidth="1"/>
    <col min="382" max="382" width="67.625" bestFit="1" customWidth="1"/>
    <col min="383" max="383" width="63.625" bestFit="1" customWidth="1"/>
    <col min="384" max="384" width="108.875" bestFit="1" customWidth="1"/>
    <col min="385" max="385" width="104.75" bestFit="1" customWidth="1"/>
    <col min="386" max="386" width="97.875" bestFit="1" customWidth="1"/>
    <col min="387" max="387" width="93.875" bestFit="1" customWidth="1"/>
    <col min="388" max="388" width="64.625" bestFit="1" customWidth="1"/>
    <col min="389" max="389" width="60.625" bestFit="1" customWidth="1"/>
    <col min="390" max="390" width="46.875" bestFit="1" customWidth="1"/>
    <col min="391" max="391" width="42.75" bestFit="1" customWidth="1"/>
    <col min="392" max="392" width="39.75" bestFit="1" customWidth="1"/>
    <col min="393" max="393" width="35.625" bestFit="1" customWidth="1"/>
    <col min="394" max="394" width="57.5" bestFit="1" customWidth="1"/>
    <col min="395" max="395" width="53.375" bestFit="1" customWidth="1"/>
    <col min="396" max="396" width="61" bestFit="1" customWidth="1"/>
    <col min="397" max="397" width="57" bestFit="1" customWidth="1"/>
    <col min="398" max="398" width="89.75" bestFit="1" customWidth="1"/>
    <col min="399" max="399" width="16.875" bestFit="1" customWidth="1"/>
    <col min="400" max="400" width="26.125" bestFit="1" customWidth="1"/>
    <col min="401" max="401" width="22" bestFit="1" customWidth="1"/>
    <col min="402" max="402" width="26.125" bestFit="1" customWidth="1"/>
    <col min="403" max="403" width="22" bestFit="1" customWidth="1"/>
    <col min="404" max="404" width="26.125" bestFit="1" customWidth="1"/>
    <col min="405" max="405" width="22" bestFit="1" customWidth="1"/>
    <col min="406" max="406" width="26.125" bestFit="1" customWidth="1"/>
    <col min="407" max="407" width="22" bestFit="1" customWidth="1"/>
    <col min="408" max="408" width="108.875" bestFit="1" customWidth="1"/>
    <col min="409" max="409" width="104.75" bestFit="1" customWidth="1"/>
    <col min="410" max="410" width="32.375" bestFit="1" customWidth="1"/>
    <col min="411" max="411" width="28.375" bestFit="1" customWidth="1"/>
    <col min="412" max="412" width="73.125" bestFit="1" customWidth="1"/>
    <col min="413" max="413" width="69.125" bestFit="1" customWidth="1"/>
    <col min="414" max="414" width="58.75" bestFit="1" customWidth="1"/>
    <col min="415" max="415" width="54.625" bestFit="1" customWidth="1"/>
    <col min="416" max="416" width="21" bestFit="1" customWidth="1"/>
    <col min="417" max="417" width="16.875" bestFit="1" customWidth="1"/>
    <col min="418" max="418" width="26.125" bestFit="1" customWidth="1"/>
    <col min="419" max="419" width="22" bestFit="1" customWidth="1"/>
    <col min="420" max="420" width="26.125" bestFit="1" customWidth="1"/>
    <col min="421" max="421" width="22" bestFit="1" customWidth="1"/>
    <col min="422" max="422" width="26.125" bestFit="1" customWidth="1"/>
    <col min="423" max="423" width="22" bestFit="1" customWidth="1"/>
    <col min="424" max="424" width="26.125" bestFit="1" customWidth="1"/>
    <col min="425" max="425" width="22" bestFit="1" customWidth="1"/>
    <col min="426" max="426" width="26.125" bestFit="1" customWidth="1"/>
    <col min="427" max="427" width="22" bestFit="1" customWidth="1"/>
    <col min="428" max="428" width="26.125" bestFit="1" customWidth="1"/>
    <col min="429" max="429" width="22" bestFit="1" customWidth="1"/>
    <col min="430" max="430" width="26.125" bestFit="1" customWidth="1"/>
    <col min="431" max="431" width="22" bestFit="1" customWidth="1"/>
    <col min="432" max="432" width="26.125" bestFit="1" customWidth="1"/>
    <col min="433" max="433" width="22" bestFit="1" customWidth="1"/>
    <col min="434" max="434" width="25.5" bestFit="1" customWidth="1"/>
    <col min="435" max="435" width="21.5" bestFit="1" customWidth="1"/>
    <col min="436" max="436" width="69" bestFit="1" customWidth="1"/>
    <col min="437" max="437" width="64.875" bestFit="1" customWidth="1"/>
    <col min="438" max="438" width="42" bestFit="1" customWidth="1"/>
    <col min="439" max="439" width="37.875" bestFit="1" customWidth="1"/>
    <col min="440" max="440" width="45.5" bestFit="1" customWidth="1"/>
    <col min="441" max="441" width="16.875" bestFit="1" customWidth="1"/>
    <col min="442" max="442" width="26.125" bestFit="1" customWidth="1"/>
    <col min="443" max="443" width="22" bestFit="1" customWidth="1"/>
    <col min="444" max="444" width="26.125" bestFit="1" customWidth="1"/>
    <col min="445" max="445" width="22" bestFit="1" customWidth="1"/>
    <col min="446" max="446" width="26.125" bestFit="1" customWidth="1"/>
    <col min="447" max="447" width="22" bestFit="1" customWidth="1"/>
    <col min="448" max="448" width="26.125" bestFit="1" customWidth="1"/>
    <col min="449" max="449" width="22" bestFit="1" customWidth="1"/>
    <col min="450" max="450" width="26.125" bestFit="1" customWidth="1"/>
    <col min="451" max="451" width="22" bestFit="1" customWidth="1"/>
    <col min="452" max="452" width="26.125" bestFit="1" customWidth="1"/>
    <col min="453" max="453" width="22" bestFit="1" customWidth="1"/>
    <col min="454" max="454" width="26.125" bestFit="1" customWidth="1"/>
    <col min="455" max="455" width="22" bestFit="1" customWidth="1"/>
    <col min="456" max="456" width="64.625" bestFit="1" customWidth="1"/>
    <col min="457" max="457" width="60.625" bestFit="1" customWidth="1"/>
    <col min="458" max="458" width="56.625" bestFit="1" customWidth="1"/>
    <col min="459" max="459" width="52.5" bestFit="1" customWidth="1"/>
    <col min="460" max="460" width="87" bestFit="1" customWidth="1"/>
    <col min="461" max="461" width="16.875" bestFit="1" customWidth="1"/>
    <col min="462" max="462" width="26.125" bestFit="1" customWidth="1"/>
    <col min="463" max="463" width="22" bestFit="1" customWidth="1"/>
    <col min="464" max="464" width="26.125" bestFit="1" customWidth="1"/>
    <col min="465" max="465" width="22" bestFit="1" customWidth="1"/>
    <col min="466" max="466" width="26.125" bestFit="1" customWidth="1"/>
    <col min="467" max="467" width="22" bestFit="1" customWidth="1"/>
    <col min="468" max="468" width="31.25" bestFit="1" customWidth="1"/>
    <col min="469" max="469" width="27.125" bestFit="1" customWidth="1"/>
    <col min="470" max="470" width="63" bestFit="1" customWidth="1"/>
    <col min="471" max="471" width="59" bestFit="1" customWidth="1"/>
    <col min="472" max="472" width="42.125" bestFit="1" customWidth="1"/>
    <col min="473" max="473" width="38.125" bestFit="1" customWidth="1"/>
    <col min="474" max="474" width="40.125" bestFit="1" customWidth="1"/>
    <col min="475" max="475" width="36" bestFit="1" customWidth="1"/>
    <col min="476" max="476" width="106" bestFit="1" customWidth="1"/>
    <col min="477" max="477" width="102" bestFit="1" customWidth="1"/>
    <col min="478" max="478" width="58.125" bestFit="1" customWidth="1"/>
    <col min="479" max="479" width="16.875" bestFit="1" customWidth="1"/>
    <col min="480" max="480" width="26.125" bestFit="1" customWidth="1"/>
    <col min="481" max="481" width="22" bestFit="1" customWidth="1"/>
    <col min="482" max="482" width="26.125" bestFit="1" customWidth="1"/>
    <col min="483" max="483" width="22" bestFit="1" customWidth="1"/>
    <col min="484" max="484" width="26.125" bestFit="1" customWidth="1"/>
    <col min="485" max="485" width="22" bestFit="1" customWidth="1"/>
    <col min="486" max="486" width="26.125" bestFit="1" customWidth="1"/>
    <col min="487" max="487" width="22" bestFit="1" customWidth="1"/>
    <col min="488" max="488" width="26.125" bestFit="1" customWidth="1"/>
    <col min="489" max="489" width="22" bestFit="1" customWidth="1"/>
    <col min="490" max="490" width="64.625" bestFit="1" customWidth="1"/>
    <col min="491" max="491" width="60.625" bestFit="1" customWidth="1"/>
    <col min="492" max="492" width="57.5" bestFit="1" customWidth="1"/>
    <col min="493" max="493" width="53.375" bestFit="1" customWidth="1"/>
    <col min="494" max="494" width="77.25" bestFit="1" customWidth="1"/>
    <col min="495" max="495" width="73.125" bestFit="1" customWidth="1"/>
    <col min="496" max="496" width="48.625" bestFit="1" customWidth="1"/>
    <col min="497" max="497" width="44.5" bestFit="1" customWidth="1"/>
    <col min="498" max="498" width="89.75" bestFit="1" customWidth="1"/>
    <col min="499" max="499" width="16.875" bestFit="1" customWidth="1"/>
    <col min="500" max="500" width="26.125" bestFit="1" customWidth="1"/>
    <col min="501" max="501" width="22" bestFit="1" customWidth="1"/>
    <col min="502" max="502" width="26.125" bestFit="1" customWidth="1"/>
    <col min="503" max="503" width="22" bestFit="1" customWidth="1"/>
    <col min="504" max="504" width="26.125" bestFit="1" customWidth="1"/>
    <col min="505" max="505" width="22" bestFit="1" customWidth="1"/>
    <col min="506" max="506" width="26.125" bestFit="1" customWidth="1"/>
    <col min="507" max="507" width="22" bestFit="1" customWidth="1"/>
    <col min="508" max="508" width="108.875" bestFit="1" customWidth="1"/>
    <col min="509" max="509" width="104.75" bestFit="1" customWidth="1"/>
    <col min="510" max="510" width="32.375" bestFit="1" customWidth="1"/>
    <col min="511" max="511" width="28.375" bestFit="1" customWidth="1"/>
    <col min="512" max="512" width="73.125" bestFit="1" customWidth="1"/>
    <col min="513" max="513" width="69.125" bestFit="1" customWidth="1"/>
    <col min="514" max="514" width="58.75" bestFit="1" customWidth="1"/>
    <col min="515" max="515" width="54.625" bestFit="1" customWidth="1"/>
    <col min="516" max="516" width="47.125" bestFit="1" customWidth="1"/>
    <col min="517" max="517" width="43.125" bestFit="1" customWidth="1"/>
    <col min="518" max="518" width="21" bestFit="1" customWidth="1"/>
    <col min="519" max="519" width="16.875" bestFit="1" customWidth="1"/>
    <col min="520" max="520" width="26.125" bestFit="1" customWidth="1"/>
    <col min="521" max="521" width="22" bestFit="1" customWidth="1"/>
    <col min="522" max="522" width="26.125" bestFit="1" customWidth="1"/>
    <col min="523" max="523" width="22" bestFit="1" customWidth="1"/>
    <col min="524" max="524" width="26.125" bestFit="1" customWidth="1"/>
    <col min="525" max="525" width="22" bestFit="1" customWidth="1"/>
    <col min="526" max="526" width="26.125" bestFit="1" customWidth="1"/>
    <col min="527" max="527" width="22" bestFit="1" customWidth="1"/>
    <col min="528" max="528" width="26.125" bestFit="1" customWidth="1"/>
    <col min="529" max="529" width="22" bestFit="1" customWidth="1"/>
    <col min="530" max="530" width="26.125" bestFit="1" customWidth="1"/>
    <col min="531" max="531" width="22" bestFit="1" customWidth="1"/>
    <col min="532" max="532" width="26.125" bestFit="1" customWidth="1"/>
    <col min="533" max="533" width="22" bestFit="1" customWidth="1"/>
    <col min="534" max="534" width="26.125" bestFit="1" customWidth="1"/>
    <col min="535" max="535" width="22" bestFit="1" customWidth="1"/>
    <col min="536" max="536" width="38.375" bestFit="1" customWidth="1"/>
    <col min="537" max="537" width="34.25" bestFit="1" customWidth="1"/>
    <col min="538" max="538" width="64.125" bestFit="1" customWidth="1"/>
    <col min="539" max="539" width="16.875" bestFit="1" customWidth="1"/>
    <col min="540" max="540" width="26.125" bestFit="1" customWidth="1"/>
    <col min="541" max="541" width="22" bestFit="1" customWidth="1"/>
    <col min="542" max="542" width="26.125" bestFit="1" customWidth="1"/>
    <col min="543" max="543" width="22" bestFit="1" customWidth="1"/>
    <col min="544" max="544" width="66.5" bestFit="1" customWidth="1"/>
    <col min="545" max="545" width="62.375" bestFit="1" customWidth="1"/>
    <col min="546" max="546" width="83.125" bestFit="1" customWidth="1"/>
    <col min="547" max="547" width="79.125" bestFit="1" customWidth="1"/>
    <col min="548" max="548" width="75" bestFit="1" customWidth="1"/>
    <col min="549" max="549" width="70.875" bestFit="1" customWidth="1"/>
    <col min="550" max="550" width="76" bestFit="1" customWidth="1"/>
    <col min="551" max="551" width="72" bestFit="1" customWidth="1"/>
    <col min="552" max="552" width="40.375" bestFit="1" customWidth="1"/>
    <col min="553" max="553" width="36.375" bestFit="1" customWidth="1"/>
    <col min="554" max="554" width="58.625" bestFit="1" customWidth="1"/>
    <col min="555" max="555" width="54.5" bestFit="1" customWidth="1"/>
    <col min="556" max="556" width="78.75" bestFit="1" customWidth="1"/>
    <col min="557" max="557" width="16.875" bestFit="1" customWidth="1"/>
    <col min="558" max="558" width="26.125" bestFit="1" customWidth="1"/>
    <col min="559" max="559" width="22" bestFit="1" customWidth="1"/>
    <col min="560" max="560" width="88.75" bestFit="1" customWidth="1"/>
    <col min="561" max="561" width="84.625" bestFit="1" customWidth="1"/>
    <col min="562" max="562" width="36.375" bestFit="1" customWidth="1"/>
    <col min="563" max="563" width="32.25" bestFit="1" customWidth="1"/>
    <col min="564" max="564" width="64.625" bestFit="1" customWidth="1"/>
    <col min="565" max="565" width="60.625" bestFit="1" customWidth="1"/>
    <col min="566" max="566" width="97.875" bestFit="1" customWidth="1"/>
    <col min="567" max="567" width="93.875" bestFit="1" customWidth="1"/>
    <col min="568" max="568" width="81.625" bestFit="1" customWidth="1"/>
    <col min="569" max="569" width="77.625" bestFit="1" customWidth="1"/>
    <col min="570" max="570" width="81.375" bestFit="1" customWidth="1"/>
    <col min="571" max="571" width="77.375" bestFit="1" customWidth="1"/>
    <col min="572" max="572" width="70.375" bestFit="1" customWidth="1"/>
    <col min="573" max="573" width="66.25" bestFit="1" customWidth="1"/>
    <col min="574" max="574" width="47.875" bestFit="1" customWidth="1"/>
    <col min="575" max="575" width="43.75" bestFit="1" customWidth="1"/>
    <col min="576" max="576" width="89.75" bestFit="1" customWidth="1"/>
    <col min="577" max="577" width="16.875" bestFit="1" customWidth="1"/>
    <col min="578" max="578" width="67.625" bestFit="1" customWidth="1"/>
    <col min="579" max="579" width="63.625" bestFit="1" customWidth="1"/>
    <col min="580" max="580" width="108.875" bestFit="1" customWidth="1"/>
    <col min="581" max="581" width="104.75" bestFit="1" customWidth="1"/>
    <col min="582" max="582" width="97.875" bestFit="1" customWidth="1"/>
    <col min="583" max="583" width="93.875" bestFit="1" customWidth="1"/>
    <col min="584" max="584" width="64.625" bestFit="1" customWidth="1"/>
    <col min="585" max="585" width="60.625" bestFit="1" customWidth="1"/>
    <col min="586" max="586" width="46.875" bestFit="1" customWidth="1"/>
    <col min="587" max="587" width="42.75" bestFit="1" customWidth="1"/>
    <col min="588" max="588" width="39.75" bestFit="1" customWidth="1"/>
    <col min="589" max="589" width="35.625" bestFit="1" customWidth="1"/>
    <col min="590" max="590" width="57.5" bestFit="1" customWidth="1"/>
    <col min="591" max="591" width="53.375" bestFit="1" customWidth="1"/>
    <col min="592" max="592" width="61" bestFit="1" customWidth="1"/>
    <col min="593" max="593" width="57" bestFit="1" customWidth="1"/>
    <col min="594" max="594" width="40.5" bestFit="1" customWidth="1"/>
    <col min="595" max="595" width="36.5" bestFit="1" customWidth="1"/>
    <col min="596" max="596" width="21" bestFit="1" customWidth="1"/>
    <col min="597" max="597" width="16.875" bestFit="1" customWidth="1"/>
    <col min="598" max="598" width="26.125" bestFit="1" customWidth="1"/>
    <col min="599" max="599" width="22" bestFit="1" customWidth="1"/>
    <col min="600" max="600" width="26.125" bestFit="1" customWidth="1"/>
    <col min="601" max="601" width="22" bestFit="1" customWidth="1"/>
    <col min="602" max="602" width="26.125" bestFit="1" customWidth="1"/>
    <col min="603" max="603" width="22" bestFit="1" customWidth="1"/>
    <col min="604" max="604" width="26.125" bestFit="1" customWidth="1"/>
    <col min="605" max="605" width="22" bestFit="1" customWidth="1"/>
    <col min="606" max="606" width="26.125" bestFit="1" customWidth="1"/>
    <col min="607" max="607" width="22" bestFit="1" customWidth="1"/>
    <col min="608" max="608" width="26.125" bestFit="1" customWidth="1"/>
    <col min="609" max="609" width="22" bestFit="1" customWidth="1"/>
    <col min="610" max="610" width="26.125" bestFit="1" customWidth="1"/>
    <col min="611" max="611" width="22" bestFit="1" customWidth="1"/>
    <col min="612" max="612" width="26.125" bestFit="1" customWidth="1"/>
    <col min="613" max="613" width="22" bestFit="1" customWidth="1"/>
    <col min="614" max="614" width="26.125" bestFit="1" customWidth="1"/>
    <col min="615" max="615" width="22" bestFit="1" customWidth="1"/>
    <col min="616" max="616" width="25.5" bestFit="1" customWidth="1"/>
    <col min="617" max="617" width="21.5" bestFit="1" customWidth="1"/>
    <col min="618" max="618" width="26.125" bestFit="1" customWidth="1"/>
    <col min="619" max="619" width="22" bestFit="1" customWidth="1"/>
    <col min="620" max="620" width="26.125" bestFit="1" customWidth="1"/>
    <col min="621" max="621" width="22" bestFit="1" customWidth="1"/>
    <col min="622" max="622" width="26.125" bestFit="1" customWidth="1"/>
    <col min="623" max="623" width="22" bestFit="1" customWidth="1"/>
    <col min="624" max="624" width="64.625" bestFit="1" customWidth="1"/>
    <col min="625" max="625" width="60.625" bestFit="1" customWidth="1"/>
    <col min="626" max="626" width="77.25" bestFit="1" customWidth="1"/>
    <col min="627" max="627" width="73.125" bestFit="1" customWidth="1"/>
    <col min="628" max="628" width="52.625" bestFit="1" customWidth="1"/>
    <col min="629" max="629" width="48.625" bestFit="1" customWidth="1"/>
    <col min="630" max="630" width="63" bestFit="1" customWidth="1"/>
    <col min="631" max="631" width="59" bestFit="1" customWidth="1"/>
    <col min="632" max="632" width="61.375" bestFit="1" customWidth="1"/>
    <col min="633" max="633" width="16.875" bestFit="1" customWidth="1"/>
    <col min="634" max="634" width="26.125" bestFit="1" customWidth="1"/>
    <col min="635" max="635" width="22" bestFit="1" customWidth="1"/>
    <col min="636" max="636" width="26.125" bestFit="1" customWidth="1"/>
    <col min="637" max="637" width="22" bestFit="1" customWidth="1"/>
    <col min="638" max="638" width="26.125" bestFit="1" customWidth="1"/>
    <col min="639" max="639" width="22" bestFit="1" customWidth="1"/>
    <col min="640" max="640" width="26.125" bestFit="1" customWidth="1"/>
    <col min="641" max="641" width="22" bestFit="1" customWidth="1"/>
    <col min="642" max="642" width="26.125" bestFit="1" customWidth="1"/>
    <col min="643" max="643" width="22" bestFit="1" customWidth="1"/>
    <col min="644" max="644" width="26.125" bestFit="1" customWidth="1"/>
    <col min="645" max="645" width="22" bestFit="1" customWidth="1"/>
    <col min="646" max="646" width="38.375" bestFit="1" customWidth="1"/>
    <col min="647" max="647" width="34.375" bestFit="1" customWidth="1"/>
    <col min="648" max="648" width="80.5" bestFit="1" customWidth="1"/>
    <col min="649" max="649" width="76.375" bestFit="1" customWidth="1"/>
    <col min="650" max="650" width="47.875" bestFit="1" customWidth="1"/>
    <col min="651" max="651" width="43.875" bestFit="1" customWidth="1"/>
    <col min="652" max="652" width="40.5" bestFit="1" customWidth="1"/>
    <col min="653" max="653" width="36.5" bestFit="1" customWidth="1"/>
    <col min="654" max="654" width="45.5" bestFit="1" customWidth="1"/>
    <col min="655" max="655" width="16.875" bestFit="1" customWidth="1"/>
    <col min="656" max="656" width="26.125" bestFit="1" customWidth="1"/>
    <col min="657" max="657" width="22" bestFit="1" customWidth="1"/>
    <col min="658" max="658" width="26.125" bestFit="1" customWidth="1"/>
    <col min="659" max="659" width="22" bestFit="1" customWidth="1"/>
    <col min="660" max="660" width="26.125" bestFit="1" customWidth="1"/>
    <col min="661" max="661" width="22" bestFit="1" customWidth="1"/>
    <col min="662" max="662" width="26.125" bestFit="1" customWidth="1"/>
    <col min="663" max="663" width="22" bestFit="1" customWidth="1"/>
    <col min="664" max="664" width="26.125" bestFit="1" customWidth="1"/>
    <col min="665" max="665" width="22" bestFit="1" customWidth="1"/>
    <col min="666" max="666" width="26.125" bestFit="1" customWidth="1"/>
    <col min="667" max="667" width="22" bestFit="1" customWidth="1"/>
    <col min="668" max="668" width="26.125" bestFit="1" customWidth="1"/>
    <col min="669" max="669" width="22" bestFit="1" customWidth="1"/>
    <col min="670" max="670" width="64.625" bestFit="1" customWidth="1"/>
    <col min="671" max="671" width="60.625" bestFit="1" customWidth="1"/>
    <col min="672" max="672" width="41" bestFit="1" customWidth="1"/>
    <col min="673" max="673" width="37" bestFit="1" customWidth="1"/>
    <col min="674" max="674" width="50.875" bestFit="1" customWidth="1"/>
    <col min="675" max="675" width="46.875" bestFit="1" customWidth="1"/>
    <col min="676" max="676" width="89.75" bestFit="1" customWidth="1"/>
    <col min="677" max="677" width="16.875" bestFit="1" customWidth="1"/>
    <col min="678" max="678" width="67.625" bestFit="1" customWidth="1"/>
    <col min="679" max="679" width="63.625" bestFit="1" customWidth="1"/>
    <col min="680" max="680" width="108.875" bestFit="1" customWidth="1"/>
    <col min="681" max="681" width="104.75" bestFit="1" customWidth="1"/>
    <col min="682" max="682" width="97.875" bestFit="1" customWidth="1"/>
    <col min="683" max="683" width="93.875" bestFit="1" customWidth="1"/>
    <col min="684" max="684" width="64.625" bestFit="1" customWidth="1"/>
    <col min="685" max="685" width="60.625" bestFit="1" customWidth="1"/>
    <col min="686" max="686" width="46.875" bestFit="1" customWidth="1"/>
    <col min="687" max="687" width="42.75" bestFit="1" customWidth="1"/>
    <col min="688" max="688" width="39.75" bestFit="1" customWidth="1"/>
    <col min="689" max="689" width="35.625" bestFit="1" customWidth="1"/>
    <col min="690" max="690" width="57.5" bestFit="1" customWidth="1"/>
    <col min="691" max="691" width="53.375" bestFit="1" customWidth="1"/>
    <col min="692" max="692" width="61" bestFit="1" customWidth="1"/>
    <col min="693" max="693" width="57" bestFit="1" customWidth="1"/>
    <col min="694" max="694" width="40.5" bestFit="1" customWidth="1"/>
    <col min="695" max="695" width="36.5" bestFit="1" customWidth="1"/>
    <col min="696" max="696" width="51.25" bestFit="1" customWidth="1"/>
    <col min="697" max="697" width="47.25" bestFit="1" customWidth="1"/>
    <col min="698" max="698" width="62.25" bestFit="1" customWidth="1"/>
    <col min="699" max="699" width="16.875" bestFit="1" customWidth="1"/>
    <col min="700" max="700" width="26.125" bestFit="1" customWidth="1"/>
    <col min="701" max="701" width="22" bestFit="1" customWidth="1"/>
    <col min="702" max="702" width="26.125" bestFit="1" customWidth="1"/>
    <col min="703" max="703" width="22" bestFit="1" customWidth="1"/>
    <col min="704" max="704" width="26.125" bestFit="1" customWidth="1"/>
    <col min="705" max="705" width="22" bestFit="1" customWidth="1"/>
    <col min="706" max="706" width="26.125" bestFit="1" customWidth="1"/>
    <col min="707" max="707" width="22" bestFit="1" customWidth="1"/>
    <col min="708" max="708" width="26.125" bestFit="1" customWidth="1"/>
    <col min="709" max="709" width="22" bestFit="1" customWidth="1"/>
    <col min="710" max="710" width="26.125" bestFit="1" customWidth="1"/>
    <col min="711" max="711" width="22" bestFit="1" customWidth="1"/>
    <col min="712" max="712" width="64.625" bestFit="1" customWidth="1"/>
    <col min="713" max="713" width="60.625" bestFit="1" customWidth="1"/>
    <col min="714" max="714" width="81.375" bestFit="1" customWidth="1"/>
    <col min="715" max="715" width="77.375" bestFit="1" customWidth="1"/>
    <col min="716" max="716" width="39.75" bestFit="1" customWidth="1"/>
    <col min="717" max="717" width="35.625" bestFit="1" customWidth="1"/>
    <col min="718" max="718" width="54.125" bestFit="1" customWidth="1"/>
    <col min="719" max="719" width="50" bestFit="1" customWidth="1"/>
    <col min="720" max="720" width="21" bestFit="1" customWidth="1"/>
    <col min="721" max="721" width="16.875" bestFit="1" customWidth="1"/>
    <col min="722" max="722" width="26.125" bestFit="1" customWidth="1"/>
    <col min="723" max="723" width="22" bestFit="1" customWidth="1"/>
    <col min="724" max="724" width="26.125" bestFit="1" customWidth="1"/>
    <col min="725" max="725" width="22" bestFit="1" customWidth="1"/>
    <col min="726" max="726" width="26.125" bestFit="1" customWidth="1"/>
    <col min="727" max="727" width="22" bestFit="1" customWidth="1"/>
    <col min="728" max="728" width="26.125" bestFit="1" customWidth="1"/>
    <col min="729" max="729" width="22" bestFit="1" customWidth="1"/>
    <col min="730" max="730" width="26.125" bestFit="1" customWidth="1"/>
    <col min="731" max="731" width="22" bestFit="1" customWidth="1"/>
    <col min="732" max="732" width="26.125" bestFit="1" customWidth="1"/>
    <col min="733" max="733" width="22" bestFit="1" customWidth="1"/>
    <col min="734" max="734" width="26.125" bestFit="1" customWidth="1"/>
    <col min="735" max="735" width="22" bestFit="1" customWidth="1"/>
    <col min="736" max="736" width="26.125" bestFit="1" customWidth="1"/>
    <col min="737" max="737" width="22" bestFit="1" customWidth="1"/>
    <col min="738" max="738" width="26.125" bestFit="1" customWidth="1"/>
    <col min="739" max="739" width="22" bestFit="1" customWidth="1"/>
    <col min="740" max="740" width="26.125" bestFit="1" customWidth="1"/>
    <col min="741" max="741" width="22" bestFit="1" customWidth="1"/>
    <col min="742" max="742" width="25.5" bestFit="1" customWidth="1"/>
    <col min="743" max="743" width="21.5" bestFit="1" customWidth="1"/>
    <col min="744" max="744" width="26.125" bestFit="1" customWidth="1"/>
    <col min="745" max="745" width="22" bestFit="1" customWidth="1"/>
    <col min="746" max="746" width="56" bestFit="1" customWidth="1"/>
    <col min="747" max="747" width="52" bestFit="1" customWidth="1"/>
    <col min="748" max="748" width="76.375" bestFit="1" customWidth="1"/>
    <col min="749" max="749" width="72.375" bestFit="1" customWidth="1"/>
    <col min="750" max="750" width="54.25" bestFit="1" customWidth="1"/>
    <col min="751" max="751" width="50.125" bestFit="1" customWidth="1"/>
    <col min="752" max="752" width="64.625" bestFit="1" customWidth="1"/>
    <col min="753" max="753" width="60.625" bestFit="1" customWidth="1"/>
    <col min="754" max="754" width="38.375" bestFit="1" customWidth="1"/>
    <col min="755" max="755" width="34.25" bestFit="1" customWidth="1"/>
    <col min="756" max="756" width="42" bestFit="1" customWidth="1"/>
    <col min="757" max="757" width="16.875" bestFit="1" customWidth="1"/>
    <col min="758" max="758" width="26.125" bestFit="1" customWidth="1"/>
    <col min="759" max="759" width="22" bestFit="1" customWidth="1"/>
    <col min="760" max="760" width="26.125" bestFit="1" customWidth="1"/>
    <col min="761" max="761" width="22" bestFit="1" customWidth="1"/>
    <col min="762" max="762" width="26.125" bestFit="1" customWidth="1"/>
    <col min="763" max="763" width="22" bestFit="1" customWidth="1"/>
    <col min="764" max="764" width="26.125" bestFit="1" customWidth="1"/>
    <col min="765" max="765" width="22" bestFit="1" customWidth="1"/>
    <col min="766" max="766" width="26.125" bestFit="1" customWidth="1"/>
    <col min="767" max="767" width="22" bestFit="1" customWidth="1"/>
    <col min="768" max="768" width="26.125" bestFit="1" customWidth="1"/>
    <col min="769" max="769" width="22" bestFit="1" customWidth="1"/>
    <col min="770" max="770" width="26.125" bestFit="1" customWidth="1"/>
    <col min="771" max="771" width="22" bestFit="1" customWidth="1"/>
    <col min="772" max="772" width="26.125" bestFit="1" customWidth="1"/>
    <col min="773" max="773" width="22" bestFit="1" customWidth="1"/>
    <col min="774" max="774" width="38.375" bestFit="1" customWidth="1"/>
    <col min="775" max="775" width="34.25" bestFit="1" customWidth="1"/>
    <col min="776" max="776" width="38.375" bestFit="1" customWidth="1"/>
    <col min="777" max="777" width="34.375" bestFit="1" customWidth="1"/>
    <col min="778" max="778" width="61" bestFit="1" customWidth="1"/>
    <col min="779" max="779" width="57" bestFit="1" customWidth="1"/>
    <col min="780" max="780" width="45.5" bestFit="1" customWidth="1"/>
    <col min="781" max="781" width="16.875" bestFit="1" customWidth="1"/>
    <col min="782" max="782" width="26.125" bestFit="1" customWidth="1"/>
    <col min="783" max="783" width="22" bestFit="1" customWidth="1"/>
    <col min="784" max="784" width="26.125" bestFit="1" customWidth="1"/>
    <col min="785" max="785" width="22" bestFit="1" customWidth="1"/>
    <col min="786" max="786" width="26.125" bestFit="1" customWidth="1"/>
    <col min="787" max="787" width="22" bestFit="1" customWidth="1"/>
    <col min="788" max="788" width="26.125" bestFit="1" customWidth="1"/>
    <col min="789" max="789" width="22" bestFit="1" customWidth="1"/>
    <col min="790" max="790" width="26.125" bestFit="1" customWidth="1"/>
    <col min="791" max="791" width="22" bestFit="1" customWidth="1"/>
    <col min="792" max="792" width="26.125" bestFit="1" customWidth="1"/>
    <col min="793" max="793" width="22" bestFit="1" customWidth="1"/>
    <col min="794" max="794" width="26.125" bestFit="1" customWidth="1"/>
    <col min="795" max="795" width="22" bestFit="1" customWidth="1"/>
    <col min="796" max="796" width="64.625" bestFit="1" customWidth="1"/>
    <col min="797" max="797" width="60.625" bestFit="1" customWidth="1"/>
    <col min="798" max="798" width="41" bestFit="1" customWidth="1"/>
    <col min="799" max="799" width="37" bestFit="1" customWidth="1"/>
    <col min="800" max="800" width="50.875" bestFit="1" customWidth="1"/>
    <col min="801" max="801" width="46.875" bestFit="1" customWidth="1"/>
    <col min="802" max="802" width="47.875" bestFit="1" customWidth="1"/>
    <col min="803" max="803" width="43.75" bestFit="1" customWidth="1"/>
    <col min="804" max="804" width="46.625" bestFit="1" customWidth="1"/>
    <col min="805" max="805" width="16.875" bestFit="1" customWidth="1"/>
    <col min="806" max="806" width="26.125" bestFit="1" customWidth="1"/>
    <col min="807" max="807" width="22" bestFit="1" customWidth="1"/>
    <col min="808" max="808" width="45.625" bestFit="1" customWidth="1"/>
    <col min="809" max="809" width="41.625" bestFit="1" customWidth="1"/>
    <col min="810" max="810" width="65.375" bestFit="1" customWidth="1"/>
    <col min="811" max="811" width="61.375" bestFit="1" customWidth="1"/>
    <col min="812" max="812" width="29.125" bestFit="1" customWidth="1"/>
    <col min="813" max="813" width="25.125" bestFit="1" customWidth="1"/>
    <col min="814" max="814" width="31" bestFit="1" customWidth="1"/>
    <col min="815" max="815" width="27" bestFit="1" customWidth="1"/>
    <col min="816" max="816" width="35.875" bestFit="1" customWidth="1"/>
    <col min="817" max="817" width="31.875" bestFit="1" customWidth="1"/>
    <col min="818" max="818" width="64.625" bestFit="1" customWidth="1"/>
    <col min="819" max="819" width="60.625" bestFit="1" customWidth="1"/>
    <col min="820" max="820" width="65.75" bestFit="1" customWidth="1"/>
    <col min="821" max="821" width="61.75" bestFit="1" customWidth="1"/>
    <col min="822" max="822" width="40" bestFit="1" customWidth="1"/>
    <col min="823" max="823" width="36" bestFit="1" customWidth="1"/>
    <col min="824" max="824" width="40.625" bestFit="1" customWidth="1"/>
    <col min="825" max="825" width="36.625" bestFit="1" customWidth="1"/>
    <col min="826" max="826" width="51.25" bestFit="1" customWidth="1"/>
    <col min="827" max="827" width="47.25" bestFit="1" customWidth="1"/>
    <col min="828" max="828" width="77.875" bestFit="1" customWidth="1"/>
    <col min="829" max="829" width="16.875" bestFit="1" customWidth="1"/>
    <col min="830" max="830" width="26.125" bestFit="1" customWidth="1"/>
    <col min="831" max="831" width="22" bestFit="1" customWidth="1"/>
    <col min="832" max="832" width="26.125" bestFit="1" customWidth="1"/>
    <col min="833" max="833" width="22" bestFit="1" customWidth="1"/>
    <col min="834" max="834" width="26.125" bestFit="1" customWidth="1"/>
    <col min="835" max="835" width="22" bestFit="1" customWidth="1"/>
    <col min="836" max="836" width="26.125" bestFit="1" customWidth="1"/>
    <col min="837" max="837" width="22" bestFit="1" customWidth="1"/>
    <col min="838" max="838" width="26.125" bestFit="1" customWidth="1"/>
    <col min="839" max="839" width="22" bestFit="1" customWidth="1"/>
    <col min="840" max="840" width="97" bestFit="1" customWidth="1"/>
    <col min="841" max="841" width="93" bestFit="1" customWidth="1"/>
    <col min="842" max="842" width="64.625" bestFit="1" customWidth="1"/>
    <col min="843" max="843" width="60.625" bestFit="1" customWidth="1"/>
    <col min="844" max="844" width="46.75" bestFit="1" customWidth="1"/>
    <col min="845" max="845" width="42.75" bestFit="1" customWidth="1"/>
    <col min="846" max="846" width="46.875" bestFit="1" customWidth="1"/>
    <col min="847" max="847" width="42.75" bestFit="1" customWidth="1"/>
    <col min="848" max="848" width="37" bestFit="1" customWidth="1"/>
    <col min="849" max="849" width="32.875" bestFit="1" customWidth="1"/>
    <col min="850" max="850" width="45.875" bestFit="1" customWidth="1"/>
    <col min="851" max="851" width="41.875" bestFit="1" customWidth="1"/>
    <col min="852" max="852" width="89.75" bestFit="1" customWidth="1"/>
    <col min="853" max="853" width="16.875" bestFit="1" customWidth="1"/>
    <col min="854" max="854" width="26.125" bestFit="1" customWidth="1"/>
    <col min="855" max="855" width="22" bestFit="1" customWidth="1"/>
    <col min="856" max="856" width="26.125" bestFit="1" customWidth="1"/>
    <col min="857" max="857" width="22" bestFit="1" customWidth="1"/>
    <col min="858" max="858" width="26.125" bestFit="1" customWidth="1"/>
    <col min="859" max="859" width="22" bestFit="1" customWidth="1"/>
    <col min="860" max="860" width="26.125" bestFit="1" customWidth="1"/>
    <col min="861" max="861" width="22" bestFit="1" customWidth="1"/>
    <col min="862" max="862" width="26.125" bestFit="1" customWidth="1"/>
    <col min="863" max="863" width="22" bestFit="1" customWidth="1"/>
    <col min="864" max="864" width="108.875" bestFit="1" customWidth="1"/>
    <col min="865" max="865" width="104.75" bestFit="1" customWidth="1"/>
    <col min="866" max="866" width="64.625" bestFit="1" customWidth="1"/>
    <col min="867" max="867" width="60.625" bestFit="1" customWidth="1"/>
    <col min="868" max="868" width="63" bestFit="1" customWidth="1"/>
    <col min="869" max="869" width="59" bestFit="1" customWidth="1"/>
    <col min="870" max="870" width="69" bestFit="1" customWidth="1"/>
    <col min="871" max="871" width="64.875" bestFit="1" customWidth="1"/>
    <col min="872" max="872" width="83.625" bestFit="1" customWidth="1"/>
    <col min="873" max="873" width="79.625" bestFit="1" customWidth="1"/>
    <col min="874" max="874" width="69.625" bestFit="1" customWidth="1"/>
    <col min="875" max="875" width="65.5" bestFit="1" customWidth="1"/>
    <col min="876" max="876" width="21" bestFit="1" customWidth="1"/>
    <col min="877" max="877" width="16.875" bestFit="1" customWidth="1"/>
    <col min="878" max="878" width="26.125" bestFit="1" customWidth="1"/>
    <col min="879" max="879" width="22" bestFit="1" customWidth="1"/>
    <col min="880" max="880" width="26.125" bestFit="1" customWidth="1"/>
    <col min="881" max="881" width="22" bestFit="1" customWidth="1"/>
    <col min="882" max="882" width="26.125" bestFit="1" customWidth="1"/>
    <col min="883" max="883" width="22" bestFit="1" customWidth="1"/>
    <col min="884" max="884" width="26.125" bestFit="1" customWidth="1"/>
    <col min="885" max="885" width="22" bestFit="1" customWidth="1"/>
    <col min="886" max="886" width="26.125" bestFit="1" customWidth="1"/>
    <col min="887" max="887" width="22" bestFit="1" customWidth="1"/>
    <col min="888" max="888" width="26.125" bestFit="1" customWidth="1"/>
    <col min="889" max="889" width="22" bestFit="1" customWidth="1"/>
    <col min="890" max="890" width="26.125" bestFit="1" customWidth="1"/>
    <col min="891" max="891" width="22" bestFit="1" customWidth="1"/>
    <col min="892" max="892" width="26.125" bestFit="1" customWidth="1"/>
    <col min="893" max="893" width="22" bestFit="1" customWidth="1"/>
    <col min="894" max="894" width="26.125" bestFit="1" customWidth="1"/>
    <col min="895" max="895" width="22" bestFit="1" customWidth="1"/>
    <col min="896" max="896" width="26.125" bestFit="1" customWidth="1"/>
    <col min="897" max="897" width="22" bestFit="1" customWidth="1"/>
    <col min="898" max="898" width="26.125" bestFit="1" customWidth="1"/>
    <col min="899" max="899" width="22" bestFit="1" customWidth="1"/>
    <col min="900" max="900" width="25.5" bestFit="1" customWidth="1"/>
    <col min="901" max="901" width="21.5" bestFit="1" customWidth="1"/>
    <col min="902" max="902" width="64.625" bestFit="1" customWidth="1"/>
    <col min="903" max="903" width="60.625" bestFit="1" customWidth="1"/>
    <col min="904" max="904" width="97.875" bestFit="1" customWidth="1"/>
    <col min="905" max="905" width="93.875" bestFit="1" customWidth="1"/>
    <col min="906" max="906" width="81.625" bestFit="1" customWidth="1"/>
    <col min="907" max="907" width="77.625" bestFit="1" customWidth="1"/>
    <col min="908" max="908" width="81.375" bestFit="1" customWidth="1"/>
    <col min="909" max="909" width="77.375" bestFit="1" customWidth="1"/>
    <col min="910" max="910" width="70.375" bestFit="1" customWidth="1"/>
    <col min="911" max="911" width="66.25" bestFit="1" customWidth="1"/>
    <col min="912" max="912" width="47.875" bestFit="1" customWidth="1"/>
    <col min="913" max="913" width="43.75" bestFit="1" customWidth="1"/>
    <col min="914" max="914" width="42" bestFit="1" customWidth="1"/>
    <col min="915" max="915" width="37.875" bestFit="1" customWidth="1"/>
    <col min="916" max="916" width="52.625" bestFit="1" customWidth="1"/>
    <col min="917" max="917" width="48.625" bestFit="1" customWidth="1"/>
    <col min="918" max="918" width="58.125" bestFit="1" customWidth="1"/>
    <col min="919" max="919" width="16.875" bestFit="1" customWidth="1"/>
    <col min="920" max="920" width="26.125" bestFit="1" customWidth="1"/>
    <col min="921" max="921" width="22" bestFit="1" customWidth="1"/>
    <col min="922" max="922" width="26.125" bestFit="1" customWidth="1"/>
    <col min="923" max="923" width="22" bestFit="1" customWidth="1"/>
    <col min="924" max="924" width="26.125" bestFit="1" customWidth="1"/>
    <col min="925" max="925" width="22" bestFit="1" customWidth="1"/>
    <col min="926" max="926" width="26.125" bestFit="1" customWidth="1"/>
    <col min="927" max="927" width="22" bestFit="1" customWidth="1"/>
    <col min="928" max="928" width="26.125" bestFit="1" customWidth="1"/>
    <col min="929" max="929" width="22" bestFit="1" customWidth="1"/>
    <col min="930" max="930" width="64.625" bestFit="1" customWidth="1"/>
    <col min="931" max="931" width="60.625" bestFit="1" customWidth="1"/>
    <col min="932" max="932" width="57.5" bestFit="1" customWidth="1"/>
    <col min="933" max="933" width="53.375" bestFit="1" customWidth="1"/>
    <col min="934" max="934" width="77.25" bestFit="1" customWidth="1"/>
    <col min="935" max="935" width="73.125" bestFit="1" customWidth="1"/>
    <col min="936" max="936" width="48.625" bestFit="1" customWidth="1"/>
    <col min="937" max="937" width="44.5" bestFit="1" customWidth="1"/>
    <col min="938" max="938" width="47.125" bestFit="1" customWidth="1"/>
    <col min="939" max="939" width="43.125" bestFit="1" customWidth="1"/>
    <col min="940" max="940" width="42.875" bestFit="1" customWidth="1"/>
    <col min="941" max="941" width="38.875" bestFit="1" customWidth="1"/>
    <col min="942" max="942" width="61" bestFit="1" customWidth="1"/>
    <col min="943" max="943" width="57" bestFit="1" customWidth="1"/>
    <col min="944" max="944" width="57.25" bestFit="1" customWidth="1"/>
    <col min="945" max="945" width="16.875" bestFit="1" customWidth="1"/>
    <col min="946" max="946" width="26.125" bestFit="1" customWidth="1"/>
    <col min="947" max="947" width="22" bestFit="1" customWidth="1"/>
    <col min="948" max="948" width="26.125" bestFit="1" customWidth="1"/>
    <col min="949" max="949" width="22" bestFit="1" customWidth="1"/>
    <col min="950" max="950" width="26.125" bestFit="1" customWidth="1"/>
    <col min="951" max="951" width="22" bestFit="1" customWidth="1"/>
    <col min="952" max="952" width="26.125" bestFit="1" customWidth="1"/>
    <col min="953" max="953" width="22" bestFit="1" customWidth="1"/>
    <col min="954" max="954" width="26.125" bestFit="1" customWidth="1"/>
    <col min="955" max="955" width="22" bestFit="1" customWidth="1"/>
    <col min="956" max="956" width="26.125" bestFit="1" customWidth="1"/>
    <col min="957" max="957" width="22" bestFit="1" customWidth="1"/>
    <col min="958" max="958" width="56" bestFit="1" customWidth="1"/>
    <col min="959" max="959" width="52" bestFit="1" customWidth="1"/>
    <col min="960" max="960" width="76.375" bestFit="1" customWidth="1"/>
    <col min="961" max="961" width="72.375" bestFit="1" customWidth="1"/>
    <col min="962" max="962" width="54.25" bestFit="1" customWidth="1"/>
    <col min="963" max="963" width="50.125" bestFit="1" customWidth="1"/>
    <col min="964" max="964" width="64.625" bestFit="1" customWidth="1"/>
    <col min="965" max="965" width="60.625" bestFit="1" customWidth="1"/>
    <col min="966" max="966" width="38.375" bestFit="1" customWidth="1"/>
    <col min="967" max="967" width="34.25" bestFit="1" customWidth="1"/>
    <col min="968" max="968" width="40.5" bestFit="1" customWidth="1"/>
    <col min="969" max="969" width="36.5" bestFit="1" customWidth="1"/>
    <col min="970" max="970" width="45.5" bestFit="1" customWidth="1"/>
    <col min="971" max="971" width="16.875" bestFit="1" customWidth="1"/>
    <col min="972" max="972" width="26.125" bestFit="1" customWidth="1"/>
    <col min="973" max="973" width="22" bestFit="1" customWidth="1"/>
    <col min="974" max="974" width="26.125" bestFit="1" customWidth="1"/>
    <col min="975" max="975" width="22" bestFit="1" customWidth="1"/>
    <col min="976" max="976" width="26.125" bestFit="1" customWidth="1"/>
    <col min="977" max="977" width="22" bestFit="1" customWidth="1"/>
    <col min="978" max="978" width="26.125" bestFit="1" customWidth="1"/>
    <col min="979" max="979" width="22" bestFit="1" customWidth="1"/>
    <col min="980" max="980" width="26.125" bestFit="1" customWidth="1"/>
    <col min="981" max="981" width="22" bestFit="1" customWidth="1"/>
    <col min="982" max="982" width="26.125" bestFit="1" customWidth="1"/>
    <col min="983" max="983" width="22" bestFit="1" customWidth="1"/>
    <col min="984" max="984" width="26.125" bestFit="1" customWidth="1"/>
    <col min="985" max="985" width="22" bestFit="1" customWidth="1"/>
    <col min="986" max="986" width="64.625" bestFit="1" customWidth="1"/>
    <col min="987" max="987" width="60.625" bestFit="1" customWidth="1"/>
    <col min="988" max="988" width="41" bestFit="1" customWidth="1"/>
    <col min="989" max="989" width="37" bestFit="1" customWidth="1"/>
    <col min="990" max="990" width="50.875" bestFit="1" customWidth="1"/>
    <col min="991" max="991" width="46.875" bestFit="1" customWidth="1"/>
    <col min="992" max="992" width="47.875" bestFit="1" customWidth="1"/>
    <col min="993" max="993" width="43.75" bestFit="1" customWidth="1"/>
    <col min="994" max="994" width="51.25" bestFit="1" customWidth="1"/>
    <col min="995" max="995" width="47.25" bestFit="1" customWidth="1"/>
    <col min="996" max="996" width="45.5" bestFit="1" customWidth="1"/>
    <col min="997" max="997" width="16.875" bestFit="1" customWidth="1"/>
    <col min="998" max="998" width="26.125" bestFit="1" customWidth="1"/>
    <col min="999" max="999" width="22" bestFit="1" customWidth="1"/>
    <col min="1000" max="1000" width="26.125" bestFit="1" customWidth="1"/>
    <col min="1001" max="1001" width="22" bestFit="1" customWidth="1"/>
    <col min="1002" max="1002" width="26.125" bestFit="1" customWidth="1"/>
    <col min="1003" max="1003" width="22" bestFit="1" customWidth="1"/>
    <col min="1004" max="1004" width="26.125" bestFit="1" customWidth="1"/>
    <col min="1005" max="1005" width="22" bestFit="1" customWidth="1"/>
    <col min="1006" max="1006" width="26.125" bestFit="1" customWidth="1"/>
    <col min="1007" max="1007" width="22" bestFit="1" customWidth="1"/>
    <col min="1008" max="1008" width="26.125" bestFit="1" customWidth="1"/>
    <col min="1009" max="1009" width="22" bestFit="1" customWidth="1"/>
    <col min="1010" max="1010" width="26.125" bestFit="1" customWidth="1"/>
    <col min="1011" max="1011" width="22" bestFit="1" customWidth="1"/>
    <col min="1012" max="1012" width="26.125" bestFit="1" customWidth="1"/>
    <col min="1013" max="1013" width="22" bestFit="1" customWidth="1"/>
    <col min="1014" max="1014" width="32.75" bestFit="1" customWidth="1"/>
    <col min="1015" max="1015" width="28.625" bestFit="1" customWidth="1"/>
    <col min="1016" max="1016" width="64.625" bestFit="1" customWidth="1"/>
    <col min="1017" max="1017" width="60.625" bestFit="1" customWidth="1"/>
    <col min="1018" max="1018" width="38.375" bestFit="1" customWidth="1"/>
    <col min="1019" max="1019" width="34.375" bestFit="1" customWidth="1"/>
    <col min="1020" max="1020" width="58.75" bestFit="1" customWidth="1"/>
    <col min="1021" max="1021" width="54.625" bestFit="1" customWidth="1"/>
    <col min="1022" max="1022" width="21" bestFit="1" customWidth="1"/>
    <col min="1023" max="1023" width="16.875" bestFit="1" customWidth="1"/>
    <col min="1024" max="1024" width="26.125" bestFit="1" customWidth="1"/>
    <col min="1025" max="1025" width="22" bestFit="1" customWidth="1"/>
    <col min="1026" max="1026" width="26.125" bestFit="1" customWidth="1"/>
    <col min="1027" max="1027" width="22" bestFit="1" customWidth="1"/>
    <col min="1028" max="1028" width="26.125" bestFit="1" customWidth="1"/>
    <col min="1029" max="1029" width="22" bestFit="1" customWidth="1"/>
    <col min="1030" max="1030" width="26.125" bestFit="1" customWidth="1"/>
    <col min="1031" max="1031" width="22" bestFit="1" customWidth="1"/>
    <col min="1032" max="1032" width="26.125" bestFit="1" customWidth="1"/>
    <col min="1033" max="1033" width="22" bestFit="1" customWidth="1"/>
    <col min="1034" max="1034" width="26.125" bestFit="1" customWidth="1"/>
    <col min="1035" max="1035" width="22" bestFit="1" customWidth="1"/>
    <col min="1036" max="1036" width="26.125" bestFit="1" customWidth="1"/>
    <col min="1037" max="1037" width="22" bestFit="1" customWidth="1"/>
    <col min="1038" max="1038" width="26.125" bestFit="1" customWidth="1"/>
    <col min="1039" max="1039" width="22" bestFit="1" customWidth="1"/>
    <col min="1040" max="1040" width="26.125" bestFit="1" customWidth="1"/>
    <col min="1041" max="1041" width="22" bestFit="1" customWidth="1"/>
    <col min="1042" max="1042" width="26.125" bestFit="1" customWidth="1"/>
    <col min="1043" max="1043" width="22" bestFit="1" customWidth="1"/>
    <col min="1044" max="1044" width="26.125" bestFit="1" customWidth="1"/>
    <col min="1045" max="1045" width="22" bestFit="1" customWidth="1"/>
    <col min="1046" max="1046" width="26.125" bestFit="1" customWidth="1"/>
    <col min="1047" max="1047" width="22" bestFit="1" customWidth="1"/>
    <col min="1048" max="1048" width="25.5" bestFit="1" customWidth="1"/>
    <col min="1049" max="1049" width="21.5" bestFit="1" customWidth="1"/>
    <col min="1050" max="1050" width="26.125" bestFit="1" customWidth="1"/>
    <col min="1051" max="1051" width="22" bestFit="1" customWidth="1"/>
    <col min="1052" max="1052" width="26.125" bestFit="1" customWidth="1"/>
    <col min="1053" max="1053" width="22" bestFit="1" customWidth="1"/>
    <col min="1054" max="1054" width="26.125" bestFit="1" customWidth="1"/>
    <col min="1055" max="1055" width="22" bestFit="1" customWidth="1"/>
    <col min="1056" max="1056" width="64.625" bestFit="1" customWidth="1"/>
    <col min="1057" max="1057" width="60.625" bestFit="1" customWidth="1"/>
    <col min="1058" max="1058" width="49.125" bestFit="1" customWidth="1"/>
    <col min="1059" max="1059" width="45" bestFit="1" customWidth="1"/>
    <col min="1060" max="1060" width="80.5" bestFit="1" customWidth="1"/>
    <col min="1061" max="1061" width="76.375" bestFit="1" customWidth="1"/>
    <col min="1062" max="1062" width="45.875" bestFit="1" customWidth="1"/>
    <col min="1063" max="1063" width="41.875" bestFit="1" customWidth="1"/>
    <col min="1064" max="1064" width="78.5" bestFit="1" customWidth="1"/>
    <col min="1065" max="1065" width="74.375" bestFit="1" customWidth="1"/>
    <col min="1066" max="1066" width="45.875" bestFit="1" customWidth="1"/>
    <col min="1067" max="1067" width="41.875" bestFit="1" customWidth="1"/>
    <col min="1068" max="1068" width="38.875" bestFit="1" customWidth="1"/>
    <col min="1069" max="1069" width="16.875" bestFit="1" customWidth="1"/>
    <col min="1070" max="1070" width="26.125" bestFit="1" customWidth="1"/>
    <col min="1071" max="1071" width="22" bestFit="1" customWidth="1"/>
    <col min="1072" max="1072" width="26.125" bestFit="1" customWidth="1"/>
    <col min="1073" max="1073" width="22" bestFit="1" customWidth="1"/>
    <col min="1074" max="1074" width="26.125" bestFit="1" customWidth="1"/>
    <col min="1075" max="1075" width="22" bestFit="1" customWidth="1"/>
    <col min="1076" max="1076" width="26.125" bestFit="1" customWidth="1"/>
    <col min="1077" max="1077" width="22" bestFit="1" customWidth="1"/>
    <col min="1078" max="1078" width="26.125" bestFit="1" customWidth="1"/>
    <col min="1079" max="1079" width="22" bestFit="1" customWidth="1"/>
    <col min="1080" max="1080" width="26.125" bestFit="1" customWidth="1"/>
    <col min="1081" max="1081" width="22" bestFit="1" customWidth="1"/>
    <col min="1082" max="1082" width="26.125" bestFit="1" customWidth="1"/>
    <col min="1083" max="1083" width="22" bestFit="1" customWidth="1"/>
    <col min="1084" max="1084" width="26.125" bestFit="1" customWidth="1"/>
    <col min="1085" max="1085" width="22" bestFit="1" customWidth="1"/>
    <col min="1086" max="1086" width="26.125" bestFit="1" customWidth="1"/>
    <col min="1087" max="1087" width="22" bestFit="1" customWidth="1"/>
    <col min="1088" max="1088" width="26.125" bestFit="1" customWidth="1"/>
    <col min="1089" max="1089" width="22" bestFit="1" customWidth="1"/>
    <col min="1090" max="1090" width="37" bestFit="1" customWidth="1"/>
    <col min="1091" max="1091" width="32.875" bestFit="1" customWidth="1"/>
    <col min="1092" max="1092" width="58" bestFit="1" customWidth="1"/>
    <col min="1093" max="1093" width="53.875" bestFit="1" customWidth="1"/>
    <col min="1094" max="1094" width="39.125" bestFit="1" customWidth="1"/>
    <col min="1095" max="1095" width="35" bestFit="1" customWidth="1"/>
    <col min="1096" max="1096" width="21" bestFit="1" customWidth="1"/>
    <col min="1097" max="1097" width="16.875" bestFit="1" customWidth="1"/>
    <col min="1098" max="1098" width="26.125" bestFit="1" customWidth="1"/>
    <col min="1099" max="1099" width="22" bestFit="1" customWidth="1"/>
    <col min="1100" max="1100" width="26.125" bestFit="1" customWidth="1"/>
    <col min="1101" max="1101" width="22" bestFit="1" customWidth="1"/>
    <col min="1102" max="1102" width="26.125" bestFit="1" customWidth="1"/>
    <col min="1103" max="1103" width="22" bestFit="1" customWidth="1"/>
    <col min="1104" max="1104" width="26.125" bestFit="1" customWidth="1"/>
    <col min="1105" max="1105" width="22" bestFit="1" customWidth="1"/>
    <col min="1106" max="1106" width="26.125" bestFit="1" customWidth="1"/>
    <col min="1107" max="1107" width="22" bestFit="1" customWidth="1"/>
    <col min="1108" max="1108" width="26.125" bestFit="1" customWidth="1"/>
    <col min="1109" max="1109" width="22" bestFit="1" customWidth="1"/>
    <col min="1110" max="1110" width="26.125" bestFit="1" customWidth="1"/>
    <col min="1111" max="1111" width="22" bestFit="1" customWidth="1"/>
    <col min="1112" max="1112" width="26.125" bestFit="1" customWidth="1"/>
    <col min="1113" max="1113" width="22" bestFit="1" customWidth="1"/>
    <col min="1114" max="1114" width="26.125" bestFit="1" customWidth="1"/>
    <col min="1115" max="1115" width="22" bestFit="1" customWidth="1"/>
    <col min="1116" max="1116" width="26.125" bestFit="1" customWidth="1"/>
    <col min="1117" max="1117" width="22" bestFit="1" customWidth="1"/>
    <col min="1118" max="1118" width="26.125" bestFit="1" customWidth="1"/>
    <col min="1119" max="1119" width="22" bestFit="1" customWidth="1"/>
    <col min="1120" max="1120" width="26.125" bestFit="1" customWidth="1"/>
    <col min="1121" max="1121" width="22" bestFit="1" customWidth="1"/>
    <col min="1122" max="1122" width="26.125" bestFit="1" customWidth="1"/>
    <col min="1123" max="1123" width="22" bestFit="1" customWidth="1"/>
    <col min="1124" max="1124" width="25.5" bestFit="1" customWidth="1"/>
    <col min="1125" max="1125" width="21.5" bestFit="1" customWidth="1"/>
    <col min="1126" max="1142" width="108.875" bestFit="1" customWidth="1"/>
    <col min="1143" max="1143" width="47.125" bestFit="1" customWidth="1"/>
    <col min="1144" max="1144" width="43.125" bestFit="1" customWidth="1"/>
    <col min="1145" max="1145" width="39.125" bestFit="1" customWidth="1"/>
    <col min="1146" max="1146" width="35.125" bestFit="1" customWidth="1"/>
    <col min="1147" max="1147" width="57.625" bestFit="1" customWidth="1"/>
    <col min="1148" max="1148" width="53.625" bestFit="1" customWidth="1"/>
    <col min="1149" max="1149" width="49.125" bestFit="1" customWidth="1"/>
    <col min="1150" max="1150" width="45" bestFit="1" customWidth="1"/>
    <col min="1151" max="1151" width="65.25" bestFit="1" customWidth="1"/>
    <col min="1152" max="1152" width="61.125" bestFit="1" customWidth="1"/>
    <col min="1153" max="1153" width="50.875" bestFit="1" customWidth="1"/>
    <col min="1154" max="1154" width="46.875" bestFit="1" customWidth="1"/>
    <col min="1155" max="1172" width="65.375" bestFit="1" customWidth="1"/>
    <col min="1173" max="1173" width="66.125" bestFit="1" customWidth="1"/>
    <col min="1174" max="1174" width="62.125" bestFit="1" customWidth="1"/>
    <col min="1175" max="1175" width="49.125" bestFit="1" customWidth="1"/>
    <col min="1176" max="1176" width="45" bestFit="1" customWidth="1"/>
    <col min="1177" max="1177" width="63" bestFit="1" customWidth="1"/>
    <col min="1178" max="1178" width="59" bestFit="1" customWidth="1"/>
    <col min="1179" max="1179" width="39.75" bestFit="1" customWidth="1"/>
    <col min="1180" max="1180" width="35.625" bestFit="1" customWidth="1"/>
    <col min="1181" max="1181" width="48.625" bestFit="1" customWidth="1"/>
    <col min="1182" max="1182" width="44.5" bestFit="1" customWidth="1"/>
    <col min="1183" max="1183" width="45.875" bestFit="1" customWidth="1"/>
    <col min="1184" max="1184" width="41.875" bestFit="1" customWidth="1"/>
    <col min="1185" max="1203" width="26.125" bestFit="1" customWidth="1"/>
    <col min="1204" max="1204" width="22" bestFit="1" customWidth="1"/>
    <col min="1205" max="1205" width="26.125" bestFit="1" customWidth="1"/>
    <col min="1206" max="1206" width="22" bestFit="1" customWidth="1"/>
    <col min="1207" max="1207" width="26.125" bestFit="1" customWidth="1"/>
    <col min="1208" max="1208" width="22" bestFit="1" customWidth="1"/>
    <col min="1209" max="1209" width="26.125" bestFit="1" customWidth="1"/>
    <col min="1210" max="1210" width="22" bestFit="1" customWidth="1"/>
    <col min="1211" max="1211" width="26.125" bestFit="1" customWidth="1"/>
    <col min="1212" max="1212" width="22" bestFit="1" customWidth="1"/>
    <col min="1213" max="1213" width="26.125" bestFit="1" customWidth="1"/>
    <col min="1214" max="1214" width="22" bestFit="1" customWidth="1"/>
    <col min="1215" max="1215" width="25.5" bestFit="1" customWidth="1"/>
    <col min="1216" max="1216" width="21.5" bestFit="1" customWidth="1"/>
  </cols>
  <sheetData>
    <row r="1" spans="1:2">
      <c r="A1" t="s">
        <v>2715</v>
      </c>
    </row>
    <row r="2" spans="1:2">
      <c r="A2" s="36" t="s">
        <v>371</v>
      </c>
      <c r="B2" t="s">
        <v>42</v>
      </c>
    </row>
    <row r="3" spans="1:2">
      <c r="A3" s="36" t="s">
        <v>2712</v>
      </c>
      <c r="B3" t="s">
        <v>42</v>
      </c>
    </row>
    <row r="5" spans="1:2">
      <c r="A5" s="36" t="s">
        <v>2716</v>
      </c>
      <c r="B5" t="s">
        <v>2717</v>
      </c>
    </row>
    <row r="6" spans="1:2">
      <c r="A6" s="37" t="s">
        <v>246</v>
      </c>
      <c r="B6">
        <v>1</v>
      </c>
    </row>
    <row r="7" spans="1:2">
      <c r="A7" s="37" t="s">
        <v>661</v>
      </c>
      <c r="B7">
        <v>1</v>
      </c>
    </row>
    <row r="8" spans="1:2">
      <c r="A8" s="37" t="s">
        <v>627</v>
      </c>
      <c r="B8">
        <v>1</v>
      </c>
    </row>
    <row r="9" spans="1:2">
      <c r="A9" s="37" t="s">
        <v>564</v>
      </c>
      <c r="B9">
        <v>1</v>
      </c>
    </row>
    <row r="10" spans="1:2">
      <c r="A10" s="37" t="s">
        <v>273</v>
      </c>
      <c r="B10">
        <v>1</v>
      </c>
    </row>
    <row r="11" spans="1:2">
      <c r="A11" s="37" t="s">
        <v>376</v>
      </c>
      <c r="B11">
        <v>1</v>
      </c>
    </row>
    <row r="12" spans="1:2">
      <c r="A12" s="37" t="s">
        <v>792</v>
      </c>
      <c r="B12">
        <v>1</v>
      </c>
    </row>
    <row r="13" spans="1:2">
      <c r="A13" s="37" t="s">
        <v>268</v>
      </c>
      <c r="B13">
        <v>1</v>
      </c>
    </row>
    <row r="14" spans="1:2">
      <c r="A14" s="37" t="s">
        <v>1939</v>
      </c>
      <c r="B14">
        <v>8</v>
      </c>
    </row>
  </sheetData>
  <pageMargins left="0.7" right="0.7" top="0.75" bottom="0.75" header="0.3" footer="0.3"/>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CBBC2-2E6A-5646-ADAE-AE63627D0DE3}">
  <dimension ref="A1:A13"/>
  <sheetViews>
    <sheetView workbookViewId="0">
      <selection activeCell="D41" sqref="D41"/>
    </sheetView>
  </sheetViews>
  <sheetFormatPr baseColWidth="10" defaultRowHeight="15.75"/>
  <cols>
    <col min="1" max="1" width="44.25" customWidth="1"/>
  </cols>
  <sheetData>
    <row r="1" spans="1:1">
      <c r="A1" t="s">
        <v>2692</v>
      </c>
    </row>
    <row r="2" spans="1:1">
      <c r="A2" t="s">
        <v>2690</v>
      </c>
    </row>
    <row r="3" spans="1:1">
      <c r="A3" t="s">
        <v>2691</v>
      </c>
    </row>
    <row r="4" spans="1:1">
      <c r="A4" t="s">
        <v>2694</v>
      </c>
    </row>
    <row r="5" spans="1:1">
      <c r="A5" t="s">
        <v>2707</v>
      </c>
    </row>
    <row r="6" spans="1:1">
      <c r="A6" t="s">
        <v>2702</v>
      </c>
    </row>
    <row r="7" spans="1:1">
      <c r="A7" t="s">
        <v>2693</v>
      </c>
    </row>
    <row r="8" spans="1:1">
      <c r="A8" t="s">
        <v>2697</v>
      </c>
    </row>
    <row r="9" spans="1:1">
      <c r="A9" t="s">
        <v>2688</v>
      </c>
    </row>
    <row r="10" spans="1:1">
      <c r="A10" t="s">
        <v>2698</v>
      </c>
    </row>
    <row r="11" spans="1:1">
      <c r="A11" t="s">
        <v>2687</v>
      </c>
    </row>
    <row r="12" spans="1:1">
      <c r="A12" t="s">
        <v>2689</v>
      </c>
    </row>
    <row r="13" spans="1:1">
      <c r="A13" t="s">
        <v>2686</v>
      </c>
    </row>
  </sheetData>
  <sortState xmlns:xlrd2="http://schemas.microsoft.com/office/spreadsheetml/2017/richdata2" ref="A1:A13">
    <sortCondition ref="A1:A1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7F731-4381-4DFA-BDF3-7A30E7B4A795}">
  <dimension ref="A1:B13"/>
  <sheetViews>
    <sheetView workbookViewId="0">
      <selection activeCell="B4" sqref="B4"/>
    </sheetView>
  </sheetViews>
  <sheetFormatPr baseColWidth="10" defaultRowHeight="15.75"/>
  <cols>
    <col min="1" max="1" width="12.25" bestFit="1" customWidth="1"/>
    <col min="2" max="2" width="27.125" bestFit="1" customWidth="1"/>
  </cols>
  <sheetData>
    <row r="1" spans="1:2">
      <c r="A1" s="36" t="s">
        <v>371</v>
      </c>
      <c r="B1" t="s">
        <v>42</v>
      </c>
    </row>
    <row r="2" spans="1:2">
      <c r="A2" s="36" t="s">
        <v>2712</v>
      </c>
      <c r="B2" t="s">
        <v>42</v>
      </c>
    </row>
    <row r="4" spans="1:2">
      <c r="A4" s="36" t="s">
        <v>2729</v>
      </c>
      <c r="B4" t="s">
        <v>2728</v>
      </c>
    </row>
    <row r="5" spans="1:2">
      <c r="A5" s="37" t="s">
        <v>45</v>
      </c>
      <c r="B5">
        <v>11</v>
      </c>
    </row>
    <row r="6" spans="1:2">
      <c r="A6" s="37" t="s">
        <v>48</v>
      </c>
      <c r="B6">
        <v>13</v>
      </c>
    </row>
    <row r="7" spans="1:2">
      <c r="A7" s="37" t="s">
        <v>51</v>
      </c>
      <c r="B7">
        <v>8</v>
      </c>
    </row>
    <row r="8" spans="1:2">
      <c r="A8" s="37" t="s">
        <v>58</v>
      </c>
      <c r="B8">
        <v>6</v>
      </c>
    </row>
    <row r="9" spans="1:2">
      <c r="A9" s="37" t="s">
        <v>61</v>
      </c>
      <c r="B9">
        <v>7</v>
      </c>
    </row>
    <row r="10" spans="1:2">
      <c r="A10" s="37" t="s">
        <v>64</v>
      </c>
      <c r="B10">
        <v>11</v>
      </c>
    </row>
    <row r="11" spans="1:2">
      <c r="A11" s="37" t="s">
        <v>65</v>
      </c>
      <c r="B11">
        <v>20</v>
      </c>
    </row>
    <row r="12" spans="1:2">
      <c r="A12" s="37" t="s">
        <v>69</v>
      </c>
      <c r="B12">
        <v>15</v>
      </c>
    </row>
    <row r="13" spans="1:2">
      <c r="A13" s="37" t="s">
        <v>1939</v>
      </c>
      <c r="B13">
        <v>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79438-7E6F-4874-9227-1A738F1028A1}">
  <dimension ref="A1:E18"/>
  <sheetViews>
    <sheetView workbookViewId="0">
      <selection activeCell="B4" sqref="B4"/>
    </sheetView>
  </sheetViews>
  <sheetFormatPr baseColWidth="10" defaultRowHeight="15.75"/>
  <cols>
    <col min="1" max="1" width="30.625" bestFit="1" customWidth="1"/>
    <col min="2" max="2" width="21.875" bestFit="1" customWidth="1"/>
    <col min="3" max="3" width="3.75" bestFit="1" customWidth="1"/>
    <col min="4" max="4" width="4.75" bestFit="1" customWidth="1"/>
    <col min="5" max="5" width="11.5" bestFit="1" customWidth="1"/>
    <col min="6" max="6" width="5.75" bestFit="1" customWidth="1"/>
    <col min="7" max="8" width="11.5" bestFit="1" customWidth="1"/>
  </cols>
  <sheetData>
    <row r="1" spans="1:5">
      <c r="A1" s="36" t="s">
        <v>371</v>
      </c>
      <c r="B1" t="s">
        <v>42</v>
      </c>
    </row>
    <row r="2" spans="1:5">
      <c r="A2" s="36" t="s">
        <v>2712</v>
      </c>
      <c r="B2" t="s">
        <v>42</v>
      </c>
    </row>
    <row r="4" spans="1:5">
      <c r="A4" s="36" t="s">
        <v>1940</v>
      </c>
      <c r="B4" s="36" t="s">
        <v>2537</v>
      </c>
    </row>
    <row r="5" spans="1:5">
      <c r="A5" s="36" t="s">
        <v>2536</v>
      </c>
      <c r="B5" t="s">
        <v>1934</v>
      </c>
      <c r="C5" t="s">
        <v>1936</v>
      </c>
      <c r="D5" t="s">
        <v>1937</v>
      </c>
      <c r="E5" t="s">
        <v>1939</v>
      </c>
    </row>
    <row r="6" spans="1:5">
      <c r="A6" s="37">
        <v>1</v>
      </c>
      <c r="C6">
        <v>3</v>
      </c>
      <c r="E6">
        <v>3</v>
      </c>
    </row>
    <row r="7" spans="1:5">
      <c r="A7" s="56" t="s">
        <v>65</v>
      </c>
      <c r="C7">
        <v>3</v>
      </c>
      <c r="E7">
        <v>3</v>
      </c>
    </row>
    <row r="8" spans="1:5">
      <c r="A8" s="37">
        <v>2</v>
      </c>
      <c r="B8">
        <v>4</v>
      </c>
      <c r="C8">
        <v>3</v>
      </c>
      <c r="E8">
        <v>7</v>
      </c>
    </row>
    <row r="9" spans="1:5">
      <c r="A9" s="56" t="s">
        <v>45</v>
      </c>
      <c r="B9">
        <v>1.9</v>
      </c>
      <c r="E9">
        <v>1.9</v>
      </c>
    </row>
    <row r="10" spans="1:5">
      <c r="A10" s="56" t="s">
        <v>48</v>
      </c>
      <c r="C10">
        <v>3</v>
      </c>
      <c r="E10">
        <v>3</v>
      </c>
    </row>
    <row r="11" spans="1:5">
      <c r="A11" s="56" t="s">
        <v>61</v>
      </c>
      <c r="B11">
        <v>2.1</v>
      </c>
      <c r="E11">
        <v>2.1</v>
      </c>
    </row>
    <row r="12" spans="1:5">
      <c r="A12" s="37">
        <v>5</v>
      </c>
      <c r="B12">
        <v>5</v>
      </c>
      <c r="D12">
        <v>2.11</v>
      </c>
      <c r="E12">
        <v>7.1099999999999994</v>
      </c>
    </row>
    <row r="13" spans="1:5">
      <c r="A13" s="56" t="s">
        <v>51</v>
      </c>
      <c r="D13">
        <v>2.11</v>
      </c>
      <c r="E13">
        <v>2.11</v>
      </c>
    </row>
    <row r="14" spans="1:5">
      <c r="A14" s="56" t="s">
        <v>64</v>
      </c>
      <c r="B14">
        <v>3</v>
      </c>
      <c r="E14">
        <v>3</v>
      </c>
    </row>
    <row r="15" spans="1:5">
      <c r="A15" s="56" t="s">
        <v>69</v>
      </c>
      <c r="B15">
        <v>2</v>
      </c>
      <c r="E15">
        <v>2</v>
      </c>
    </row>
    <row r="16" spans="1:5">
      <c r="A16" s="37">
        <v>6</v>
      </c>
      <c r="C16">
        <v>1.9</v>
      </c>
      <c r="E16">
        <v>1.9</v>
      </c>
    </row>
    <row r="17" spans="1:5">
      <c r="A17" s="56" t="s">
        <v>58</v>
      </c>
      <c r="C17">
        <v>1.9</v>
      </c>
      <c r="E17">
        <v>1.9</v>
      </c>
    </row>
    <row r="18" spans="1:5">
      <c r="A18" s="37" t="s">
        <v>1939</v>
      </c>
      <c r="B18">
        <v>9</v>
      </c>
      <c r="C18">
        <v>7.9</v>
      </c>
      <c r="D18">
        <v>2.11</v>
      </c>
      <c r="E18">
        <v>19.009999999999998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8CA73-C11C-49A6-97B5-4EADCBCB1892}">
  <dimension ref="A1:B13"/>
  <sheetViews>
    <sheetView workbookViewId="0">
      <selection activeCell="A18" sqref="A18"/>
    </sheetView>
  </sheetViews>
  <sheetFormatPr baseColWidth="10" defaultRowHeight="15.75"/>
  <cols>
    <col min="1" max="1" width="67.75" bestFit="1" customWidth="1"/>
    <col min="2" max="2" width="24" bestFit="1" customWidth="1"/>
  </cols>
  <sheetData>
    <row r="1" spans="1:2">
      <c r="A1" s="36" t="s">
        <v>2712</v>
      </c>
      <c r="B1" t="s" vm="2">
        <v>42</v>
      </c>
    </row>
    <row r="2" spans="1:2">
      <c r="A2" s="36" t="s">
        <v>371</v>
      </c>
      <c r="B2" t="s" vm="1">
        <v>2737</v>
      </c>
    </row>
    <row r="4" spans="1:2">
      <c r="A4" s="36" t="s">
        <v>2536</v>
      </c>
      <c r="B4" t="s">
        <v>2717</v>
      </c>
    </row>
    <row r="5" spans="1:2">
      <c r="A5" s="37" t="s">
        <v>2507</v>
      </c>
      <c r="B5">
        <v>129</v>
      </c>
    </row>
    <row r="6" spans="1:2">
      <c r="A6" s="37" t="s">
        <v>2585</v>
      </c>
      <c r="B6">
        <v>24</v>
      </c>
    </row>
    <row r="7" spans="1:2">
      <c r="A7" s="37" t="s">
        <v>2531</v>
      </c>
      <c r="B7">
        <v>3</v>
      </c>
    </row>
    <row r="8" spans="1:2">
      <c r="A8" s="37" t="s">
        <v>2506</v>
      </c>
      <c r="B8">
        <v>504</v>
      </c>
    </row>
    <row r="9" spans="1:2">
      <c r="A9" s="37" t="s">
        <v>2574</v>
      </c>
      <c r="B9">
        <v>71</v>
      </c>
    </row>
    <row r="10" spans="1:2">
      <c r="A10" s="37" t="s">
        <v>2505</v>
      </c>
      <c r="B10">
        <v>266</v>
      </c>
    </row>
    <row r="11" spans="1:2">
      <c r="A11" s="37" t="s">
        <v>2573</v>
      </c>
      <c r="B11">
        <v>20</v>
      </c>
    </row>
    <row r="12" spans="1:2">
      <c r="A12" s="37" t="s">
        <v>2572</v>
      </c>
      <c r="B12">
        <v>69</v>
      </c>
    </row>
    <row r="13" spans="1:2">
      <c r="A13" s="37" t="s">
        <v>1939</v>
      </c>
      <c r="B13">
        <v>1086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DEA53-033D-45E8-9330-1A6859D68841}">
  <dimension ref="A1:J46"/>
  <sheetViews>
    <sheetView workbookViewId="0">
      <selection activeCell="C32" sqref="C32"/>
    </sheetView>
  </sheetViews>
  <sheetFormatPr baseColWidth="10" defaultRowHeight="15.75"/>
  <cols>
    <col min="1" max="1" width="23.375" bestFit="1" customWidth="1"/>
    <col min="2" max="2" width="21.875" bestFit="1" customWidth="1"/>
    <col min="3" max="3" width="70.125" bestFit="1" customWidth="1"/>
    <col min="4" max="4" width="13.125" bestFit="1" customWidth="1"/>
    <col min="5" max="5" width="24.875" bestFit="1" customWidth="1"/>
    <col min="6" max="6" width="39.125" bestFit="1" customWidth="1"/>
    <col min="7" max="7" width="30.25" bestFit="1" customWidth="1"/>
    <col min="8" max="8" width="44.5" bestFit="1" customWidth="1"/>
    <col min="9" max="9" width="55.875" bestFit="1" customWidth="1"/>
    <col min="10" max="10" width="11.5" bestFit="1" customWidth="1"/>
  </cols>
  <sheetData>
    <row r="1" spans="1:10">
      <c r="A1" s="36" t="s">
        <v>371</v>
      </c>
      <c r="B1" t="s" vm="1">
        <v>2737</v>
      </c>
    </row>
    <row r="2" spans="1:10">
      <c r="A2" s="36" t="s">
        <v>2712</v>
      </c>
      <c r="B2" t="s" vm="2">
        <v>42</v>
      </c>
    </row>
    <row r="4" spans="1:10">
      <c r="A4" s="36" t="s">
        <v>2739</v>
      </c>
      <c r="B4" s="36" t="s">
        <v>2537</v>
      </c>
    </row>
    <row r="5" spans="1:10">
      <c r="A5" s="36" t="s">
        <v>2536</v>
      </c>
      <c r="B5" t="s">
        <v>2507</v>
      </c>
      <c r="C5" t="s">
        <v>2585</v>
      </c>
      <c r="D5" t="s">
        <v>2531</v>
      </c>
      <c r="E5" t="s">
        <v>2506</v>
      </c>
      <c r="F5" t="s">
        <v>2574</v>
      </c>
      <c r="G5" t="s">
        <v>2505</v>
      </c>
      <c r="H5" t="s">
        <v>2573</v>
      </c>
      <c r="I5" t="s">
        <v>2572</v>
      </c>
      <c r="J5" t="s">
        <v>1939</v>
      </c>
    </row>
    <row r="6" spans="1:10">
      <c r="A6" s="37" t="s">
        <v>70</v>
      </c>
      <c r="B6">
        <v>1</v>
      </c>
      <c r="E6">
        <v>24</v>
      </c>
      <c r="F6">
        <v>1</v>
      </c>
      <c r="G6">
        <v>3</v>
      </c>
      <c r="H6">
        <v>2</v>
      </c>
      <c r="J6">
        <v>31</v>
      </c>
    </row>
    <row r="7" spans="1:10">
      <c r="A7" s="37" t="s">
        <v>36</v>
      </c>
      <c r="F7">
        <v>4</v>
      </c>
      <c r="G7">
        <v>22</v>
      </c>
      <c r="H7">
        <v>6</v>
      </c>
      <c r="J7">
        <v>32</v>
      </c>
    </row>
    <row r="8" spans="1:10">
      <c r="A8" s="37" t="s">
        <v>38</v>
      </c>
      <c r="C8">
        <v>1</v>
      </c>
      <c r="E8">
        <v>30</v>
      </c>
      <c r="F8">
        <v>4</v>
      </c>
      <c r="G8">
        <v>14</v>
      </c>
      <c r="J8">
        <v>49</v>
      </c>
    </row>
    <row r="9" spans="1:10">
      <c r="A9" s="37" t="s">
        <v>39</v>
      </c>
      <c r="B9">
        <v>2</v>
      </c>
      <c r="E9">
        <v>13</v>
      </c>
      <c r="J9">
        <v>15</v>
      </c>
    </row>
    <row r="10" spans="1:10">
      <c r="A10" s="37" t="s">
        <v>40</v>
      </c>
      <c r="B10">
        <v>3</v>
      </c>
      <c r="E10">
        <v>1</v>
      </c>
      <c r="F10">
        <v>3</v>
      </c>
      <c r="G10">
        <v>10</v>
      </c>
      <c r="I10">
        <v>2</v>
      </c>
      <c r="J10">
        <v>19</v>
      </c>
    </row>
    <row r="11" spans="1:10">
      <c r="A11" s="37" t="s">
        <v>405</v>
      </c>
      <c r="B11">
        <v>2</v>
      </c>
      <c r="E11">
        <v>6</v>
      </c>
      <c r="F11">
        <v>6</v>
      </c>
      <c r="G11">
        <v>12</v>
      </c>
      <c r="H11">
        <v>5</v>
      </c>
      <c r="I11">
        <v>1</v>
      </c>
      <c r="J11">
        <v>32</v>
      </c>
    </row>
    <row r="12" spans="1:10">
      <c r="A12" s="37" t="s">
        <v>41</v>
      </c>
      <c r="B12">
        <v>5</v>
      </c>
      <c r="G12">
        <v>15</v>
      </c>
      <c r="I12">
        <v>4</v>
      </c>
      <c r="J12">
        <v>24</v>
      </c>
    </row>
    <row r="13" spans="1:10">
      <c r="A13" s="37" t="s">
        <v>43</v>
      </c>
      <c r="E13">
        <v>12</v>
      </c>
      <c r="F13">
        <v>4</v>
      </c>
      <c r="G13">
        <v>2</v>
      </c>
      <c r="J13">
        <v>18</v>
      </c>
    </row>
    <row r="14" spans="1:10">
      <c r="A14" s="37" t="s">
        <v>2257</v>
      </c>
      <c r="B14">
        <v>2</v>
      </c>
      <c r="G14">
        <v>19</v>
      </c>
      <c r="I14">
        <v>1</v>
      </c>
      <c r="J14">
        <v>22</v>
      </c>
    </row>
    <row r="15" spans="1:10">
      <c r="A15" s="37" t="s">
        <v>529</v>
      </c>
      <c r="E15">
        <v>32</v>
      </c>
      <c r="J15">
        <v>32</v>
      </c>
    </row>
    <row r="16" spans="1:10">
      <c r="A16" s="37" t="s">
        <v>44</v>
      </c>
      <c r="B16">
        <v>3</v>
      </c>
      <c r="E16">
        <v>7</v>
      </c>
      <c r="G16">
        <v>5</v>
      </c>
      <c r="J16">
        <v>15</v>
      </c>
    </row>
    <row r="17" spans="1:10">
      <c r="A17" s="37" t="s">
        <v>2088</v>
      </c>
      <c r="B17">
        <v>13</v>
      </c>
      <c r="C17">
        <v>3</v>
      </c>
      <c r="E17">
        <v>12</v>
      </c>
      <c r="G17">
        <v>5</v>
      </c>
      <c r="I17">
        <v>4</v>
      </c>
      <c r="J17">
        <v>37</v>
      </c>
    </row>
    <row r="18" spans="1:10">
      <c r="A18" s="37" t="s">
        <v>1965</v>
      </c>
      <c r="E18">
        <v>8</v>
      </c>
      <c r="G18">
        <v>15</v>
      </c>
      <c r="J18">
        <v>23</v>
      </c>
    </row>
    <row r="19" spans="1:10">
      <c r="A19" s="37" t="s">
        <v>2087</v>
      </c>
      <c r="E19">
        <v>14</v>
      </c>
      <c r="F19">
        <v>1</v>
      </c>
      <c r="G19">
        <v>2</v>
      </c>
      <c r="J19">
        <v>17</v>
      </c>
    </row>
    <row r="20" spans="1:10">
      <c r="A20" s="37" t="s">
        <v>45</v>
      </c>
      <c r="B20">
        <v>5</v>
      </c>
      <c r="E20">
        <v>28</v>
      </c>
      <c r="G20">
        <v>1</v>
      </c>
      <c r="I20">
        <v>2</v>
      </c>
      <c r="J20">
        <v>36</v>
      </c>
    </row>
    <row r="21" spans="1:10">
      <c r="A21" s="37" t="s">
        <v>46</v>
      </c>
      <c r="E21">
        <v>15</v>
      </c>
      <c r="F21">
        <v>2</v>
      </c>
      <c r="J21">
        <v>17</v>
      </c>
    </row>
    <row r="22" spans="1:10">
      <c r="A22" s="37" t="s">
        <v>47</v>
      </c>
      <c r="E22">
        <v>10</v>
      </c>
      <c r="G22">
        <v>4</v>
      </c>
      <c r="J22">
        <v>14</v>
      </c>
    </row>
    <row r="23" spans="1:10">
      <c r="A23" s="37" t="s">
        <v>48</v>
      </c>
      <c r="B23">
        <v>6</v>
      </c>
      <c r="C23">
        <v>5</v>
      </c>
      <c r="E23">
        <v>21</v>
      </c>
      <c r="F23">
        <v>4</v>
      </c>
      <c r="G23">
        <v>5</v>
      </c>
      <c r="I23">
        <v>3</v>
      </c>
      <c r="J23">
        <v>44</v>
      </c>
    </row>
    <row r="24" spans="1:10">
      <c r="A24" s="37" t="s">
        <v>49</v>
      </c>
      <c r="B24">
        <v>6</v>
      </c>
      <c r="E24">
        <v>10</v>
      </c>
      <c r="G24">
        <v>1</v>
      </c>
      <c r="I24">
        <v>8</v>
      </c>
      <c r="J24">
        <v>25</v>
      </c>
    </row>
    <row r="25" spans="1:10">
      <c r="A25" s="37" t="s">
        <v>50</v>
      </c>
      <c r="B25">
        <v>4</v>
      </c>
      <c r="E25">
        <v>16</v>
      </c>
      <c r="G25">
        <v>5</v>
      </c>
      <c r="J25">
        <v>25</v>
      </c>
    </row>
    <row r="26" spans="1:10">
      <c r="A26" s="37" t="s">
        <v>2179</v>
      </c>
      <c r="E26">
        <v>25</v>
      </c>
      <c r="F26">
        <v>2</v>
      </c>
      <c r="G26">
        <v>9</v>
      </c>
      <c r="J26">
        <v>36</v>
      </c>
    </row>
    <row r="27" spans="1:10">
      <c r="A27" s="37" t="s">
        <v>51</v>
      </c>
      <c r="E27">
        <v>23</v>
      </c>
      <c r="F27">
        <v>8</v>
      </c>
      <c r="G27">
        <v>1</v>
      </c>
      <c r="J27">
        <v>32</v>
      </c>
    </row>
    <row r="28" spans="1:10">
      <c r="A28" s="37" t="s">
        <v>2499</v>
      </c>
      <c r="B28">
        <v>15</v>
      </c>
      <c r="D28">
        <v>2</v>
      </c>
      <c r="E28">
        <v>13</v>
      </c>
      <c r="G28">
        <v>4</v>
      </c>
      <c r="J28">
        <v>34</v>
      </c>
    </row>
    <row r="29" spans="1:10">
      <c r="A29" s="37" t="s">
        <v>52</v>
      </c>
      <c r="B29">
        <v>7</v>
      </c>
      <c r="F29">
        <v>3</v>
      </c>
      <c r="G29">
        <v>11</v>
      </c>
      <c r="I29">
        <v>1</v>
      </c>
      <c r="J29">
        <v>22</v>
      </c>
    </row>
    <row r="30" spans="1:10">
      <c r="A30" s="37" t="s">
        <v>2232</v>
      </c>
      <c r="E30">
        <v>8</v>
      </c>
      <c r="F30">
        <v>1</v>
      </c>
      <c r="G30">
        <v>1</v>
      </c>
      <c r="I30">
        <v>1</v>
      </c>
      <c r="J30">
        <v>11</v>
      </c>
    </row>
    <row r="31" spans="1:10">
      <c r="A31" s="37" t="s">
        <v>54</v>
      </c>
      <c r="E31">
        <v>21</v>
      </c>
      <c r="F31">
        <v>6</v>
      </c>
      <c r="I31">
        <v>3</v>
      </c>
      <c r="J31">
        <v>30</v>
      </c>
    </row>
    <row r="32" spans="1:10">
      <c r="A32" s="37" t="s">
        <v>56</v>
      </c>
      <c r="E32">
        <v>5</v>
      </c>
      <c r="F32">
        <v>1</v>
      </c>
      <c r="G32">
        <v>23</v>
      </c>
      <c r="I32">
        <v>1</v>
      </c>
      <c r="J32">
        <v>30</v>
      </c>
    </row>
    <row r="33" spans="1:10">
      <c r="A33" s="37" t="s">
        <v>2258</v>
      </c>
      <c r="G33">
        <v>1</v>
      </c>
      <c r="H33">
        <v>1</v>
      </c>
      <c r="I33">
        <v>1</v>
      </c>
      <c r="J33">
        <v>3</v>
      </c>
    </row>
    <row r="34" spans="1:10">
      <c r="A34" s="37" t="s">
        <v>57</v>
      </c>
      <c r="E34">
        <v>2</v>
      </c>
      <c r="G34">
        <v>2</v>
      </c>
      <c r="I34">
        <v>1</v>
      </c>
      <c r="J34">
        <v>5</v>
      </c>
    </row>
    <row r="35" spans="1:10">
      <c r="A35" s="37" t="s">
        <v>58</v>
      </c>
      <c r="E35">
        <v>2</v>
      </c>
      <c r="G35">
        <v>19</v>
      </c>
      <c r="I35">
        <v>5</v>
      </c>
      <c r="J35">
        <v>26</v>
      </c>
    </row>
    <row r="36" spans="1:10">
      <c r="A36" s="37" t="s">
        <v>60</v>
      </c>
      <c r="E36">
        <v>25</v>
      </c>
      <c r="F36">
        <v>3</v>
      </c>
      <c r="G36">
        <v>9</v>
      </c>
      <c r="I36">
        <v>4</v>
      </c>
      <c r="J36">
        <v>41</v>
      </c>
    </row>
    <row r="37" spans="1:10">
      <c r="A37" s="37" t="s">
        <v>61</v>
      </c>
      <c r="B37">
        <v>3</v>
      </c>
      <c r="E37">
        <v>11</v>
      </c>
      <c r="G37">
        <v>3</v>
      </c>
      <c r="J37">
        <v>17</v>
      </c>
    </row>
    <row r="38" spans="1:10">
      <c r="A38" s="37" t="s">
        <v>2502</v>
      </c>
      <c r="C38">
        <v>3</v>
      </c>
      <c r="E38">
        <v>32</v>
      </c>
      <c r="F38">
        <v>3</v>
      </c>
      <c r="G38">
        <v>1</v>
      </c>
      <c r="I38">
        <v>1</v>
      </c>
      <c r="J38">
        <v>40</v>
      </c>
    </row>
    <row r="39" spans="1:10">
      <c r="A39" s="37" t="s">
        <v>62</v>
      </c>
      <c r="C39">
        <v>4</v>
      </c>
      <c r="E39">
        <v>19</v>
      </c>
      <c r="G39">
        <v>2</v>
      </c>
      <c r="I39">
        <v>5</v>
      </c>
      <c r="J39">
        <v>30</v>
      </c>
    </row>
    <row r="40" spans="1:10">
      <c r="A40" s="37" t="s">
        <v>63</v>
      </c>
      <c r="E40">
        <v>12</v>
      </c>
      <c r="F40">
        <v>5</v>
      </c>
      <c r="G40">
        <v>3</v>
      </c>
      <c r="I40">
        <v>10</v>
      </c>
      <c r="J40">
        <v>30</v>
      </c>
    </row>
    <row r="41" spans="1:10">
      <c r="A41" s="37" t="s">
        <v>64</v>
      </c>
      <c r="B41">
        <v>5</v>
      </c>
      <c r="E41">
        <v>15</v>
      </c>
      <c r="G41">
        <v>5</v>
      </c>
      <c r="I41">
        <v>4</v>
      </c>
      <c r="J41">
        <v>29</v>
      </c>
    </row>
    <row r="42" spans="1:10">
      <c r="A42" s="37" t="s">
        <v>65</v>
      </c>
      <c r="B42">
        <v>38</v>
      </c>
      <c r="C42">
        <v>1</v>
      </c>
      <c r="E42">
        <v>16</v>
      </c>
      <c r="F42">
        <v>7</v>
      </c>
      <c r="G42">
        <v>8</v>
      </c>
      <c r="H42">
        <v>6</v>
      </c>
      <c r="I42">
        <v>1</v>
      </c>
      <c r="J42">
        <v>77</v>
      </c>
    </row>
    <row r="43" spans="1:10">
      <c r="A43" s="37" t="s">
        <v>2503</v>
      </c>
      <c r="D43">
        <v>1</v>
      </c>
      <c r="E43">
        <v>2</v>
      </c>
      <c r="F43">
        <v>2</v>
      </c>
      <c r="G43">
        <v>3</v>
      </c>
      <c r="I43">
        <v>1</v>
      </c>
      <c r="J43">
        <v>9</v>
      </c>
    </row>
    <row r="44" spans="1:10">
      <c r="A44" s="37" t="s">
        <v>67</v>
      </c>
      <c r="C44">
        <v>1</v>
      </c>
      <c r="F44">
        <v>1</v>
      </c>
      <c r="G44">
        <v>14</v>
      </c>
      <c r="I44">
        <v>5</v>
      </c>
      <c r="J44">
        <v>21</v>
      </c>
    </row>
    <row r="45" spans="1:10">
      <c r="A45" s="37" t="s">
        <v>69</v>
      </c>
      <c r="B45">
        <v>9</v>
      </c>
      <c r="C45">
        <v>6</v>
      </c>
      <c r="E45">
        <v>14</v>
      </c>
      <c r="G45">
        <v>7</v>
      </c>
      <c r="J45">
        <v>36</v>
      </c>
    </row>
    <row r="46" spans="1:10">
      <c r="A46" s="37" t="s">
        <v>1939</v>
      </c>
      <c r="B46">
        <v>129</v>
      </c>
      <c r="C46">
        <v>24</v>
      </c>
      <c r="D46">
        <v>3</v>
      </c>
      <c r="E46">
        <v>504</v>
      </c>
      <c r="F46">
        <v>71</v>
      </c>
      <c r="G46">
        <v>266</v>
      </c>
      <c r="H46">
        <v>20</v>
      </c>
      <c r="I46">
        <v>69</v>
      </c>
      <c r="J46">
        <v>1086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89570-1588-314E-84C1-C1F619C90604}">
  <dimension ref="A1:HV68"/>
  <sheetViews>
    <sheetView zoomScale="85" zoomScaleNormal="85" workbookViewId="0">
      <pane xSplit="1" topLeftCell="G1" activePane="topRight" state="frozen"/>
      <selection pane="topRight" activeCell="G1" sqref="G1"/>
    </sheetView>
  </sheetViews>
  <sheetFormatPr baseColWidth="10" defaultColWidth="15.25" defaultRowHeight="21"/>
  <cols>
    <col min="1" max="7" width="24.875" style="2" customWidth="1"/>
    <col min="8" max="8" width="54.375" style="2" customWidth="1"/>
    <col min="9" max="9" width="49.375" style="2" customWidth="1"/>
    <col min="10" max="10" width="40.5" style="2" customWidth="1"/>
    <col min="11" max="11" width="33.875" style="2" customWidth="1"/>
    <col min="12" max="25" width="24.875" style="2" customWidth="1"/>
    <col min="26" max="26" width="32.875" style="2" customWidth="1"/>
    <col min="27" max="37" width="21.875" style="2" customWidth="1"/>
    <col min="38" max="38" width="32.875" style="2" customWidth="1"/>
    <col min="39" max="39" width="21.875" style="2" customWidth="1"/>
    <col min="40" max="40" width="29.5" style="2" customWidth="1"/>
    <col min="41" max="44" width="21.875" style="2" customWidth="1"/>
    <col min="45" max="55" width="32.875" style="2" customWidth="1"/>
    <col min="56" max="56" width="35" style="2" customWidth="1"/>
    <col min="57" max="62" width="21.875" style="2" customWidth="1"/>
    <col min="63" max="174" width="32.875" style="2" customWidth="1"/>
    <col min="175" max="175" width="32.875" customWidth="1"/>
    <col min="176" max="182" width="32.875" style="9" customWidth="1"/>
    <col min="183" max="183" width="32.875" customWidth="1"/>
    <col min="184" max="190" width="32.875" style="9" customWidth="1"/>
    <col min="191" max="191" width="32.875" customWidth="1"/>
    <col min="192" max="198" width="32.875" style="2" customWidth="1"/>
    <col min="199" max="199" width="32.875" customWidth="1"/>
    <col min="200" max="206" width="32.875" style="9" customWidth="1"/>
    <col min="207" max="220" width="32.875" style="2" customWidth="1"/>
    <col min="221" max="226" width="33.5" style="2" customWidth="1"/>
    <col min="227" max="228" width="64.875" style="2" customWidth="1"/>
    <col min="229" max="234" width="133.75" style="2" customWidth="1"/>
    <col min="235" max="16384" width="15.25" style="2"/>
  </cols>
  <sheetData>
    <row r="1" spans="1:230" s="3" customFormat="1" ht="42.75" thickBot="1">
      <c r="A1" s="3" t="s">
        <v>171</v>
      </c>
      <c r="B1" s="3" t="s">
        <v>35</v>
      </c>
      <c r="C1" s="3" t="s">
        <v>371</v>
      </c>
      <c r="D1" s="3" t="s">
        <v>2712</v>
      </c>
      <c r="E1" s="3" t="s">
        <v>1757</v>
      </c>
      <c r="F1" s="3" t="s">
        <v>1932</v>
      </c>
      <c r="G1" s="3" t="s">
        <v>1938</v>
      </c>
      <c r="H1" s="3" t="s">
        <v>1664</v>
      </c>
      <c r="I1" s="3" t="s">
        <v>1665</v>
      </c>
      <c r="J1" s="3" t="s">
        <v>1</v>
      </c>
      <c r="K1" s="3" t="s">
        <v>0</v>
      </c>
      <c r="L1" s="3" t="s">
        <v>3</v>
      </c>
      <c r="M1" s="3" t="s">
        <v>4</v>
      </c>
      <c r="N1" s="3" t="s">
        <v>5</v>
      </c>
      <c r="O1" s="3" t="s">
        <v>6</v>
      </c>
      <c r="P1" s="3" t="s">
        <v>7</v>
      </c>
      <c r="Q1" s="3" t="s">
        <v>8</v>
      </c>
      <c r="R1" s="3" t="s">
        <v>9</v>
      </c>
      <c r="S1" s="3" t="s">
        <v>10</v>
      </c>
      <c r="T1" s="3" t="s">
        <v>11</v>
      </c>
      <c r="U1" s="3" t="s">
        <v>12</v>
      </c>
      <c r="V1" s="3" t="s">
        <v>13</v>
      </c>
      <c r="W1" s="3" t="s">
        <v>14</v>
      </c>
      <c r="X1" s="3" t="s">
        <v>15</v>
      </c>
      <c r="Y1" s="3" t="s">
        <v>16</v>
      </c>
      <c r="Z1" s="3" t="s">
        <v>170</v>
      </c>
      <c r="AA1" s="3" t="s">
        <v>72</v>
      </c>
      <c r="AB1" s="3" t="s">
        <v>73</v>
      </c>
      <c r="AC1" s="3" t="s">
        <v>74</v>
      </c>
      <c r="AD1" s="3" t="s">
        <v>75</v>
      </c>
      <c r="AE1" s="3" t="s">
        <v>76</v>
      </c>
      <c r="AF1" s="3" t="s">
        <v>209</v>
      </c>
      <c r="AG1" s="3" t="s">
        <v>210</v>
      </c>
      <c r="AH1" s="3" t="s">
        <v>373</v>
      </c>
      <c r="AI1" s="3" t="s">
        <v>777</v>
      </c>
      <c r="AJ1" s="3" t="s">
        <v>1170</v>
      </c>
      <c r="AK1" s="3" t="s">
        <v>2388</v>
      </c>
      <c r="AL1" s="3" t="s">
        <v>169</v>
      </c>
      <c r="AM1" s="3" t="s">
        <v>77</v>
      </c>
      <c r="AN1" s="3" t="s">
        <v>78</v>
      </c>
      <c r="AO1" s="3" t="s">
        <v>79</v>
      </c>
      <c r="AP1" s="3" t="s">
        <v>80</v>
      </c>
      <c r="AQ1" s="3" t="s">
        <v>81</v>
      </c>
      <c r="AR1" s="3" t="s">
        <v>211</v>
      </c>
      <c r="AS1" s="3" t="s">
        <v>212</v>
      </c>
      <c r="AT1" s="3" t="s">
        <v>168</v>
      </c>
      <c r="AU1" s="3" t="s">
        <v>82</v>
      </c>
      <c r="AV1" s="3" t="s">
        <v>83</v>
      </c>
      <c r="AW1" s="3" t="s">
        <v>84</v>
      </c>
      <c r="AX1" s="3" t="s">
        <v>85</v>
      </c>
      <c r="AY1" s="3" t="s">
        <v>86</v>
      </c>
      <c r="AZ1" s="3" t="s">
        <v>213</v>
      </c>
      <c r="BA1" s="3" t="s">
        <v>214</v>
      </c>
      <c r="BB1" s="3" t="s">
        <v>1575</v>
      </c>
      <c r="BC1" s="3" t="s">
        <v>1576</v>
      </c>
      <c r="BD1" s="3" t="s">
        <v>167</v>
      </c>
      <c r="BE1" s="3" t="s">
        <v>87</v>
      </c>
      <c r="BF1" s="3" t="s">
        <v>88</v>
      </c>
      <c r="BG1" s="3" t="s">
        <v>89</v>
      </c>
      <c r="BH1" s="3" t="s">
        <v>90</v>
      </c>
      <c r="BI1" s="3" t="s">
        <v>91</v>
      </c>
      <c r="BJ1" s="3" t="s">
        <v>205</v>
      </c>
      <c r="BK1" s="3" t="s">
        <v>206</v>
      </c>
      <c r="BL1" s="3" t="s">
        <v>1089</v>
      </c>
      <c r="BM1" s="3" t="s">
        <v>166</v>
      </c>
      <c r="BN1" s="3" t="s">
        <v>92</v>
      </c>
      <c r="BO1" s="3" t="s">
        <v>93</v>
      </c>
      <c r="BP1" s="3" t="s">
        <v>94</v>
      </c>
      <c r="BQ1" s="3" t="s">
        <v>95</v>
      </c>
      <c r="BR1" s="3" t="s">
        <v>96</v>
      </c>
      <c r="BS1" s="3" t="s">
        <v>215</v>
      </c>
      <c r="BT1" s="3" t="s">
        <v>216</v>
      </c>
      <c r="BU1" s="3" t="s">
        <v>2333</v>
      </c>
      <c r="BV1" s="3" t="s">
        <v>165</v>
      </c>
      <c r="BW1" s="3" t="s">
        <v>97</v>
      </c>
      <c r="BX1" s="3" t="s">
        <v>98</v>
      </c>
      <c r="BY1" s="3" t="s">
        <v>99</v>
      </c>
      <c r="BZ1" s="3" t="s">
        <v>100</v>
      </c>
      <c r="CA1" s="3" t="s">
        <v>101</v>
      </c>
      <c r="CB1" s="3" t="s">
        <v>217</v>
      </c>
      <c r="CC1" s="3" t="s">
        <v>218</v>
      </c>
      <c r="CD1" s="3" t="s">
        <v>164</v>
      </c>
      <c r="CE1" s="3" t="s">
        <v>102</v>
      </c>
      <c r="CF1" s="3" t="s">
        <v>103</v>
      </c>
      <c r="CG1" s="3" t="s">
        <v>104</v>
      </c>
      <c r="CH1" s="3" t="s">
        <v>105</v>
      </c>
      <c r="CI1" s="3" t="s">
        <v>106</v>
      </c>
      <c r="CJ1" s="3" t="s">
        <v>112</v>
      </c>
      <c r="CK1" s="3" t="s">
        <v>113</v>
      </c>
      <c r="CL1" s="3" t="s">
        <v>163</v>
      </c>
      <c r="CM1" s="3" t="s">
        <v>107</v>
      </c>
      <c r="CN1" s="3" t="s">
        <v>108</v>
      </c>
      <c r="CO1" s="4" t="s">
        <v>109</v>
      </c>
      <c r="CP1" s="4" t="s">
        <v>110</v>
      </c>
      <c r="CQ1" s="4" t="s">
        <v>111</v>
      </c>
      <c r="CR1" s="3" t="s">
        <v>114</v>
      </c>
      <c r="CS1" s="3" t="s">
        <v>115</v>
      </c>
      <c r="CT1" s="3" t="s">
        <v>162</v>
      </c>
      <c r="CU1" s="3" t="s">
        <v>116</v>
      </c>
      <c r="CV1" s="3" t="s">
        <v>117</v>
      </c>
      <c r="CW1" s="3" t="s">
        <v>118</v>
      </c>
      <c r="CX1" s="3" t="s">
        <v>119</v>
      </c>
      <c r="CY1" s="3" t="s">
        <v>120</v>
      </c>
      <c r="CZ1" s="3" t="s">
        <v>219</v>
      </c>
      <c r="DA1" s="3" t="s">
        <v>220</v>
      </c>
      <c r="DB1" s="3" t="s">
        <v>161</v>
      </c>
      <c r="DC1" s="3" t="s">
        <v>121</v>
      </c>
      <c r="DD1" s="3" t="s">
        <v>122</v>
      </c>
      <c r="DE1" s="3" t="s">
        <v>123</v>
      </c>
      <c r="DF1" s="3" t="s">
        <v>124</v>
      </c>
      <c r="DG1" s="3" t="s">
        <v>125</v>
      </c>
      <c r="DH1" s="3" t="s">
        <v>126</v>
      </c>
      <c r="DI1" s="3" t="s">
        <v>221</v>
      </c>
      <c r="DJ1" s="3" t="s">
        <v>630</v>
      </c>
      <c r="DK1" s="3" t="s">
        <v>631</v>
      </c>
      <c r="DL1" s="3" t="s">
        <v>632</v>
      </c>
      <c r="DM1" s="3" t="s">
        <v>160</v>
      </c>
      <c r="DN1" s="3" t="s">
        <v>127</v>
      </c>
      <c r="DO1" s="3" t="s">
        <v>128</v>
      </c>
      <c r="DP1" s="3" t="s">
        <v>129</v>
      </c>
      <c r="DQ1" s="3" t="s">
        <v>130</v>
      </c>
      <c r="DR1" s="3" t="s">
        <v>131</v>
      </c>
      <c r="DS1" s="3" t="s">
        <v>132</v>
      </c>
      <c r="DT1" s="3" t="s">
        <v>133</v>
      </c>
      <c r="DU1" s="3" t="s">
        <v>159</v>
      </c>
      <c r="DV1" s="3" t="s">
        <v>134</v>
      </c>
      <c r="DW1" s="3" t="s">
        <v>135</v>
      </c>
      <c r="DX1" s="3" t="s">
        <v>136</v>
      </c>
      <c r="DY1" s="3" t="s">
        <v>137</v>
      </c>
      <c r="DZ1" s="3" t="s">
        <v>138</v>
      </c>
      <c r="EA1" s="3" t="s">
        <v>139</v>
      </c>
      <c r="EB1" s="3" t="s">
        <v>222</v>
      </c>
      <c r="EC1" s="3" t="s">
        <v>158</v>
      </c>
      <c r="ED1" s="3" t="s">
        <v>140</v>
      </c>
      <c r="EE1" s="3" t="s">
        <v>141</v>
      </c>
      <c r="EF1" s="3" t="s">
        <v>142</v>
      </c>
      <c r="EG1" s="3" t="s">
        <v>143</v>
      </c>
      <c r="EH1" s="3" t="s">
        <v>144</v>
      </c>
      <c r="EI1" s="3" t="s">
        <v>145</v>
      </c>
      <c r="EJ1" s="3" t="s">
        <v>223</v>
      </c>
      <c r="EK1" s="3" t="s">
        <v>1578</v>
      </c>
      <c r="EL1" s="3" t="s">
        <v>157</v>
      </c>
      <c r="EM1" s="3" t="s">
        <v>146</v>
      </c>
      <c r="EN1" s="3" t="s">
        <v>147</v>
      </c>
      <c r="EO1" s="3" t="s">
        <v>148</v>
      </c>
      <c r="EP1" s="3" t="s">
        <v>149</v>
      </c>
      <c r="EQ1" s="3" t="s">
        <v>150</v>
      </c>
      <c r="ER1" s="3" t="s">
        <v>224</v>
      </c>
      <c r="ES1" s="3" t="s">
        <v>225</v>
      </c>
      <c r="ET1" s="3" t="s">
        <v>1579</v>
      </c>
      <c r="EU1" s="3" t="s">
        <v>156</v>
      </c>
      <c r="EV1" s="3" t="s">
        <v>151</v>
      </c>
      <c r="EW1" s="3" t="s">
        <v>152</v>
      </c>
      <c r="EX1" s="3" t="s">
        <v>153</v>
      </c>
      <c r="EY1" s="3" t="s">
        <v>154</v>
      </c>
      <c r="EZ1" s="3" t="s">
        <v>155</v>
      </c>
      <c r="FA1" s="3" t="s">
        <v>226</v>
      </c>
      <c r="FB1" s="3" t="s">
        <v>227</v>
      </c>
      <c r="FC1" s="3" t="s">
        <v>335</v>
      </c>
      <c r="FD1" s="3" t="s">
        <v>336</v>
      </c>
      <c r="FE1" s="3" t="s">
        <v>338</v>
      </c>
      <c r="FF1" s="3" t="s">
        <v>339</v>
      </c>
      <c r="FG1" s="3" t="s">
        <v>340</v>
      </c>
      <c r="FH1" s="3" t="s">
        <v>341</v>
      </c>
      <c r="FI1" s="3" t="s">
        <v>342</v>
      </c>
      <c r="FJ1" s="3" t="s">
        <v>343</v>
      </c>
      <c r="FK1" s="3" t="s">
        <v>337</v>
      </c>
      <c r="FL1" s="3" t="s">
        <v>344</v>
      </c>
      <c r="FM1" s="3" t="s">
        <v>345</v>
      </c>
      <c r="FN1" s="3" t="s">
        <v>346</v>
      </c>
      <c r="FO1" s="3" t="s">
        <v>347</v>
      </c>
      <c r="FP1" s="3" t="s">
        <v>348</v>
      </c>
      <c r="FQ1" s="3" t="s">
        <v>349</v>
      </c>
      <c r="FR1" s="3" t="s">
        <v>350</v>
      </c>
      <c r="FS1" s="27" t="s">
        <v>1580</v>
      </c>
      <c r="FT1" s="10" t="s">
        <v>1584</v>
      </c>
      <c r="FU1" s="10" t="s">
        <v>1585</v>
      </c>
      <c r="FV1" s="10" t="s">
        <v>1586</v>
      </c>
      <c r="FW1" s="10" t="s">
        <v>1587</v>
      </c>
      <c r="FX1" s="10" t="s">
        <v>1588</v>
      </c>
      <c r="FY1" s="10" t="s">
        <v>1589</v>
      </c>
      <c r="FZ1" s="10" t="s">
        <v>1590</v>
      </c>
      <c r="GA1" s="27" t="s">
        <v>1581</v>
      </c>
      <c r="GB1" s="27" t="s">
        <v>1591</v>
      </c>
      <c r="GC1" s="27" t="s">
        <v>1592</v>
      </c>
      <c r="GD1" s="27" t="s">
        <v>1593</v>
      </c>
      <c r="GE1" s="27" t="s">
        <v>1594</v>
      </c>
      <c r="GF1" s="27" t="s">
        <v>1595</v>
      </c>
      <c r="GG1" s="27" t="s">
        <v>1596</v>
      </c>
      <c r="GH1" s="27" t="s">
        <v>1597</v>
      </c>
      <c r="GI1" s="27" t="s">
        <v>1582</v>
      </c>
      <c r="GJ1" s="26" t="s">
        <v>1598</v>
      </c>
      <c r="GK1" s="26" t="s">
        <v>1599</v>
      </c>
      <c r="GL1" s="26" t="s">
        <v>1600</v>
      </c>
      <c r="GM1" s="26" t="s">
        <v>1601</v>
      </c>
      <c r="GN1" s="26" t="s">
        <v>1602</v>
      </c>
      <c r="GO1" s="26" t="s">
        <v>1603</v>
      </c>
      <c r="GP1" s="26" t="s">
        <v>1604</v>
      </c>
      <c r="GQ1" s="27" t="s">
        <v>1583</v>
      </c>
      <c r="GR1" s="10" t="s">
        <v>1605</v>
      </c>
      <c r="GS1" s="10" t="s">
        <v>1606</v>
      </c>
      <c r="GT1" s="10" t="s">
        <v>1607</v>
      </c>
      <c r="GU1" s="10" t="s">
        <v>1608</v>
      </c>
      <c r="GV1" s="10" t="s">
        <v>1609</v>
      </c>
      <c r="GW1" s="10" t="s">
        <v>1610</v>
      </c>
      <c r="GX1" s="10" t="s">
        <v>1611</v>
      </c>
      <c r="GY1" s="3" t="s">
        <v>17</v>
      </c>
      <c r="GZ1" s="3" t="s">
        <v>22</v>
      </c>
      <c r="HA1" s="3" t="s">
        <v>23</v>
      </c>
      <c r="HB1" s="3" t="s">
        <v>24</v>
      </c>
      <c r="HC1" s="3" t="s">
        <v>25</v>
      </c>
      <c r="HD1" s="3" t="s">
        <v>26</v>
      </c>
      <c r="HE1" s="3" t="s">
        <v>27</v>
      </c>
      <c r="HF1" s="3" t="s">
        <v>28</v>
      </c>
      <c r="HG1" s="5" t="s">
        <v>29</v>
      </c>
      <c r="HH1" s="4" t="s">
        <v>30</v>
      </c>
      <c r="HI1" s="4" t="s">
        <v>31</v>
      </c>
      <c r="HJ1" s="4" t="s">
        <v>18</v>
      </c>
      <c r="HK1" s="4" t="s">
        <v>19</v>
      </c>
      <c r="HL1" s="4" t="s">
        <v>20</v>
      </c>
      <c r="HM1" s="4" t="s">
        <v>21</v>
      </c>
      <c r="HN1" s="3" t="s">
        <v>1614</v>
      </c>
      <c r="HO1" s="3" t="s">
        <v>1615</v>
      </c>
      <c r="HP1" s="3" t="s">
        <v>1616</v>
      </c>
      <c r="HQ1" s="3" t="s">
        <v>1617</v>
      </c>
      <c r="HR1" s="3" t="s">
        <v>1618</v>
      </c>
      <c r="HS1" s="6" t="s">
        <v>32</v>
      </c>
      <c r="HT1" s="6" t="s">
        <v>33</v>
      </c>
      <c r="HU1" s="6" t="s">
        <v>34</v>
      </c>
      <c r="HV1" s="6" t="s">
        <v>494</v>
      </c>
    </row>
    <row r="2" spans="1:230" ht="147">
      <c r="A2" s="7" t="s">
        <v>45</v>
      </c>
      <c r="B2" s="7" t="s">
        <v>42</v>
      </c>
      <c r="C2" s="7" t="s">
        <v>42</v>
      </c>
      <c r="D2" s="7" t="s">
        <v>42</v>
      </c>
      <c r="E2" s="34">
        <v>1.9</v>
      </c>
      <c r="F2" s="34" t="s">
        <v>1934</v>
      </c>
      <c r="G2" s="35">
        <v>2</v>
      </c>
      <c r="H2" s="7" t="s">
        <v>591</v>
      </c>
      <c r="I2" s="7" t="s">
        <v>1745</v>
      </c>
      <c r="J2" s="7" t="s">
        <v>592</v>
      </c>
      <c r="K2" s="7" t="s">
        <v>564</v>
      </c>
      <c r="L2" s="7" t="s">
        <v>1169</v>
      </c>
      <c r="M2" s="7" t="s">
        <v>661</v>
      </c>
      <c r="N2" s="7" t="s">
        <v>898</v>
      </c>
      <c r="O2" s="7" t="s">
        <v>376</v>
      </c>
      <c r="P2" s="7" t="s">
        <v>565</v>
      </c>
      <c r="Q2" s="7"/>
      <c r="R2" s="7"/>
      <c r="S2" s="7"/>
      <c r="T2" s="7"/>
      <c r="U2" s="7"/>
      <c r="V2" s="7"/>
      <c r="W2" s="7"/>
      <c r="X2" s="7"/>
      <c r="Y2" s="7"/>
      <c r="Z2" s="32" t="s">
        <v>1324</v>
      </c>
      <c r="AA2" s="7" t="s">
        <v>592</v>
      </c>
      <c r="AB2" s="7"/>
      <c r="AC2" s="7"/>
      <c r="AD2" s="7"/>
      <c r="AE2" s="7"/>
      <c r="AF2" s="7"/>
      <c r="AG2" s="7"/>
      <c r="AH2" s="7"/>
      <c r="AI2" s="7"/>
      <c r="AJ2" s="7"/>
      <c r="AK2" s="7"/>
      <c r="AL2" s="32" t="s">
        <v>1771</v>
      </c>
      <c r="AM2" s="7" t="s">
        <v>593</v>
      </c>
      <c r="AN2" s="7" t="s">
        <v>594</v>
      </c>
      <c r="AO2" s="7"/>
      <c r="AP2" s="7"/>
      <c r="AQ2" s="7"/>
      <c r="AR2" s="7"/>
      <c r="AS2" s="7"/>
      <c r="AT2" s="32" t="s">
        <v>1784</v>
      </c>
      <c r="AU2" s="7" t="s">
        <v>595</v>
      </c>
      <c r="AV2" s="7" t="s">
        <v>596</v>
      </c>
      <c r="AW2" s="7" t="s">
        <v>597</v>
      </c>
      <c r="AX2" s="7" t="s">
        <v>598</v>
      </c>
      <c r="AY2" s="7" t="s">
        <v>599</v>
      </c>
      <c r="AZ2" s="7"/>
      <c r="BA2" s="7"/>
      <c r="BB2" s="7"/>
      <c r="BC2" s="7"/>
      <c r="BD2" s="32" t="s">
        <v>1668</v>
      </c>
      <c r="BE2" s="7" t="s">
        <v>600</v>
      </c>
      <c r="BF2" s="7" t="s">
        <v>601</v>
      </c>
      <c r="BG2" s="7" t="s">
        <v>602</v>
      </c>
      <c r="BH2" s="7" t="s">
        <v>603</v>
      </c>
      <c r="BI2" s="7" t="s">
        <v>604</v>
      </c>
      <c r="BJ2" s="7"/>
      <c r="BK2" s="7"/>
      <c r="BL2" s="7"/>
      <c r="BM2" s="32" t="s">
        <v>1682</v>
      </c>
      <c r="BN2" s="7" t="s">
        <v>605</v>
      </c>
      <c r="BO2" s="7" t="s">
        <v>606</v>
      </c>
      <c r="BP2" s="7" t="s">
        <v>607</v>
      </c>
      <c r="BQ2" s="7" t="s">
        <v>608</v>
      </c>
      <c r="BR2" s="7"/>
      <c r="BS2" s="7"/>
      <c r="BT2" s="7"/>
      <c r="BU2" s="7"/>
      <c r="BV2" s="32" t="s">
        <v>1266</v>
      </c>
      <c r="BW2" s="7" t="s">
        <v>609</v>
      </c>
      <c r="BX2" s="7"/>
      <c r="BY2" s="7"/>
      <c r="BZ2" s="7"/>
      <c r="CA2" s="7"/>
      <c r="CB2" s="7"/>
      <c r="CC2" s="7"/>
      <c r="CD2" s="32" t="s">
        <v>1810</v>
      </c>
      <c r="CE2" s="7" t="s">
        <v>610</v>
      </c>
      <c r="CF2" s="7"/>
      <c r="CG2" s="7"/>
      <c r="CH2" s="7"/>
      <c r="CI2" s="7"/>
      <c r="CJ2" s="7"/>
      <c r="CK2" s="7"/>
      <c r="CL2" s="32" t="s">
        <v>1815</v>
      </c>
      <c r="CM2" s="7" t="s">
        <v>391</v>
      </c>
      <c r="CN2" s="7" t="s">
        <v>611</v>
      </c>
      <c r="CO2" s="7"/>
      <c r="CP2" s="7"/>
      <c r="CQ2" s="7"/>
      <c r="CR2" s="7"/>
      <c r="CS2" s="7"/>
      <c r="CT2" s="32" t="s">
        <v>1485</v>
      </c>
      <c r="CU2" s="7" t="s">
        <v>612</v>
      </c>
      <c r="CV2" s="7" t="s">
        <v>613</v>
      </c>
      <c r="CW2" s="7" t="s">
        <v>614</v>
      </c>
      <c r="CX2" s="7" t="s">
        <v>615</v>
      </c>
      <c r="CY2" s="7"/>
      <c r="CZ2" s="7"/>
      <c r="DA2" s="7"/>
      <c r="DB2" s="32" t="s">
        <v>1366</v>
      </c>
      <c r="DC2" s="7" t="s">
        <v>616</v>
      </c>
      <c r="DD2" s="7" t="s">
        <v>617</v>
      </c>
      <c r="DE2" s="7" t="s">
        <v>618</v>
      </c>
      <c r="DF2" s="7" t="s">
        <v>619</v>
      </c>
      <c r="DG2" s="7" t="s">
        <v>620</v>
      </c>
      <c r="DH2" s="7" t="s">
        <v>621</v>
      </c>
      <c r="DI2" s="7" t="s">
        <v>622</v>
      </c>
      <c r="DJ2" s="7" t="s">
        <v>623</v>
      </c>
      <c r="DK2" s="7" t="s">
        <v>624</v>
      </c>
      <c r="DL2" s="7" t="s">
        <v>625</v>
      </c>
      <c r="DM2" s="32" t="s">
        <v>1256</v>
      </c>
      <c r="DN2" s="7" t="s">
        <v>626</v>
      </c>
      <c r="DO2" s="7"/>
      <c r="DP2" s="7"/>
      <c r="DQ2" s="7"/>
      <c r="DR2" s="7"/>
      <c r="DS2" s="7"/>
      <c r="DT2" s="7"/>
      <c r="DU2" s="32"/>
      <c r="DV2" s="7"/>
      <c r="DW2" s="7"/>
      <c r="DX2" s="7"/>
      <c r="DY2" s="7"/>
      <c r="DZ2" s="7"/>
      <c r="EA2" s="7"/>
      <c r="EB2" s="7"/>
      <c r="EC2" s="32"/>
      <c r="ED2" s="7"/>
      <c r="EE2" s="7"/>
      <c r="EF2" s="7"/>
      <c r="EG2" s="7"/>
      <c r="EH2" s="7"/>
      <c r="EI2" s="7"/>
      <c r="EJ2" s="7"/>
      <c r="EK2" s="7"/>
      <c r="EL2" s="32"/>
      <c r="EM2" s="7"/>
      <c r="EN2" s="7"/>
      <c r="EO2" s="7"/>
      <c r="EP2" s="7"/>
      <c r="EQ2" s="7"/>
      <c r="ER2" s="7"/>
      <c r="ES2" s="7"/>
      <c r="ET2" s="7"/>
      <c r="EU2" s="32"/>
      <c r="EV2" s="7"/>
      <c r="EW2" s="7"/>
      <c r="EX2" s="7"/>
      <c r="EY2" s="7"/>
      <c r="EZ2" s="7"/>
      <c r="FA2" s="7"/>
      <c r="FB2" s="7"/>
      <c r="FC2" s="32"/>
      <c r="FD2" s="7"/>
      <c r="FE2" s="7"/>
      <c r="FF2" s="7"/>
      <c r="FG2" s="7"/>
      <c r="FH2" s="7"/>
      <c r="FI2" s="7"/>
      <c r="FJ2" s="7"/>
      <c r="FK2" s="32"/>
      <c r="FL2" s="7"/>
      <c r="FM2" s="7"/>
      <c r="FN2" s="7"/>
      <c r="FO2" s="7"/>
      <c r="FP2" s="7"/>
      <c r="FQ2" s="7"/>
      <c r="FR2" s="7"/>
      <c r="FS2" s="32"/>
      <c r="FT2" s="30"/>
      <c r="FU2" s="30"/>
      <c r="FV2" s="30"/>
      <c r="FW2" s="30"/>
      <c r="FX2" s="30"/>
      <c r="FY2" s="30"/>
      <c r="FZ2" s="30"/>
      <c r="GA2" s="32"/>
      <c r="GB2" s="30"/>
      <c r="GC2" s="30"/>
      <c r="GD2" s="30"/>
      <c r="GE2" s="30"/>
      <c r="GF2" s="30"/>
      <c r="GG2" s="30"/>
      <c r="GH2" s="30"/>
      <c r="GI2" s="32"/>
      <c r="GJ2" s="7"/>
      <c r="GK2" s="7"/>
      <c r="GL2" s="7"/>
      <c r="GM2" s="7"/>
      <c r="GN2" s="7"/>
      <c r="GO2" s="7"/>
      <c r="GP2" s="7"/>
      <c r="GQ2" s="32"/>
      <c r="GR2" s="7"/>
      <c r="GS2" s="30"/>
      <c r="GT2" s="7"/>
      <c r="GU2" s="30"/>
      <c r="GV2" s="7"/>
      <c r="GW2" s="7"/>
      <c r="GX2" s="30"/>
      <c r="GY2" s="7" t="s">
        <v>717</v>
      </c>
      <c r="GZ2" s="7" t="s">
        <v>718</v>
      </c>
      <c r="HA2" s="7" t="s">
        <v>719</v>
      </c>
      <c r="HB2" s="7" t="s">
        <v>720</v>
      </c>
      <c r="HC2" s="7" t="s">
        <v>721</v>
      </c>
      <c r="HD2" s="7" t="s">
        <v>722</v>
      </c>
      <c r="HE2" s="7" t="s">
        <v>723</v>
      </c>
      <c r="HF2" s="7" t="s">
        <v>724</v>
      </c>
      <c r="HG2" s="7"/>
      <c r="HH2" s="7"/>
      <c r="HI2" s="7"/>
      <c r="HJ2" s="7"/>
      <c r="HK2" s="7"/>
      <c r="HL2" s="7"/>
      <c r="HM2" s="7"/>
      <c r="HN2" s="7"/>
      <c r="HO2" s="7"/>
      <c r="HP2" s="7"/>
      <c r="HQ2" s="7"/>
      <c r="HR2" s="7"/>
      <c r="HS2" s="7"/>
      <c r="HT2" s="7"/>
      <c r="HU2" s="7"/>
      <c r="HV2" s="7" t="s">
        <v>633</v>
      </c>
    </row>
    <row r="3" spans="1:230" ht="147">
      <c r="A3" s="7" t="s">
        <v>61</v>
      </c>
      <c r="B3" s="7" t="s">
        <v>42</v>
      </c>
      <c r="C3" s="7" t="s">
        <v>42</v>
      </c>
      <c r="D3" s="7" t="s">
        <v>42</v>
      </c>
      <c r="E3" s="34">
        <v>2.1</v>
      </c>
      <c r="F3" s="34" t="s">
        <v>1934</v>
      </c>
      <c r="G3" s="35">
        <v>2</v>
      </c>
      <c r="H3" s="7" t="s">
        <v>1317</v>
      </c>
      <c r="I3" s="7" t="s">
        <v>1759</v>
      </c>
      <c r="J3" s="7" t="s">
        <v>609</v>
      </c>
      <c r="K3" s="7" t="s">
        <v>661</v>
      </c>
      <c r="L3" s="7" t="s">
        <v>376</v>
      </c>
      <c r="M3" s="7" t="s">
        <v>898</v>
      </c>
      <c r="N3" s="7" t="s">
        <v>662</v>
      </c>
      <c r="O3" s="7" t="s">
        <v>268</v>
      </c>
      <c r="P3" s="7" t="s">
        <v>278</v>
      </c>
      <c r="Q3" s="7" t="s">
        <v>851</v>
      </c>
      <c r="R3" s="7" t="s">
        <v>1318</v>
      </c>
      <c r="S3" s="7" t="s">
        <v>250</v>
      </c>
      <c r="T3" s="7"/>
      <c r="U3" s="7"/>
      <c r="V3" s="7"/>
      <c r="W3" s="7"/>
      <c r="X3" s="7"/>
      <c r="Y3" s="7"/>
      <c r="Z3" s="32" t="s">
        <v>1266</v>
      </c>
      <c r="AA3" s="7" t="s">
        <v>609</v>
      </c>
      <c r="AB3" s="7" t="s">
        <v>770</v>
      </c>
      <c r="AC3" s="7" t="s">
        <v>939</v>
      </c>
      <c r="AD3" s="7" t="s">
        <v>769</v>
      </c>
      <c r="AE3" s="7"/>
      <c r="AF3" s="7"/>
      <c r="AG3" s="7"/>
      <c r="AH3" s="7"/>
      <c r="AI3" s="7"/>
      <c r="AJ3" s="7"/>
      <c r="AK3" s="7"/>
      <c r="AL3" s="32" t="s">
        <v>1319</v>
      </c>
      <c r="AM3" s="7" t="s">
        <v>1332</v>
      </c>
      <c r="AN3" s="7" t="s">
        <v>1333</v>
      </c>
      <c r="AO3" s="7" t="s">
        <v>1334</v>
      </c>
      <c r="AP3" s="7" t="s">
        <v>1335</v>
      </c>
      <c r="AQ3" s="7"/>
      <c r="AR3" s="7"/>
      <c r="AS3" s="7"/>
      <c r="AT3" s="32" t="s">
        <v>1323</v>
      </c>
      <c r="AU3" s="7" t="s">
        <v>1336</v>
      </c>
      <c r="AV3" s="7" t="s">
        <v>1337</v>
      </c>
      <c r="AW3" s="7" t="s">
        <v>1338</v>
      </c>
      <c r="AX3" s="7"/>
      <c r="AY3" s="7"/>
      <c r="AZ3" s="7"/>
      <c r="BA3" s="7"/>
      <c r="BB3" s="7"/>
      <c r="BC3" s="7"/>
      <c r="BD3" s="32" t="s">
        <v>1324</v>
      </c>
      <c r="BE3" s="7" t="s">
        <v>1349</v>
      </c>
      <c r="BF3" s="7"/>
      <c r="BG3" s="7"/>
      <c r="BH3" s="7"/>
      <c r="BI3" s="7"/>
      <c r="BJ3" s="7"/>
      <c r="BK3" s="7"/>
      <c r="BL3" s="7"/>
      <c r="BM3" s="32" t="s">
        <v>1329</v>
      </c>
      <c r="BN3" s="7" t="s">
        <v>1339</v>
      </c>
      <c r="BO3" s="7" t="s">
        <v>1340</v>
      </c>
      <c r="BP3" s="7"/>
      <c r="BQ3" s="7"/>
      <c r="BR3" s="7"/>
      <c r="BS3" s="7"/>
      <c r="BT3" s="7"/>
      <c r="BU3" s="7"/>
      <c r="BV3" s="32" t="s">
        <v>1350</v>
      </c>
      <c r="BW3" s="7" t="s">
        <v>1341</v>
      </c>
      <c r="BX3" s="7"/>
      <c r="BY3" s="7"/>
      <c r="BZ3" s="7"/>
      <c r="CA3" s="7"/>
      <c r="CB3" s="7"/>
      <c r="CC3" s="7"/>
      <c r="CD3" s="32" t="s">
        <v>1270</v>
      </c>
      <c r="CE3" s="7" t="s">
        <v>1342</v>
      </c>
      <c r="CF3" s="7" t="s">
        <v>1343</v>
      </c>
      <c r="CG3" s="7"/>
      <c r="CH3" s="7"/>
      <c r="CI3" s="7"/>
      <c r="CJ3" s="7"/>
      <c r="CK3" s="7"/>
      <c r="CL3" s="32"/>
      <c r="CM3" s="7"/>
      <c r="CN3" s="7"/>
      <c r="CO3" s="7"/>
      <c r="CP3" s="7"/>
      <c r="CQ3" s="7"/>
      <c r="CR3" s="7"/>
      <c r="CS3" s="7"/>
      <c r="CT3" s="32"/>
      <c r="CU3" s="7"/>
      <c r="CV3" s="7"/>
      <c r="CW3" s="7"/>
      <c r="CX3" s="7"/>
      <c r="CY3" s="7"/>
      <c r="CZ3" s="7"/>
      <c r="DA3" s="7"/>
      <c r="DB3" s="32"/>
      <c r="DC3" s="7"/>
      <c r="DD3" s="7"/>
      <c r="DE3" s="7"/>
      <c r="DF3" s="7"/>
      <c r="DG3" s="7"/>
      <c r="DH3" s="7"/>
      <c r="DI3" s="7"/>
      <c r="DJ3" s="7"/>
      <c r="DK3" s="7"/>
      <c r="DL3" s="7"/>
      <c r="DM3" s="32"/>
      <c r="DN3" s="7"/>
      <c r="DO3" s="7"/>
      <c r="DP3" s="7"/>
      <c r="DQ3" s="7"/>
      <c r="DR3" s="7"/>
      <c r="DS3" s="7"/>
      <c r="DT3" s="7"/>
      <c r="DU3" s="32"/>
      <c r="DV3" s="7"/>
      <c r="DW3" s="7"/>
      <c r="DX3" s="7"/>
      <c r="DY3" s="7"/>
      <c r="DZ3" s="7"/>
      <c r="EA3" s="7"/>
      <c r="EB3" s="7"/>
      <c r="EC3" s="32"/>
      <c r="ED3" s="7"/>
      <c r="EE3" s="7"/>
      <c r="EF3" s="7"/>
      <c r="EG3" s="7"/>
      <c r="EH3" s="7"/>
      <c r="EI3" s="7"/>
      <c r="EJ3" s="7"/>
      <c r="EK3" s="7"/>
      <c r="EL3" s="32"/>
      <c r="EM3" s="7"/>
      <c r="EN3" s="7"/>
      <c r="EO3" s="7"/>
      <c r="EP3" s="7"/>
      <c r="EQ3" s="7"/>
      <c r="ER3" s="7"/>
      <c r="ES3" s="7"/>
      <c r="ET3" s="7"/>
      <c r="EU3" s="32"/>
      <c r="EV3" s="7"/>
      <c r="EW3" s="7"/>
      <c r="EX3" s="7"/>
      <c r="EY3" s="7"/>
      <c r="EZ3" s="7"/>
      <c r="FA3" s="7"/>
      <c r="FB3" s="7"/>
      <c r="FC3" s="32"/>
      <c r="FD3" s="7"/>
      <c r="FE3" s="7"/>
      <c r="FF3" s="7"/>
      <c r="FG3" s="7"/>
      <c r="FH3" s="7"/>
      <c r="FI3" s="7"/>
      <c r="FJ3" s="7"/>
      <c r="FK3" s="32"/>
      <c r="FL3" s="7"/>
      <c r="FM3" s="7"/>
      <c r="FN3" s="7"/>
      <c r="FO3" s="7"/>
      <c r="FP3" s="7"/>
      <c r="FQ3" s="7"/>
      <c r="FR3" s="7"/>
      <c r="FS3" s="32"/>
      <c r="FT3" s="30"/>
      <c r="FU3" s="30"/>
      <c r="FV3" s="30"/>
      <c r="FW3" s="30"/>
      <c r="FX3" s="30"/>
      <c r="FY3" s="30"/>
      <c r="FZ3" s="30"/>
      <c r="GA3" s="32"/>
      <c r="GB3" s="30"/>
      <c r="GC3" s="30"/>
      <c r="GD3" s="30"/>
      <c r="GE3" s="30"/>
      <c r="GF3" s="30"/>
      <c r="GG3" s="30"/>
      <c r="GH3" s="30"/>
      <c r="GI3" s="32"/>
      <c r="GJ3" s="7"/>
      <c r="GK3" s="7"/>
      <c r="GL3" s="7"/>
      <c r="GM3" s="7"/>
      <c r="GN3" s="7"/>
      <c r="GO3" s="7"/>
      <c r="GP3" s="7"/>
      <c r="GQ3" s="32"/>
      <c r="GR3" s="7"/>
      <c r="GS3" s="30"/>
      <c r="GT3" s="7"/>
      <c r="GU3" s="30"/>
      <c r="GV3" s="7"/>
      <c r="GW3" s="7"/>
      <c r="GX3" s="30"/>
      <c r="GY3" s="7" t="s">
        <v>720</v>
      </c>
      <c r="GZ3" s="7" t="s">
        <v>1344</v>
      </c>
      <c r="HA3" s="7" t="s">
        <v>717</v>
      </c>
      <c r="HB3" s="7" t="s">
        <v>1345</v>
      </c>
      <c r="HC3" s="7" t="s">
        <v>1346</v>
      </c>
      <c r="HD3" s="7" t="s">
        <v>1347</v>
      </c>
      <c r="HE3" s="7" t="s">
        <v>1348</v>
      </c>
      <c r="HF3" s="7"/>
      <c r="HG3" s="7"/>
      <c r="HH3" s="7"/>
      <c r="HI3" s="7"/>
      <c r="HJ3" s="7"/>
      <c r="HK3" s="7"/>
      <c r="HL3" s="7"/>
      <c r="HM3" s="7"/>
      <c r="HN3" s="7"/>
      <c r="HO3" s="7"/>
      <c r="HP3" s="7"/>
      <c r="HQ3" s="7"/>
      <c r="HR3" s="7"/>
      <c r="HS3" s="7"/>
      <c r="HT3" s="7"/>
      <c r="HU3" s="7"/>
      <c r="HV3" s="7"/>
    </row>
    <row r="4" spans="1:230" ht="147">
      <c r="A4" s="7" t="s">
        <v>64</v>
      </c>
      <c r="B4" s="7" t="s">
        <v>42</v>
      </c>
      <c r="C4" s="7" t="s">
        <v>42</v>
      </c>
      <c r="D4" s="7" t="s">
        <v>42</v>
      </c>
      <c r="E4" s="34">
        <v>3</v>
      </c>
      <c r="F4" s="34" t="s">
        <v>1934</v>
      </c>
      <c r="G4" s="35">
        <v>5</v>
      </c>
      <c r="H4" s="7" t="s">
        <v>1351</v>
      </c>
      <c r="I4" s="7" t="s">
        <v>1760</v>
      </c>
      <c r="J4" s="7" t="s">
        <v>1417</v>
      </c>
      <c r="K4" s="7" t="s">
        <v>273</v>
      </c>
      <c r="L4" s="7" t="s">
        <v>1092</v>
      </c>
      <c r="M4" s="7" t="s">
        <v>246</v>
      </c>
      <c r="N4" s="7" t="s">
        <v>849</v>
      </c>
      <c r="O4" s="7" t="s">
        <v>565</v>
      </c>
      <c r="P4" s="7" t="s">
        <v>1104</v>
      </c>
      <c r="Q4" s="7" t="s">
        <v>1418</v>
      </c>
      <c r="R4" s="7" t="s">
        <v>851</v>
      </c>
      <c r="S4" s="7" t="s">
        <v>1352</v>
      </c>
      <c r="T4" s="7" t="s">
        <v>639</v>
      </c>
      <c r="U4" s="7" t="s">
        <v>250</v>
      </c>
      <c r="V4" s="7"/>
      <c r="W4" s="7"/>
      <c r="X4" s="7"/>
      <c r="Y4" s="7"/>
      <c r="Z4" s="32" t="s">
        <v>1413</v>
      </c>
      <c r="AA4" s="7" t="s">
        <v>1417</v>
      </c>
      <c r="AB4" s="7" t="s">
        <v>1388</v>
      </c>
      <c r="AC4" s="7" t="s">
        <v>1389</v>
      </c>
      <c r="AD4" s="7" t="s">
        <v>1390</v>
      </c>
      <c r="AE4" s="7"/>
      <c r="AF4" s="7"/>
      <c r="AG4" s="7"/>
      <c r="AH4" s="7"/>
      <c r="AI4" s="7"/>
      <c r="AJ4" s="7"/>
      <c r="AK4" s="7"/>
      <c r="AL4" s="32" t="s">
        <v>1360</v>
      </c>
      <c r="AM4" s="7" t="s">
        <v>1391</v>
      </c>
      <c r="AN4" s="7"/>
      <c r="AO4" s="7"/>
      <c r="AP4" s="7"/>
      <c r="AQ4" s="7"/>
      <c r="AR4" s="7"/>
      <c r="AS4" s="7"/>
      <c r="AT4" s="32" t="s">
        <v>1361</v>
      </c>
      <c r="AU4" s="7" t="s">
        <v>1392</v>
      </c>
      <c r="AV4" s="7" t="s">
        <v>1393</v>
      </c>
      <c r="AW4" s="7"/>
      <c r="AX4" s="7"/>
      <c r="AY4" s="7"/>
      <c r="AZ4" s="7"/>
      <c r="BA4" s="7"/>
      <c r="BB4" s="7"/>
      <c r="BC4" s="7"/>
      <c r="BD4" s="32" t="s">
        <v>1364</v>
      </c>
      <c r="BE4" s="7" t="s">
        <v>1394</v>
      </c>
      <c r="BF4" s="7" t="s">
        <v>1395</v>
      </c>
      <c r="BG4" s="7"/>
      <c r="BH4" s="7"/>
      <c r="BI4" s="7"/>
      <c r="BJ4" s="7"/>
      <c r="BK4" s="7"/>
      <c r="BL4" s="7"/>
      <c r="BM4" s="32" t="s">
        <v>1366</v>
      </c>
      <c r="BN4" s="7" t="s">
        <v>616</v>
      </c>
      <c r="BO4" s="7" t="s">
        <v>624</v>
      </c>
      <c r="BP4" s="7" t="s">
        <v>625</v>
      </c>
      <c r="BQ4" s="7"/>
      <c r="BR4" s="7"/>
      <c r="BS4" s="7"/>
      <c r="BT4" s="7"/>
      <c r="BU4" s="7"/>
      <c r="BV4" s="32" t="s">
        <v>1251</v>
      </c>
      <c r="BW4" s="7" t="s">
        <v>1396</v>
      </c>
      <c r="BX4" s="7" t="s">
        <v>1397</v>
      </c>
      <c r="BY4" s="7" t="s">
        <v>1398</v>
      </c>
      <c r="BZ4" s="7"/>
      <c r="CA4" s="7"/>
      <c r="CB4" s="7"/>
      <c r="CC4" s="7"/>
      <c r="CD4" s="32" t="s">
        <v>1367</v>
      </c>
      <c r="CE4" s="7" t="s">
        <v>1399</v>
      </c>
      <c r="CF4" s="7" t="s">
        <v>1400</v>
      </c>
      <c r="CG4" s="7" t="s">
        <v>1401</v>
      </c>
      <c r="CH4" s="7"/>
      <c r="CI4" s="7"/>
      <c r="CJ4" s="7"/>
      <c r="CK4" s="7"/>
      <c r="CL4" s="32" t="s">
        <v>1292</v>
      </c>
      <c r="CM4" s="7" t="s">
        <v>1402</v>
      </c>
      <c r="CN4" s="7" t="s">
        <v>1403</v>
      </c>
      <c r="CO4" s="7"/>
      <c r="CP4" s="7"/>
      <c r="CQ4" s="7"/>
      <c r="CR4" s="7"/>
      <c r="CS4" s="7"/>
      <c r="CT4" s="32" t="s">
        <v>1414</v>
      </c>
      <c r="CU4" s="7" t="s">
        <v>1404</v>
      </c>
      <c r="CV4" s="7" t="s">
        <v>1405</v>
      </c>
      <c r="CW4" s="7"/>
      <c r="CX4" s="7"/>
      <c r="CY4" s="7"/>
      <c r="CZ4" s="7"/>
      <c r="DA4" s="7"/>
      <c r="DB4" s="32" t="s">
        <v>1415</v>
      </c>
      <c r="DC4" s="7" t="s">
        <v>1406</v>
      </c>
      <c r="DD4" s="7" t="s">
        <v>1407</v>
      </c>
      <c r="DE4" s="7" t="s">
        <v>1408</v>
      </c>
      <c r="DF4" s="7"/>
      <c r="DG4" s="7"/>
      <c r="DH4" s="7"/>
      <c r="DI4" s="7"/>
      <c r="DJ4" s="7"/>
      <c r="DK4" s="7"/>
      <c r="DL4" s="7"/>
      <c r="DM4" s="32" t="s">
        <v>1383</v>
      </c>
      <c r="DN4" s="7" t="s">
        <v>1409</v>
      </c>
      <c r="DO4" s="7" t="s">
        <v>1410</v>
      </c>
      <c r="DP4" s="7" t="s">
        <v>1411</v>
      </c>
      <c r="DQ4" s="7" t="s">
        <v>1412</v>
      </c>
      <c r="DR4" s="7"/>
      <c r="DS4" s="7"/>
      <c r="DT4" s="7"/>
      <c r="DU4" s="32"/>
      <c r="DV4" s="7"/>
      <c r="DW4" s="7"/>
      <c r="DX4" s="7"/>
      <c r="DY4" s="7"/>
      <c r="DZ4" s="7"/>
      <c r="EA4" s="7"/>
      <c r="EB4" s="7"/>
      <c r="EC4" s="32"/>
      <c r="ED4" s="7"/>
      <c r="EE4" s="7"/>
      <c r="EF4" s="7"/>
      <c r="EG4" s="7"/>
      <c r="EH4" s="7"/>
      <c r="EI4" s="7"/>
      <c r="EJ4" s="7"/>
      <c r="EK4" s="7"/>
      <c r="EL4" s="32"/>
      <c r="EM4" s="7"/>
      <c r="EN4" s="7"/>
      <c r="EO4" s="7"/>
      <c r="EP4" s="7"/>
      <c r="EQ4" s="7"/>
      <c r="ER4" s="7"/>
      <c r="ES4" s="7"/>
      <c r="ET4" s="7"/>
      <c r="EU4" s="32"/>
      <c r="EV4" s="7"/>
      <c r="EW4" s="7"/>
      <c r="EX4" s="7"/>
      <c r="EY4" s="7"/>
      <c r="EZ4" s="7"/>
      <c r="FA4" s="7"/>
      <c r="FB4" s="7"/>
      <c r="FC4" s="32"/>
      <c r="FD4" s="7"/>
      <c r="FE4" s="7"/>
      <c r="FF4" s="7"/>
      <c r="FG4" s="7"/>
      <c r="FH4" s="7"/>
      <c r="FI4" s="7"/>
      <c r="FJ4" s="7"/>
      <c r="FK4" s="32"/>
      <c r="FL4" s="7"/>
      <c r="FM4" s="7"/>
      <c r="FN4" s="7"/>
      <c r="FO4" s="7"/>
      <c r="FP4" s="7"/>
      <c r="FQ4" s="7"/>
      <c r="FR4" s="7"/>
      <c r="FS4" s="32"/>
      <c r="FT4" s="30"/>
      <c r="FU4" s="30"/>
      <c r="FV4" s="30"/>
      <c r="FW4" s="30"/>
      <c r="FX4" s="30"/>
      <c r="FY4" s="30"/>
      <c r="FZ4" s="30"/>
      <c r="GA4" s="32"/>
      <c r="GB4" s="30"/>
      <c r="GC4" s="30"/>
      <c r="GD4" s="30"/>
      <c r="GE4" s="30"/>
      <c r="GF4" s="30"/>
      <c r="GG4" s="30"/>
      <c r="GH4" s="30"/>
      <c r="GI4" s="32"/>
      <c r="GJ4" s="7"/>
      <c r="GK4" s="7"/>
      <c r="GL4" s="7"/>
      <c r="GM4" s="7"/>
      <c r="GN4" s="7"/>
      <c r="GO4" s="7"/>
      <c r="GP4" s="7"/>
      <c r="GQ4" s="32"/>
      <c r="GR4" s="7"/>
      <c r="GS4" s="30"/>
      <c r="GT4" s="7"/>
      <c r="GU4" s="30"/>
      <c r="GV4" s="7"/>
      <c r="GW4" s="7"/>
      <c r="GX4" s="30"/>
      <c r="GY4" s="7" t="s">
        <v>711</v>
      </c>
      <c r="GZ4" s="7" t="s">
        <v>1353</v>
      </c>
      <c r="HA4" s="7" t="s">
        <v>1356</v>
      </c>
      <c r="HB4" s="7" t="s">
        <v>1355</v>
      </c>
      <c r="HC4" s="7" t="s">
        <v>1354</v>
      </c>
      <c r="HD4" s="7" t="s">
        <v>507</v>
      </c>
      <c r="HE4" s="7" t="s">
        <v>1357</v>
      </c>
      <c r="HF4" s="7"/>
      <c r="HG4" s="7"/>
      <c r="HH4" s="7"/>
      <c r="HI4" s="7"/>
      <c r="HJ4" s="7"/>
      <c r="HK4" s="7"/>
      <c r="HL4" s="7"/>
      <c r="HM4" s="7"/>
      <c r="HN4" s="7"/>
      <c r="HO4" s="7"/>
      <c r="HP4" s="7"/>
      <c r="HQ4" s="7"/>
      <c r="HR4" s="7"/>
      <c r="HS4" s="7"/>
      <c r="HT4" s="7"/>
      <c r="HU4" s="7"/>
      <c r="HV4" s="7"/>
    </row>
    <row r="5" spans="1:230" ht="126">
      <c r="A5" s="7" t="s">
        <v>69</v>
      </c>
      <c r="B5" s="7" t="s">
        <v>68</v>
      </c>
      <c r="C5" s="7" t="s">
        <v>42</v>
      </c>
      <c r="D5" s="7" t="s">
        <v>42</v>
      </c>
      <c r="E5" s="34">
        <v>2</v>
      </c>
      <c r="F5" s="34" t="s">
        <v>1934</v>
      </c>
      <c r="G5" s="35">
        <v>5</v>
      </c>
      <c r="H5" s="7" t="s">
        <v>1666</v>
      </c>
      <c r="I5" s="7" t="s">
        <v>1667</v>
      </c>
      <c r="J5" s="7" t="s">
        <v>1697</v>
      </c>
      <c r="K5" s="7" t="s">
        <v>376</v>
      </c>
      <c r="L5" s="7" t="s">
        <v>247</v>
      </c>
      <c r="M5" s="7" t="s">
        <v>898</v>
      </c>
      <c r="N5" s="7" t="s">
        <v>661</v>
      </c>
      <c r="O5" s="7" t="s">
        <v>1694</v>
      </c>
      <c r="P5" s="7" t="s">
        <v>528</v>
      </c>
      <c r="Q5" s="7" t="s">
        <v>1036</v>
      </c>
      <c r="R5" s="7" t="s">
        <v>635</v>
      </c>
      <c r="S5" s="7" t="s">
        <v>1378</v>
      </c>
      <c r="T5" s="7" t="s">
        <v>853</v>
      </c>
      <c r="U5" s="7" t="s">
        <v>250</v>
      </c>
      <c r="V5" s="7" t="s">
        <v>1681</v>
      </c>
      <c r="W5" s="7" t="s">
        <v>1741</v>
      </c>
      <c r="X5" s="7"/>
      <c r="Y5" s="7"/>
      <c r="Z5" s="32" t="s">
        <v>1668</v>
      </c>
      <c r="AA5" s="7" t="s">
        <v>1697</v>
      </c>
      <c r="AB5" s="7" t="s">
        <v>1698</v>
      </c>
      <c r="AC5" s="7" t="s">
        <v>1699</v>
      </c>
      <c r="AD5" s="7" t="s">
        <v>1700</v>
      </c>
      <c r="AE5" s="7" t="s">
        <v>1701</v>
      </c>
      <c r="AF5" s="7"/>
      <c r="AG5" s="7"/>
      <c r="AH5" s="7"/>
      <c r="AI5" s="7"/>
      <c r="AJ5" s="7"/>
      <c r="AK5" s="7"/>
      <c r="AL5" s="32" t="s">
        <v>1670</v>
      </c>
      <c r="AM5" s="7" t="s">
        <v>1702</v>
      </c>
      <c r="AN5" s="7" t="s">
        <v>1703</v>
      </c>
      <c r="AO5" s="7" t="s">
        <v>1704</v>
      </c>
      <c r="AP5" s="7"/>
      <c r="AQ5" s="7"/>
      <c r="AR5" s="7"/>
      <c r="AS5" s="7"/>
      <c r="AT5" s="32" t="s">
        <v>1672</v>
      </c>
      <c r="AU5" s="7" t="s">
        <v>1705</v>
      </c>
      <c r="AV5" s="7"/>
      <c r="AW5" s="7"/>
      <c r="AX5" s="7"/>
      <c r="AY5" s="7"/>
      <c r="AZ5" s="7"/>
      <c r="BA5" s="7"/>
      <c r="BB5" s="7"/>
      <c r="BC5" s="7"/>
      <c r="BD5" s="32" t="s">
        <v>1674</v>
      </c>
      <c r="BE5" s="7" t="s">
        <v>1725</v>
      </c>
      <c r="BF5" s="7"/>
      <c r="BG5" s="7"/>
      <c r="BH5" s="7"/>
      <c r="BI5" s="7"/>
      <c r="BJ5" s="7"/>
      <c r="BK5" s="7"/>
      <c r="BL5" s="7"/>
      <c r="BM5" s="32" t="s">
        <v>1678</v>
      </c>
      <c r="BN5" s="7" t="s">
        <v>1742</v>
      </c>
      <c r="BO5" s="7"/>
      <c r="BP5" s="7"/>
      <c r="BQ5" s="7"/>
      <c r="BR5" s="7"/>
      <c r="BS5" s="7"/>
      <c r="BT5" s="7"/>
      <c r="BU5" s="7"/>
      <c r="BV5" s="32" t="s">
        <v>1483</v>
      </c>
      <c r="BW5" s="7" t="s">
        <v>692</v>
      </c>
      <c r="BX5" s="7" t="s">
        <v>1726</v>
      </c>
      <c r="BY5" s="7" t="s">
        <v>689</v>
      </c>
      <c r="BZ5" s="7" t="s">
        <v>1727</v>
      </c>
      <c r="CA5" s="7" t="s">
        <v>1728</v>
      </c>
      <c r="CB5" s="7" t="s">
        <v>688</v>
      </c>
      <c r="CC5" s="7"/>
      <c r="CD5" s="32" t="s">
        <v>1679</v>
      </c>
      <c r="CE5" s="7" t="s">
        <v>1706</v>
      </c>
      <c r="CF5" s="7" t="s">
        <v>1707</v>
      </c>
      <c r="CG5" s="7"/>
      <c r="CH5" s="7"/>
      <c r="CI5" s="7"/>
      <c r="CJ5" s="7"/>
      <c r="CK5" s="7"/>
      <c r="CL5" s="32" t="s">
        <v>1682</v>
      </c>
      <c r="CM5" s="7" t="s">
        <v>1708</v>
      </c>
      <c r="CN5" s="7" t="s">
        <v>1709</v>
      </c>
      <c r="CO5" s="7"/>
      <c r="CP5" s="7"/>
      <c r="CQ5" s="7"/>
      <c r="CR5" s="7"/>
      <c r="CS5" s="7"/>
      <c r="CT5" s="32" t="s">
        <v>1311</v>
      </c>
      <c r="CU5" s="7" t="s">
        <v>1710</v>
      </c>
      <c r="CV5" s="7"/>
      <c r="CW5" s="7"/>
      <c r="CX5" s="7"/>
      <c r="CY5" s="7"/>
      <c r="CZ5" s="7"/>
      <c r="DA5" s="7"/>
      <c r="DB5" s="32" t="s">
        <v>1685</v>
      </c>
      <c r="DC5" s="7" t="s">
        <v>1711</v>
      </c>
      <c r="DD5" s="7"/>
      <c r="DE5" s="7"/>
      <c r="DF5" s="7"/>
      <c r="DG5" s="7"/>
      <c r="DH5" s="7"/>
      <c r="DI5" s="7"/>
      <c r="DJ5" s="7"/>
      <c r="DK5" s="7"/>
      <c r="DL5" s="7"/>
      <c r="DM5" s="32" t="s">
        <v>1688</v>
      </c>
      <c r="DN5" s="7" t="s">
        <v>1719</v>
      </c>
      <c r="DO5" s="7" t="s">
        <v>1720</v>
      </c>
      <c r="DP5" s="7" t="s">
        <v>1721</v>
      </c>
      <c r="DQ5" s="7" t="s">
        <v>1722</v>
      </c>
      <c r="DR5" s="7" t="s">
        <v>1723</v>
      </c>
      <c r="DS5" s="7" t="s">
        <v>1724</v>
      </c>
      <c r="DT5" s="7"/>
      <c r="DU5" s="32" t="s">
        <v>1256</v>
      </c>
      <c r="DV5" s="7" t="s">
        <v>1712</v>
      </c>
      <c r="DW5" s="7"/>
      <c r="DX5" s="7"/>
      <c r="DY5" s="7"/>
      <c r="DZ5" s="7"/>
      <c r="EA5" s="7"/>
      <c r="EB5" s="7"/>
      <c r="EC5" s="32" t="s">
        <v>1691</v>
      </c>
      <c r="ED5" s="7" t="s">
        <v>1713</v>
      </c>
      <c r="EE5" s="7" t="s">
        <v>1714</v>
      </c>
      <c r="EF5" s="7"/>
      <c r="EG5" s="7"/>
      <c r="EH5" s="7"/>
      <c r="EI5" s="7"/>
      <c r="EJ5" s="7"/>
      <c r="EK5" s="7"/>
      <c r="EL5" s="32" t="s">
        <v>1692</v>
      </c>
      <c r="EM5" s="7" t="s">
        <v>1715</v>
      </c>
      <c r="EN5" s="7" t="s">
        <v>1716</v>
      </c>
      <c r="EO5" s="7"/>
      <c r="EP5" s="7"/>
      <c r="EQ5" s="7"/>
      <c r="ER5" s="7"/>
      <c r="ES5" s="7"/>
      <c r="ET5" s="7"/>
      <c r="EU5" s="32" t="s">
        <v>1695</v>
      </c>
      <c r="EV5" s="7" t="s">
        <v>1717</v>
      </c>
      <c r="EW5" s="7" t="s">
        <v>1718</v>
      </c>
      <c r="EX5" s="7"/>
      <c r="EY5" s="7"/>
      <c r="EZ5" s="7"/>
      <c r="FA5" s="7"/>
      <c r="FB5" s="7"/>
      <c r="FC5" s="32"/>
      <c r="FD5" s="7"/>
      <c r="FE5" s="7"/>
      <c r="FF5" s="7"/>
      <c r="FG5" s="7"/>
      <c r="FH5" s="7"/>
      <c r="FI5" s="7"/>
      <c r="FJ5" s="7"/>
      <c r="FK5" s="32"/>
      <c r="FL5" s="7"/>
      <c r="FM5" s="7"/>
      <c r="FN5" s="7"/>
      <c r="FO5" s="7"/>
      <c r="FP5" s="7"/>
      <c r="FQ5" s="7"/>
      <c r="FR5" s="7"/>
      <c r="FS5" s="32"/>
      <c r="FT5" s="7"/>
      <c r="FU5" s="7"/>
      <c r="FV5" s="7"/>
      <c r="FW5" s="7"/>
      <c r="FX5" s="7"/>
      <c r="FY5" s="7"/>
      <c r="FZ5" s="7"/>
      <c r="GA5" s="32"/>
      <c r="GB5" s="7"/>
      <c r="GC5" s="7"/>
      <c r="GD5" s="7"/>
      <c r="GE5" s="7"/>
      <c r="GF5" s="7"/>
      <c r="GG5" s="7"/>
      <c r="GH5" s="7"/>
      <c r="GI5" s="32"/>
      <c r="GJ5" s="7"/>
      <c r="GK5" s="7"/>
      <c r="GL5" s="7"/>
      <c r="GM5" s="7"/>
      <c r="GN5" s="7"/>
      <c r="GO5" s="7"/>
      <c r="GP5" s="7"/>
      <c r="GQ5" s="32"/>
      <c r="GR5" s="7"/>
      <c r="GS5" s="7"/>
      <c r="GT5" s="7"/>
      <c r="GU5" s="7"/>
      <c r="GV5" s="7"/>
      <c r="GW5" s="7"/>
      <c r="GX5" s="7"/>
      <c r="GY5" s="7" t="s">
        <v>717</v>
      </c>
      <c r="GZ5" s="7" t="s">
        <v>1729</v>
      </c>
      <c r="HA5" s="7"/>
      <c r="HB5" s="7"/>
      <c r="HC5" s="7"/>
      <c r="HD5" s="7"/>
      <c r="HE5" s="7"/>
      <c r="HF5" s="7"/>
      <c r="HG5" s="7"/>
      <c r="HH5" s="7"/>
      <c r="HI5" s="7"/>
      <c r="HJ5" s="7"/>
      <c r="HK5" s="7"/>
      <c r="HL5" s="7"/>
      <c r="HM5" s="7"/>
      <c r="HN5" s="7"/>
      <c r="HO5" s="7"/>
      <c r="HP5" s="7"/>
      <c r="HQ5" s="7"/>
      <c r="HR5" s="7"/>
      <c r="HS5" s="7"/>
      <c r="HT5" s="7"/>
      <c r="HU5" s="7"/>
      <c r="HV5" s="7"/>
    </row>
    <row r="6" spans="1:230" ht="168">
      <c r="A6" s="7" t="s">
        <v>48</v>
      </c>
      <c r="B6" s="7" t="s">
        <v>42</v>
      </c>
      <c r="C6" s="7" t="s">
        <v>42</v>
      </c>
      <c r="D6" s="7" t="s">
        <v>42</v>
      </c>
      <c r="E6" s="34">
        <v>3</v>
      </c>
      <c r="F6" s="34" t="s">
        <v>1936</v>
      </c>
      <c r="G6" s="35">
        <v>2</v>
      </c>
      <c r="H6" s="7" t="s">
        <v>660</v>
      </c>
      <c r="I6" s="7" t="s">
        <v>1749</v>
      </c>
      <c r="J6" s="7" t="s">
        <v>666</v>
      </c>
      <c r="K6" s="7" t="s">
        <v>268</v>
      </c>
      <c r="L6" s="7" t="s">
        <v>250</v>
      </c>
      <c r="M6" s="7" t="s">
        <v>1423</v>
      </c>
      <c r="N6" s="7" t="s">
        <v>661</v>
      </c>
      <c r="O6" s="7" t="s">
        <v>273</v>
      </c>
      <c r="P6" s="7" t="s">
        <v>664</v>
      </c>
      <c r="Q6" s="7" t="s">
        <v>1375</v>
      </c>
      <c r="R6" s="7" t="s">
        <v>639</v>
      </c>
      <c r="S6" s="7" t="s">
        <v>662</v>
      </c>
      <c r="T6" s="7" t="s">
        <v>663</v>
      </c>
      <c r="U6" s="7"/>
      <c r="V6" s="7"/>
      <c r="W6" s="7"/>
      <c r="X6" s="7"/>
      <c r="Y6" s="7"/>
      <c r="Z6" s="32" t="s">
        <v>1301</v>
      </c>
      <c r="AA6" s="7" t="s">
        <v>666</v>
      </c>
      <c r="AB6" s="7" t="s">
        <v>667</v>
      </c>
      <c r="AC6" s="7" t="s">
        <v>668</v>
      </c>
      <c r="AD6" s="7" t="s">
        <v>669</v>
      </c>
      <c r="AE6" s="7" t="s">
        <v>670</v>
      </c>
      <c r="AF6" s="7"/>
      <c r="AG6" s="7"/>
      <c r="AH6" s="7"/>
      <c r="AI6" s="7"/>
      <c r="AJ6" s="7"/>
      <c r="AK6" s="7"/>
      <c r="AL6" s="32" t="s">
        <v>1777</v>
      </c>
      <c r="AM6" s="7" t="s">
        <v>671</v>
      </c>
      <c r="AN6" s="7" t="s">
        <v>672</v>
      </c>
      <c r="AO6" s="7" t="s">
        <v>673</v>
      </c>
      <c r="AP6" s="7"/>
      <c r="AQ6" s="7"/>
      <c r="AR6" s="7"/>
      <c r="AS6" s="7"/>
      <c r="AT6" s="32" t="s">
        <v>1779</v>
      </c>
      <c r="AU6" s="7" t="s">
        <v>674</v>
      </c>
      <c r="AV6" s="7" t="s">
        <v>675</v>
      </c>
      <c r="AW6" s="7"/>
      <c r="AX6" s="7"/>
      <c r="AY6" s="7"/>
      <c r="AZ6" s="7"/>
      <c r="BA6" s="7"/>
      <c r="BB6" s="7"/>
      <c r="BC6" s="7"/>
      <c r="BD6" s="32" t="s">
        <v>1799</v>
      </c>
      <c r="BE6" s="7" t="s">
        <v>676</v>
      </c>
      <c r="BF6" s="7" t="s">
        <v>677</v>
      </c>
      <c r="BG6" s="7" t="s">
        <v>678</v>
      </c>
      <c r="BH6" s="7" t="s">
        <v>679</v>
      </c>
      <c r="BI6" s="7"/>
      <c r="BJ6" s="7"/>
      <c r="BK6" s="7"/>
      <c r="BL6" s="7"/>
      <c r="BM6" s="32" t="s">
        <v>1802</v>
      </c>
      <c r="BN6" s="7" t="s">
        <v>680</v>
      </c>
      <c r="BO6" s="7" t="s">
        <v>681</v>
      </c>
      <c r="BP6" s="7"/>
      <c r="BQ6" s="7"/>
      <c r="BR6" s="7"/>
      <c r="BS6" s="7"/>
      <c r="BT6" s="7"/>
      <c r="BU6" s="7"/>
      <c r="BV6" s="32" t="s">
        <v>1808</v>
      </c>
      <c r="BW6" s="7" t="s">
        <v>682</v>
      </c>
      <c r="BX6" s="7" t="s">
        <v>683</v>
      </c>
      <c r="BY6" s="7" t="s">
        <v>684</v>
      </c>
      <c r="BZ6" s="7" t="s">
        <v>685</v>
      </c>
      <c r="CA6" s="7" t="s">
        <v>686</v>
      </c>
      <c r="CB6" s="7" t="s">
        <v>687</v>
      </c>
      <c r="CC6" s="7"/>
      <c r="CD6" s="32" t="s">
        <v>1483</v>
      </c>
      <c r="CE6" s="7" t="s">
        <v>688</v>
      </c>
      <c r="CF6" s="7" t="s">
        <v>689</v>
      </c>
      <c r="CG6" s="7" t="s">
        <v>690</v>
      </c>
      <c r="CH6" s="7" t="s">
        <v>691</v>
      </c>
      <c r="CI6" s="7" t="s">
        <v>692</v>
      </c>
      <c r="CJ6" s="7"/>
      <c r="CK6" s="7"/>
      <c r="CL6" s="32" t="s">
        <v>1813</v>
      </c>
      <c r="CM6" s="7" t="s">
        <v>409</v>
      </c>
      <c r="CN6" s="7" t="s">
        <v>693</v>
      </c>
      <c r="CO6" s="7"/>
      <c r="CP6" s="7"/>
      <c r="CQ6" s="7"/>
      <c r="CR6" s="7"/>
      <c r="CS6" s="7"/>
      <c r="CT6" s="32" t="s">
        <v>1489</v>
      </c>
      <c r="CU6" s="7" t="s">
        <v>1526</v>
      </c>
      <c r="CV6" s="7" t="s">
        <v>694</v>
      </c>
      <c r="CW6" s="7"/>
      <c r="CX6" s="7"/>
      <c r="CY6" s="7"/>
      <c r="CZ6" s="7"/>
      <c r="DA6" s="7"/>
      <c r="DB6" s="32" t="s">
        <v>1817</v>
      </c>
      <c r="DC6" s="7" t="s">
        <v>695</v>
      </c>
      <c r="DD6" s="7"/>
      <c r="DE6" s="7"/>
      <c r="DF6" s="7"/>
      <c r="DG6" s="7"/>
      <c r="DH6" s="7"/>
      <c r="DI6" s="7"/>
      <c r="DJ6" s="7"/>
      <c r="DK6" s="7"/>
      <c r="DL6" s="7"/>
      <c r="DM6" s="32" t="s">
        <v>1425</v>
      </c>
      <c r="DN6" s="7" t="s">
        <v>696</v>
      </c>
      <c r="DO6" s="7" t="s">
        <v>697</v>
      </c>
      <c r="DP6" s="7" t="s">
        <v>698</v>
      </c>
      <c r="DQ6" s="7" t="s">
        <v>699</v>
      </c>
      <c r="DR6" s="7" t="s">
        <v>700</v>
      </c>
      <c r="DS6" s="7" t="s">
        <v>701</v>
      </c>
      <c r="DT6" s="7" t="s">
        <v>702</v>
      </c>
      <c r="DU6" s="32" t="s">
        <v>1887</v>
      </c>
      <c r="DV6" s="7" t="s">
        <v>703</v>
      </c>
      <c r="DW6" s="7" t="s">
        <v>704</v>
      </c>
      <c r="DX6" s="7" t="s">
        <v>705</v>
      </c>
      <c r="DY6" s="7" t="s">
        <v>706</v>
      </c>
      <c r="DZ6" s="7"/>
      <c r="EA6" s="7"/>
      <c r="EB6" s="7"/>
      <c r="EC6" s="32" t="s">
        <v>1819</v>
      </c>
      <c r="ED6" s="7" t="s">
        <v>707</v>
      </c>
      <c r="EE6" s="7"/>
      <c r="EF6" s="7"/>
      <c r="EG6" s="7"/>
      <c r="EH6" s="7"/>
      <c r="EI6" s="7"/>
      <c r="EJ6" s="7"/>
      <c r="EK6" s="7"/>
      <c r="EL6" s="32"/>
      <c r="EM6" s="7"/>
      <c r="EN6" s="7"/>
      <c r="EO6" s="7"/>
      <c r="EP6" s="7"/>
      <c r="EQ6" s="7"/>
      <c r="ER6" s="7"/>
      <c r="ES6" s="7"/>
      <c r="ET6" s="7"/>
      <c r="EU6" s="32"/>
      <c r="EV6" s="7"/>
      <c r="EW6" s="7"/>
      <c r="EX6" s="7"/>
      <c r="EY6" s="7"/>
      <c r="EZ6" s="7"/>
      <c r="FA6" s="7"/>
      <c r="FB6" s="7"/>
      <c r="FC6" s="32"/>
      <c r="FD6" s="7"/>
      <c r="FE6" s="7"/>
      <c r="FF6" s="7"/>
      <c r="FG6" s="7"/>
      <c r="FH6" s="7"/>
      <c r="FI6" s="7"/>
      <c r="FJ6" s="7"/>
      <c r="FK6" s="32"/>
      <c r="FL6" s="7"/>
      <c r="FM6" s="7"/>
      <c r="FN6" s="7"/>
      <c r="FO6" s="7"/>
      <c r="FP6" s="7"/>
      <c r="FQ6" s="7"/>
      <c r="FR6" s="7"/>
      <c r="FS6" s="32"/>
      <c r="FT6" s="30"/>
      <c r="FU6" s="30"/>
      <c r="FV6" s="30"/>
      <c r="FW6" s="30"/>
      <c r="FX6" s="30"/>
      <c r="FY6" s="30"/>
      <c r="FZ6" s="30"/>
      <c r="GA6" s="32"/>
      <c r="GB6" s="30"/>
      <c r="GC6" s="30"/>
      <c r="GD6" s="30"/>
      <c r="GE6" s="30"/>
      <c r="GF6" s="30"/>
      <c r="GG6" s="30"/>
      <c r="GH6" s="30"/>
      <c r="GI6" s="32"/>
      <c r="GJ6" s="7"/>
      <c r="GK6" s="7"/>
      <c r="GL6" s="7"/>
      <c r="GM6" s="7"/>
      <c r="GN6" s="7"/>
      <c r="GO6" s="7"/>
      <c r="GP6" s="7"/>
      <c r="GQ6" s="32"/>
      <c r="GR6" s="7"/>
      <c r="GS6" s="30"/>
      <c r="GT6" s="7"/>
      <c r="GU6" s="30"/>
      <c r="GV6" s="7"/>
      <c r="GW6" s="7"/>
      <c r="GX6" s="30"/>
      <c r="GY6" s="7" t="s">
        <v>708</v>
      </c>
      <c r="GZ6" s="7" t="s">
        <v>709</v>
      </c>
      <c r="HA6" s="7" t="s">
        <v>710</v>
      </c>
      <c r="HB6" s="7"/>
      <c r="HC6" s="7"/>
      <c r="HD6" s="7"/>
      <c r="HE6" s="7"/>
      <c r="HF6" s="7"/>
      <c r="HG6" s="7"/>
      <c r="HH6" s="7"/>
      <c r="HI6" s="7"/>
      <c r="HJ6" s="7"/>
      <c r="HK6" s="7"/>
      <c r="HL6" s="7"/>
      <c r="HM6" s="7"/>
      <c r="HN6" s="7"/>
      <c r="HO6" s="7"/>
      <c r="HP6" s="7"/>
      <c r="HQ6" s="7"/>
      <c r="HR6" s="7"/>
      <c r="HS6" s="7"/>
      <c r="HT6" s="7"/>
      <c r="HU6" s="7"/>
      <c r="HV6" s="7"/>
    </row>
    <row r="7" spans="1:230" ht="126">
      <c r="A7" s="7" t="s">
        <v>2499</v>
      </c>
      <c r="B7" s="7" t="s">
        <v>42</v>
      </c>
      <c r="C7" s="7" t="s">
        <v>42</v>
      </c>
      <c r="D7" s="7" t="s">
        <v>37</v>
      </c>
      <c r="E7" s="34">
        <v>3</v>
      </c>
      <c r="F7" s="34" t="s">
        <v>1936</v>
      </c>
      <c r="G7" s="35">
        <v>2</v>
      </c>
      <c r="H7" s="7" t="s">
        <v>785</v>
      </c>
      <c r="I7" s="7" t="s">
        <v>1751</v>
      </c>
      <c r="J7" s="7" t="s">
        <v>815</v>
      </c>
      <c r="K7" s="7" t="s">
        <v>284</v>
      </c>
      <c r="L7" s="7" t="s">
        <v>245</v>
      </c>
      <c r="M7" s="7" t="s">
        <v>786</v>
      </c>
      <c r="N7" s="7" t="s">
        <v>273</v>
      </c>
      <c r="O7" s="7" t="s">
        <v>787</v>
      </c>
      <c r="P7" s="7" t="s">
        <v>250</v>
      </c>
      <c r="Q7" s="7" t="s">
        <v>286</v>
      </c>
      <c r="R7" s="7" t="s">
        <v>788</v>
      </c>
      <c r="S7" s="7" t="s">
        <v>789</v>
      </c>
      <c r="T7" s="7"/>
      <c r="U7" s="7"/>
      <c r="V7" s="7"/>
      <c r="W7" s="7"/>
      <c r="X7" s="7"/>
      <c r="Y7" s="7"/>
      <c r="Z7" s="32" t="s">
        <v>1252</v>
      </c>
      <c r="AA7" s="7" t="s">
        <v>815</v>
      </c>
      <c r="AB7" s="7" t="s">
        <v>816</v>
      </c>
      <c r="AC7" s="7" t="s">
        <v>817</v>
      </c>
      <c r="AD7" s="7" t="s">
        <v>818</v>
      </c>
      <c r="AE7" s="7"/>
      <c r="AF7" s="7"/>
      <c r="AG7" s="7"/>
      <c r="AH7" s="7"/>
      <c r="AI7" s="7"/>
      <c r="AJ7" s="7"/>
      <c r="AK7" s="7"/>
      <c r="AL7" s="32" t="s">
        <v>1291</v>
      </c>
      <c r="AM7" s="7" t="s">
        <v>819</v>
      </c>
      <c r="AN7" s="7" t="s">
        <v>820</v>
      </c>
      <c r="AO7" s="7"/>
      <c r="AP7" s="7"/>
      <c r="AQ7" s="7"/>
      <c r="AR7" s="7"/>
      <c r="AS7" s="7"/>
      <c r="AT7" s="32" t="s">
        <v>1269</v>
      </c>
      <c r="AU7" s="7" t="s">
        <v>821</v>
      </c>
      <c r="AV7" s="7" t="s">
        <v>822</v>
      </c>
      <c r="AW7" s="7" t="s">
        <v>823</v>
      </c>
      <c r="AX7" s="7" t="s">
        <v>824</v>
      </c>
      <c r="AY7" s="7"/>
      <c r="AZ7" s="7"/>
      <c r="BA7" s="7"/>
      <c r="BB7" s="7"/>
      <c r="BC7" s="7"/>
      <c r="BD7" s="32" t="s">
        <v>1253</v>
      </c>
      <c r="BE7" s="7" t="s">
        <v>825</v>
      </c>
      <c r="BF7" s="7"/>
      <c r="BG7" s="7"/>
      <c r="BH7" s="7"/>
      <c r="BI7" s="7"/>
      <c r="BJ7" s="7"/>
      <c r="BK7" s="7"/>
      <c r="BL7" s="7"/>
      <c r="BM7" s="32" t="s">
        <v>1273</v>
      </c>
      <c r="BN7" s="7" t="s">
        <v>826</v>
      </c>
      <c r="BO7" s="7" t="s">
        <v>827</v>
      </c>
      <c r="BP7" s="7"/>
      <c r="BQ7" s="7"/>
      <c r="BR7" s="7"/>
      <c r="BS7" s="7"/>
      <c r="BT7" s="7"/>
      <c r="BU7" s="7"/>
      <c r="BV7" s="32" t="s">
        <v>1282</v>
      </c>
      <c r="BW7" s="7" t="s">
        <v>828</v>
      </c>
      <c r="BX7" s="7" t="s">
        <v>829</v>
      </c>
      <c r="BY7" s="7" t="s">
        <v>830</v>
      </c>
      <c r="BZ7" s="7" t="s">
        <v>831</v>
      </c>
      <c r="CA7" s="7" t="s">
        <v>832</v>
      </c>
      <c r="CB7" s="7"/>
      <c r="CC7" s="7"/>
      <c r="CD7" s="32" t="s">
        <v>1302</v>
      </c>
      <c r="CE7" s="7" t="s">
        <v>833</v>
      </c>
      <c r="CF7" s="7" t="s">
        <v>834</v>
      </c>
      <c r="CG7" s="7"/>
      <c r="CH7" s="7"/>
      <c r="CI7" s="7"/>
      <c r="CJ7" s="7"/>
      <c r="CK7" s="7"/>
      <c r="CL7" s="32" t="s">
        <v>1251</v>
      </c>
      <c r="CM7" s="7" t="s">
        <v>291</v>
      </c>
      <c r="CN7" s="7"/>
      <c r="CO7" s="7"/>
      <c r="CP7" s="7"/>
      <c r="CQ7" s="7"/>
      <c r="CR7" s="7"/>
      <c r="CS7" s="7"/>
      <c r="CT7" s="32" t="s">
        <v>1297</v>
      </c>
      <c r="CU7" s="7" t="s">
        <v>835</v>
      </c>
      <c r="CV7" s="7" t="s">
        <v>836</v>
      </c>
      <c r="CW7" s="7"/>
      <c r="CX7" s="7"/>
      <c r="CY7" s="7"/>
      <c r="CZ7" s="7"/>
      <c r="DA7" s="7"/>
      <c r="DB7" s="32" t="s">
        <v>1262</v>
      </c>
      <c r="DC7" s="7" t="s">
        <v>840</v>
      </c>
      <c r="DD7" s="7" t="s">
        <v>841</v>
      </c>
      <c r="DE7" s="7" t="s">
        <v>842</v>
      </c>
      <c r="DF7" s="7" t="s">
        <v>843</v>
      </c>
      <c r="DG7" s="7"/>
      <c r="DH7" s="7"/>
      <c r="DI7" s="7"/>
      <c r="DJ7" s="7"/>
      <c r="DK7" s="7"/>
      <c r="DL7" s="7"/>
      <c r="DM7" s="32" t="s">
        <v>1265</v>
      </c>
      <c r="DN7" s="7" t="s">
        <v>837</v>
      </c>
      <c r="DO7" s="7" t="s">
        <v>838</v>
      </c>
      <c r="DP7" s="7" t="s">
        <v>1150</v>
      </c>
      <c r="DQ7" s="7"/>
      <c r="DR7" s="7"/>
      <c r="DS7" s="7"/>
      <c r="DT7" s="7"/>
      <c r="DU7" s="32" t="s">
        <v>1292</v>
      </c>
      <c r="DV7" s="7" t="s">
        <v>844</v>
      </c>
      <c r="DW7" s="7" t="s">
        <v>845</v>
      </c>
      <c r="DX7" s="7" t="s">
        <v>846</v>
      </c>
      <c r="DY7" s="7" t="s">
        <v>847</v>
      </c>
      <c r="DZ7" s="7"/>
      <c r="EA7" s="7"/>
      <c r="EB7" s="7"/>
      <c r="EC7" s="32"/>
      <c r="ED7" s="7"/>
      <c r="EE7" s="7"/>
      <c r="EF7" s="7"/>
      <c r="EG7" s="7"/>
      <c r="EH7" s="7"/>
      <c r="EI7" s="7"/>
      <c r="EJ7" s="7"/>
      <c r="EK7" s="7"/>
      <c r="EL7" s="32"/>
      <c r="EM7" s="7"/>
      <c r="EN7" s="7"/>
      <c r="EO7" s="7"/>
      <c r="EP7" s="7"/>
      <c r="EQ7" s="7"/>
      <c r="ER7" s="7"/>
      <c r="ES7" s="7"/>
      <c r="ET7" s="7"/>
      <c r="EU7" s="32"/>
      <c r="EV7" s="7"/>
      <c r="EW7" s="7"/>
      <c r="EX7" s="7"/>
      <c r="EY7" s="7"/>
      <c r="EZ7" s="7"/>
      <c r="FA7" s="7"/>
      <c r="FB7" s="7"/>
      <c r="FC7" s="32"/>
      <c r="FD7" s="7"/>
      <c r="FE7" s="7"/>
      <c r="FF7" s="7"/>
      <c r="FG7" s="7"/>
      <c r="FH7" s="7"/>
      <c r="FI7" s="7"/>
      <c r="FJ7" s="7"/>
      <c r="FK7" s="32"/>
      <c r="FL7" s="7"/>
      <c r="FM7" s="7"/>
      <c r="FN7" s="7"/>
      <c r="FO7" s="7"/>
      <c r="FP7" s="7"/>
      <c r="FQ7" s="7"/>
      <c r="FR7" s="7"/>
      <c r="FS7" s="32"/>
      <c r="FT7" s="30"/>
      <c r="FU7" s="30"/>
      <c r="FV7" s="30"/>
      <c r="FW7" s="30"/>
      <c r="FX7" s="30"/>
      <c r="FY7" s="30"/>
      <c r="FZ7" s="30"/>
      <c r="GA7" s="32"/>
      <c r="GB7" s="30"/>
      <c r="GC7" s="30"/>
      <c r="GD7" s="30"/>
      <c r="GE7" s="30"/>
      <c r="GF7" s="30"/>
      <c r="GG7" s="30"/>
      <c r="GH7" s="30"/>
      <c r="GI7" s="32"/>
      <c r="GJ7" s="7"/>
      <c r="GK7" s="7"/>
      <c r="GL7" s="7"/>
      <c r="GM7" s="7"/>
      <c r="GN7" s="7"/>
      <c r="GO7" s="7"/>
      <c r="GP7" s="7"/>
      <c r="GQ7" s="32"/>
      <c r="GR7" s="7"/>
      <c r="GS7" s="30"/>
      <c r="GT7" s="7"/>
      <c r="GU7" s="30"/>
      <c r="GV7" s="7"/>
      <c r="GW7" s="7"/>
      <c r="GX7" s="30"/>
      <c r="GY7" s="7" t="s">
        <v>588</v>
      </c>
      <c r="GZ7" s="7" t="s">
        <v>790</v>
      </c>
      <c r="HA7" s="7" t="s">
        <v>711</v>
      </c>
      <c r="HB7" s="7"/>
      <c r="HC7" s="7"/>
      <c r="HD7" s="7"/>
      <c r="HE7" s="7"/>
      <c r="HF7" s="7"/>
      <c r="HG7" s="7"/>
      <c r="HH7" s="7"/>
      <c r="HI7" s="7"/>
      <c r="HJ7" s="7"/>
      <c r="HK7" s="7"/>
      <c r="HL7" s="7"/>
      <c r="HM7" s="7"/>
      <c r="HN7" s="7"/>
      <c r="HO7" s="7"/>
      <c r="HP7" s="7"/>
      <c r="HQ7" s="7"/>
      <c r="HR7" s="7"/>
      <c r="HS7" s="7"/>
      <c r="HT7" s="7"/>
      <c r="HU7" s="7"/>
      <c r="HV7" s="7"/>
    </row>
    <row r="8" spans="1:230" ht="126">
      <c r="A8" s="7" t="s">
        <v>58</v>
      </c>
      <c r="B8" s="7" t="s">
        <v>59</v>
      </c>
      <c r="C8" s="7" t="s">
        <v>42</v>
      </c>
      <c r="D8" s="7" t="s">
        <v>42</v>
      </c>
      <c r="E8" s="34">
        <v>1.9</v>
      </c>
      <c r="F8" s="34" t="s">
        <v>1936</v>
      </c>
      <c r="G8" s="35">
        <v>6</v>
      </c>
      <c r="H8" s="7" t="s">
        <v>1035</v>
      </c>
      <c r="I8" s="7" t="s">
        <v>1756</v>
      </c>
      <c r="J8" s="7" t="s">
        <v>1059</v>
      </c>
      <c r="K8" s="7" t="s">
        <v>627</v>
      </c>
      <c r="L8" s="7" t="s">
        <v>1036</v>
      </c>
      <c r="M8" s="7" t="s">
        <v>1037</v>
      </c>
      <c r="N8" s="7" t="s">
        <v>276</v>
      </c>
      <c r="O8" s="7" t="s">
        <v>658</v>
      </c>
      <c r="P8" s="7" t="s">
        <v>1083</v>
      </c>
      <c r="Q8" s="7" t="s">
        <v>1028</v>
      </c>
      <c r="R8" s="7" t="s">
        <v>250</v>
      </c>
      <c r="S8" s="7"/>
      <c r="T8" s="7"/>
      <c r="U8" s="7"/>
      <c r="V8" s="7"/>
      <c r="W8" s="7"/>
      <c r="X8" s="7"/>
      <c r="Y8" s="7"/>
      <c r="Z8" s="32" t="s">
        <v>1311</v>
      </c>
      <c r="AA8" s="7" t="s">
        <v>1059</v>
      </c>
      <c r="AB8" s="7" t="s">
        <v>1060</v>
      </c>
      <c r="AC8" s="7" t="s">
        <v>1061</v>
      </c>
      <c r="AD8" s="7" t="s">
        <v>1062</v>
      </c>
      <c r="AE8" s="7"/>
      <c r="AF8" s="7"/>
      <c r="AG8" s="7"/>
      <c r="AH8" s="7"/>
      <c r="AI8" s="7"/>
      <c r="AJ8" s="7"/>
      <c r="AK8" s="7"/>
      <c r="AL8" s="32" t="s">
        <v>1259</v>
      </c>
      <c r="AM8" s="7" t="s">
        <v>1063</v>
      </c>
      <c r="AN8" s="7" t="s">
        <v>1064</v>
      </c>
      <c r="AO8" s="7" t="s">
        <v>1065</v>
      </c>
      <c r="AP8" s="7"/>
      <c r="AQ8" s="7"/>
      <c r="AR8" s="7"/>
      <c r="AS8" s="7"/>
      <c r="AT8" s="32" t="s">
        <v>1281</v>
      </c>
      <c r="AU8" s="7" t="s">
        <v>1066</v>
      </c>
      <c r="AV8" s="7" t="s">
        <v>1067</v>
      </c>
      <c r="AW8" s="7"/>
      <c r="AX8" s="7"/>
      <c r="AY8" s="7"/>
      <c r="AZ8" s="7"/>
      <c r="BA8" s="7"/>
      <c r="BB8" s="7"/>
      <c r="BC8" s="7"/>
      <c r="BD8" s="32" t="s">
        <v>1251</v>
      </c>
      <c r="BE8" s="7" t="s">
        <v>1068</v>
      </c>
      <c r="BF8" s="7" t="s">
        <v>1069</v>
      </c>
      <c r="BG8" s="7" t="s">
        <v>1070</v>
      </c>
      <c r="BH8" s="7" t="s">
        <v>1071</v>
      </c>
      <c r="BI8" s="7" t="s">
        <v>1072</v>
      </c>
      <c r="BJ8" s="7" t="s">
        <v>1088</v>
      </c>
      <c r="BK8" s="7" t="s">
        <v>1073</v>
      </c>
      <c r="BL8" s="7" t="s">
        <v>1074</v>
      </c>
      <c r="BM8" s="32" t="s">
        <v>1248</v>
      </c>
      <c r="BN8" s="7" t="s">
        <v>1075</v>
      </c>
      <c r="BO8" s="7" t="s">
        <v>1076</v>
      </c>
      <c r="BP8" s="7" t="s">
        <v>1077</v>
      </c>
      <c r="BQ8" s="7" t="s">
        <v>584</v>
      </c>
      <c r="BR8" s="7"/>
      <c r="BS8" s="7"/>
      <c r="BT8" s="7"/>
      <c r="BU8" s="7"/>
      <c r="BV8" s="32" t="s">
        <v>1283</v>
      </c>
      <c r="BW8" s="7" t="s">
        <v>1078</v>
      </c>
      <c r="BX8" s="7" t="s">
        <v>1079</v>
      </c>
      <c r="BY8" s="7" t="s">
        <v>1080</v>
      </c>
      <c r="BZ8" s="7" t="s">
        <v>1081</v>
      </c>
      <c r="CA8" s="7" t="s">
        <v>1082</v>
      </c>
      <c r="CB8" s="7"/>
      <c r="CC8" s="7"/>
      <c r="CD8" s="32"/>
      <c r="CE8" s="7"/>
      <c r="CF8" s="7"/>
      <c r="CG8" s="7"/>
      <c r="CH8" s="7"/>
      <c r="CI8" s="7"/>
      <c r="CJ8" s="7"/>
      <c r="CK8" s="7"/>
      <c r="CL8" s="32"/>
      <c r="CM8" s="7"/>
      <c r="CN8" s="7"/>
      <c r="CO8" s="7"/>
      <c r="CP8" s="7"/>
      <c r="CQ8" s="7"/>
      <c r="CR8" s="7"/>
      <c r="CS8" s="7"/>
      <c r="CT8" s="32"/>
      <c r="CU8" s="7"/>
      <c r="CV8" s="7"/>
      <c r="CW8" s="7"/>
      <c r="CX8" s="7"/>
      <c r="CY8" s="7"/>
      <c r="CZ8" s="7"/>
      <c r="DA8" s="7"/>
      <c r="DB8" s="32"/>
      <c r="DC8" s="7"/>
      <c r="DD8" s="7"/>
      <c r="DE8" s="7"/>
      <c r="DF8" s="7"/>
      <c r="DG8" s="7"/>
      <c r="DH8" s="7"/>
      <c r="DI8" s="7"/>
      <c r="DJ8" s="7"/>
      <c r="DK8" s="7"/>
      <c r="DL8" s="7"/>
      <c r="DM8" s="32"/>
      <c r="DN8" s="7"/>
      <c r="DO8" s="7"/>
      <c r="DP8" s="7"/>
      <c r="DQ8" s="7"/>
      <c r="DR8" s="7"/>
      <c r="DS8" s="7"/>
      <c r="DT8" s="7"/>
      <c r="DU8" s="32"/>
      <c r="DV8" s="7"/>
      <c r="DW8" s="7"/>
      <c r="DX8" s="7"/>
      <c r="DY8" s="7"/>
      <c r="DZ8" s="7"/>
      <c r="EA8" s="7"/>
      <c r="EB8" s="7"/>
      <c r="EC8" s="32"/>
      <c r="ED8" s="7"/>
      <c r="EE8" s="7"/>
      <c r="EF8" s="7"/>
      <c r="EG8" s="7"/>
      <c r="EH8" s="7"/>
      <c r="EI8" s="7"/>
      <c r="EJ8" s="7"/>
      <c r="EK8" s="7"/>
      <c r="EL8" s="32"/>
      <c r="EM8" s="7"/>
      <c r="EN8" s="7"/>
      <c r="EO8" s="7"/>
      <c r="EP8" s="7"/>
      <c r="EQ8" s="7"/>
      <c r="ER8" s="7"/>
      <c r="ES8" s="7"/>
      <c r="ET8" s="7"/>
      <c r="EU8" s="32"/>
      <c r="EV8" s="7"/>
      <c r="EW8" s="7"/>
      <c r="EX8" s="7"/>
      <c r="EY8" s="7"/>
      <c r="EZ8" s="7"/>
      <c r="FA8" s="7"/>
      <c r="FB8" s="7"/>
      <c r="FC8" s="32"/>
      <c r="FD8" s="7"/>
      <c r="FE8" s="7"/>
      <c r="FF8" s="7"/>
      <c r="FG8" s="7"/>
      <c r="FH8" s="7"/>
      <c r="FI8" s="7"/>
      <c r="FJ8" s="7"/>
      <c r="FK8" s="32"/>
      <c r="FL8" s="7"/>
      <c r="FM8" s="7"/>
      <c r="FN8" s="7"/>
      <c r="FO8" s="7"/>
      <c r="FP8" s="7"/>
      <c r="FQ8" s="7"/>
      <c r="FR8" s="7"/>
      <c r="FS8" s="32"/>
      <c r="FT8" s="30"/>
      <c r="FU8" s="30"/>
      <c r="FV8" s="30"/>
      <c r="FW8" s="30"/>
      <c r="FX8" s="30"/>
      <c r="FY8" s="30"/>
      <c r="FZ8" s="30"/>
      <c r="GA8" s="32"/>
      <c r="GB8" s="30"/>
      <c r="GC8" s="30"/>
      <c r="GD8" s="30"/>
      <c r="GE8" s="30"/>
      <c r="GF8" s="30"/>
      <c r="GG8" s="30"/>
      <c r="GH8" s="30"/>
      <c r="GI8" s="32"/>
      <c r="GJ8" s="7"/>
      <c r="GK8" s="7"/>
      <c r="GL8" s="7"/>
      <c r="GM8" s="7"/>
      <c r="GN8" s="7"/>
      <c r="GO8" s="7"/>
      <c r="GP8" s="7"/>
      <c r="GQ8" s="32"/>
      <c r="GR8" s="7"/>
      <c r="GS8" s="30"/>
      <c r="GT8" s="7"/>
      <c r="GU8" s="30"/>
      <c r="GV8" s="7"/>
      <c r="GW8" s="7"/>
      <c r="GX8" s="30"/>
      <c r="GY8" s="7" t="s">
        <v>442</v>
      </c>
      <c r="GZ8" s="7" t="s">
        <v>1084</v>
      </c>
      <c r="HA8" s="7" t="s">
        <v>1049</v>
      </c>
      <c r="HB8" s="7" t="s">
        <v>881</v>
      </c>
      <c r="HC8" s="7" t="s">
        <v>1085</v>
      </c>
      <c r="HD8" s="7" t="s">
        <v>1052</v>
      </c>
      <c r="HE8" s="7" t="s">
        <v>1051</v>
      </c>
      <c r="HF8" s="7" t="s">
        <v>1053</v>
      </c>
      <c r="HG8" s="7" t="s">
        <v>1054</v>
      </c>
      <c r="HH8" s="7" t="s">
        <v>1055</v>
      </c>
      <c r="HI8" s="7" t="s">
        <v>1056</v>
      </c>
      <c r="HJ8" s="7" t="s">
        <v>1058</v>
      </c>
      <c r="HK8" s="7" t="s">
        <v>1057</v>
      </c>
      <c r="HL8" s="7"/>
      <c r="HM8" s="7"/>
      <c r="HN8" s="7"/>
      <c r="HO8" s="7"/>
      <c r="HP8" s="7"/>
      <c r="HQ8" s="7"/>
      <c r="HR8" s="7"/>
      <c r="HS8" s="7"/>
      <c r="HT8" s="7"/>
      <c r="HU8" s="7"/>
      <c r="HV8" s="7"/>
    </row>
    <row r="9" spans="1:230" s="7" customFormat="1" ht="147">
      <c r="A9" s="7" t="s">
        <v>65</v>
      </c>
      <c r="B9" s="7" t="s">
        <v>66</v>
      </c>
      <c r="C9" s="7" t="s">
        <v>42</v>
      </c>
      <c r="D9" s="7" t="s">
        <v>42</v>
      </c>
      <c r="E9" s="34">
        <v>3</v>
      </c>
      <c r="F9" s="34" t="s">
        <v>1936</v>
      </c>
      <c r="G9" s="35">
        <v>1</v>
      </c>
      <c r="H9" s="7" t="s">
        <v>1419</v>
      </c>
      <c r="I9" s="7" t="s">
        <v>1761</v>
      </c>
      <c r="J9" s="7" t="s">
        <v>1420</v>
      </c>
      <c r="K9" s="7" t="s">
        <v>792</v>
      </c>
      <c r="L9" s="7" t="s">
        <v>268</v>
      </c>
      <c r="M9" s="7" t="s">
        <v>802</v>
      </c>
      <c r="N9" s="7" t="s">
        <v>1423</v>
      </c>
      <c r="O9" s="7" t="s">
        <v>946</v>
      </c>
      <c r="P9" s="7" t="s">
        <v>399</v>
      </c>
      <c r="Q9" s="7" t="s">
        <v>898</v>
      </c>
      <c r="R9" s="7" t="s">
        <v>1318</v>
      </c>
      <c r="S9" s="7" t="s">
        <v>1424</v>
      </c>
      <c r="T9" s="7" t="s">
        <v>246</v>
      </c>
      <c r="U9" s="7" t="s">
        <v>250</v>
      </c>
      <c r="V9" s="7" t="s">
        <v>853</v>
      </c>
      <c r="W9" s="7" t="s">
        <v>639</v>
      </c>
      <c r="X9" s="7" t="s">
        <v>664</v>
      </c>
      <c r="Z9" s="32" t="s">
        <v>1421</v>
      </c>
      <c r="AA9" s="7" t="s">
        <v>1420</v>
      </c>
      <c r="AB9" s="7" t="s">
        <v>1442</v>
      </c>
      <c r="AC9" s="7" t="s">
        <v>1443</v>
      </c>
      <c r="AD9" s="7" t="s">
        <v>1444</v>
      </c>
      <c r="AE9" s="7" t="s">
        <v>1445</v>
      </c>
      <c r="AF9" s="7" t="s">
        <v>1463</v>
      </c>
      <c r="AL9" s="32" t="s">
        <v>1251</v>
      </c>
      <c r="AM9" s="7" t="s">
        <v>1446</v>
      </c>
      <c r="AN9" s="7" t="s">
        <v>1447</v>
      </c>
      <c r="AO9" s="7" t="s">
        <v>1448</v>
      </c>
      <c r="AP9" s="7" t="s">
        <v>1449</v>
      </c>
      <c r="AQ9" s="7" t="s">
        <v>1450</v>
      </c>
      <c r="AR9" s="7" t="s">
        <v>1462</v>
      </c>
      <c r="AT9" s="32" t="s">
        <v>1425</v>
      </c>
      <c r="AU9" s="7" t="s">
        <v>1451</v>
      </c>
      <c r="AV9" s="7" t="s">
        <v>1452</v>
      </c>
      <c r="AW9" s="7" t="s">
        <v>1453</v>
      </c>
      <c r="AX9" s="7" t="s">
        <v>1454</v>
      </c>
      <c r="AY9" s="7" t="s">
        <v>1455</v>
      </c>
      <c r="AZ9" s="7" t="s">
        <v>1456</v>
      </c>
      <c r="BA9" s="7" t="s">
        <v>1457</v>
      </c>
      <c r="BB9" s="7" t="s">
        <v>1458</v>
      </c>
      <c r="BC9" s="7" t="s">
        <v>1459</v>
      </c>
      <c r="BD9" s="32" t="s">
        <v>1301</v>
      </c>
      <c r="BE9" s="7" t="s">
        <v>670</v>
      </c>
      <c r="BF9" s="7" t="s">
        <v>669</v>
      </c>
      <c r="BG9" s="7" t="s">
        <v>1460</v>
      </c>
      <c r="BH9" s="7" t="s">
        <v>1461</v>
      </c>
      <c r="BM9" s="32" t="s">
        <v>1427</v>
      </c>
      <c r="BN9" s="7" t="s">
        <v>1464</v>
      </c>
      <c r="BO9" s="7" t="s">
        <v>1465</v>
      </c>
      <c r="BP9" s="7" t="s">
        <v>1466</v>
      </c>
      <c r="BQ9" s="7" t="s">
        <v>1467</v>
      </c>
      <c r="BV9" s="32" t="s">
        <v>1429</v>
      </c>
      <c r="BW9" s="7" t="s">
        <v>1468</v>
      </c>
      <c r="BX9" s="7" t="s">
        <v>1469</v>
      </c>
      <c r="BY9" s="7" t="s">
        <v>1470</v>
      </c>
      <c r="BZ9" s="7" t="s">
        <v>1471</v>
      </c>
      <c r="CD9" s="32" t="s">
        <v>1432</v>
      </c>
      <c r="CE9" s="7" t="s">
        <v>1472</v>
      </c>
      <c r="CF9" s="7" t="s">
        <v>1473</v>
      </c>
      <c r="CG9" s="7" t="s">
        <v>1474</v>
      </c>
      <c r="CH9" s="7" t="s">
        <v>1475</v>
      </c>
      <c r="CI9" s="7" t="s">
        <v>1476</v>
      </c>
      <c r="CJ9" s="7" t="s">
        <v>1477</v>
      </c>
      <c r="CL9" s="32" t="s">
        <v>1435</v>
      </c>
      <c r="CM9" s="7" t="s">
        <v>1478</v>
      </c>
      <c r="CT9" s="32" t="s">
        <v>1439</v>
      </c>
      <c r="CU9" s="7" t="s">
        <v>1577</v>
      </c>
      <c r="CV9" s="7" t="s">
        <v>1479</v>
      </c>
      <c r="DB9" s="32" t="s">
        <v>1480</v>
      </c>
      <c r="DC9" s="7" t="s">
        <v>1508</v>
      </c>
      <c r="DD9" s="7" t="s">
        <v>1509</v>
      </c>
      <c r="DE9" s="7" t="s">
        <v>1510</v>
      </c>
      <c r="DM9" s="32" t="s">
        <v>1256</v>
      </c>
      <c r="DN9" s="7" t="s">
        <v>1511</v>
      </c>
      <c r="DO9" s="7" t="s">
        <v>1512</v>
      </c>
      <c r="DU9" s="32" t="s">
        <v>1483</v>
      </c>
      <c r="DV9" s="7" t="s">
        <v>1513</v>
      </c>
      <c r="EC9" s="32" t="s">
        <v>1485</v>
      </c>
      <c r="ED9" s="7" t="s">
        <v>1514</v>
      </c>
      <c r="EE9" s="7" t="s">
        <v>1515</v>
      </c>
      <c r="EF9" s="7" t="s">
        <v>612</v>
      </c>
      <c r="EG9" s="7" t="s">
        <v>1516</v>
      </c>
      <c r="EH9" s="7" t="s">
        <v>613</v>
      </c>
      <c r="EI9" s="7" t="s">
        <v>614</v>
      </c>
      <c r="EJ9" s="7" t="s">
        <v>615</v>
      </c>
      <c r="EK9" s="7" t="s">
        <v>1517</v>
      </c>
      <c r="EL9" s="32" t="s">
        <v>1487</v>
      </c>
      <c r="EM9" s="7" t="s">
        <v>1518</v>
      </c>
      <c r="EN9" s="7" t="s">
        <v>1519</v>
      </c>
      <c r="EO9" s="7" t="s">
        <v>1520</v>
      </c>
      <c r="EP9" s="7" t="s">
        <v>1521</v>
      </c>
      <c r="EQ9" s="7" t="s">
        <v>1522</v>
      </c>
      <c r="ER9" s="7" t="s">
        <v>1523</v>
      </c>
      <c r="ES9" s="7" t="s">
        <v>1524</v>
      </c>
      <c r="ET9" s="7" t="s">
        <v>1525</v>
      </c>
      <c r="EU9" s="32" t="s">
        <v>1489</v>
      </c>
      <c r="EV9" s="7" t="s">
        <v>1526</v>
      </c>
      <c r="FC9" s="32" t="s">
        <v>1491</v>
      </c>
      <c r="FD9" s="7" t="s">
        <v>1527</v>
      </c>
      <c r="FK9" s="32" t="s">
        <v>1494</v>
      </c>
      <c r="FL9" s="7" t="s">
        <v>1528</v>
      </c>
      <c r="FS9" s="32" t="s">
        <v>1498</v>
      </c>
      <c r="FT9" s="30" t="s">
        <v>1529</v>
      </c>
      <c r="FU9" s="30"/>
      <c r="FV9" s="30"/>
      <c r="FW9" s="30"/>
      <c r="FX9" s="30"/>
      <c r="FY9" s="30"/>
      <c r="FZ9" s="30"/>
      <c r="GA9" s="32" t="s">
        <v>1500</v>
      </c>
      <c r="GB9" s="30" t="s">
        <v>1530</v>
      </c>
      <c r="GC9" s="30" t="s">
        <v>1531</v>
      </c>
      <c r="GD9" s="30"/>
      <c r="GE9" s="30"/>
      <c r="GF9" s="30"/>
      <c r="GG9" s="30"/>
      <c r="GH9" s="30"/>
      <c r="GI9" s="32" t="s">
        <v>1503</v>
      </c>
      <c r="GJ9" s="7" t="s">
        <v>1532</v>
      </c>
      <c r="GQ9" s="32" t="s">
        <v>1506</v>
      </c>
      <c r="GR9" s="7" t="s">
        <v>1533</v>
      </c>
      <c r="GS9" s="30" t="s">
        <v>1534</v>
      </c>
      <c r="GT9" s="7" t="s">
        <v>1535</v>
      </c>
      <c r="GU9" s="7" t="s">
        <v>1536</v>
      </c>
      <c r="GV9" s="7" t="s">
        <v>1537</v>
      </c>
      <c r="GW9" s="7" t="s">
        <v>1538</v>
      </c>
      <c r="GX9" s="30"/>
      <c r="GY9" s="7" t="s">
        <v>1543</v>
      </c>
      <c r="GZ9" s="7" t="s">
        <v>1559</v>
      </c>
      <c r="HA9" s="7" t="s">
        <v>1574</v>
      </c>
      <c r="HB9" s="7" t="s">
        <v>711</v>
      </c>
      <c r="HC9" s="7" t="s">
        <v>881</v>
      </c>
      <c r="HD9" s="7" t="s">
        <v>1560</v>
      </c>
      <c r="HE9" s="7" t="s">
        <v>1561</v>
      </c>
      <c r="HF9" s="7" t="s">
        <v>1562</v>
      </c>
      <c r="HG9" s="7" t="s">
        <v>1563</v>
      </c>
      <c r="HH9" s="7" t="s">
        <v>1564</v>
      </c>
      <c r="HI9" s="7" t="s">
        <v>1565</v>
      </c>
      <c r="HJ9" s="7" t="s">
        <v>1566</v>
      </c>
      <c r="HK9" s="7" t="s">
        <v>1612</v>
      </c>
      <c r="HL9" s="7" t="s">
        <v>1567</v>
      </c>
      <c r="HM9" s="7" t="s">
        <v>1568</v>
      </c>
      <c r="HN9" s="7" t="s">
        <v>1569</v>
      </c>
      <c r="HO9" s="7" t="s">
        <v>1570</v>
      </c>
      <c r="HP9" s="7" t="s">
        <v>1571</v>
      </c>
      <c r="HQ9" s="7" t="s">
        <v>1572</v>
      </c>
      <c r="HR9" s="7" t="s">
        <v>1573</v>
      </c>
    </row>
    <row r="10" spans="1:230" ht="147">
      <c r="A10" s="7" t="s">
        <v>46</v>
      </c>
      <c r="B10" s="7" t="s">
        <v>42</v>
      </c>
      <c r="C10" s="7" t="s">
        <v>42</v>
      </c>
      <c r="D10" s="7" t="s">
        <v>37</v>
      </c>
      <c r="E10" s="34">
        <v>1.97</v>
      </c>
      <c r="F10" s="34" t="s">
        <v>1935</v>
      </c>
      <c r="G10" s="35">
        <v>3</v>
      </c>
      <c r="H10" s="7" t="s">
        <v>634</v>
      </c>
      <c r="I10" s="7" t="s">
        <v>1746</v>
      </c>
      <c r="J10" s="7" t="s">
        <v>641</v>
      </c>
      <c r="K10" s="7" t="s">
        <v>636</v>
      </c>
      <c r="L10" s="7" t="s">
        <v>273</v>
      </c>
      <c r="M10" s="7" t="s">
        <v>639</v>
      </c>
      <c r="N10" s="7" t="s">
        <v>637</v>
      </c>
      <c r="O10" s="7" t="s">
        <v>635</v>
      </c>
      <c r="P10" s="7"/>
      <c r="Q10" s="7"/>
      <c r="R10" s="7"/>
      <c r="S10" s="7"/>
      <c r="T10" s="7"/>
      <c r="U10" s="7"/>
      <c r="V10" s="7"/>
      <c r="W10" s="7"/>
      <c r="X10" s="7"/>
      <c r="Y10" s="7"/>
      <c r="Z10" s="32" t="s">
        <v>1763</v>
      </c>
      <c r="AA10" s="7" t="s">
        <v>641</v>
      </c>
      <c r="AB10" s="7" t="s">
        <v>642</v>
      </c>
      <c r="AC10" s="7" t="s">
        <v>643</v>
      </c>
      <c r="AD10" s="7" t="s">
        <v>644</v>
      </c>
      <c r="AE10" s="7" t="s">
        <v>645</v>
      </c>
      <c r="AF10" s="7" t="s">
        <v>646</v>
      </c>
      <c r="AG10" s="7"/>
      <c r="AH10" s="7"/>
      <c r="AI10" s="7"/>
      <c r="AJ10" s="7"/>
      <c r="AK10" s="7"/>
      <c r="AL10" s="32" t="s">
        <v>1775</v>
      </c>
      <c r="AM10" s="7" t="s">
        <v>657</v>
      </c>
      <c r="AN10" s="7" t="s">
        <v>647</v>
      </c>
      <c r="AO10" s="7" t="s">
        <v>648</v>
      </c>
      <c r="AP10" s="7"/>
      <c r="AQ10" s="7"/>
      <c r="AR10" s="7"/>
      <c r="AS10" s="7"/>
      <c r="AT10" s="32" t="s">
        <v>1782</v>
      </c>
      <c r="AU10" s="7" t="s">
        <v>649</v>
      </c>
      <c r="AV10" s="7" t="s">
        <v>650</v>
      </c>
      <c r="AW10" s="7"/>
      <c r="AX10" s="7"/>
      <c r="AY10" s="7"/>
      <c r="AZ10" s="7"/>
      <c r="BA10" s="7"/>
      <c r="BB10" s="7"/>
      <c r="BC10" s="7"/>
      <c r="BD10" s="32" t="s">
        <v>1796</v>
      </c>
      <c r="BE10" s="7" t="s">
        <v>651</v>
      </c>
      <c r="BF10" s="7" t="s">
        <v>652</v>
      </c>
      <c r="BG10" s="7" t="s">
        <v>653</v>
      </c>
      <c r="BH10" s="7" t="s">
        <v>654</v>
      </c>
      <c r="BI10" s="7" t="s">
        <v>655</v>
      </c>
      <c r="BJ10" s="7"/>
      <c r="BK10" s="7"/>
      <c r="BL10" s="7"/>
      <c r="BM10" s="32" t="s">
        <v>1804</v>
      </c>
      <c r="BN10" s="7" t="s">
        <v>656</v>
      </c>
      <c r="BO10" s="7"/>
      <c r="BP10" s="7"/>
      <c r="BQ10" s="7"/>
      <c r="BR10" s="7"/>
      <c r="BS10" s="7"/>
      <c r="BT10" s="7"/>
      <c r="BU10" s="7"/>
      <c r="BV10" s="32"/>
      <c r="BW10" s="7"/>
      <c r="BX10" s="7"/>
      <c r="BY10" s="7"/>
      <c r="BZ10" s="7"/>
      <c r="CA10" s="7"/>
      <c r="CB10" s="7"/>
      <c r="CC10" s="7"/>
      <c r="CD10" s="32"/>
      <c r="CE10" s="7"/>
      <c r="CF10" s="7"/>
      <c r="CG10" s="7"/>
      <c r="CH10" s="7"/>
      <c r="CI10" s="7"/>
      <c r="CJ10" s="7"/>
      <c r="CK10" s="7"/>
      <c r="CL10" s="32"/>
      <c r="CM10" s="7"/>
      <c r="CN10" s="7"/>
      <c r="CO10" s="7"/>
      <c r="CP10" s="7"/>
      <c r="CQ10" s="7"/>
      <c r="CR10" s="7"/>
      <c r="CS10" s="7"/>
      <c r="CT10" s="32"/>
      <c r="CU10" s="7"/>
      <c r="CV10" s="7"/>
      <c r="CW10" s="7"/>
      <c r="CX10" s="7"/>
      <c r="CY10" s="7"/>
      <c r="CZ10" s="7"/>
      <c r="DA10" s="7"/>
      <c r="DB10" s="32"/>
      <c r="DC10" s="7"/>
      <c r="DD10" s="7"/>
      <c r="DE10" s="7"/>
      <c r="DF10" s="7"/>
      <c r="DG10" s="7"/>
      <c r="DH10" s="7"/>
      <c r="DI10" s="7"/>
      <c r="DJ10" s="7"/>
      <c r="DK10" s="7"/>
      <c r="DL10" s="7"/>
      <c r="DM10" s="32"/>
      <c r="DN10" s="7"/>
      <c r="DO10" s="7"/>
      <c r="DP10" s="7"/>
      <c r="DQ10" s="7"/>
      <c r="DR10" s="7"/>
      <c r="DS10" s="7"/>
      <c r="DT10" s="7"/>
      <c r="DU10" s="32"/>
      <c r="DV10" s="7"/>
      <c r="DW10" s="7"/>
      <c r="DX10" s="7"/>
      <c r="DY10" s="7"/>
      <c r="DZ10" s="7"/>
      <c r="EA10" s="7"/>
      <c r="EB10" s="7"/>
      <c r="EC10" s="32"/>
      <c r="ED10" s="7"/>
      <c r="EE10" s="7"/>
      <c r="EF10" s="7"/>
      <c r="EG10" s="7"/>
      <c r="EH10" s="7"/>
      <c r="EI10" s="7"/>
      <c r="EJ10" s="7"/>
      <c r="EK10" s="7"/>
      <c r="EL10" s="32"/>
      <c r="EM10" s="7"/>
      <c r="EN10" s="7"/>
      <c r="EO10" s="7"/>
      <c r="EP10" s="7"/>
      <c r="EQ10" s="7"/>
      <c r="ER10" s="7"/>
      <c r="ES10" s="7"/>
      <c r="ET10" s="7"/>
      <c r="EU10" s="32"/>
      <c r="EV10" s="7"/>
      <c r="EW10" s="7"/>
      <c r="EX10" s="7"/>
      <c r="EY10" s="7"/>
      <c r="EZ10" s="7"/>
      <c r="FA10" s="7"/>
      <c r="FB10" s="7"/>
      <c r="FC10" s="32"/>
      <c r="FD10" s="7"/>
      <c r="FE10" s="7"/>
      <c r="FF10" s="7"/>
      <c r="FG10" s="7"/>
      <c r="FH10" s="7"/>
      <c r="FI10" s="7"/>
      <c r="FJ10" s="7"/>
      <c r="FK10" s="32"/>
      <c r="FL10" s="7"/>
      <c r="FM10" s="7"/>
      <c r="FN10" s="7"/>
      <c r="FO10" s="7"/>
      <c r="FP10" s="7"/>
      <c r="FQ10" s="7"/>
      <c r="FR10" s="7"/>
      <c r="FS10" s="32"/>
      <c r="FT10" s="30"/>
      <c r="FU10" s="30"/>
      <c r="FV10" s="30"/>
      <c r="FW10" s="30"/>
      <c r="FX10" s="30"/>
      <c r="FY10" s="30"/>
      <c r="FZ10" s="30"/>
      <c r="GA10" s="32"/>
      <c r="GB10" s="30"/>
      <c r="GC10" s="30"/>
      <c r="GD10" s="30"/>
      <c r="GE10" s="30"/>
      <c r="GF10" s="30"/>
      <c r="GG10" s="30"/>
      <c r="GH10" s="30"/>
      <c r="GI10" s="32"/>
      <c r="GJ10" s="7"/>
      <c r="GK10" s="7"/>
      <c r="GL10" s="7"/>
      <c r="GM10" s="7"/>
      <c r="GN10" s="7"/>
      <c r="GO10" s="7"/>
      <c r="GP10" s="7"/>
      <c r="GQ10" s="32"/>
      <c r="GR10" s="7"/>
      <c r="GS10" s="30"/>
      <c r="GT10" s="7"/>
      <c r="GU10" s="30"/>
      <c r="GV10" s="7"/>
      <c r="GW10" s="7"/>
      <c r="GX10" s="30"/>
      <c r="GY10" s="7" t="s">
        <v>640</v>
      </c>
      <c r="GZ10" s="7" t="s">
        <v>282</v>
      </c>
      <c r="HA10" s="7" t="s">
        <v>713</v>
      </c>
      <c r="HB10" s="7" t="s">
        <v>714</v>
      </c>
      <c r="HC10" s="7" t="s">
        <v>715</v>
      </c>
      <c r="HD10" s="7" t="s">
        <v>716</v>
      </c>
      <c r="HE10" s="7"/>
      <c r="HF10" s="7"/>
      <c r="HG10" s="7"/>
      <c r="HH10" s="7"/>
      <c r="HI10" s="7"/>
      <c r="HJ10" s="7"/>
      <c r="HK10" s="7"/>
      <c r="HL10" s="7"/>
      <c r="HM10" s="7"/>
      <c r="HN10" s="7"/>
      <c r="HO10" s="7"/>
      <c r="HP10" s="7"/>
      <c r="HQ10" s="7"/>
      <c r="HR10" s="7"/>
      <c r="HS10" s="7"/>
      <c r="HT10" s="7"/>
      <c r="HU10" s="7"/>
      <c r="HV10" s="7"/>
    </row>
    <row r="11" spans="1:230" ht="126">
      <c r="A11" s="7" t="s">
        <v>67</v>
      </c>
      <c r="B11" s="7" t="s">
        <v>42</v>
      </c>
      <c r="C11" s="7" t="s">
        <v>42</v>
      </c>
      <c r="D11" s="7" t="s">
        <v>37</v>
      </c>
      <c r="E11" s="34">
        <v>2.91</v>
      </c>
      <c r="F11" s="34" t="s">
        <v>1935</v>
      </c>
      <c r="G11" s="35">
        <v>4</v>
      </c>
      <c r="H11" s="7" t="s">
        <v>1619</v>
      </c>
      <c r="I11" s="7" t="s">
        <v>1762</v>
      </c>
      <c r="J11" s="7" t="s">
        <v>1620</v>
      </c>
      <c r="K11" s="7" t="s">
        <v>1387</v>
      </c>
      <c r="L11" s="7" t="s">
        <v>268</v>
      </c>
      <c r="M11" s="7" t="s">
        <v>1091</v>
      </c>
      <c r="N11" s="7" t="s">
        <v>1505</v>
      </c>
      <c r="O11" s="7" t="s">
        <v>1036</v>
      </c>
      <c r="P11" s="7" t="s">
        <v>947</v>
      </c>
      <c r="Q11" s="7"/>
      <c r="R11" s="7"/>
      <c r="S11" s="7"/>
      <c r="T11" s="7"/>
      <c r="U11" s="7"/>
      <c r="V11" s="7"/>
      <c r="W11" s="7"/>
      <c r="X11" s="7"/>
      <c r="Y11" s="7"/>
      <c r="Z11" s="32" t="s">
        <v>1621</v>
      </c>
      <c r="AA11" s="7" t="s">
        <v>1620</v>
      </c>
      <c r="AB11" s="7" t="s">
        <v>1644</v>
      </c>
      <c r="AC11" s="7" t="s">
        <v>1645</v>
      </c>
      <c r="AD11" s="7"/>
      <c r="AE11" s="7"/>
      <c r="AF11" s="7"/>
      <c r="AG11" s="7"/>
      <c r="AH11" s="7"/>
      <c r="AI11" s="7"/>
      <c r="AJ11" s="7"/>
      <c r="AK11" s="7"/>
      <c r="AL11" s="32" t="s">
        <v>1641</v>
      </c>
      <c r="AM11" s="7" t="s">
        <v>1646</v>
      </c>
      <c r="AN11" s="7" t="s">
        <v>1647</v>
      </c>
      <c r="AO11" s="7" t="s">
        <v>1648</v>
      </c>
      <c r="AP11" s="7" t="s">
        <v>1649</v>
      </c>
      <c r="AQ11" s="7"/>
      <c r="AR11" s="7"/>
      <c r="AS11" s="7"/>
      <c r="AT11" s="32" t="s">
        <v>1632</v>
      </c>
      <c r="AU11" s="7" t="s">
        <v>1650</v>
      </c>
      <c r="AV11" s="7" t="s">
        <v>1651</v>
      </c>
      <c r="AW11" s="7" t="s">
        <v>1652</v>
      </c>
      <c r="AX11" s="7"/>
      <c r="AY11" s="7"/>
      <c r="AZ11" s="7"/>
      <c r="BA11" s="7"/>
      <c r="BB11" s="7"/>
      <c r="BC11" s="7"/>
      <c r="BD11" s="32" t="s">
        <v>1309</v>
      </c>
      <c r="BE11" s="7" t="s">
        <v>1653</v>
      </c>
      <c r="BF11" s="7" t="s">
        <v>1654</v>
      </c>
      <c r="BG11" s="7"/>
      <c r="BH11" s="7"/>
      <c r="BI11" s="7"/>
      <c r="BJ11" s="7"/>
      <c r="BK11" s="7"/>
      <c r="BL11" s="7"/>
      <c r="BM11" s="32" t="s">
        <v>1503</v>
      </c>
      <c r="BN11" s="7" t="s">
        <v>1655</v>
      </c>
      <c r="BO11" s="7" t="s">
        <v>1656</v>
      </c>
      <c r="BP11" s="7" t="s">
        <v>1657</v>
      </c>
      <c r="BQ11" s="7"/>
      <c r="BR11" s="7"/>
      <c r="BS11" s="7"/>
      <c r="BT11" s="7"/>
      <c r="BU11" s="7"/>
      <c r="BV11" s="32" t="s">
        <v>1634</v>
      </c>
      <c r="BW11" s="7" t="s">
        <v>1658</v>
      </c>
      <c r="BX11" s="7"/>
      <c r="BY11" s="7"/>
      <c r="BZ11" s="7"/>
      <c r="CA11" s="7"/>
      <c r="CB11" s="7"/>
      <c r="CC11" s="7"/>
      <c r="CD11" s="32" t="s">
        <v>1636</v>
      </c>
      <c r="CE11" s="7" t="s">
        <v>1659</v>
      </c>
      <c r="CF11" s="7"/>
      <c r="CG11" s="7"/>
      <c r="CH11" s="7"/>
      <c r="CI11" s="7"/>
      <c r="CJ11" s="7"/>
      <c r="CK11" s="7"/>
      <c r="CL11" s="32" t="s">
        <v>1640</v>
      </c>
      <c r="CM11" s="7" t="s">
        <v>1660</v>
      </c>
      <c r="CN11" s="7"/>
      <c r="CO11" s="7"/>
      <c r="CP11" s="7"/>
      <c r="CQ11" s="7"/>
      <c r="CR11" s="7"/>
      <c r="CS11" s="7"/>
      <c r="CT11" s="32" t="s">
        <v>1642</v>
      </c>
      <c r="CU11" s="7" t="s">
        <v>1661</v>
      </c>
      <c r="CV11" s="7"/>
      <c r="CW11" s="7"/>
      <c r="CX11" s="7"/>
      <c r="CY11" s="7"/>
      <c r="CZ11" s="7"/>
      <c r="DA11" s="7"/>
      <c r="DB11" s="32" t="s">
        <v>1279</v>
      </c>
      <c r="DC11" s="7" t="s">
        <v>1662</v>
      </c>
      <c r="DD11" s="7" t="s">
        <v>1663</v>
      </c>
      <c r="DE11" s="7"/>
      <c r="DF11" s="7"/>
      <c r="DG11" s="7"/>
      <c r="DH11" s="7"/>
      <c r="DI11" s="7"/>
      <c r="DJ11" s="7"/>
      <c r="DK11" s="7"/>
      <c r="DL11" s="7"/>
      <c r="DM11" s="32"/>
      <c r="DN11" s="7"/>
      <c r="DO11" s="7"/>
      <c r="DP11" s="7"/>
      <c r="DQ11" s="7"/>
      <c r="DR11" s="7"/>
      <c r="DS11" s="7"/>
      <c r="DT11" s="7"/>
      <c r="DU11" s="32"/>
      <c r="DV11" s="7"/>
      <c r="DW11" s="7"/>
      <c r="DX11" s="7"/>
      <c r="DY11" s="7"/>
      <c r="DZ11" s="7"/>
      <c r="EA11" s="7"/>
      <c r="EB11" s="7"/>
      <c r="EC11" s="32"/>
      <c r="ED11" s="7"/>
      <c r="EE11" s="7"/>
      <c r="EF11" s="7"/>
      <c r="EG11" s="7"/>
      <c r="EH11" s="7"/>
      <c r="EI11" s="7"/>
      <c r="EJ11" s="7"/>
      <c r="EK11" s="7"/>
      <c r="EL11" s="32"/>
      <c r="EM11" s="7"/>
      <c r="EN11" s="7"/>
      <c r="EO11" s="7"/>
      <c r="EP11" s="7"/>
      <c r="EQ11" s="7"/>
      <c r="ER11" s="7"/>
      <c r="ES11" s="7"/>
      <c r="ET11" s="7"/>
      <c r="EU11" s="32"/>
      <c r="EV11" s="7"/>
      <c r="EW11" s="7"/>
      <c r="EX11" s="7"/>
      <c r="EY11" s="7"/>
      <c r="EZ11" s="7"/>
      <c r="FA11" s="7"/>
      <c r="FB11" s="7"/>
      <c r="FC11" s="32"/>
      <c r="FD11" s="7"/>
      <c r="FE11" s="7"/>
      <c r="FF11" s="7"/>
      <c r="FG11" s="7"/>
      <c r="FH11" s="7"/>
      <c r="FI11" s="7"/>
      <c r="FJ11" s="7"/>
      <c r="FK11" s="32"/>
      <c r="FL11" s="7"/>
      <c r="FM11" s="7"/>
      <c r="FN11" s="7"/>
      <c r="FO11" s="7"/>
      <c r="FP11" s="7"/>
      <c r="FQ11" s="7"/>
      <c r="FR11" s="7"/>
      <c r="FS11" s="32"/>
      <c r="FT11" s="30"/>
      <c r="FU11" s="30"/>
      <c r="FV11" s="30"/>
      <c r="FW11" s="30"/>
      <c r="FX11" s="30"/>
      <c r="FY11" s="30"/>
      <c r="FZ11" s="30"/>
      <c r="GA11" s="32"/>
      <c r="GB11" s="30"/>
      <c r="GC11" s="30"/>
      <c r="GD11" s="30"/>
      <c r="GE11" s="30"/>
      <c r="GF11" s="30"/>
      <c r="GG11" s="30"/>
      <c r="GH11" s="30"/>
      <c r="GI11" s="32"/>
      <c r="GJ11" s="7"/>
      <c r="GK11" s="7"/>
      <c r="GL11" s="7"/>
      <c r="GM11" s="7"/>
      <c r="GN11" s="7"/>
      <c r="GO11" s="7"/>
      <c r="GP11" s="7"/>
      <c r="GQ11" s="32"/>
      <c r="GR11" s="7"/>
      <c r="GS11" s="30"/>
      <c r="GT11" s="7"/>
      <c r="GU11" s="30"/>
      <c r="GV11" s="7"/>
      <c r="GW11" s="7"/>
      <c r="GX11" s="30"/>
      <c r="GY11" s="7" t="s">
        <v>1570</v>
      </c>
      <c r="GZ11" s="7" t="s">
        <v>1630</v>
      </c>
      <c r="HA11" s="7" t="s">
        <v>1624</v>
      </c>
      <c r="HB11" s="7" t="s">
        <v>1625</v>
      </c>
      <c r="HC11" s="7" t="s">
        <v>1626</v>
      </c>
      <c r="HD11" s="7" t="s">
        <v>1627</v>
      </c>
      <c r="HE11" s="7" t="s">
        <v>1628</v>
      </c>
      <c r="HF11" s="7" t="s">
        <v>1629</v>
      </c>
      <c r="HG11" s="7"/>
      <c r="HH11" s="7"/>
      <c r="HI11" s="7"/>
      <c r="HJ11" s="7"/>
      <c r="HK11" s="7"/>
      <c r="HL11" s="7"/>
      <c r="HM11" s="7"/>
      <c r="HN11" s="7"/>
      <c r="HO11" s="7"/>
      <c r="HP11" s="7"/>
      <c r="HQ11" s="7"/>
      <c r="HR11" s="7"/>
      <c r="HS11" s="7"/>
      <c r="HT11" s="7"/>
      <c r="HU11" s="7"/>
      <c r="HV11" s="7"/>
    </row>
    <row r="12" spans="1:230" s="7" customFormat="1" ht="176.1" customHeight="1">
      <c r="A12" s="7" t="s">
        <v>51</v>
      </c>
      <c r="B12" s="7" t="s">
        <v>42</v>
      </c>
      <c r="C12" s="7" t="s">
        <v>42</v>
      </c>
      <c r="D12" s="7" t="s">
        <v>42</v>
      </c>
      <c r="E12" s="34">
        <v>2.11</v>
      </c>
      <c r="F12" s="34" t="s">
        <v>1937</v>
      </c>
      <c r="G12" s="35">
        <v>5</v>
      </c>
      <c r="H12" s="7" t="s">
        <v>725</v>
      </c>
      <c r="I12" s="7" t="s">
        <v>1750</v>
      </c>
      <c r="J12" s="7" t="s">
        <v>747</v>
      </c>
      <c r="K12" s="7" t="s">
        <v>246</v>
      </c>
      <c r="L12" s="7" t="s">
        <v>566</v>
      </c>
      <c r="M12" s="7" t="s">
        <v>268</v>
      </c>
      <c r="N12" s="7" t="s">
        <v>726</v>
      </c>
      <c r="O12" s="7" t="s">
        <v>661</v>
      </c>
      <c r="P12" s="7" t="s">
        <v>727</v>
      </c>
      <c r="Q12" s="7" t="s">
        <v>250</v>
      </c>
      <c r="Z12" s="32" t="s">
        <v>1305</v>
      </c>
      <c r="AA12" s="7" t="s">
        <v>747</v>
      </c>
      <c r="AB12" s="7" t="s">
        <v>748</v>
      </c>
      <c r="AC12" s="7" t="s">
        <v>749</v>
      </c>
      <c r="AD12" s="7" t="s">
        <v>750</v>
      </c>
      <c r="AE12" s="7" t="s">
        <v>751</v>
      </c>
      <c r="AF12" s="7" t="s">
        <v>752</v>
      </c>
      <c r="AG12" s="7" t="s">
        <v>753</v>
      </c>
      <c r="AH12" s="7" t="s">
        <v>754</v>
      </c>
      <c r="AI12" s="7" t="s">
        <v>755</v>
      </c>
      <c r="AL12" s="32" t="s">
        <v>1289</v>
      </c>
      <c r="AM12" s="7" t="s">
        <v>756</v>
      </c>
      <c r="AN12" s="7" t="s">
        <v>757</v>
      </c>
      <c r="AO12" s="7" t="s">
        <v>758</v>
      </c>
      <c r="AP12" s="7" t="s">
        <v>759</v>
      </c>
      <c r="AT12" s="32" t="s">
        <v>1307</v>
      </c>
      <c r="AU12" s="7" t="s">
        <v>760</v>
      </c>
      <c r="AV12" s="7" t="s">
        <v>317</v>
      </c>
      <c r="BD12" s="32" t="s">
        <v>1306</v>
      </c>
      <c r="BE12" s="7" t="s">
        <v>761</v>
      </c>
      <c r="BF12" s="7" t="s">
        <v>762</v>
      </c>
      <c r="BG12" s="7" t="s">
        <v>763</v>
      </c>
      <c r="BH12" s="7" t="s">
        <v>764</v>
      </c>
      <c r="BM12" s="32" t="s">
        <v>1255</v>
      </c>
      <c r="BN12" s="7" t="s">
        <v>765</v>
      </c>
      <c r="BO12" s="7" t="s">
        <v>766</v>
      </c>
      <c r="BP12" s="7" t="s">
        <v>767</v>
      </c>
      <c r="BQ12" s="7" t="s">
        <v>768</v>
      </c>
      <c r="BV12" s="32" t="s">
        <v>1266</v>
      </c>
      <c r="BW12" s="7" t="s">
        <v>609</v>
      </c>
      <c r="BX12" s="7" t="s">
        <v>769</v>
      </c>
      <c r="BY12" s="7" t="s">
        <v>770</v>
      </c>
      <c r="CD12" s="32" t="s">
        <v>1275</v>
      </c>
      <c r="CE12" s="7" t="s">
        <v>771</v>
      </c>
      <c r="CF12" s="7" t="s">
        <v>772</v>
      </c>
      <c r="CG12" s="7" t="s">
        <v>773</v>
      </c>
      <c r="CH12" s="7" t="s">
        <v>774</v>
      </c>
      <c r="CL12" s="32" t="s">
        <v>1312</v>
      </c>
      <c r="CM12" s="7" t="s">
        <v>775</v>
      </c>
      <c r="CT12" s="32"/>
      <c r="DB12" s="32"/>
      <c r="DM12" s="32"/>
      <c r="DU12" s="32"/>
      <c r="EC12" s="32"/>
      <c r="EL12" s="32"/>
      <c r="EU12" s="32"/>
      <c r="FC12" s="32"/>
      <c r="FK12" s="32"/>
      <c r="FS12" s="32"/>
      <c r="FT12" s="30"/>
      <c r="FU12" s="30"/>
      <c r="FV12" s="30"/>
      <c r="FW12" s="30"/>
      <c r="FX12" s="30"/>
      <c r="FY12" s="30"/>
      <c r="FZ12" s="30"/>
      <c r="GA12" s="32"/>
      <c r="GB12" s="30"/>
      <c r="GC12" s="30"/>
      <c r="GD12" s="30"/>
      <c r="GE12" s="30"/>
      <c r="GF12" s="30"/>
      <c r="GG12" s="30"/>
      <c r="GH12" s="30"/>
      <c r="GI12" s="32"/>
      <c r="GQ12" s="32"/>
      <c r="GS12" s="30"/>
      <c r="GU12" s="30"/>
      <c r="GX12" s="30"/>
      <c r="GY12" s="7" t="s">
        <v>378</v>
      </c>
      <c r="GZ12" s="7" t="s">
        <v>728</v>
      </c>
      <c r="HA12" s="7" t="s">
        <v>776</v>
      </c>
      <c r="HB12" s="7" t="s">
        <v>784</v>
      </c>
      <c r="HC12" s="7" t="s">
        <v>778</v>
      </c>
      <c r="HD12" s="7" t="s">
        <v>783</v>
      </c>
      <c r="HE12" s="7" t="s">
        <v>782</v>
      </c>
    </row>
    <row r="13" spans="1:230" ht="105">
      <c r="A13" s="7" t="s">
        <v>56</v>
      </c>
      <c r="B13" s="7" t="s">
        <v>42</v>
      </c>
      <c r="C13" s="7" t="s">
        <v>42</v>
      </c>
      <c r="D13" s="7" t="s">
        <v>37</v>
      </c>
      <c r="E13" s="34">
        <v>3</v>
      </c>
      <c r="F13" s="34" t="s">
        <v>1937</v>
      </c>
      <c r="G13" s="35">
        <v>1</v>
      </c>
      <c r="H13" s="7" t="s">
        <v>978</v>
      </c>
      <c r="I13" s="7" t="s">
        <v>1754</v>
      </c>
      <c r="J13" s="7" t="s">
        <v>979</v>
      </c>
      <c r="K13" s="7" t="s">
        <v>268</v>
      </c>
      <c r="L13" s="7" t="s">
        <v>661</v>
      </c>
      <c r="M13" s="7" t="s">
        <v>727</v>
      </c>
      <c r="N13" s="7" t="s">
        <v>946</v>
      </c>
      <c r="O13" s="7" t="s">
        <v>849</v>
      </c>
      <c r="P13" s="7" t="s">
        <v>947</v>
      </c>
      <c r="Q13" s="7" t="s">
        <v>802</v>
      </c>
      <c r="R13" s="7" t="s">
        <v>250</v>
      </c>
      <c r="S13" s="7" t="s">
        <v>948</v>
      </c>
      <c r="T13" s="7" t="s">
        <v>636</v>
      </c>
      <c r="U13" s="7" t="s">
        <v>950</v>
      </c>
      <c r="V13" s="7" t="s">
        <v>507</v>
      </c>
      <c r="W13" s="7" t="s">
        <v>951</v>
      </c>
      <c r="X13" s="7"/>
      <c r="Y13" s="7"/>
      <c r="Z13" s="32" t="s">
        <v>1270</v>
      </c>
      <c r="AA13" s="7" t="s">
        <v>979</v>
      </c>
      <c r="AB13" s="7" t="s">
        <v>980</v>
      </c>
      <c r="AC13" s="7" t="s">
        <v>981</v>
      </c>
      <c r="AD13" s="7" t="s">
        <v>982</v>
      </c>
      <c r="AE13" s="7"/>
      <c r="AF13" s="7"/>
      <c r="AG13" s="7"/>
      <c r="AH13" s="7"/>
      <c r="AI13" s="7"/>
      <c r="AJ13" s="7"/>
      <c r="AK13" s="7"/>
      <c r="AL13" s="32" t="s">
        <v>1267</v>
      </c>
      <c r="AM13" s="7" t="s">
        <v>983</v>
      </c>
      <c r="AN13" s="7" t="s">
        <v>984</v>
      </c>
      <c r="AO13" s="7"/>
      <c r="AP13" s="7"/>
      <c r="AQ13" s="7"/>
      <c r="AR13" s="7"/>
      <c r="AS13" s="7"/>
      <c r="AT13" s="32" t="s">
        <v>1268</v>
      </c>
      <c r="AU13" s="7" t="s">
        <v>985</v>
      </c>
      <c r="AV13" s="7"/>
      <c r="AW13" s="7"/>
      <c r="AX13" s="7"/>
      <c r="AY13" s="7"/>
      <c r="AZ13" s="7"/>
      <c r="BA13" s="7"/>
      <c r="BB13" s="7"/>
      <c r="BC13" s="7"/>
      <c r="BD13" s="32" t="s">
        <v>1294</v>
      </c>
      <c r="BE13" s="7" t="s">
        <v>986</v>
      </c>
      <c r="BF13" s="7" t="s">
        <v>989</v>
      </c>
      <c r="BG13" s="7"/>
      <c r="BH13" s="7"/>
      <c r="BI13" s="7"/>
      <c r="BJ13" s="7"/>
      <c r="BK13" s="7"/>
      <c r="BL13" s="7"/>
      <c r="BM13" s="32" t="s">
        <v>1312</v>
      </c>
      <c r="BN13" s="7" t="s">
        <v>987</v>
      </c>
      <c r="BO13" s="7" t="s">
        <v>990</v>
      </c>
      <c r="BP13" s="7"/>
      <c r="BQ13" s="7"/>
      <c r="BR13" s="7"/>
      <c r="BS13" s="7"/>
      <c r="BT13" s="7"/>
      <c r="BU13" s="7"/>
      <c r="BV13" s="32" t="s">
        <v>1295</v>
      </c>
      <c r="BW13" s="7" t="s">
        <v>988</v>
      </c>
      <c r="BX13" s="7"/>
      <c r="BY13" s="7"/>
      <c r="BZ13" s="7"/>
      <c r="CA13" s="7"/>
      <c r="CB13" s="7"/>
      <c r="CC13" s="7"/>
      <c r="CD13" s="32" t="s">
        <v>1286</v>
      </c>
      <c r="CE13" s="7" t="s">
        <v>991</v>
      </c>
      <c r="CF13" s="7" t="s">
        <v>992</v>
      </c>
      <c r="CG13" s="7" t="s">
        <v>993</v>
      </c>
      <c r="CH13" s="7"/>
      <c r="CI13" s="7"/>
      <c r="CJ13" s="7"/>
      <c r="CK13" s="7"/>
      <c r="CL13" s="32" t="s">
        <v>1246</v>
      </c>
      <c r="CM13" s="7" t="s">
        <v>994</v>
      </c>
      <c r="CN13" s="7" t="s">
        <v>455</v>
      </c>
      <c r="CO13" s="7" t="s">
        <v>995</v>
      </c>
      <c r="CP13" s="7" t="s">
        <v>996</v>
      </c>
      <c r="CQ13" s="7" t="s">
        <v>997</v>
      </c>
      <c r="CR13" s="7" t="s">
        <v>998</v>
      </c>
      <c r="CS13" s="7"/>
      <c r="CT13" s="32" t="s">
        <v>1279</v>
      </c>
      <c r="CU13" s="7" t="s">
        <v>999</v>
      </c>
      <c r="CV13" s="7"/>
      <c r="CW13" s="7"/>
      <c r="CX13" s="7"/>
      <c r="CY13" s="7"/>
      <c r="CZ13" s="7"/>
      <c r="DA13" s="7"/>
      <c r="DB13" s="32" t="s">
        <v>1264</v>
      </c>
      <c r="DC13" s="7" t="s">
        <v>1000</v>
      </c>
      <c r="DD13" s="7"/>
      <c r="DE13" s="7"/>
      <c r="DF13" s="7"/>
      <c r="DG13" s="7"/>
      <c r="DH13" s="7"/>
      <c r="DI13" s="7"/>
      <c r="DJ13" s="7"/>
      <c r="DK13" s="7"/>
      <c r="DL13" s="7"/>
      <c r="DM13" s="32" t="s">
        <v>1261</v>
      </c>
      <c r="DN13" s="7" t="s">
        <v>1001</v>
      </c>
      <c r="DO13" s="7" t="s">
        <v>1002</v>
      </c>
      <c r="DP13" s="7"/>
      <c r="DQ13" s="7"/>
      <c r="DR13" s="7"/>
      <c r="DS13" s="7"/>
      <c r="DT13" s="7"/>
      <c r="DU13" s="32" t="s">
        <v>1303</v>
      </c>
      <c r="DV13" s="7" t="s">
        <v>1003</v>
      </c>
      <c r="DW13" s="7" t="s">
        <v>1004</v>
      </c>
      <c r="DX13" s="7"/>
      <c r="DY13" s="7"/>
      <c r="DZ13" s="7"/>
      <c r="EA13" s="7"/>
      <c r="EB13" s="7"/>
      <c r="EC13" s="32" t="s">
        <v>1280</v>
      </c>
      <c r="ED13" s="7" t="s">
        <v>1005</v>
      </c>
      <c r="EE13" s="7" t="s">
        <v>1006</v>
      </c>
      <c r="EF13" s="7" t="s">
        <v>477</v>
      </c>
      <c r="EG13" s="7"/>
      <c r="EH13" s="7"/>
      <c r="EI13" s="7"/>
      <c r="EJ13" s="7"/>
      <c r="EK13" s="7"/>
      <c r="EL13" s="32"/>
      <c r="EM13" s="7"/>
      <c r="EN13" s="7"/>
      <c r="EO13" s="7"/>
      <c r="EP13" s="7"/>
      <c r="EQ13" s="7"/>
      <c r="ER13" s="7"/>
      <c r="ES13" s="7"/>
      <c r="ET13" s="7"/>
      <c r="EU13" s="32"/>
      <c r="EV13" s="7"/>
      <c r="EW13" s="7"/>
      <c r="EX13" s="7"/>
      <c r="EY13" s="7"/>
      <c r="EZ13" s="7"/>
      <c r="FA13" s="7"/>
      <c r="FB13" s="7"/>
      <c r="FC13" s="32"/>
      <c r="FD13" s="7"/>
      <c r="FE13" s="7"/>
      <c r="FF13" s="7"/>
      <c r="FG13" s="7"/>
      <c r="FH13" s="7"/>
      <c r="FI13" s="7"/>
      <c r="FJ13" s="7"/>
      <c r="FK13" s="32"/>
      <c r="FL13" s="7"/>
      <c r="FM13" s="7"/>
      <c r="FN13" s="7"/>
      <c r="FO13" s="7"/>
      <c r="FP13" s="7"/>
      <c r="FQ13" s="7"/>
      <c r="FR13" s="7"/>
      <c r="FS13" s="32"/>
      <c r="FT13" s="30"/>
      <c r="FU13" s="30"/>
      <c r="FV13" s="30"/>
      <c r="FW13" s="30"/>
      <c r="FX13" s="30"/>
      <c r="FY13" s="30"/>
      <c r="FZ13" s="30"/>
      <c r="GA13" s="32"/>
      <c r="GB13" s="30"/>
      <c r="GC13" s="30"/>
      <c r="GD13" s="30"/>
      <c r="GE13" s="30"/>
      <c r="GF13" s="30"/>
      <c r="GG13" s="30"/>
      <c r="GH13" s="30"/>
      <c r="GI13" s="32"/>
      <c r="GJ13" s="7"/>
      <c r="GK13" s="7"/>
      <c r="GL13" s="7"/>
      <c r="GM13" s="7"/>
      <c r="GN13" s="7"/>
      <c r="GO13" s="7"/>
      <c r="GP13" s="7"/>
      <c r="GQ13" s="32"/>
      <c r="GR13" s="7"/>
      <c r="GS13" s="30"/>
      <c r="GT13" s="7"/>
      <c r="GU13" s="30"/>
      <c r="GV13" s="7"/>
      <c r="GW13" s="7"/>
      <c r="GX13" s="30"/>
      <c r="GY13" s="7" t="s">
        <v>952</v>
      </c>
      <c r="GZ13" s="7" t="s">
        <v>953</v>
      </c>
      <c r="HA13" s="7" t="s">
        <v>881</v>
      </c>
      <c r="HB13" s="7" t="s">
        <v>956</v>
      </c>
      <c r="HC13" s="7" t="s">
        <v>711</v>
      </c>
      <c r="HD13" s="7" t="s">
        <v>954</v>
      </c>
      <c r="HE13" s="7" t="s">
        <v>955</v>
      </c>
      <c r="HF13" s="7"/>
      <c r="HG13" s="7"/>
      <c r="HH13" s="7"/>
      <c r="HI13" s="7"/>
      <c r="HJ13" s="7"/>
      <c r="HK13" s="7"/>
      <c r="HL13" s="7"/>
      <c r="HM13" s="7"/>
      <c r="HN13" s="7"/>
      <c r="HO13" s="7"/>
      <c r="HP13" s="7"/>
      <c r="HQ13" s="7"/>
      <c r="HR13" s="7"/>
      <c r="HS13" s="7"/>
      <c r="HT13" s="7"/>
      <c r="HU13" s="7"/>
      <c r="HV13" s="7"/>
    </row>
    <row r="14" spans="1:230" ht="126">
      <c r="A14" s="7" t="s">
        <v>43</v>
      </c>
      <c r="B14" s="7" t="s">
        <v>42</v>
      </c>
      <c r="C14" s="7" t="s">
        <v>42</v>
      </c>
      <c r="D14" s="7" t="s">
        <v>37</v>
      </c>
      <c r="E14" s="34">
        <v>2.97</v>
      </c>
      <c r="F14" s="34" t="s">
        <v>1933</v>
      </c>
      <c r="G14" s="35">
        <v>2</v>
      </c>
      <c r="H14" s="7" t="s">
        <v>474</v>
      </c>
      <c r="I14" s="7" t="s">
        <v>1743</v>
      </c>
      <c r="J14" s="7" t="s">
        <v>475</v>
      </c>
      <c r="K14" s="7" t="s">
        <v>496</v>
      </c>
      <c r="L14" s="7" t="s">
        <v>491</v>
      </c>
      <c r="M14" s="7" t="s">
        <v>638</v>
      </c>
      <c r="N14" s="7" t="s">
        <v>492</v>
      </c>
      <c r="O14" s="7"/>
      <c r="P14" s="7"/>
      <c r="Q14" s="7"/>
      <c r="R14" s="7"/>
      <c r="S14" s="7"/>
      <c r="T14" s="7"/>
      <c r="U14" s="7"/>
      <c r="V14" s="7"/>
      <c r="W14" s="7"/>
      <c r="X14" s="7"/>
      <c r="Y14" s="7"/>
      <c r="Z14" s="32" t="s">
        <v>1271</v>
      </c>
      <c r="AA14" s="7" t="s">
        <v>475</v>
      </c>
      <c r="AB14" s="7" t="s">
        <v>476</v>
      </c>
      <c r="AC14" s="7" t="s">
        <v>477</v>
      </c>
      <c r="AD14" s="7" t="s">
        <v>478</v>
      </c>
      <c r="AE14" s="7"/>
      <c r="AF14" s="7"/>
      <c r="AG14" s="7"/>
      <c r="AH14" s="7"/>
      <c r="AI14" s="7"/>
      <c r="AJ14" s="7"/>
      <c r="AK14" s="7"/>
      <c r="AL14" s="32" t="s">
        <v>1765</v>
      </c>
      <c r="AM14" s="7" t="s">
        <v>479</v>
      </c>
      <c r="AN14" s="7" t="s">
        <v>480</v>
      </c>
      <c r="AO14" s="7" t="s">
        <v>481</v>
      </c>
      <c r="AP14" s="7"/>
      <c r="AQ14" s="7"/>
      <c r="AR14" s="7"/>
      <c r="AS14" s="7"/>
      <c r="AT14" s="32" t="s">
        <v>1789</v>
      </c>
      <c r="AU14" s="7" t="s">
        <v>482</v>
      </c>
      <c r="AV14" s="7" t="s">
        <v>497</v>
      </c>
      <c r="AW14" s="7"/>
      <c r="AX14" s="7"/>
      <c r="AY14" s="7"/>
      <c r="AZ14" s="7"/>
      <c r="BA14" s="7"/>
      <c r="BB14" s="7"/>
      <c r="BC14" s="7"/>
      <c r="BD14" s="32" t="s">
        <v>1793</v>
      </c>
      <c r="BE14" s="7" t="s">
        <v>498</v>
      </c>
      <c r="BF14" s="7" t="s">
        <v>483</v>
      </c>
      <c r="BG14" s="7" t="s">
        <v>484</v>
      </c>
      <c r="BH14" s="7" t="s">
        <v>485</v>
      </c>
      <c r="BI14" s="7" t="s">
        <v>486</v>
      </c>
      <c r="BJ14" s="7"/>
      <c r="BK14" s="7"/>
      <c r="BL14" s="7"/>
      <c r="BM14" s="32" t="s">
        <v>1806</v>
      </c>
      <c r="BN14" s="7" t="s">
        <v>487</v>
      </c>
      <c r="BO14" s="7" t="s">
        <v>488</v>
      </c>
      <c r="BP14" s="7" t="s">
        <v>489</v>
      </c>
      <c r="BQ14" s="7" t="s">
        <v>490</v>
      </c>
      <c r="BR14" s="7"/>
      <c r="BS14" s="7"/>
      <c r="BT14" s="7"/>
      <c r="BU14" s="7"/>
      <c r="BV14" s="32"/>
      <c r="BW14" s="7"/>
      <c r="BX14" s="7"/>
      <c r="BY14" s="7"/>
      <c r="BZ14" s="7"/>
      <c r="CA14" s="7"/>
      <c r="CB14" s="7"/>
      <c r="CC14" s="7"/>
      <c r="CD14" s="32"/>
      <c r="CE14" s="7"/>
      <c r="CF14" s="7"/>
      <c r="CG14" s="7"/>
      <c r="CH14" s="7"/>
      <c r="CI14" s="7"/>
      <c r="CJ14" s="7"/>
      <c r="CK14" s="7"/>
      <c r="CL14" s="32"/>
      <c r="CM14" s="7"/>
      <c r="CN14" s="7"/>
      <c r="CO14" s="7"/>
      <c r="CP14" s="7"/>
      <c r="CQ14" s="7"/>
      <c r="CR14" s="7"/>
      <c r="CS14" s="7"/>
      <c r="CT14" s="32"/>
      <c r="CU14" s="7"/>
      <c r="CV14" s="7"/>
      <c r="CW14" s="7"/>
      <c r="CX14" s="7"/>
      <c r="CY14" s="7"/>
      <c r="CZ14" s="7"/>
      <c r="DA14" s="7"/>
      <c r="DB14" s="32"/>
      <c r="DC14" s="7"/>
      <c r="DD14" s="7"/>
      <c r="DE14" s="7"/>
      <c r="DF14" s="7"/>
      <c r="DG14" s="7"/>
      <c r="DH14" s="7"/>
      <c r="DI14" s="7"/>
      <c r="DJ14" s="7"/>
      <c r="DK14" s="7"/>
      <c r="DL14" s="7"/>
      <c r="DM14" s="32"/>
      <c r="DN14" s="7"/>
      <c r="DO14" s="7"/>
      <c r="DP14" s="7"/>
      <c r="DQ14" s="7"/>
      <c r="DR14" s="7"/>
      <c r="DS14" s="7"/>
      <c r="DT14" s="7"/>
      <c r="DU14" s="32"/>
      <c r="DV14" s="7"/>
      <c r="DW14" s="7"/>
      <c r="DX14" s="7"/>
      <c r="DY14" s="7"/>
      <c r="DZ14" s="7"/>
      <c r="EA14" s="7"/>
      <c r="EB14" s="7"/>
      <c r="EC14" s="32"/>
      <c r="ED14" s="7"/>
      <c r="EE14" s="7"/>
      <c r="EF14" s="7"/>
      <c r="EG14" s="7"/>
      <c r="EH14" s="7"/>
      <c r="EI14" s="7"/>
      <c r="EJ14" s="7"/>
      <c r="EK14" s="7"/>
      <c r="EL14" s="32"/>
      <c r="EM14" s="7"/>
      <c r="EN14" s="7"/>
      <c r="EO14" s="7"/>
      <c r="EP14" s="7"/>
      <c r="EQ14" s="7"/>
      <c r="ER14" s="7"/>
      <c r="ES14" s="7"/>
      <c r="ET14" s="7"/>
      <c r="EU14" s="32"/>
      <c r="EV14" s="7"/>
      <c r="EW14" s="7"/>
      <c r="EX14" s="7"/>
      <c r="EY14" s="7"/>
      <c r="EZ14" s="7"/>
      <c r="FA14" s="7"/>
      <c r="FB14" s="7"/>
      <c r="FC14" s="32"/>
      <c r="FD14" s="7"/>
      <c r="FE14" s="7"/>
      <c r="FF14" s="7"/>
      <c r="FG14" s="7"/>
      <c r="FH14" s="7"/>
      <c r="FI14" s="7"/>
      <c r="FJ14" s="7"/>
      <c r="FK14" s="32"/>
      <c r="FL14" s="7"/>
      <c r="FM14" s="7"/>
      <c r="FN14" s="7"/>
      <c r="FO14" s="7"/>
      <c r="FP14" s="7"/>
      <c r="FQ14" s="7"/>
      <c r="FR14" s="7"/>
      <c r="FS14" s="32"/>
      <c r="FT14" s="30"/>
      <c r="FU14" s="30"/>
      <c r="FV14" s="30"/>
      <c r="FW14" s="30"/>
      <c r="FX14" s="30"/>
      <c r="FY14" s="30"/>
      <c r="FZ14" s="30"/>
      <c r="GA14" s="32"/>
      <c r="GB14" s="30"/>
      <c r="GC14" s="30"/>
      <c r="GD14" s="30"/>
      <c r="GE14" s="30"/>
      <c r="GF14" s="30"/>
      <c r="GG14" s="30"/>
      <c r="GH14" s="30"/>
      <c r="GI14" s="32"/>
      <c r="GJ14" s="7"/>
      <c r="GK14" s="7"/>
      <c r="GL14" s="7"/>
      <c r="GM14" s="7"/>
      <c r="GN14" s="7"/>
      <c r="GO14" s="7"/>
      <c r="GP14" s="7"/>
      <c r="GQ14" s="32"/>
      <c r="GR14" s="7"/>
      <c r="GS14" s="30"/>
      <c r="GT14" s="7"/>
      <c r="GU14" s="30"/>
      <c r="GV14" s="7"/>
      <c r="GW14" s="7"/>
      <c r="GX14" s="30"/>
      <c r="GY14" s="7">
        <v>0</v>
      </c>
      <c r="GZ14" s="7"/>
      <c r="HA14" s="7"/>
      <c r="HB14" s="7"/>
      <c r="HC14" s="7"/>
      <c r="HD14" s="7"/>
      <c r="HE14" s="7"/>
      <c r="HF14" s="7"/>
      <c r="HG14" s="7"/>
      <c r="HH14" s="7"/>
      <c r="HI14" s="7"/>
      <c r="HJ14" s="7"/>
      <c r="HK14" s="7"/>
      <c r="HL14" s="7"/>
      <c r="HM14" s="7"/>
      <c r="HN14" s="7"/>
      <c r="HO14" s="7"/>
      <c r="HP14" s="7"/>
      <c r="HQ14" s="7"/>
      <c r="HR14" s="7"/>
      <c r="HS14" s="7"/>
      <c r="HT14" s="7"/>
      <c r="HU14" s="7"/>
      <c r="HV14" s="7" t="s">
        <v>495</v>
      </c>
    </row>
    <row r="15" spans="1:230" ht="126">
      <c r="A15" s="7" t="s">
        <v>44</v>
      </c>
      <c r="B15" s="7" t="s">
        <v>42</v>
      </c>
      <c r="C15" s="7" t="s">
        <v>42</v>
      </c>
      <c r="D15" s="7" t="s">
        <v>37</v>
      </c>
      <c r="E15" s="34">
        <v>2.4</v>
      </c>
      <c r="F15" s="34" t="s">
        <v>1933</v>
      </c>
      <c r="G15" s="35">
        <v>5</v>
      </c>
      <c r="H15" s="7" t="s">
        <v>569</v>
      </c>
      <c r="I15" s="7" t="s">
        <v>1744</v>
      </c>
      <c r="J15" s="7" t="s">
        <v>570</v>
      </c>
      <c r="K15" s="7" t="s">
        <v>245</v>
      </c>
      <c r="L15" s="7" t="s">
        <v>898</v>
      </c>
      <c r="M15" s="7" t="s">
        <v>268</v>
      </c>
      <c r="N15" s="7" t="s">
        <v>658</v>
      </c>
      <c r="O15" s="7" t="s">
        <v>276</v>
      </c>
      <c r="P15" s="7" t="s">
        <v>851</v>
      </c>
      <c r="Q15" s="7"/>
      <c r="R15" s="7"/>
      <c r="S15" s="7"/>
      <c r="T15" s="7"/>
      <c r="U15" s="7"/>
      <c r="V15" s="7"/>
      <c r="W15" s="7"/>
      <c r="X15" s="7"/>
      <c r="Y15" s="7"/>
      <c r="Z15" s="32" t="s">
        <v>1269</v>
      </c>
      <c r="AA15" s="7" t="s">
        <v>570</v>
      </c>
      <c r="AB15" s="7" t="s">
        <v>571</v>
      </c>
      <c r="AC15" s="7"/>
      <c r="AD15" s="7"/>
      <c r="AE15" s="7"/>
      <c r="AF15" s="7"/>
      <c r="AG15" s="7"/>
      <c r="AH15" s="7"/>
      <c r="AI15" s="7"/>
      <c r="AJ15" s="7"/>
      <c r="AK15" s="7"/>
      <c r="AL15" s="32" t="s">
        <v>1768</v>
      </c>
      <c r="AM15" s="7" t="s">
        <v>572</v>
      </c>
      <c r="AN15" s="7" t="s">
        <v>573</v>
      </c>
      <c r="AO15" s="7"/>
      <c r="AP15" s="7"/>
      <c r="AQ15" s="7"/>
      <c r="AR15" s="7"/>
      <c r="AS15" s="7"/>
      <c r="AT15" s="32" t="s">
        <v>1786</v>
      </c>
      <c r="AU15" s="7" t="s">
        <v>574</v>
      </c>
      <c r="AV15" s="7"/>
      <c r="AW15" s="7"/>
      <c r="AX15" s="7"/>
      <c r="AY15" s="7"/>
      <c r="AZ15" s="7"/>
      <c r="BA15" s="7"/>
      <c r="BB15" s="7"/>
      <c r="BC15" s="7"/>
      <c r="BD15" s="32" t="s">
        <v>1298</v>
      </c>
      <c r="BE15" s="7" t="s">
        <v>575</v>
      </c>
      <c r="BF15" s="7" t="s">
        <v>576</v>
      </c>
      <c r="BG15" s="7" t="s">
        <v>577</v>
      </c>
      <c r="BH15" s="7" t="s">
        <v>578</v>
      </c>
      <c r="BI15" s="7" t="s">
        <v>579</v>
      </c>
      <c r="BJ15" s="7"/>
      <c r="BK15" s="7"/>
      <c r="BL15" s="7"/>
      <c r="BM15" s="32" t="s">
        <v>1314</v>
      </c>
      <c r="BN15" s="7" t="s">
        <v>580</v>
      </c>
      <c r="BO15" s="7" t="s">
        <v>581</v>
      </c>
      <c r="BP15" s="7"/>
      <c r="BQ15" s="7"/>
      <c r="BR15" s="7"/>
      <c r="BS15" s="7"/>
      <c r="BT15" s="7"/>
      <c r="BU15" s="7"/>
      <c r="BV15" s="32" t="s">
        <v>1251</v>
      </c>
      <c r="BW15" s="7" t="s">
        <v>582</v>
      </c>
      <c r="BX15" s="7"/>
      <c r="BY15" s="7"/>
      <c r="BZ15" s="7"/>
      <c r="CA15" s="7"/>
      <c r="CB15" s="7"/>
      <c r="CC15" s="7"/>
      <c r="CD15" s="32" t="s">
        <v>1290</v>
      </c>
      <c r="CE15" s="7" t="s">
        <v>583</v>
      </c>
      <c r="CF15" s="7"/>
      <c r="CG15" s="7"/>
      <c r="CH15" s="7"/>
      <c r="CI15" s="7"/>
      <c r="CJ15" s="7"/>
      <c r="CK15" s="7"/>
      <c r="CL15" s="32" t="s">
        <v>1248</v>
      </c>
      <c r="CM15" s="7" t="s">
        <v>584</v>
      </c>
      <c r="CN15" s="7"/>
      <c r="CO15" s="7"/>
      <c r="CP15" s="7"/>
      <c r="CQ15" s="7"/>
      <c r="CR15" s="7"/>
      <c r="CS15" s="7"/>
      <c r="CT15" s="32"/>
      <c r="CU15" s="7"/>
      <c r="CV15" s="7"/>
      <c r="CW15" s="7"/>
      <c r="CX15" s="7"/>
      <c r="CY15" s="7"/>
      <c r="CZ15" s="7"/>
      <c r="DA15" s="7"/>
      <c r="DB15" s="32"/>
      <c r="DC15" s="7"/>
      <c r="DD15" s="7"/>
      <c r="DE15" s="7"/>
      <c r="DF15" s="7"/>
      <c r="DG15" s="7"/>
      <c r="DH15" s="7"/>
      <c r="DI15" s="7"/>
      <c r="DJ15" s="7"/>
      <c r="DK15" s="7"/>
      <c r="DL15" s="7"/>
      <c r="DM15" s="32"/>
      <c r="DN15" s="7"/>
      <c r="DO15" s="7"/>
      <c r="DP15" s="7"/>
      <c r="DQ15" s="7"/>
      <c r="DR15" s="7"/>
      <c r="DS15" s="7"/>
      <c r="DT15" s="7"/>
      <c r="DU15" s="32"/>
      <c r="DV15" s="7"/>
      <c r="DW15" s="7"/>
      <c r="DX15" s="7"/>
      <c r="DY15" s="7"/>
      <c r="DZ15" s="7"/>
      <c r="EA15" s="7"/>
      <c r="EB15" s="7"/>
      <c r="EC15" s="32"/>
      <c r="ED15" s="7"/>
      <c r="EE15" s="7"/>
      <c r="EF15" s="7"/>
      <c r="EG15" s="7"/>
      <c r="EH15" s="7"/>
      <c r="EI15" s="7"/>
      <c r="EJ15" s="7"/>
      <c r="EK15" s="7"/>
      <c r="EL15" s="32"/>
      <c r="EM15" s="7"/>
      <c r="EN15" s="7"/>
      <c r="EO15" s="7"/>
      <c r="EP15" s="7"/>
      <c r="EQ15" s="7"/>
      <c r="ER15" s="7"/>
      <c r="ES15" s="7"/>
      <c r="ET15" s="7"/>
      <c r="EU15" s="32"/>
      <c r="EV15" s="7"/>
      <c r="EW15" s="7"/>
      <c r="EX15" s="7"/>
      <c r="EY15" s="7"/>
      <c r="EZ15" s="7"/>
      <c r="FA15" s="7"/>
      <c r="FB15" s="7"/>
      <c r="FC15" s="32"/>
      <c r="FD15" s="7"/>
      <c r="FE15" s="7"/>
      <c r="FF15" s="7"/>
      <c r="FG15" s="7"/>
      <c r="FH15" s="7"/>
      <c r="FI15" s="7"/>
      <c r="FJ15" s="7"/>
      <c r="FK15" s="32"/>
      <c r="FL15" s="7"/>
      <c r="FM15" s="7"/>
      <c r="FN15" s="7"/>
      <c r="FO15" s="7"/>
      <c r="FP15" s="7"/>
      <c r="FQ15" s="7"/>
      <c r="FR15" s="7"/>
      <c r="FS15" s="32"/>
      <c r="FT15" s="30"/>
      <c r="FU15" s="30"/>
      <c r="FV15" s="30"/>
      <c r="FW15" s="30"/>
      <c r="FX15" s="30"/>
      <c r="FY15" s="30"/>
      <c r="FZ15" s="30"/>
      <c r="GA15" s="32"/>
      <c r="GB15" s="30"/>
      <c r="GC15" s="30"/>
      <c r="GD15" s="30"/>
      <c r="GE15" s="30"/>
      <c r="GF15" s="30"/>
      <c r="GG15" s="30"/>
      <c r="GH15" s="30"/>
      <c r="GI15" s="32"/>
      <c r="GJ15" s="7"/>
      <c r="GK15" s="7"/>
      <c r="GL15" s="7"/>
      <c r="GM15" s="7"/>
      <c r="GN15" s="7"/>
      <c r="GO15" s="7"/>
      <c r="GP15" s="7"/>
      <c r="GQ15" s="32"/>
      <c r="GR15" s="7"/>
      <c r="GS15" s="30"/>
      <c r="GT15" s="7"/>
      <c r="GU15" s="30"/>
      <c r="GV15" s="7"/>
      <c r="GW15" s="7"/>
      <c r="GX15" s="30"/>
      <c r="GY15" s="7" t="s">
        <v>587</v>
      </c>
      <c r="GZ15" s="7" t="s">
        <v>588</v>
      </c>
      <c r="HA15" s="7" t="s">
        <v>589</v>
      </c>
      <c r="HB15" s="7"/>
      <c r="HC15" s="7"/>
      <c r="HD15" s="7"/>
      <c r="HE15" s="7"/>
      <c r="HF15" s="7"/>
      <c r="HG15" s="7"/>
      <c r="HH15" s="7"/>
      <c r="HI15" s="7"/>
      <c r="HJ15" s="7"/>
      <c r="HK15" s="7"/>
      <c r="HL15" s="7"/>
      <c r="HM15" s="7"/>
      <c r="HN15" s="7"/>
      <c r="HO15" s="7"/>
      <c r="HP15" s="7"/>
      <c r="HQ15" s="7"/>
      <c r="HR15" s="7"/>
      <c r="HS15" s="7"/>
      <c r="HT15" s="7"/>
      <c r="HU15" s="7"/>
      <c r="HV15" s="7" t="s">
        <v>590</v>
      </c>
    </row>
    <row r="16" spans="1:230" s="7" customFormat="1" ht="126">
      <c r="A16" s="7" t="s">
        <v>52</v>
      </c>
      <c r="B16" s="7" t="s">
        <v>53</v>
      </c>
      <c r="C16" s="7" t="s">
        <v>42</v>
      </c>
      <c r="D16" s="7" t="s">
        <v>37</v>
      </c>
      <c r="E16" s="34">
        <v>1.89</v>
      </c>
      <c r="F16" s="34" t="s">
        <v>1933</v>
      </c>
      <c r="G16" s="35">
        <v>4</v>
      </c>
      <c r="H16" s="7" t="s">
        <v>848</v>
      </c>
      <c r="I16" s="7" t="s">
        <v>1752</v>
      </c>
      <c r="J16" s="7" t="s">
        <v>861</v>
      </c>
      <c r="K16" s="7" t="s">
        <v>849</v>
      </c>
      <c r="L16" s="7" t="s">
        <v>565</v>
      </c>
      <c r="M16" s="7" t="s">
        <v>860</v>
      </c>
      <c r="N16" s="7" t="s">
        <v>1418</v>
      </c>
      <c r="O16" s="7" t="s">
        <v>853</v>
      </c>
      <c r="Z16" s="32" t="s">
        <v>1280</v>
      </c>
      <c r="AA16" s="7" t="s">
        <v>861</v>
      </c>
      <c r="AB16" s="7" t="s">
        <v>862</v>
      </c>
      <c r="AC16" s="7" t="s">
        <v>863</v>
      </c>
      <c r="AD16" s="7" t="s">
        <v>864</v>
      </c>
      <c r="AL16" s="32" t="s">
        <v>1296</v>
      </c>
      <c r="AM16" s="7" t="s">
        <v>885</v>
      </c>
      <c r="AN16" s="7" t="s">
        <v>865</v>
      </c>
      <c r="AO16" s="7" t="s">
        <v>866</v>
      </c>
      <c r="AP16" s="7" t="s">
        <v>867</v>
      </c>
      <c r="AQ16" s="7" t="s">
        <v>868</v>
      </c>
      <c r="AR16" s="7" t="s">
        <v>869</v>
      </c>
      <c r="AS16" s="7" t="s">
        <v>870</v>
      </c>
      <c r="AT16" s="32" t="s">
        <v>1257</v>
      </c>
      <c r="AU16" s="7" t="s">
        <v>886</v>
      </c>
      <c r="AV16" s="7" t="s">
        <v>871</v>
      </c>
      <c r="AW16" s="7" t="s">
        <v>872</v>
      </c>
      <c r="BD16" s="32" t="s">
        <v>1256</v>
      </c>
      <c r="BE16" s="7" t="s">
        <v>873</v>
      </c>
      <c r="BF16" s="7" t="s">
        <v>874</v>
      </c>
      <c r="BG16" s="7" t="s">
        <v>875</v>
      </c>
      <c r="BH16" s="7" t="s">
        <v>876</v>
      </c>
      <c r="BI16" s="7" t="s">
        <v>877</v>
      </c>
      <c r="BJ16" s="7" t="s">
        <v>878</v>
      </c>
      <c r="BM16" s="32" t="s">
        <v>1251</v>
      </c>
      <c r="BN16" s="7" t="s">
        <v>879</v>
      </c>
      <c r="BO16" s="7" t="s">
        <v>287</v>
      </c>
      <c r="BV16" s="32"/>
      <c r="CD16" s="32"/>
      <c r="CL16" s="32"/>
      <c r="CT16" s="32"/>
      <c r="DB16" s="32"/>
      <c r="DM16" s="32"/>
      <c r="DU16" s="32"/>
      <c r="EC16" s="32"/>
      <c r="EL16" s="32"/>
      <c r="EU16" s="32"/>
      <c r="FC16" s="32"/>
      <c r="FK16" s="32"/>
      <c r="FS16" s="32"/>
      <c r="FT16" s="30"/>
      <c r="FU16" s="30"/>
      <c r="FV16" s="30"/>
      <c r="FW16" s="30"/>
      <c r="FX16" s="30"/>
      <c r="FY16" s="30"/>
      <c r="FZ16" s="30"/>
      <c r="GA16" s="32"/>
      <c r="GB16" s="30"/>
      <c r="GC16" s="30"/>
      <c r="GD16" s="30"/>
      <c r="GE16" s="30"/>
      <c r="GF16" s="30"/>
      <c r="GG16" s="30"/>
      <c r="GH16" s="30"/>
      <c r="GI16" s="32"/>
      <c r="GQ16" s="32"/>
      <c r="GS16" s="30"/>
      <c r="GU16" s="30"/>
      <c r="GX16" s="30"/>
      <c r="GY16" s="7" t="s">
        <v>880</v>
      </c>
      <c r="GZ16" s="7" t="s">
        <v>881</v>
      </c>
      <c r="HA16" s="7" t="s">
        <v>882</v>
      </c>
      <c r="HB16" s="7" t="s">
        <v>883</v>
      </c>
      <c r="HV16" s="7" t="s">
        <v>884</v>
      </c>
    </row>
    <row r="17" spans="1:230" s="7" customFormat="1" ht="147">
      <c r="A17" s="7" t="s">
        <v>54</v>
      </c>
      <c r="B17" s="7" t="s">
        <v>55</v>
      </c>
      <c r="C17" s="7" t="s">
        <v>42</v>
      </c>
      <c r="D17" s="7" t="s">
        <v>37</v>
      </c>
      <c r="E17" s="34">
        <v>2.7</v>
      </c>
      <c r="F17" s="34" t="s">
        <v>1933</v>
      </c>
      <c r="G17" s="35">
        <v>5</v>
      </c>
      <c r="H17" s="7" t="s">
        <v>887</v>
      </c>
      <c r="I17" s="7" t="s">
        <v>1753</v>
      </c>
      <c r="J17" s="7" t="s">
        <v>914</v>
      </c>
      <c r="K17" s="7" t="s">
        <v>268</v>
      </c>
      <c r="L17" s="7" t="s">
        <v>849</v>
      </c>
      <c r="M17" s="7" t="s">
        <v>636</v>
      </c>
      <c r="N17" s="7" t="s">
        <v>1169</v>
      </c>
      <c r="O17" s="7" t="s">
        <v>399</v>
      </c>
      <c r="P17" s="7" t="s">
        <v>888</v>
      </c>
      <c r="Q17" s="7" t="s">
        <v>661</v>
      </c>
      <c r="R17" s="7" t="s">
        <v>851</v>
      </c>
      <c r="S17" s="7" t="s">
        <v>250</v>
      </c>
      <c r="Z17" s="32" t="s">
        <v>1263</v>
      </c>
      <c r="AA17" s="7" t="s">
        <v>914</v>
      </c>
      <c r="AB17" s="7" t="s">
        <v>916</v>
      </c>
      <c r="AC17" s="7" t="s">
        <v>917</v>
      </c>
      <c r="AL17" s="32" t="s">
        <v>1293</v>
      </c>
      <c r="AM17" s="7" t="s">
        <v>915</v>
      </c>
      <c r="AT17" s="32" t="s">
        <v>1287</v>
      </c>
      <c r="AU17" s="7" t="s">
        <v>918</v>
      </c>
      <c r="AV17" s="7" t="s">
        <v>919</v>
      </c>
      <c r="AW17" s="7" t="s">
        <v>920</v>
      </c>
      <c r="BD17" s="32" t="s">
        <v>1313</v>
      </c>
      <c r="BE17" s="7" t="s">
        <v>921</v>
      </c>
      <c r="BM17" s="32" t="s">
        <v>1298</v>
      </c>
      <c r="BN17" s="7" t="s">
        <v>922</v>
      </c>
      <c r="BO17" s="7" t="s">
        <v>923</v>
      </c>
      <c r="BP17" s="7" t="s">
        <v>924</v>
      </c>
      <c r="BQ17" s="7" t="s">
        <v>533</v>
      </c>
      <c r="BV17" s="32" t="s">
        <v>1260</v>
      </c>
      <c r="BW17" s="7" t="s">
        <v>925</v>
      </c>
      <c r="BX17" s="7" t="s">
        <v>926</v>
      </c>
      <c r="BY17" s="7" t="s">
        <v>927</v>
      </c>
      <c r="BZ17" s="7" t="s">
        <v>928</v>
      </c>
      <c r="CD17" s="32" t="s">
        <v>1271</v>
      </c>
      <c r="CE17" s="7" t="s">
        <v>929</v>
      </c>
      <c r="CF17" s="7" t="s">
        <v>930</v>
      </c>
      <c r="CL17" s="32" t="s">
        <v>1284</v>
      </c>
      <c r="CT17" s="32" t="s">
        <v>941</v>
      </c>
      <c r="CU17" s="7" t="s">
        <v>935</v>
      </c>
      <c r="CV17" s="7" t="s">
        <v>942</v>
      </c>
      <c r="DB17" s="32" t="s">
        <v>1308</v>
      </c>
      <c r="DC17" s="7" t="s">
        <v>936</v>
      </c>
      <c r="DD17" s="7" t="s">
        <v>937</v>
      </c>
      <c r="DM17" s="32" t="s">
        <v>1247</v>
      </c>
      <c r="DN17" s="7" t="s">
        <v>938</v>
      </c>
      <c r="DU17" s="32" t="s">
        <v>1266</v>
      </c>
      <c r="DV17" s="7" t="s">
        <v>939</v>
      </c>
      <c r="DW17" s="7" t="s">
        <v>769</v>
      </c>
      <c r="DX17" s="7" t="s">
        <v>940</v>
      </c>
      <c r="EC17" s="32"/>
      <c r="EL17" s="32"/>
      <c r="EU17" s="32"/>
      <c r="FC17" s="32"/>
      <c r="FK17" s="32"/>
      <c r="FS17" s="32"/>
      <c r="FT17" s="30"/>
      <c r="FU17" s="30"/>
      <c r="FV17" s="30"/>
      <c r="FW17" s="30"/>
      <c r="FX17" s="30"/>
      <c r="FY17" s="30"/>
      <c r="FZ17" s="30"/>
      <c r="GA17" s="32"/>
      <c r="GB17" s="30"/>
      <c r="GC17" s="30"/>
      <c r="GD17" s="30"/>
      <c r="GE17" s="30"/>
      <c r="GF17" s="30"/>
      <c r="GG17" s="30"/>
      <c r="GH17" s="30"/>
      <c r="GI17" s="32"/>
      <c r="GQ17" s="32"/>
      <c r="GS17" s="30"/>
      <c r="GU17" s="30"/>
      <c r="GX17" s="30"/>
      <c r="GY17" s="7" t="s">
        <v>911</v>
      </c>
      <c r="GZ17" s="7" t="s">
        <v>943</v>
      </c>
      <c r="HA17" s="7" t="s">
        <v>944</v>
      </c>
      <c r="HB17" s="7" t="s">
        <v>912</v>
      </c>
      <c r="HV17" s="7" t="s">
        <v>945</v>
      </c>
    </row>
    <row r="18" spans="1:230" ht="126">
      <c r="A18" s="7" t="s">
        <v>57</v>
      </c>
      <c r="B18" s="7" t="s">
        <v>42</v>
      </c>
      <c r="C18" s="7" t="s">
        <v>42</v>
      </c>
      <c r="D18" s="7" t="s">
        <v>37</v>
      </c>
      <c r="E18" s="34">
        <v>1.42</v>
      </c>
      <c r="F18" s="34" t="s">
        <v>1933</v>
      </c>
      <c r="G18" s="35">
        <v>3</v>
      </c>
      <c r="H18" s="7" t="s">
        <v>1027</v>
      </c>
      <c r="I18" s="7" t="s">
        <v>1755</v>
      </c>
      <c r="J18" s="7" t="s">
        <v>1022</v>
      </c>
      <c r="K18" s="7" t="s">
        <v>1028</v>
      </c>
      <c r="L18" s="7" t="s">
        <v>636</v>
      </c>
      <c r="M18" s="7" t="s">
        <v>566</v>
      </c>
      <c r="N18" s="7" t="s">
        <v>500</v>
      </c>
      <c r="O18" s="7"/>
      <c r="P18" s="7"/>
      <c r="Q18" s="7"/>
      <c r="R18" s="7"/>
      <c r="S18" s="7"/>
      <c r="T18" s="7"/>
      <c r="U18" s="7"/>
      <c r="V18" s="7"/>
      <c r="W18" s="7"/>
      <c r="X18" s="7"/>
      <c r="Y18" s="7"/>
      <c r="Z18" s="32" t="s">
        <v>1245</v>
      </c>
      <c r="AA18" s="7" t="s">
        <v>1022</v>
      </c>
      <c r="AB18" s="7"/>
      <c r="AC18" s="7"/>
      <c r="AD18" s="7"/>
      <c r="AE18" s="7"/>
      <c r="AF18" s="7"/>
      <c r="AG18" s="7"/>
      <c r="AH18" s="7"/>
      <c r="AI18" s="7"/>
      <c r="AJ18" s="7"/>
      <c r="AK18" s="7"/>
      <c r="AL18" s="32" t="s">
        <v>1288</v>
      </c>
      <c r="AM18" s="7" t="s">
        <v>1023</v>
      </c>
      <c r="AN18" s="7"/>
      <c r="AO18" s="7"/>
      <c r="AP18" s="7"/>
      <c r="AQ18" s="7"/>
      <c r="AR18" s="7"/>
      <c r="AS18" s="7"/>
      <c r="AT18" s="32" t="s">
        <v>1310</v>
      </c>
      <c r="AU18" s="7" t="s">
        <v>1024</v>
      </c>
      <c r="AV18" s="7"/>
      <c r="AW18" s="7"/>
      <c r="AX18" s="7"/>
      <c r="AY18" s="7"/>
      <c r="AZ18" s="7"/>
      <c r="BA18" s="7"/>
      <c r="BB18" s="7"/>
      <c r="BC18" s="7"/>
      <c r="BD18" s="32" t="s">
        <v>1274</v>
      </c>
      <c r="BE18" s="7" t="s">
        <v>1025</v>
      </c>
      <c r="BF18" s="7"/>
      <c r="BG18" s="7"/>
      <c r="BH18" s="7"/>
      <c r="BI18" s="7"/>
      <c r="BJ18" s="7"/>
      <c r="BK18" s="7"/>
      <c r="BL18" s="7"/>
      <c r="BM18" s="32" t="s">
        <v>1290</v>
      </c>
      <c r="BN18" s="7" t="s">
        <v>1026</v>
      </c>
      <c r="BO18" s="7"/>
      <c r="BP18" s="7"/>
      <c r="BQ18" s="7"/>
      <c r="BR18" s="7"/>
      <c r="BS18" s="7"/>
      <c r="BT18" s="7"/>
      <c r="BU18" s="7"/>
      <c r="BV18" s="32"/>
      <c r="BW18" s="7"/>
      <c r="BX18" s="7"/>
      <c r="BY18" s="7"/>
      <c r="BZ18" s="7"/>
      <c r="CA18" s="7"/>
      <c r="CB18" s="7"/>
      <c r="CC18" s="7"/>
      <c r="CD18" s="32"/>
      <c r="CE18" s="7"/>
      <c r="CF18" s="7"/>
      <c r="CG18" s="7"/>
      <c r="CH18" s="7"/>
      <c r="CI18" s="7"/>
      <c r="CJ18" s="7"/>
      <c r="CK18" s="7"/>
      <c r="CL18" s="32"/>
      <c r="CM18" s="7"/>
      <c r="CN18" s="7"/>
      <c r="CO18" s="7"/>
      <c r="CP18" s="7"/>
      <c r="CQ18" s="7"/>
      <c r="CR18" s="7"/>
      <c r="CS18" s="7"/>
      <c r="CT18" s="32"/>
      <c r="CU18" s="7"/>
      <c r="CV18" s="7"/>
      <c r="CW18" s="7"/>
      <c r="CX18" s="7"/>
      <c r="CY18" s="7"/>
      <c r="CZ18" s="7"/>
      <c r="DA18" s="7"/>
      <c r="DB18" s="32"/>
      <c r="DC18" s="7"/>
      <c r="DD18" s="7"/>
      <c r="DE18" s="7"/>
      <c r="DF18" s="7"/>
      <c r="DG18" s="7"/>
      <c r="DH18" s="7"/>
      <c r="DI18" s="7"/>
      <c r="DJ18" s="7"/>
      <c r="DK18" s="7"/>
      <c r="DL18" s="7"/>
      <c r="DM18" s="32"/>
      <c r="DN18" s="7"/>
      <c r="DO18" s="7"/>
      <c r="DP18" s="7"/>
      <c r="DQ18" s="7"/>
      <c r="DR18" s="7"/>
      <c r="DS18" s="7"/>
      <c r="DT18" s="7"/>
      <c r="DU18" s="32"/>
      <c r="DV18" s="7"/>
      <c r="DW18" s="7"/>
      <c r="DX18" s="7"/>
      <c r="DY18" s="7"/>
      <c r="DZ18" s="7"/>
      <c r="EA18" s="7"/>
      <c r="EB18" s="7"/>
      <c r="EC18" s="32"/>
      <c r="ED18" s="7"/>
      <c r="EE18" s="7"/>
      <c r="EF18" s="7"/>
      <c r="EG18" s="7"/>
      <c r="EH18" s="7"/>
      <c r="EI18" s="7"/>
      <c r="EJ18" s="7"/>
      <c r="EK18" s="7"/>
      <c r="EL18" s="32"/>
      <c r="EM18" s="7"/>
      <c r="EN18" s="7"/>
      <c r="EO18" s="7"/>
      <c r="EP18" s="7"/>
      <c r="EQ18" s="7"/>
      <c r="ER18" s="7"/>
      <c r="ES18" s="7"/>
      <c r="ET18" s="7"/>
      <c r="EU18" s="32"/>
      <c r="EV18" s="7"/>
      <c r="EW18" s="7"/>
      <c r="EX18" s="7"/>
      <c r="EY18" s="7"/>
      <c r="EZ18" s="7"/>
      <c r="FA18" s="7"/>
      <c r="FB18" s="7"/>
      <c r="FC18" s="32"/>
      <c r="FD18" s="7"/>
      <c r="FE18" s="7"/>
      <c r="FF18" s="7"/>
      <c r="FG18" s="7"/>
      <c r="FH18" s="7"/>
      <c r="FI18" s="7"/>
      <c r="FJ18" s="7"/>
      <c r="FK18" s="32"/>
      <c r="FL18" s="7"/>
      <c r="FM18" s="7"/>
      <c r="FN18" s="7"/>
      <c r="FO18" s="7"/>
      <c r="FP18" s="7"/>
      <c r="FQ18" s="7"/>
      <c r="FR18" s="7"/>
      <c r="FS18" s="32"/>
      <c r="FT18" s="30"/>
      <c r="FU18" s="30"/>
      <c r="FV18" s="30"/>
      <c r="FW18" s="30"/>
      <c r="FX18" s="30"/>
      <c r="FY18" s="30"/>
      <c r="FZ18" s="30"/>
      <c r="GA18" s="32"/>
      <c r="GB18" s="30"/>
      <c r="GC18" s="30"/>
      <c r="GD18" s="30"/>
      <c r="GE18" s="30"/>
      <c r="GF18" s="30"/>
      <c r="GG18" s="30"/>
      <c r="GH18" s="30"/>
      <c r="GI18" s="32"/>
      <c r="GJ18" s="7"/>
      <c r="GK18" s="7"/>
      <c r="GL18" s="7"/>
      <c r="GM18" s="7"/>
      <c r="GN18" s="7"/>
      <c r="GO18" s="7"/>
      <c r="GP18" s="7"/>
      <c r="GQ18" s="32"/>
      <c r="GR18" s="7"/>
      <c r="GS18" s="30"/>
      <c r="GT18" s="7"/>
      <c r="GU18" s="30"/>
      <c r="GV18" s="7"/>
      <c r="GW18" s="7"/>
      <c r="GX18" s="30"/>
      <c r="GY18" s="7" t="s">
        <v>1029</v>
      </c>
      <c r="GZ18" s="7" t="s">
        <v>1030</v>
      </c>
      <c r="HA18" s="7" t="s">
        <v>1031</v>
      </c>
      <c r="HB18" s="7" t="s">
        <v>776</v>
      </c>
      <c r="HC18" s="7" t="s">
        <v>1032</v>
      </c>
      <c r="HD18" s="7" t="s">
        <v>784</v>
      </c>
      <c r="HE18" s="7" t="s">
        <v>882</v>
      </c>
      <c r="HF18" s="7" t="s">
        <v>1033</v>
      </c>
      <c r="HG18" s="7"/>
      <c r="HH18" s="7"/>
      <c r="HI18" s="7"/>
      <c r="HJ18" s="7"/>
      <c r="HK18" s="7"/>
      <c r="HL18" s="7"/>
      <c r="HM18" s="7"/>
      <c r="HN18" s="7"/>
      <c r="HO18" s="7"/>
      <c r="HP18" s="7"/>
      <c r="HQ18" s="7"/>
      <c r="HR18" s="7"/>
      <c r="HS18" s="7"/>
      <c r="HT18" s="7"/>
      <c r="HU18" s="7"/>
      <c r="HV18" s="7" t="s">
        <v>1034</v>
      </c>
    </row>
    <row r="19" spans="1:230" s="7" customFormat="1" ht="147">
      <c r="A19" s="7" t="s">
        <v>60</v>
      </c>
      <c r="B19" s="7" t="s">
        <v>42</v>
      </c>
      <c r="C19" s="7" t="s">
        <v>42</v>
      </c>
      <c r="D19" s="7" t="s">
        <v>37</v>
      </c>
      <c r="E19" s="34">
        <v>3</v>
      </c>
      <c r="F19" s="34" t="s">
        <v>1933</v>
      </c>
      <c r="G19" s="35">
        <v>2</v>
      </c>
      <c r="H19" s="7" t="s">
        <v>1090</v>
      </c>
      <c r="I19" s="7" t="s">
        <v>1758</v>
      </c>
      <c r="J19" s="7" t="s">
        <v>1122</v>
      </c>
      <c r="K19" s="7" t="s">
        <v>802</v>
      </c>
      <c r="L19" s="7" t="s">
        <v>1169</v>
      </c>
      <c r="M19" s="7" t="s">
        <v>268</v>
      </c>
      <c r="N19" s="7" t="s">
        <v>273</v>
      </c>
      <c r="O19" s="7" t="s">
        <v>250</v>
      </c>
      <c r="P19" s="7" t="s">
        <v>278</v>
      </c>
      <c r="Q19" s="7" t="s">
        <v>1091</v>
      </c>
      <c r="R19" s="7" t="s">
        <v>1092</v>
      </c>
      <c r="S19" s="7" t="s">
        <v>1093</v>
      </c>
      <c r="T19" s="7" t="s">
        <v>888</v>
      </c>
      <c r="U19" s="7" t="s">
        <v>1119</v>
      </c>
      <c r="Z19" s="32" t="s">
        <v>1250</v>
      </c>
      <c r="AA19" s="7" t="s">
        <v>1122</v>
      </c>
      <c r="AB19" s="7" t="s">
        <v>1124</v>
      </c>
      <c r="AC19" s="7" t="s">
        <v>1125</v>
      </c>
      <c r="AD19" s="7" t="s">
        <v>1128</v>
      </c>
      <c r="AE19" s="7" t="s">
        <v>1130</v>
      </c>
      <c r="AF19" s="7" t="s">
        <v>1132</v>
      </c>
      <c r="AG19" s="7" t="s">
        <v>1134</v>
      </c>
      <c r="AH19" s="7" t="s">
        <v>1135</v>
      </c>
      <c r="AI19" s="7" t="s">
        <v>1137</v>
      </c>
      <c r="AJ19" s="7" t="s">
        <v>1139</v>
      </c>
      <c r="AL19" s="32" t="s">
        <v>1314</v>
      </c>
      <c r="AM19" s="7" t="s">
        <v>1140</v>
      </c>
      <c r="AN19" s="7" t="s">
        <v>1141</v>
      </c>
      <c r="AO19" s="7" t="s">
        <v>1142</v>
      </c>
      <c r="AT19" s="32" t="s">
        <v>1278</v>
      </c>
      <c r="AU19" s="7" t="s">
        <v>1143</v>
      </c>
      <c r="AV19" s="7" t="s">
        <v>1144</v>
      </c>
      <c r="AW19" s="7" t="s">
        <v>1145</v>
      </c>
      <c r="BD19" s="32" t="s">
        <v>1301</v>
      </c>
      <c r="BE19" s="7" t="s">
        <v>1146</v>
      </c>
      <c r="BF19" s="7" t="s">
        <v>1147</v>
      </c>
      <c r="BG19" s="7" t="s">
        <v>1149</v>
      </c>
      <c r="BM19" s="32" t="s">
        <v>1265</v>
      </c>
      <c r="BN19" s="7" t="s">
        <v>839</v>
      </c>
      <c r="BO19" s="7" t="s">
        <v>1151</v>
      </c>
      <c r="BP19" s="7" t="s">
        <v>838</v>
      </c>
      <c r="BV19" s="32" t="s">
        <v>1269</v>
      </c>
      <c r="BW19" s="7" t="s">
        <v>1152</v>
      </c>
      <c r="CD19" s="32" t="s">
        <v>1258</v>
      </c>
      <c r="CE19" s="7" t="s">
        <v>1153</v>
      </c>
      <c r="CF19" s="7" t="s">
        <v>1154</v>
      </c>
      <c r="CG19" s="7" t="s">
        <v>1155</v>
      </c>
      <c r="CL19" s="32" t="s">
        <v>1249</v>
      </c>
      <c r="CM19" s="7" t="s">
        <v>1156</v>
      </c>
      <c r="CT19" s="32" t="s">
        <v>1277</v>
      </c>
      <c r="CU19" s="7" t="s">
        <v>1157</v>
      </c>
      <c r="CV19" s="7" t="s">
        <v>1158</v>
      </c>
      <c r="DB19" s="32" t="s">
        <v>1272</v>
      </c>
      <c r="DC19" s="7" t="s">
        <v>1159</v>
      </c>
      <c r="DD19" s="7" t="s">
        <v>1160</v>
      </c>
      <c r="DM19" s="32" t="s">
        <v>1309</v>
      </c>
      <c r="DN19" s="7" t="s">
        <v>1161</v>
      </c>
      <c r="DO19" s="7" t="s">
        <v>1162</v>
      </c>
      <c r="DU19" s="32" t="s">
        <v>1254</v>
      </c>
      <c r="DV19" s="7" t="s">
        <v>1163</v>
      </c>
      <c r="DW19" s="7" t="s">
        <v>1164</v>
      </c>
      <c r="DX19" s="7" t="s">
        <v>1171</v>
      </c>
      <c r="DY19" s="7" t="s">
        <v>1148</v>
      </c>
      <c r="DZ19" s="7" t="s">
        <v>1165</v>
      </c>
      <c r="EC19" s="32" t="s">
        <v>1119</v>
      </c>
      <c r="ED19" s="7" t="s">
        <v>1166</v>
      </c>
      <c r="EE19" s="7" t="s">
        <v>1167</v>
      </c>
      <c r="EF19" s="7" t="s">
        <v>1168</v>
      </c>
      <c r="EL19" s="32"/>
      <c r="EU19" s="32"/>
      <c r="FC19" s="32"/>
      <c r="FK19" s="32"/>
      <c r="FS19" s="32"/>
      <c r="FT19" s="30"/>
      <c r="FU19" s="30"/>
      <c r="FV19" s="30"/>
      <c r="FW19" s="30"/>
      <c r="FX19" s="30"/>
      <c r="FY19" s="30"/>
      <c r="FZ19" s="30"/>
      <c r="GA19" s="32"/>
      <c r="GB19" s="30"/>
      <c r="GC19" s="30"/>
      <c r="GD19" s="30"/>
      <c r="GE19" s="30"/>
      <c r="GF19" s="30"/>
      <c r="GG19" s="30"/>
      <c r="GH19" s="30"/>
      <c r="GI19" s="32"/>
      <c r="GQ19" s="32"/>
      <c r="GS19" s="30"/>
      <c r="GU19" s="30"/>
      <c r="GX19" s="30"/>
      <c r="GY19" s="7" t="s">
        <v>717</v>
      </c>
      <c r="GZ19" s="7" t="s">
        <v>1180</v>
      </c>
      <c r="HA19" s="7" t="s">
        <v>1179</v>
      </c>
      <c r="HB19" s="7" t="s">
        <v>1178</v>
      </c>
      <c r="HC19" s="7" t="s">
        <v>1177</v>
      </c>
      <c r="HD19" s="7" t="s">
        <v>1176</v>
      </c>
      <c r="HE19" s="7" t="s">
        <v>1175</v>
      </c>
      <c r="HF19" s="7" t="s">
        <v>1174</v>
      </c>
      <c r="HG19" s="7" t="s">
        <v>1173</v>
      </c>
      <c r="HH19" s="7" t="s">
        <v>1172</v>
      </c>
    </row>
    <row r="20" spans="1:230" ht="147">
      <c r="A20" s="2" t="s">
        <v>70</v>
      </c>
      <c r="B20" s="2" t="s">
        <v>37</v>
      </c>
      <c r="C20" s="2" t="s">
        <v>37</v>
      </c>
      <c r="D20" s="2" t="s">
        <v>37</v>
      </c>
      <c r="E20" s="33">
        <v>3</v>
      </c>
      <c r="F20" s="33"/>
      <c r="G20" s="3"/>
      <c r="H20" s="8" t="s">
        <v>1821</v>
      </c>
      <c r="I20" s="8" t="s">
        <v>1822</v>
      </c>
      <c r="J20" s="8" t="s">
        <v>2</v>
      </c>
      <c r="K20" s="2" t="s">
        <v>1497</v>
      </c>
      <c r="L20" s="8" t="s">
        <v>249</v>
      </c>
      <c r="M20" s="2" t="s">
        <v>792</v>
      </c>
      <c r="N20" s="2" t="s">
        <v>658</v>
      </c>
      <c r="O20" s="2" t="s">
        <v>267</v>
      </c>
      <c r="P20" s="2" t="s">
        <v>268</v>
      </c>
      <c r="Q20" s="2" t="s">
        <v>1792</v>
      </c>
      <c r="R20" s="2" t="s">
        <v>628</v>
      </c>
      <c r="S20" s="2" t="s">
        <v>269</v>
      </c>
      <c r="T20" s="2" t="s">
        <v>639</v>
      </c>
      <c r="Z20" s="23" t="s">
        <v>1823</v>
      </c>
      <c r="AA20" s="2" t="s">
        <v>2</v>
      </c>
      <c r="AB20" s="2" t="s">
        <v>257</v>
      </c>
      <c r="AL20" s="23" t="s">
        <v>1826</v>
      </c>
      <c r="AM20" s="2" t="s">
        <v>258</v>
      </c>
      <c r="AT20" s="23" t="s">
        <v>1827</v>
      </c>
      <c r="AU20" s="2" t="s">
        <v>172</v>
      </c>
      <c r="BD20" s="23" t="s">
        <v>1829</v>
      </c>
      <c r="BE20" s="2" t="s">
        <v>173</v>
      </c>
      <c r="BF20" s="2" t="s">
        <v>259</v>
      </c>
      <c r="BM20" s="23" t="s">
        <v>1831</v>
      </c>
      <c r="BN20" s="2" t="s">
        <v>174</v>
      </c>
      <c r="BV20" s="23" t="s">
        <v>1833</v>
      </c>
      <c r="BW20" s="2" t="s">
        <v>175</v>
      </c>
      <c r="BX20" s="2" t="s">
        <v>176</v>
      </c>
      <c r="BY20" s="2" t="s">
        <v>177</v>
      </c>
      <c r="BZ20" s="2" t="s">
        <v>260</v>
      </c>
      <c r="CD20" s="23" t="s">
        <v>1308</v>
      </c>
      <c r="CE20" s="2" t="s">
        <v>178</v>
      </c>
      <c r="CF20" s="9" t="s">
        <v>261</v>
      </c>
      <c r="CG20" s="9" t="s">
        <v>262</v>
      </c>
      <c r="CH20" s="9" t="s">
        <v>659</v>
      </c>
      <c r="CL20" s="23" t="s">
        <v>1837</v>
      </c>
      <c r="CM20" s="9" t="s">
        <v>179</v>
      </c>
      <c r="CT20" s="26" t="s">
        <v>1263</v>
      </c>
      <c r="CU20" s="10" t="s">
        <v>180</v>
      </c>
      <c r="DB20" s="23" t="s">
        <v>1298</v>
      </c>
      <c r="DC20" s="2" t="s">
        <v>181</v>
      </c>
      <c r="DD20" s="2" t="s">
        <v>263</v>
      </c>
      <c r="DE20" s="2" t="s">
        <v>182</v>
      </c>
      <c r="DM20" s="23" t="s">
        <v>1840</v>
      </c>
      <c r="DN20" s="2" t="s">
        <v>264</v>
      </c>
      <c r="DO20" s="2" t="s">
        <v>265</v>
      </c>
      <c r="DU20" s="23" t="s">
        <v>1621</v>
      </c>
      <c r="DV20" s="2" t="s">
        <v>266</v>
      </c>
      <c r="DW20" s="2" t="s">
        <v>183</v>
      </c>
      <c r="EC20" s="23" t="s">
        <v>1842</v>
      </c>
      <c r="ED20" s="2" t="s">
        <v>184</v>
      </c>
      <c r="EE20" s="2" t="s">
        <v>185</v>
      </c>
      <c r="EL20" s="23" t="s">
        <v>1845</v>
      </c>
      <c r="EM20" s="2" t="s">
        <v>186</v>
      </c>
      <c r="EN20" s="2" t="s">
        <v>187</v>
      </c>
      <c r="EO20" s="2" t="s">
        <v>188</v>
      </c>
      <c r="EP20" s="2" t="s">
        <v>189</v>
      </c>
      <c r="EQ20" s="2" t="s">
        <v>190</v>
      </c>
      <c r="EU20" s="23"/>
      <c r="FC20" s="23"/>
      <c r="FK20" s="23"/>
      <c r="FS20" s="23"/>
      <c r="GA20" s="23"/>
      <c r="GI20" s="23"/>
      <c r="GQ20" s="23"/>
      <c r="GR20" s="2"/>
      <c r="GT20" s="2"/>
      <c r="GV20" s="2"/>
      <c r="GW20" s="2"/>
      <c r="GY20" s="2" t="s">
        <v>71</v>
      </c>
    </row>
    <row r="21" spans="1:230" ht="126">
      <c r="A21" s="2" t="s">
        <v>36</v>
      </c>
      <c r="B21" s="2" t="s">
        <v>42</v>
      </c>
      <c r="C21" s="2" t="s">
        <v>37</v>
      </c>
      <c r="D21" s="2" t="s">
        <v>37</v>
      </c>
      <c r="E21" s="33">
        <v>3</v>
      </c>
      <c r="F21" s="33"/>
      <c r="G21" s="3"/>
      <c r="H21" s="8" t="s">
        <v>191</v>
      </c>
      <c r="I21" s="8" t="s">
        <v>2008</v>
      </c>
      <c r="J21" s="8" t="s">
        <v>192</v>
      </c>
      <c r="K21" s="2" t="s">
        <v>245</v>
      </c>
      <c r="L21" s="8" t="s">
        <v>246</v>
      </c>
      <c r="M21" s="2" t="s">
        <v>285</v>
      </c>
      <c r="N21" s="2" t="s">
        <v>247</v>
      </c>
      <c r="O21" s="2" t="s">
        <v>248</v>
      </c>
      <c r="P21" s="2" t="s">
        <v>249</v>
      </c>
      <c r="Q21" s="2" t="s">
        <v>1104</v>
      </c>
      <c r="R21" s="2" t="s">
        <v>250</v>
      </c>
      <c r="S21" s="2" t="s">
        <v>286</v>
      </c>
      <c r="Z21" s="23" t="s">
        <v>1848</v>
      </c>
      <c r="AA21" s="2" t="s">
        <v>192</v>
      </c>
      <c r="AB21" s="2" t="s">
        <v>194</v>
      </c>
      <c r="AC21" s="2" t="s">
        <v>195</v>
      </c>
      <c r="AD21" s="2" t="s">
        <v>196</v>
      </c>
      <c r="AL21" s="23" t="s">
        <v>1850</v>
      </c>
      <c r="AM21" s="2" t="s">
        <v>197</v>
      </c>
      <c r="AT21" s="23" t="s">
        <v>1854</v>
      </c>
      <c r="AU21" s="2" t="s">
        <v>198</v>
      </c>
      <c r="AV21" s="2" t="s">
        <v>199</v>
      </c>
      <c r="BD21" s="23" t="s">
        <v>1859</v>
      </c>
      <c r="BE21" s="2" t="s">
        <v>200</v>
      </c>
      <c r="BF21" s="2" t="s">
        <v>201</v>
      </c>
      <c r="BG21" s="2" t="s">
        <v>202</v>
      </c>
      <c r="BH21" s="2" t="s">
        <v>203</v>
      </c>
      <c r="BI21" s="2" t="s">
        <v>204</v>
      </c>
      <c r="BJ21" s="2" t="s">
        <v>207</v>
      </c>
      <c r="BK21" s="2" t="s">
        <v>208</v>
      </c>
      <c r="BM21" s="23" t="s">
        <v>1860</v>
      </c>
      <c r="BN21" s="2" t="s">
        <v>228</v>
      </c>
      <c r="BV21" s="23" t="s">
        <v>1251</v>
      </c>
      <c r="BW21" s="2" t="s">
        <v>229</v>
      </c>
      <c r="BX21" s="2" t="s">
        <v>230</v>
      </c>
      <c r="BY21" s="2" t="s">
        <v>231</v>
      </c>
      <c r="BZ21" s="2" t="s">
        <v>232</v>
      </c>
      <c r="CA21" s="2" t="s">
        <v>233</v>
      </c>
      <c r="CB21" s="2" t="s">
        <v>234</v>
      </c>
      <c r="CC21" s="2" t="s">
        <v>196</v>
      </c>
      <c r="CD21" s="23"/>
      <c r="CF21" s="9"/>
      <c r="CG21" s="9"/>
      <c r="CH21" s="9"/>
      <c r="CL21" s="23"/>
      <c r="CM21" s="9"/>
      <c r="CT21" s="26"/>
      <c r="CU21" s="10"/>
      <c r="DB21" s="23"/>
      <c r="DM21" s="23"/>
      <c r="DU21" s="23"/>
      <c r="EC21" s="23"/>
      <c r="EL21" s="23"/>
      <c r="EU21" s="23"/>
      <c r="FC21" s="23"/>
      <c r="FK21" s="23"/>
      <c r="FS21" s="23"/>
      <c r="GA21" s="23"/>
      <c r="GI21" s="23"/>
      <c r="GQ21" s="23"/>
      <c r="GR21" s="2"/>
      <c r="GT21" s="2"/>
      <c r="GV21" s="2"/>
      <c r="GW21" s="2"/>
      <c r="GY21" s="2" t="s">
        <v>283</v>
      </c>
      <c r="GZ21" s="2" t="s">
        <v>398</v>
      </c>
      <c r="HA21" s="2" t="s">
        <v>251</v>
      </c>
      <c r="HB21" s="2" t="s">
        <v>193</v>
      </c>
      <c r="HC21" s="2" t="s">
        <v>253</v>
      </c>
      <c r="HD21" s="2" t="s">
        <v>254</v>
      </c>
    </row>
    <row r="22" spans="1:230" ht="168">
      <c r="A22" s="9" t="s">
        <v>38</v>
      </c>
      <c r="B22" s="2" t="s">
        <v>42</v>
      </c>
      <c r="C22" s="2" t="s">
        <v>37</v>
      </c>
      <c r="D22" s="2" t="s">
        <v>37</v>
      </c>
      <c r="E22" s="33">
        <v>3</v>
      </c>
      <c r="F22" s="33"/>
      <c r="G22" s="3"/>
      <c r="H22" s="2" t="s">
        <v>271</v>
      </c>
      <c r="I22" s="2" t="s">
        <v>2009</v>
      </c>
      <c r="J22" s="8" t="s">
        <v>272</v>
      </c>
      <c r="K22" s="2" t="s">
        <v>273</v>
      </c>
      <c r="L22" s="8" t="s">
        <v>284</v>
      </c>
      <c r="M22" s="2" t="s">
        <v>274</v>
      </c>
      <c r="N22" s="2" t="s">
        <v>249</v>
      </c>
      <c r="O22" s="2" t="s">
        <v>275</v>
      </c>
      <c r="P22" s="2" t="s">
        <v>628</v>
      </c>
      <c r="Q22" s="2" t="s">
        <v>246</v>
      </c>
      <c r="R22" s="2" t="s">
        <v>277</v>
      </c>
      <c r="S22" s="2" t="s">
        <v>278</v>
      </c>
      <c r="T22" s="2" t="s">
        <v>268</v>
      </c>
      <c r="U22" s="2" t="s">
        <v>245</v>
      </c>
      <c r="V22" s="2" t="s">
        <v>898</v>
      </c>
      <c r="Z22" s="23" t="s">
        <v>1251</v>
      </c>
      <c r="AA22" s="2" t="s">
        <v>272</v>
      </c>
      <c r="AB22" s="2" t="s">
        <v>287</v>
      </c>
      <c r="AC22" s="2" t="s">
        <v>288</v>
      </c>
      <c r="AD22" s="2" t="s">
        <v>289</v>
      </c>
      <c r="AE22" s="2" t="s">
        <v>290</v>
      </c>
      <c r="AF22" s="2" t="s">
        <v>291</v>
      </c>
      <c r="AG22" s="2" t="s">
        <v>292</v>
      </c>
      <c r="AL22" s="23" t="s">
        <v>1877</v>
      </c>
      <c r="AM22" s="2" t="s">
        <v>293</v>
      </c>
      <c r="AN22" s="2" t="s">
        <v>334</v>
      </c>
      <c r="AO22" s="2" t="s">
        <v>294</v>
      </c>
      <c r="AP22" s="2" t="s">
        <v>295</v>
      </c>
      <c r="AT22" s="23" t="s">
        <v>1621</v>
      </c>
      <c r="AU22" s="2" t="s">
        <v>296</v>
      </c>
      <c r="BD22" s="23" t="s">
        <v>1876</v>
      </c>
      <c r="BE22" s="2" t="s">
        <v>297</v>
      </c>
      <c r="BF22" s="2" t="s">
        <v>298</v>
      </c>
      <c r="BG22" s="2" t="s">
        <v>299</v>
      </c>
      <c r="BH22" s="2" t="s">
        <v>300</v>
      </c>
      <c r="BM22" s="23" t="s">
        <v>1942</v>
      </c>
      <c r="BN22" s="2" t="s">
        <v>301</v>
      </c>
      <c r="BV22" s="23" t="s">
        <v>1872</v>
      </c>
      <c r="BW22" s="2" t="s">
        <v>302</v>
      </c>
      <c r="BX22" s="2" t="s">
        <v>303</v>
      </c>
      <c r="BY22" s="2" t="s">
        <v>304</v>
      </c>
      <c r="BZ22" s="2" t="s">
        <v>305</v>
      </c>
      <c r="CA22" s="2" t="s">
        <v>306</v>
      </c>
      <c r="CB22" s="2" t="s">
        <v>307</v>
      </c>
      <c r="CC22" s="2" t="s">
        <v>308</v>
      </c>
      <c r="CD22" s="23" t="s">
        <v>1869</v>
      </c>
      <c r="CE22" s="2" t="s">
        <v>309</v>
      </c>
      <c r="CF22" s="2" t="s">
        <v>310</v>
      </c>
      <c r="CG22" s="2" t="s">
        <v>311</v>
      </c>
      <c r="CH22" s="2" t="s">
        <v>312</v>
      </c>
      <c r="CI22" s="2" t="s">
        <v>313</v>
      </c>
      <c r="CL22" s="23" t="s">
        <v>1301</v>
      </c>
      <c r="CM22" s="2" t="s">
        <v>314</v>
      </c>
      <c r="CT22" s="23" t="s">
        <v>1867</v>
      </c>
      <c r="CU22" s="2" t="s">
        <v>315</v>
      </c>
      <c r="DB22" s="23" t="s">
        <v>1307</v>
      </c>
      <c r="DC22" s="2" t="s">
        <v>316</v>
      </c>
      <c r="DD22" s="2" t="s">
        <v>317</v>
      </c>
      <c r="DE22" s="2" t="s">
        <v>318</v>
      </c>
      <c r="DF22" s="2" t="s">
        <v>319</v>
      </c>
      <c r="DG22" s="2" t="s">
        <v>320</v>
      </c>
      <c r="DM22" s="23" t="s">
        <v>1314</v>
      </c>
      <c r="DN22" s="2" t="s">
        <v>321</v>
      </c>
      <c r="DU22" s="23" t="s">
        <v>1865</v>
      </c>
      <c r="DV22" s="2" t="s">
        <v>322</v>
      </c>
      <c r="DW22" s="2" t="s">
        <v>323</v>
      </c>
      <c r="DX22" s="2" t="s">
        <v>324</v>
      </c>
      <c r="DY22" s="2" t="s">
        <v>325</v>
      </c>
      <c r="EC22" s="23" t="s">
        <v>1483</v>
      </c>
      <c r="ED22" s="2" t="s">
        <v>326</v>
      </c>
      <c r="EL22" s="23"/>
      <c r="EU22" s="23" t="s">
        <v>1829</v>
      </c>
      <c r="EV22" s="2" t="s">
        <v>327</v>
      </c>
      <c r="EW22" s="2" t="s">
        <v>328</v>
      </c>
      <c r="EX22" s="2" t="s">
        <v>329</v>
      </c>
      <c r="FC22" s="23" t="s">
        <v>1863</v>
      </c>
      <c r="FD22" s="2" t="s">
        <v>330</v>
      </c>
      <c r="FK22" s="23" t="s">
        <v>1846</v>
      </c>
      <c r="FL22" s="2" t="s">
        <v>331</v>
      </c>
      <c r="FM22" s="2" t="s">
        <v>332</v>
      </c>
      <c r="FN22" s="2" t="s">
        <v>333</v>
      </c>
      <c r="FS22" s="23"/>
      <c r="GA22" s="23"/>
      <c r="GI22" s="23"/>
      <c r="GQ22" s="23"/>
      <c r="GR22" s="2"/>
      <c r="GT22" s="2"/>
      <c r="GV22" s="2"/>
      <c r="GW22" s="2"/>
      <c r="GY22" s="2" t="s">
        <v>279</v>
      </c>
      <c r="GZ22" s="2" t="s">
        <v>280</v>
      </c>
      <c r="HA22" s="2" t="s">
        <v>281</v>
      </c>
      <c r="HB22" s="2" t="s">
        <v>351</v>
      </c>
      <c r="HC22" s="2" t="s">
        <v>282</v>
      </c>
    </row>
    <row r="23" spans="1:230" s="7" customFormat="1" ht="154.15" customHeight="1">
      <c r="A23" s="9" t="s">
        <v>39</v>
      </c>
      <c r="B23" s="2" t="s">
        <v>42</v>
      </c>
      <c r="C23" s="2" t="s">
        <v>37</v>
      </c>
      <c r="D23" s="2" t="s">
        <v>37</v>
      </c>
      <c r="E23" s="33">
        <v>2.6</v>
      </c>
      <c r="F23" s="33"/>
      <c r="G23" s="3"/>
      <c r="H23" s="2" t="s">
        <v>352</v>
      </c>
      <c r="I23" s="2" t="s">
        <v>2010</v>
      </c>
      <c r="J23" s="2" t="s">
        <v>353</v>
      </c>
      <c r="K23" s="2" t="s">
        <v>354</v>
      </c>
      <c r="L23" s="2" t="s">
        <v>1169</v>
      </c>
      <c r="M23" s="2" t="s">
        <v>268</v>
      </c>
      <c r="N23" s="2" t="s">
        <v>250</v>
      </c>
      <c r="O23" s="2"/>
      <c r="P23" s="2"/>
      <c r="Q23" s="2"/>
      <c r="R23" s="2"/>
      <c r="S23" s="2"/>
      <c r="T23" s="2"/>
      <c r="U23" s="2"/>
      <c r="V23" s="2"/>
      <c r="W23" s="2"/>
      <c r="X23" s="2"/>
      <c r="Y23" s="2"/>
      <c r="Z23" s="23" t="s">
        <v>1873</v>
      </c>
      <c r="AA23" s="2" t="s">
        <v>353</v>
      </c>
      <c r="AB23" s="2" t="s">
        <v>372</v>
      </c>
      <c r="AC23" s="2" t="s">
        <v>358</v>
      </c>
      <c r="AD23" s="2" t="s">
        <v>359</v>
      </c>
      <c r="AE23" s="2" t="s">
        <v>360</v>
      </c>
      <c r="AF23" s="2" t="s">
        <v>361</v>
      </c>
      <c r="AG23" s="2" t="s">
        <v>362</v>
      </c>
      <c r="AH23" s="2" t="s">
        <v>363</v>
      </c>
      <c r="AI23" s="2"/>
      <c r="AJ23" s="2"/>
      <c r="AK23" s="2"/>
      <c r="AL23" s="23" t="s">
        <v>1293</v>
      </c>
      <c r="AM23" s="2" t="s">
        <v>364</v>
      </c>
      <c r="AN23" s="2" t="s">
        <v>365</v>
      </c>
      <c r="AO23" s="2"/>
      <c r="AP23" s="2"/>
      <c r="AQ23" s="2"/>
      <c r="AR23" s="2"/>
      <c r="AS23" s="2"/>
      <c r="AT23" s="23" t="s">
        <v>1786</v>
      </c>
      <c r="AU23" s="2" t="s">
        <v>366</v>
      </c>
      <c r="AV23" s="2" t="s">
        <v>367</v>
      </c>
      <c r="AW23" s="2"/>
      <c r="AX23" s="2"/>
      <c r="AY23" s="2"/>
      <c r="AZ23" s="2"/>
      <c r="BA23" s="2"/>
      <c r="BB23" s="2"/>
      <c r="BC23" s="2"/>
      <c r="BD23" s="23" t="s">
        <v>1879</v>
      </c>
      <c r="BE23" s="2" t="s">
        <v>368</v>
      </c>
      <c r="BF23" s="2" t="s">
        <v>369</v>
      </c>
      <c r="BG23" s="2" t="s">
        <v>370</v>
      </c>
      <c r="BH23" s="2"/>
      <c r="BI23" s="2"/>
      <c r="BJ23" s="2"/>
      <c r="BK23" s="2"/>
      <c r="BL23" s="2"/>
      <c r="BM23" s="23"/>
      <c r="BN23" s="2"/>
      <c r="BO23" s="2"/>
      <c r="BP23" s="2"/>
      <c r="BQ23" s="2"/>
      <c r="BR23" s="2"/>
      <c r="BS23" s="2"/>
      <c r="BT23" s="2"/>
      <c r="BU23" s="2"/>
      <c r="BV23" s="23"/>
      <c r="BW23" s="2"/>
      <c r="BX23" s="2"/>
      <c r="BY23" s="2"/>
      <c r="BZ23" s="2"/>
      <c r="CA23" s="2"/>
      <c r="CB23" s="2"/>
      <c r="CC23" s="2"/>
      <c r="CD23" s="23"/>
      <c r="CE23" s="2"/>
      <c r="CF23" s="2"/>
      <c r="CG23" s="2"/>
      <c r="CH23" s="2"/>
      <c r="CI23" s="2"/>
      <c r="CJ23" s="2"/>
      <c r="CK23" s="2"/>
      <c r="CL23" s="23"/>
      <c r="CM23" s="2"/>
      <c r="CN23" s="2"/>
      <c r="CO23" s="2"/>
      <c r="CP23" s="2"/>
      <c r="CQ23" s="2"/>
      <c r="CR23" s="2"/>
      <c r="CS23" s="2"/>
      <c r="CT23" s="23"/>
      <c r="CU23" s="2"/>
      <c r="CV23" s="2"/>
      <c r="CW23" s="2"/>
      <c r="CX23" s="2"/>
      <c r="CY23" s="2"/>
      <c r="CZ23" s="2"/>
      <c r="DA23" s="2"/>
      <c r="DB23" s="23"/>
      <c r="DC23" s="2"/>
      <c r="DD23" s="2"/>
      <c r="DE23" s="2"/>
      <c r="DF23" s="2"/>
      <c r="DG23" s="2"/>
      <c r="DH23" s="2"/>
      <c r="DI23" s="2"/>
      <c r="DJ23" s="2"/>
      <c r="DK23" s="2"/>
      <c r="DL23" s="2"/>
      <c r="DM23" s="23"/>
      <c r="DN23" s="2"/>
      <c r="DO23" s="2"/>
      <c r="DP23" s="2"/>
      <c r="DQ23" s="2"/>
      <c r="DR23" s="2"/>
      <c r="DS23" s="2"/>
      <c r="DT23" s="2"/>
      <c r="DU23" s="23"/>
      <c r="DV23" s="2"/>
      <c r="DW23" s="2"/>
      <c r="DX23" s="2"/>
      <c r="DY23" s="2"/>
      <c r="DZ23" s="2"/>
      <c r="EA23" s="2"/>
      <c r="EB23" s="2"/>
      <c r="EC23" s="23"/>
      <c r="ED23" s="2"/>
      <c r="EE23" s="2"/>
      <c r="EF23" s="2"/>
      <c r="EG23" s="2"/>
      <c r="EH23" s="2"/>
      <c r="EI23" s="2"/>
      <c r="EJ23" s="2"/>
      <c r="EK23" s="2"/>
      <c r="EL23" s="23"/>
      <c r="EM23" s="2"/>
      <c r="EN23" s="2"/>
      <c r="EO23" s="2"/>
      <c r="EP23" s="2"/>
      <c r="EQ23" s="2"/>
      <c r="ER23" s="2"/>
      <c r="ES23" s="2"/>
      <c r="ET23" s="2"/>
      <c r="EU23" s="23"/>
      <c r="EV23" s="2"/>
      <c r="EW23" s="2"/>
      <c r="EX23" s="2"/>
      <c r="EY23" s="2"/>
      <c r="EZ23" s="2"/>
      <c r="FA23" s="2"/>
      <c r="FB23" s="2"/>
      <c r="FC23" s="23"/>
      <c r="FD23" s="2"/>
      <c r="FE23" s="2"/>
      <c r="FF23" s="2"/>
      <c r="FG23" s="2"/>
      <c r="FH23" s="2"/>
      <c r="FI23" s="2"/>
      <c r="FJ23" s="2"/>
      <c r="FK23" s="23"/>
      <c r="FL23" s="2"/>
      <c r="FM23" s="2"/>
      <c r="FN23" s="2"/>
      <c r="FO23" s="2"/>
      <c r="FP23" s="2"/>
      <c r="FQ23" s="2"/>
      <c r="FR23" s="2"/>
      <c r="FS23" s="23"/>
      <c r="FT23" s="9"/>
      <c r="FU23" s="9"/>
      <c r="FV23" s="9"/>
      <c r="FW23" s="9"/>
      <c r="FX23" s="9"/>
      <c r="FY23" s="9"/>
      <c r="FZ23" s="9"/>
      <c r="GA23" s="23"/>
      <c r="GB23" s="9"/>
      <c r="GC23" s="9"/>
      <c r="GD23" s="9"/>
      <c r="GE23" s="9"/>
      <c r="GF23" s="9"/>
      <c r="GG23" s="9"/>
      <c r="GH23" s="9"/>
      <c r="GI23" s="23"/>
      <c r="GJ23" s="2"/>
      <c r="GK23" s="2"/>
      <c r="GL23" s="2"/>
      <c r="GM23" s="2"/>
      <c r="GN23" s="2"/>
      <c r="GO23" s="2"/>
      <c r="GP23" s="2"/>
      <c r="GQ23" s="23"/>
      <c r="GR23" s="2"/>
      <c r="GS23" s="9"/>
      <c r="GT23" s="2"/>
      <c r="GU23" s="9"/>
      <c r="GV23" s="2"/>
      <c r="GW23" s="2"/>
      <c r="GX23" s="9"/>
      <c r="GY23" s="2" t="s">
        <v>355</v>
      </c>
      <c r="GZ23" s="2" t="s">
        <v>356</v>
      </c>
      <c r="HA23" s="2" t="s">
        <v>357</v>
      </c>
      <c r="HB23" s="2"/>
      <c r="HC23" s="2"/>
      <c r="HD23" s="2"/>
      <c r="HE23" s="2"/>
      <c r="HF23" s="2"/>
      <c r="HG23" s="2"/>
      <c r="HH23" s="2"/>
      <c r="HI23" s="2"/>
      <c r="HJ23" s="2"/>
      <c r="HK23" s="2"/>
      <c r="HL23" s="2"/>
      <c r="HM23" s="2"/>
      <c r="HN23" s="2"/>
      <c r="HO23" s="2"/>
      <c r="HP23" s="2"/>
      <c r="HQ23" s="2"/>
      <c r="HR23" s="2"/>
      <c r="HS23" s="2"/>
      <c r="HT23" s="2"/>
      <c r="HU23" s="2"/>
      <c r="HV23" s="2"/>
    </row>
    <row r="24" spans="1:230" s="7" customFormat="1" ht="110.1" customHeight="1">
      <c r="A24" s="2" t="s">
        <v>40</v>
      </c>
      <c r="B24" s="2" t="s">
        <v>42</v>
      </c>
      <c r="C24" s="2" t="s">
        <v>37</v>
      </c>
      <c r="D24" s="2" t="s">
        <v>37</v>
      </c>
      <c r="E24" s="33">
        <v>2.0699999999999998</v>
      </c>
      <c r="F24" s="33"/>
      <c r="G24" s="3"/>
      <c r="H24" s="2" t="s">
        <v>374</v>
      </c>
      <c r="I24" s="2" t="s">
        <v>2011</v>
      </c>
      <c r="J24" s="2" t="s">
        <v>381</v>
      </c>
      <c r="K24" s="2" t="s">
        <v>268</v>
      </c>
      <c r="L24" s="2" t="s">
        <v>949</v>
      </c>
      <c r="M24" s="2" t="s">
        <v>246</v>
      </c>
      <c r="N24" s="2" t="s">
        <v>1169</v>
      </c>
      <c r="O24" s="2" t="s">
        <v>399</v>
      </c>
      <c r="P24" s="2" t="s">
        <v>375</v>
      </c>
      <c r="Q24" s="2" t="s">
        <v>627</v>
      </c>
      <c r="R24" s="2" t="s">
        <v>376</v>
      </c>
      <c r="S24" s="2"/>
      <c r="T24" s="2"/>
      <c r="U24" s="2"/>
      <c r="V24" s="2"/>
      <c r="W24" s="2"/>
      <c r="X24" s="2"/>
      <c r="Y24" s="2"/>
      <c r="Z24" s="23" t="s">
        <v>1314</v>
      </c>
      <c r="AA24" s="2" t="s">
        <v>381</v>
      </c>
      <c r="AB24" s="2" t="s">
        <v>382</v>
      </c>
      <c r="AC24" s="2" t="s">
        <v>383</v>
      </c>
      <c r="AD24" s="2"/>
      <c r="AE24" s="2"/>
      <c r="AF24" s="2"/>
      <c r="AG24" s="2"/>
      <c r="AH24" s="2"/>
      <c r="AI24" s="2"/>
      <c r="AJ24" s="2"/>
      <c r="AK24" s="2"/>
      <c r="AL24" s="23" t="s">
        <v>1299</v>
      </c>
      <c r="AM24" s="2" t="s">
        <v>384</v>
      </c>
      <c r="AN24" s="2"/>
      <c r="AO24" s="2"/>
      <c r="AP24" s="2"/>
      <c r="AQ24" s="2"/>
      <c r="AR24" s="2"/>
      <c r="AS24" s="2"/>
      <c r="AT24" s="23" t="s">
        <v>1311</v>
      </c>
      <c r="AU24" s="2" t="s">
        <v>385</v>
      </c>
      <c r="AV24" s="2" t="s">
        <v>386</v>
      </c>
      <c r="AW24" s="2"/>
      <c r="AX24" s="2"/>
      <c r="AY24" s="2"/>
      <c r="AZ24" s="2"/>
      <c r="BA24" s="2"/>
      <c r="BB24" s="2"/>
      <c r="BC24" s="2"/>
      <c r="BD24" s="23" t="s">
        <v>1303</v>
      </c>
      <c r="BE24" s="2" t="s">
        <v>387</v>
      </c>
      <c r="BF24" s="2"/>
      <c r="BG24" s="2"/>
      <c r="BH24" s="2"/>
      <c r="BI24" s="2"/>
      <c r="BJ24" s="2"/>
      <c r="BK24" s="2"/>
      <c r="BL24" s="2"/>
      <c r="BM24" s="23" t="s">
        <v>1885</v>
      </c>
      <c r="BN24" s="2" t="s">
        <v>400</v>
      </c>
      <c r="BO24" s="2" t="s">
        <v>388</v>
      </c>
      <c r="BP24" s="2" t="s">
        <v>389</v>
      </c>
      <c r="BQ24" s="2" t="s">
        <v>390</v>
      </c>
      <c r="BR24" s="2"/>
      <c r="BS24" s="2"/>
      <c r="BT24" s="2"/>
      <c r="BU24" s="2"/>
      <c r="BV24" s="23" t="s">
        <v>1306</v>
      </c>
      <c r="BW24" s="2" t="s">
        <v>401</v>
      </c>
      <c r="BX24" s="2"/>
      <c r="BY24" s="2"/>
      <c r="BZ24" s="2"/>
      <c r="CA24" s="2"/>
      <c r="CB24" s="2"/>
      <c r="CC24" s="2"/>
      <c r="CD24" s="23" t="s">
        <v>1815</v>
      </c>
      <c r="CE24" s="2" t="s">
        <v>391</v>
      </c>
      <c r="CF24" s="2" t="s">
        <v>392</v>
      </c>
      <c r="CG24" s="2"/>
      <c r="CH24" s="2"/>
      <c r="CI24" s="2"/>
      <c r="CJ24" s="2"/>
      <c r="CK24" s="2"/>
      <c r="CL24" s="23" t="s">
        <v>1882</v>
      </c>
      <c r="CM24" s="2" t="s">
        <v>393</v>
      </c>
      <c r="CN24" s="2" t="s">
        <v>394</v>
      </c>
      <c r="CO24" s="2"/>
      <c r="CP24" s="2"/>
      <c r="CQ24" s="2"/>
      <c r="CR24" s="2"/>
      <c r="CS24" s="2"/>
      <c r="CT24" s="23" t="s">
        <v>1485</v>
      </c>
      <c r="CU24" s="2" t="s">
        <v>402</v>
      </c>
      <c r="CV24" s="2" t="s">
        <v>395</v>
      </c>
      <c r="CW24" s="2" t="s">
        <v>396</v>
      </c>
      <c r="CX24" s="2"/>
      <c r="CY24" s="2"/>
      <c r="CZ24" s="2"/>
      <c r="DA24" s="2"/>
      <c r="DB24" s="23"/>
      <c r="DC24" s="2"/>
      <c r="DD24" s="2"/>
      <c r="DE24" s="2"/>
      <c r="DF24" s="2"/>
      <c r="DG24" s="2"/>
      <c r="DH24" s="2"/>
      <c r="DI24" s="2"/>
      <c r="DJ24" s="2"/>
      <c r="DK24" s="2"/>
      <c r="DL24" s="2"/>
      <c r="DM24" s="23"/>
      <c r="DN24" s="2"/>
      <c r="DO24" s="2"/>
      <c r="DP24" s="2"/>
      <c r="DQ24" s="2"/>
      <c r="DR24" s="2"/>
      <c r="DS24" s="2"/>
      <c r="DT24" s="2"/>
      <c r="DU24" s="23"/>
      <c r="DV24" s="2"/>
      <c r="DW24" s="2"/>
      <c r="DX24" s="2"/>
      <c r="DY24" s="2"/>
      <c r="DZ24" s="2"/>
      <c r="EA24" s="2"/>
      <c r="EB24" s="2"/>
      <c r="EC24" s="23"/>
      <c r="ED24" s="2"/>
      <c r="EE24" s="2"/>
      <c r="EF24" s="2"/>
      <c r="EG24" s="2"/>
      <c r="EH24" s="2"/>
      <c r="EI24" s="2"/>
      <c r="EJ24" s="2"/>
      <c r="EK24" s="2"/>
      <c r="EL24" s="23"/>
      <c r="EM24" s="2"/>
      <c r="EN24" s="2"/>
      <c r="EO24" s="2"/>
      <c r="EP24" s="2"/>
      <c r="EQ24" s="2"/>
      <c r="ER24" s="2"/>
      <c r="ES24" s="2"/>
      <c r="ET24" s="2"/>
      <c r="EU24" s="23"/>
      <c r="EV24" s="2"/>
      <c r="EW24" s="2"/>
      <c r="EX24" s="2"/>
      <c r="EY24" s="2"/>
      <c r="EZ24" s="2"/>
      <c r="FA24" s="2"/>
      <c r="FB24" s="2"/>
      <c r="FC24" s="23"/>
      <c r="FD24" s="2"/>
      <c r="FE24" s="2"/>
      <c r="FF24" s="2"/>
      <c r="FG24" s="2"/>
      <c r="FH24" s="2"/>
      <c r="FI24" s="2"/>
      <c r="FJ24" s="2"/>
      <c r="FK24" s="23"/>
      <c r="FL24" s="2"/>
      <c r="FM24" s="2"/>
      <c r="FN24" s="2"/>
      <c r="FO24" s="2"/>
      <c r="FP24" s="2"/>
      <c r="FQ24" s="2"/>
      <c r="FR24" s="2"/>
      <c r="FS24" s="23"/>
      <c r="FT24" s="9"/>
      <c r="FU24" s="9"/>
      <c r="FV24" s="9"/>
      <c r="FW24" s="9"/>
      <c r="FX24" s="9"/>
      <c r="FY24" s="9"/>
      <c r="FZ24" s="9"/>
      <c r="GA24" s="23"/>
      <c r="GB24" s="9"/>
      <c r="GC24" s="9"/>
      <c r="GD24" s="9"/>
      <c r="GE24" s="9"/>
      <c r="GF24" s="9"/>
      <c r="GG24" s="9"/>
      <c r="GH24" s="9"/>
      <c r="GI24" s="23"/>
      <c r="GJ24" s="2"/>
      <c r="GK24" s="2"/>
      <c r="GL24" s="2"/>
      <c r="GM24" s="2"/>
      <c r="GN24" s="2"/>
      <c r="GO24" s="2"/>
      <c r="GP24" s="2"/>
      <c r="GQ24" s="23"/>
      <c r="GR24" s="2"/>
      <c r="GS24" s="9"/>
      <c r="GT24" s="2"/>
      <c r="GU24" s="9"/>
      <c r="GV24" s="2"/>
      <c r="GW24" s="2"/>
      <c r="GX24" s="9"/>
      <c r="GY24" s="2" t="s">
        <v>377</v>
      </c>
      <c r="GZ24" s="2" t="s">
        <v>378</v>
      </c>
      <c r="HA24" s="2" t="s">
        <v>379</v>
      </c>
      <c r="HB24" s="2" t="s">
        <v>380</v>
      </c>
      <c r="HC24" s="2" t="s">
        <v>403</v>
      </c>
      <c r="HD24" s="2"/>
      <c r="HE24" s="2"/>
      <c r="HF24" s="2"/>
      <c r="HG24" s="2"/>
      <c r="HH24" s="2"/>
      <c r="HI24" s="2"/>
      <c r="HJ24" s="2"/>
      <c r="HK24" s="2"/>
      <c r="HL24" s="2"/>
      <c r="HM24" s="2"/>
      <c r="HN24" s="2"/>
      <c r="HO24" s="2"/>
      <c r="HP24" s="2"/>
      <c r="HQ24" s="2"/>
      <c r="HR24" s="2"/>
      <c r="HS24" s="2"/>
      <c r="HT24" s="2"/>
      <c r="HU24" s="2"/>
      <c r="HV24" s="2"/>
    </row>
    <row r="25" spans="1:230" s="7" customFormat="1" ht="126">
      <c r="A25" s="2" t="s">
        <v>405</v>
      </c>
      <c r="B25" s="2" t="s">
        <v>404</v>
      </c>
      <c r="C25" s="2" t="s">
        <v>37</v>
      </c>
      <c r="D25" s="2" t="s">
        <v>37</v>
      </c>
      <c r="E25" s="33">
        <v>2.7</v>
      </c>
      <c r="F25" s="33"/>
      <c r="G25" s="3"/>
      <c r="H25" s="2" t="s">
        <v>2012</v>
      </c>
      <c r="I25" s="2" t="s">
        <v>2013</v>
      </c>
      <c r="J25" s="2" t="s">
        <v>406</v>
      </c>
      <c r="K25" s="2" t="s">
        <v>273</v>
      </c>
      <c r="L25" s="2" t="s">
        <v>250</v>
      </c>
      <c r="M25" s="2" t="s">
        <v>286</v>
      </c>
      <c r="N25" s="2" t="s">
        <v>658</v>
      </c>
      <c r="O25" s="2" t="s">
        <v>439</v>
      </c>
      <c r="P25" s="2" t="s">
        <v>376</v>
      </c>
      <c r="Q25" s="2" t="s">
        <v>443</v>
      </c>
      <c r="R25" s="2" t="s">
        <v>276</v>
      </c>
      <c r="S25" s="2"/>
      <c r="T25" s="2"/>
      <c r="U25" s="2"/>
      <c r="V25" s="2"/>
      <c r="W25" s="2"/>
      <c r="X25" s="2"/>
      <c r="Y25" s="2"/>
      <c r="Z25" s="23" t="s">
        <v>1252</v>
      </c>
      <c r="AA25" s="2" t="s">
        <v>406</v>
      </c>
      <c r="AB25" s="2" t="s">
        <v>407</v>
      </c>
      <c r="AC25" s="2" t="s">
        <v>408</v>
      </c>
      <c r="AD25" s="2"/>
      <c r="AE25" s="2"/>
      <c r="AF25" s="2"/>
      <c r="AG25" s="2"/>
      <c r="AH25" s="2"/>
      <c r="AI25" s="2"/>
      <c r="AJ25" s="2"/>
      <c r="AK25" s="2"/>
      <c r="AL25" s="23" t="s">
        <v>1813</v>
      </c>
      <c r="AM25" s="2" t="s">
        <v>409</v>
      </c>
      <c r="AN25" s="2" t="s">
        <v>410</v>
      </c>
      <c r="AO25" s="2"/>
      <c r="AP25" s="2"/>
      <c r="AQ25" s="2"/>
      <c r="AR25" s="2"/>
      <c r="AS25" s="2"/>
      <c r="AT25" s="23" t="s">
        <v>1251</v>
      </c>
      <c r="AU25" s="2" t="s">
        <v>411</v>
      </c>
      <c r="AV25" s="2" t="s">
        <v>412</v>
      </c>
      <c r="AW25" s="2" t="s">
        <v>234</v>
      </c>
      <c r="AX25" s="2" t="s">
        <v>413</v>
      </c>
      <c r="AY25" s="2" t="s">
        <v>435</v>
      </c>
      <c r="AZ25" s="2" t="s">
        <v>436</v>
      </c>
      <c r="BA25" s="2"/>
      <c r="BB25" s="2"/>
      <c r="BC25" s="2"/>
      <c r="BD25" s="23" t="s">
        <v>1421</v>
      </c>
      <c r="BE25" s="2" t="s">
        <v>414</v>
      </c>
      <c r="BF25" s="2" t="s">
        <v>415</v>
      </c>
      <c r="BG25" s="2" t="s">
        <v>416</v>
      </c>
      <c r="BH25" s="2" t="s">
        <v>417</v>
      </c>
      <c r="BI25" s="2" t="s">
        <v>418</v>
      </c>
      <c r="BJ25" s="2" t="s">
        <v>419</v>
      </c>
      <c r="BK25" s="2"/>
      <c r="BL25" s="2"/>
      <c r="BM25" s="23" t="s">
        <v>1910</v>
      </c>
      <c r="BN25" s="2" t="s">
        <v>420</v>
      </c>
      <c r="BO25" s="2"/>
      <c r="BP25" s="2"/>
      <c r="BQ25" s="2"/>
      <c r="BR25" s="2"/>
      <c r="BS25" s="2"/>
      <c r="BT25" s="2"/>
      <c r="BU25" s="2"/>
      <c r="BV25" s="23" t="s">
        <v>1859</v>
      </c>
      <c r="BW25" s="2" t="s">
        <v>421</v>
      </c>
      <c r="BX25" s="2" t="s">
        <v>422</v>
      </c>
      <c r="BY25" s="2" t="s">
        <v>423</v>
      </c>
      <c r="BZ25" s="2" t="s">
        <v>424</v>
      </c>
      <c r="CA25" s="2"/>
      <c r="CB25" s="2"/>
      <c r="CC25" s="2"/>
      <c r="CD25" s="23" t="s">
        <v>1842</v>
      </c>
      <c r="CE25" s="2" t="s">
        <v>425</v>
      </c>
      <c r="CF25" s="2" t="s">
        <v>426</v>
      </c>
      <c r="CG25" s="2" t="s">
        <v>427</v>
      </c>
      <c r="CH25" s="2"/>
      <c r="CI25" s="2"/>
      <c r="CJ25" s="2"/>
      <c r="CK25" s="2"/>
      <c r="CL25" s="23" t="s">
        <v>1893</v>
      </c>
      <c r="CM25" s="2" t="s">
        <v>428</v>
      </c>
      <c r="CN25" s="2" t="s">
        <v>429</v>
      </c>
      <c r="CO25" s="2"/>
      <c r="CP25" s="2"/>
      <c r="CQ25" s="2"/>
      <c r="CR25" s="2"/>
      <c r="CS25" s="2"/>
      <c r="CT25" s="23" t="s">
        <v>1668</v>
      </c>
      <c r="CU25" s="2" t="s">
        <v>430</v>
      </c>
      <c r="CV25" s="2"/>
      <c r="CW25" s="2"/>
      <c r="CX25" s="2"/>
      <c r="CY25" s="2"/>
      <c r="CZ25" s="2"/>
      <c r="DA25" s="2"/>
      <c r="DB25" s="23" t="s">
        <v>1896</v>
      </c>
      <c r="DC25" s="2" t="s">
        <v>431</v>
      </c>
      <c r="DD25" s="2" t="s">
        <v>432</v>
      </c>
      <c r="DE25" s="2"/>
      <c r="DF25" s="2"/>
      <c r="DG25" s="2"/>
      <c r="DH25" s="2"/>
      <c r="DI25" s="2"/>
      <c r="DJ25" s="2"/>
      <c r="DK25" s="2"/>
      <c r="DL25" s="2"/>
      <c r="DM25" s="23" t="s">
        <v>1897</v>
      </c>
      <c r="DN25" s="2" t="s">
        <v>433</v>
      </c>
      <c r="DO25" s="2" t="s">
        <v>434</v>
      </c>
      <c r="DP25" s="2"/>
      <c r="DQ25" s="2"/>
      <c r="DR25" s="2"/>
      <c r="DS25" s="2"/>
      <c r="DT25" s="2"/>
      <c r="DU25" s="23"/>
      <c r="DV25" s="2"/>
      <c r="DW25" s="2"/>
      <c r="DX25" s="2"/>
      <c r="DY25" s="2"/>
      <c r="DZ25" s="2"/>
      <c r="EA25" s="2"/>
      <c r="EB25" s="2"/>
      <c r="EC25" s="23"/>
      <c r="ED25" s="2"/>
      <c r="EE25" s="2"/>
      <c r="EF25" s="2"/>
      <c r="EG25" s="2"/>
      <c r="EH25" s="2"/>
      <c r="EI25" s="2"/>
      <c r="EJ25" s="2"/>
      <c r="EK25" s="2"/>
      <c r="EL25" s="23"/>
      <c r="EM25" s="2"/>
      <c r="EN25" s="2"/>
      <c r="EO25" s="2"/>
      <c r="EP25" s="2"/>
      <c r="EQ25" s="2"/>
      <c r="ER25" s="2"/>
      <c r="ES25" s="2"/>
      <c r="ET25" s="2"/>
      <c r="EU25" s="23"/>
      <c r="EV25" s="2"/>
      <c r="EW25" s="2"/>
      <c r="EX25" s="2"/>
      <c r="EY25" s="2"/>
      <c r="EZ25" s="2"/>
      <c r="FA25" s="2"/>
      <c r="FB25" s="2"/>
      <c r="FC25" s="23"/>
      <c r="FD25" s="2"/>
      <c r="FE25" s="2"/>
      <c r="FF25" s="2"/>
      <c r="FG25" s="2"/>
      <c r="FH25" s="2"/>
      <c r="FI25" s="2"/>
      <c r="FJ25" s="2"/>
      <c r="FK25" s="23"/>
      <c r="FL25" s="2"/>
      <c r="FM25" s="2"/>
      <c r="FN25" s="2"/>
      <c r="FO25" s="2"/>
      <c r="FP25" s="2"/>
      <c r="FQ25" s="2"/>
      <c r="FR25" s="2"/>
      <c r="FS25" s="23"/>
      <c r="FT25" s="9"/>
      <c r="FU25" s="9"/>
      <c r="FV25" s="9"/>
      <c r="FW25" s="9"/>
      <c r="FX25" s="9"/>
      <c r="FY25" s="9"/>
      <c r="FZ25" s="9"/>
      <c r="GA25" s="23"/>
      <c r="GB25" s="9"/>
      <c r="GC25" s="9"/>
      <c r="GD25" s="9"/>
      <c r="GE25" s="9"/>
      <c r="GF25" s="9"/>
      <c r="GG25" s="9"/>
      <c r="GH25" s="9"/>
      <c r="GI25" s="23"/>
      <c r="GJ25" s="2"/>
      <c r="GK25" s="2"/>
      <c r="GL25" s="2"/>
      <c r="GM25" s="2"/>
      <c r="GN25" s="2"/>
      <c r="GO25" s="2"/>
      <c r="GP25" s="2"/>
      <c r="GQ25" s="23"/>
      <c r="GR25" s="2"/>
      <c r="GS25" s="9"/>
      <c r="GT25" s="2"/>
      <c r="GU25" s="9"/>
      <c r="GV25" s="2"/>
      <c r="GW25" s="2"/>
      <c r="GX25" s="9"/>
      <c r="GY25" s="2" t="s">
        <v>440</v>
      </c>
      <c r="GZ25" s="2" t="s">
        <v>493</v>
      </c>
      <c r="HA25" s="2" t="s">
        <v>441</v>
      </c>
      <c r="HB25" s="2" t="s">
        <v>442</v>
      </c>
      <c r="HC25" s="2"/>
      <c r="HD25" s="2"/>
      <c r="HE25" s="2"/>
      <c r="HF25" s="2"/>
      <c r="HG25" s="2"/>
      <c r="HH25" s="2"/>
      <c r="HI25" s="2"/>
      <c r="HJ25" s="2"/>
      <c r="HK25" s="2"/>
      <c r="HL25" s="2"/>
      <c r="HM25" s="2"/>
      <c r="HN25" s="2"/>
      <c r="HO25" s="2"/>
      <c r="HP25" s="2"/>
      <c r="HQ25" s="2"/>
      <c r="HR25" s="2"/>
      <c r="HS25" s="2"/>
      <c r="HT25" s="2"/>
      <c r="HU25" s="2"/>
      <c r="HV25" s="2"/>
    </row>
    <row r="26" spans="1:230" ht="126">
      <c r="A26" s="2" t="s">
        <v>41</v>
      </c>
      <c r="B26" s="2" t="s">
        <v>42</v>
      </c>
      <c r="C26" s="2" t="s">
        <v>37</v>
      </c>
      <c r="D26" s="2" t="s">
        <v>37</v>
      </c>
      <c r="E26" s="33">
        <v>2</v>
      </c>
      <c r="F26" s="33"/>
      <c r="G26" s="3"/>
      <c r="H26" s="2" t="s">
        <v>444</v>
      </c>
      <c r="I26" s="2" t="s">
        <v>2014</v>
      </c>
      <c r="J26" s="2" t="s">
        <v>450</v>
      </c>
      <c r="K26" s="2" t="s">
        <v>445</v>
      </c>
      <c r="L26" s="2" t="s">
        <v>446</v>
      </c>
      <c r="M26" s="2" t="s">
        <v>268</v>
      </c>
      <c r="N26" s="2" t="s">
        <v>249</v>
      </c>
      <c r="O26" s="2" t="s">
        <v>447</v>
      </c>
      <c r="P26" s="2" t="s">
        <v>448</v>
      </c>
      <c r="Z26" s="23" t="s">
        <v>1900</v>
      </c>
      <c r="AA26" s="2" t="s">
        <v>450</v>
      </c>
      <c r="AB26" s="2" t="s">
        <v>451</v>
      </c>
      <c r="AC26" s="2" t="s">
        <v>452</v>
      </c>
      <c r="AD26" s="2" t="s">
        <v>453</v>
      </c>
      <c r="AL26" s="23" t="s">
        <v>1246</v>
      </c>
      <c r="AM26" s="2" t="s">
        <v>454</v>
      </c>
      <c r="AN26" s="2" t="s">
        <v>455</v>
      </c>
      <c r="AO26" s="2" t="s">
        <v>456</v>
      </c>
      <c r="AP26" s="2" t="s">
        <v>457</v>
      </c>
      <c r="AQ26" s="2" t="s">
        <v>458</v>
      </c>
      <c r="AT26" s="23" t="s">
        <v>1270</v>
      </c>
      <c r="AU26" s="2" t="s">
        <v>459</v>
      </c>
      <c r="AV26" s="2" t="s">
        <v>460</v>
      </c>
      <c r="AW26" s="2" t="s">
        <v>461</v>
      </c>
      <c r="AX26" s="2" t="s">
        <v>462</v>
      </c>
      <c r="BD26" s="23" t="s">
        <v>1905</v>
      </c>
      <c r="BE26" s="2" t="s">
        <v>463</v>
      </c>
      <c r="BM26" s="23" t="s">
        <v>1786</v>
      </c>
      <c r="BN26" s="2" t="s">
        <v>464</v>
      </c>
      <c r="BO26" s="2" t="s">
        <v>465</v>
      </c>
      <c r="BP26" s="2" t="s">
        <v>466</v>
      </c>
      <c r="BQ26" s="2" t="s">
        <v>467</v>
      </c>
      <c r="BR26" s="2" t="s">
        <v>468</v>
      </c>
      <c r="BV26" s="23" t="s">
        <v>1917</v>
      </c>
      <c r="BW26" s="2" t="s">
        <v>469</v>
      </c>
      <c r="CD26" s="23" t="s">
        <v>1922</v>
      </c>
      <c r="CE26" s="2" t="s">
        <v>470</v>
      </c>
      <c r="CF26" s="2" t="s">
        <v>471</v>
      </c>
      <c r="CG26" s="2" t="s">
        <v>472</v>
      </c>
      <c r="CL26" s="23" t="s">
        <v>1925</v>
      </c>
      <c r="CM26" s="2" t="s">
        <v>473</v>
      </c>
      <c r="CT26" s="23"/>
      <c r="DB26" s="23"/>
      <c r="DM26" s="23"/>
      <c r="DU26" s="23"/>
      <c r="EC26" s="23"/>
      <c r="EL26" s="23"/>
      <c r="EU26" s="23"/>
      <c r="FC26" s="23"/>
      <c r="FK26" s="23"/>
      <c r="FS26" s="23"/>
      <c r="GA26" s="23"/>
      <c r="GI26" s="23"/>
      <c r="GQ26" s="23"/>
      <c r="GR26" s="2"/>
      <c r="GT26" s="2"/>
      <c r="GV26" s="2"/>
      <c r="GW26" s="2"/>
      <c r="GY26" s="2">
        <v>0</v>
      </c>
    </row>
    <row r="27" spans="1:230" s="7" customFormat="1" ht="105">
      <c r="A27" s="2" t="s">
        <v>2257</v>
      </c>
      <c r="B27" s="2" t="s">
        <v>37</v>
      </c>
      <c r="C27" s="2" t="s">
        <v>37</v>
      </c>
      <c r="D27" s="2" t="s">
        <v>37</v>
      </c>
      <c r="E27" s="33">
        <v>2.2000000000000002</v>
      </c>
      <c r="F27" s="33"/>
      <c r="G27" s="3"/>
      <c r="H27" s="2" t="s">
        <v>499</v>
      </c>
      <c r="I27" s="2" t="s">
        <v>2015</v>
      </c>
      <c r="J27" s="2" t="s">
        <v>508</v>
      </c>
      <c r="K27" s="2" t="s">
        <v>505</v>
      </c>
      <c r="L27" s="2" t="s">
        <v>250</v>
      </c>
      <c r="M27" s="2" t="s">
        <v>506</v>
      </c>
      <c r="N27" s="2" t="s">
        <v>507</v>
      </c>
      <c r="O27" s="2" t="s">
        <v>635</v>
      </c>
      <c r="P27" s="2" t="s">
        <v>528</v>
      </c>
      <c r="Q27" s="2" t="s">
        <v>504</v>
      </c>
      <c r="R27" s="2" t="s">
        <v>503</v>
      </c>
      <c r="S27" s="2" t="s">
        <v>502</v>
      </c>
      <c r="T27" s="2" t="s">
        <v>275</v>
      </c>
      <c r="U27" s="2" t="s">
        <v>501</v>
      </c>
      <c r="V27" s="2" t="s">
        <v>500</v>
      </c>
      <c r="W27" s="2"/>
      <c r="X27" s="2"/>
      <c r="Y27" s="2"/>
      <c r="Z27" s="23" t="s">
        <v>1685</v>
      </c>
      <c r="AA27" s="2" t="s">
        <v>508</v>
      </c>
      <c r="AB27" s="2" t="s">
        <v>509</v>
      </c>
      <c r="AC27" s="2" t="s">
        <v>510</v>
      </c>
      <c r="AD27" s="2" t="s">
        <v>511</v>
      </c>
      <c r="AE27" s="2" t="s">
        <v>512</v>
      </c>
      <c r="AF27" s="2"/>
      <c r="AG27" s="2"/>
      <c r="AH27" s="2"/>
      <c r="AI27" s="2"/>
      <c r="AJ27" s="2"/>
      <c r="AK27" s="2"/>
      <c r="AL27" s="23" t="s">
        <v>1902</v>
      </c>
      <c r="AM27" s="2" t="s">
        <v>513</v>
      </c>
      <c r="AN27" s="2" t="s">
        <v>514</v>
      </c>
      <c r="AO27" s="2"/>
      <c r="AP27" s="2"/>
      <c r="AQ27" s="2"/>
      <c r="AR27" s="2"/>
      <c r="AS27" s="2"/>
      <c r="AT27" s="23" t="s">
        <v>1904</v>
      </c>
      <c r="AU27" s="2" t="s">
        <v>515</v>
      </c>
      <c r="AV27" s="2"/>
      <c r="AW27" s="2"/>
      <c r="AX27" s="2"/>
      <c r="AY27" s="2"/>
      <c r="AZ27" s="2"/>
      <c r="BA27" s="2"/>
      <c r="BB27" s="2"/>
      <c r="BC27" s="2"/>
      <c r="BD27" s="23" t="s">
        <v>1314</v>
      </c>
      <c r="BE27" s="2" t="s">
        <v>517</v>
      </c>
      <c r="BF27" s="2"/>
      <c r="BG27" s="2"/>
      <c r="BH27" s="2"/>
      <c r="BI27" s="2"/>
      <c r="BJ27" s="2"/>
      <c r="BK27" s="2"/>
      <c r="BL27" s="2"/>
      <c r="BM27" s="23" t="s">
        <v>1414</v>
      </c>
      <c r="BN27" s="2" t="s">
        <v>516</v>
      </c>
      <c r="BO27" s="2" t="s">
        <v>518</v>
      </c>
      <c r="BP27" s="2"/>
      <c r="BQ27" s="2"/>
      <c r="BR27" s="2"/>
      <c r="BS27" s="2"/>
      <c r="BT27" s="2"/>
      <c r="BU27" s="2"/>
      <c r="BV27" s="23" t="s">
        <v>1918</v>
      </c>
      <c r="BW27" s="2" t="s">
        <v>519</v>
      </c>
      <c r="BX27" s="2" t="s">
        <v>520</v>
      </c>
      <c r="BY27" s="2" t="s">
        <v>521</v>
      </c>
      <c r="BZ27" s="2"/>
      <c r="CA27" s="2"/>
      <c r="CB27" s="2"/>
      <c r="CC27" s="2"/>
      <c r="CD27" s="23" t="s">
        <v>1876</v>
      </c>
      <c r="CE27" s="2" t="s">
        <v>522</v>
      </c>
      <c r="CF27" s="2" t="s">
        <v>523</v>
      </c>
      <c r="CG27" s="2" t="s">
        <v>299</v>
      </c>
      <c r="CH27" s="2"/>
      <c r="CI27" s="2"/>
      <c r="CJ27" s="2"/>
      <c r="CK27" s="2"/>
      <c r="CL27" s="23" t="s">
        <v>1928</v>
      </c>
      <c r="CM27" s="2" t="s">
        <v>527</v>
      </c>
      <c r="CN27" s="2" t="s">
        <v>524</v>
      </c>
      <c r="CO27" s="2" t="s">
        <v>525</v>
      </c>
      <c r="CP27" s="2"/>
      <c r="CQ27" s="2"/>
      <c r="CR27" s="2"/>
      <c r="CS27" s="2"/>
      <c r="CT27" s="23" t="s">
        <v>1290</v>
      </c>
      <c r="CU27" s="2" t="s">
        <v>526</v>
      </c>
      <c r="CV27" s="2"/>
      <c r="CW27" s="2"/>
      <c r="CX27" s="2"/>
      <c r="CY27" s="2"/>
      <c r="CZ27" s="2"/>
      <c r="DA27" s="2"/>
      <c r="DB27" s="23"/>
      <c r="DC27" s="2"/>
      <c r="DD27" s="2"/>
      <c r="DE27" s="2"/>
      <c r="DF27" s="2"/>
      <c r="DG27" s="2"/>
      <c r="DH27" s="2"/>
      <c r="DI27" s="2"/>
      <c r="DJ27" s="2"/>
      <c r="DK27" s="2"/>
      <c r="DL27" s="2"/>
      <c r="DM27" s="23"/>
      <c r="DN27" s="2"/>
      <c r="DO27" s="2"/>
      <c r="DP27" s="2"/>
      <c r="DQ27" s="2"/>
      <c r="DR27" s="2"/>
      <c r="DS27" s="2"/>
      <c r="DT27" s="2"/>
      <c r="DU27" s="23"/>
      <c r="DV27" s="2"/>
      <c r="DW27" s="2"/>
      <c r="DX27" s="2"/>
      <c r="DY27" s="2"/>
      <c r="DZ27" s="2"/>
      <c r="EA27" s="2"/>
      <c r="EB27" s="2"/>
      <c r="EC27" s="23"/>
      <c r="ED27" s="2"/>
      <c r="EE27" s="2"/>
      <c r="EF27" s="2"/>
      <c r="EG27" s="2"/>
      <c r="EH27" s="2"/>
      <c r="EI27" s="2"/>
      <c r="EJ27" s="2"/>
      <c r="EK27" s="2"/>
      <c r="EL27" s="23"/>
      <c r="EM27" s="2"/>
      <c r="EN27" s="2"/>
      <c r="EO27" s="2"/>
      <c r="EP27" s="2"/>
      <c r="EQ27" s="2"/>
      <c r="ER27" s="2"/>
      <c r="ES27" s="2"/>
      <c r="ET27" s="2"/>
      <c r="EU27" s="23"/>
      <c r="EV27" s="2"/>
      <c r="EW27" s="2"/>
      <c r="EX27" s="2"/>
      <c r="EY27" s="2"/>
      <c r="EZ27" s="2"/>
      <c r="FA27" s="2"/>
      <c r="FB27" s="2"/>
      <c r="FC27" s="23"/>
      <c r="FD27" s="2"/>
      <c r="FE27" s="2"/>
      <c r="FF27" s="2"/>
      <c r="FG27" s="2"/>
      <c r="FH27" s="2"/>
      <c r="FI27" s="2"/>
      <c r="FJ27" s="2"/>
      <c r="FK27" s="23"/>
      <c r="FL27" s="2"/>
      <c r="FM27" s="2"/>
      <c r="FN27" s="2"/>
      <c r="FO27" s="2"/>
      <c r="FP27" s="2"/>
      <c r="FQ27" s="2"/>
      <c r="FR27" s="2"/>
      <c r="FS27" s="23"/>
      <c r="FT27" s="9"/>
      <c r="FU27" s="9"/>
      <c r="FV27" s="9"/>
      <c r="FW27" s="9"/>
      <c r="FX27" s="9"/>
      <c r="FY27" s="9"/>
      <c r="FZ27" s="9"/>
      <c r="GA27" s="23"/>
      <c r="GB27" s="9"/>
      <c r="GC27" s="9"/>
      <c r="GD27" s="9"/>
      <c r="GE27" s="9"/>
      <c r="GF27" s="9"/>
      <c r="GG27" s="9"/>
      <c r="GH27" s="9"/>
      <c r="GI27" s="23"/>
      <c r="GJ27" s="2"/>
      <c r="GK27" s="2"/>
      <c r="GL27" s="2"/>
      <c r="GM27" s="2"/>
      <c r="GN27" s="2"/>
      <c r="GO27" s="2"/>
      <c r="GP27" s="2"/>
      <c r="GQ27" s="23"/>
      <c r="GR27" s="2"/>
      <c r="GS27" s="9"/>
      <c r="GT27" s="2"/>
      <c r="GU27" s="9"/>
      <c r="GV27" s="2"/>
      <c r="GW27" s="2"/>
      <c r="GX27" s="9"/>
      <c r="GY27" s="2" t="s">
        <v>507</v>
      </c>
      <c r="GZ27" s="2"/>
      <c r="HA27" s="2"/>
      <c r="HB27" s="2"/>
      <c r="HC27" s="2"/>
      <c r="HD27" s="2"/>
      <c r="HE27" s="2"/>
      <c r="HF27" s="2"/>
      <c r="HG27" s="2"/>
      <c r="HH27" s="2"/>
      <c r="HI27" s="2"/>
      <c r="HJ27" s="2"/>
      <c r="HK27" s="2"/>
      <c r="HL27" s="2"/>
      <c r="HM27" s="2"/>
      <c r="HN27" s="2"/>
      <c r="HO27" s="2"/>
      <c r="HP27" s="2"/>
      <c r="HQ27" s="2"/>
      <c r="HR27" s="2"/>
      <c r="HS27" s="2"/>
      <c r="HT27" s="2"/>
      <c r="HU27" s="2"/>
      <c r="HV27" s="2" t="s">
        <v>531</v>
      </c>
    </row>
    <row r="28" spans="1:230" s="7" customFormat="1" ht="126">
      <c r="A28" s="2" t="s">
        <v>529</v>
      </c>
      <c r="B28" s="2" t="s">
        <v>37</v>
      </c>
      <c r="C28" s="2" t="s">
        <v>37</v>
      </c>
      <c r="D28" s="2" t="s">
        <v>37</v>
      </c>
      <c r="E28" s="33">
        <v>2.4</v>
      </c>
      <c r="F28" s="33"/>
      <c r="G28" s="3"/>
      <c r="H28" s="2" t="s">
        <v>530</v>
      </c>
      <c r="I28" s="2" t="s">
        <v>2016</v>
      </c>
      <c r="J28" s="2" t="s">
        <v>532</v>
      </c>
      <c r="K28" s="2" t="s">
        <v>268</v>
      </c>
      <c r="L28" s="2" t="s">
        <v>564</v>
      </c>
      <c r="M28" s="2" t="s">
        <v>399</v>
      </c>
      <c r="N28" s="2" t="s">
        <v>565</v>
      </c>
      <c r="O28" s="2" t="s">
        <v>250</v>
      </c>
      <c r="P28" s="2" t="s">
        <v>285</v>
      </c>
      <c r="Q28" s="2" t="s">
        <v>566</v>
      </c>
      <c r="R28" s="2" t="s">
        <v>567</v>
      </c>
      <c r="S28" s="2"/>
      <c r="T28" s="2"/>
      <c r="U28" s="2"/>
      <c r="V28" s="2"/>
      <c r="W28" s="2"/>
      <c r="X28" s="2"/>
      <c r="Y28" s="2"/>
      <c r="Z28" s="23" t="s">
        <v>1299</v>
      </c>
      <c r="AA28" s="2" t="s">
        <v>532</v>
      </c>
      <c r="AB28" s="2" t="s">
        <v>533</v>
      </c>
      <c r="AC28" s="2" t="s">
        <v>534</v>
      </c>
      <c r="AD28" s="2"/>
      <c r="AE28" s="2"/>
      <c r="AF28" s="2"/>
      <c r="AG28" s="2"/>
      <c r="AH28" s="2"/>
      <c r="AI28" s="2"/>
      <c r="AJ28" s="2"/>
      <c r="AK28" s="2"/>
      <c r="AL28" s="23" t="s">
        <v>1313</v>
      </c>
      <c r="AM28" s="2" t="s">
        <v>535</v>
      </c>
      <c r="AN28" s="2" t="s">
        <v>536</v>
      </c>
      <c r="AO28" s="2" t="s">
        <v>537</v>
      </c>
      <c r="AP28" s="2" t="s">
        <v>538</v>
      </c>
      <c r="AQ28" s="2" t="s">
        <v>539</v>
      </c>
      <c r="AR28" s="2"/>
      <c r="AS28" s="2"/>
      <c r="AT28" s="23" t="s">
        <v>1963</v>
      </c>
      <c r="AU28" s="2" t="s">
        <v>540</v>
      </c>
      <c r="AV28" s="2" t="s">
        <v>541</v>
      </c>
      <c r="AW28" s="2"/>
      <c r="AX28" s="2"/>
      <c r="AY28" s="2"/>
      <c r="AZ28" s="2"/>
      <c r="BA28" s="2"/>
      <c r="BB28" s="2"/>
      <c r="BC28" s="2"/>
      <c r="BD28" s="23" t="s">
        <v>1908</v>
      </c>
      <c r="BE28" s="2" t="s">
        <v>542</v>
      </c>
      <c r="BF28" s="2" t="s">
        <v>543</v>
      </c>
      <c r="BG28" s="2"/>
      <c r="BH28" s="2"/>
      <c r="BI28" s="2"/>
      <c r="BJ28" s="2"/>
      <c r="BK28" s="2"/>
      <c r="BL28" s="2"/>
      <c r="BM28" s="23" t="s">
        <v>1913</v>
      </c>
      <c r="BN28" s="2" t="s">
        <v>544</v>
      </c>
      <c r="BO28" s="2" t="s">
        <v>545</v>
      </c>
      <c r="BP28" s="2" t="s">
        <v>546</v>
      </c>
      <c r="BQ28" s="2" t="s">
        <v>547</v>
      </c>
      <c r="BR28" s="2" t="s">
        <v>548</v>
      </c>
      <c r="BS28" s="2" t="s">
        <v>549</v>
      </c>
      <c r="BT28" s="2"/>
      <c r="BU28" s="2"/>
      <c r="BV28" s="23" t="s">
        <v>1889</v>
      </c>
      <c r="BW28" s="2" t="s">
        <v>550</v>
      </c>
      <c r="BX28" s="2" t="s">
        <v>551</v>
      </c>
      <c r="BY28" s="2" t="s">
        <v>552</v>
      </c>
      <c r="BZ28" s="2" t="s">
        <v>553</v>
      </c>
      <c r="CA28" s="2"/>
      <c r="CB28" s="2"/>
      <c r="CC28" s="2"/>
      <c r="CD28" s="23" t="s">
        <v>567</v>
      </c>
      <c r="CE28" s="2" t="s">
        <v>554</v>
      </c>
      <c r="CF28" s="2" t="s">
        <v>555</v>
      </c>
      <c r="CG28" s="2"/>
      <c r="CH28" s="2"/>
      <c r="CI28" s="2"/>
      <c r="CJ28" s="2"/>
      <c r="CK28" s="2"/>
      <c r="CL28" s="23" t="s">
        <v>1930</v>
      </c>
      <c r="CM28" s="2" t="s">
        <v>556</v>
      </c>
      <c r="CN28" s="2" t="s">
        <v>557</v>
      </c>
      <c r="CO28" s="2" t="s">
        <v>558</v>
      </c>
      <c r="CP28" s="2"/>
      <c r="CQ28" s="2"/>
      <c r="CR28" s="2"/>
      <c r="CS28" s="2"/>
      <c r="CT28" s="23" t="s">
        <v>1289</v>
      </c>
      <c r="CU28" s="2" t="s">
        <v>559</v>
      </c>
      <c r="CV28" s="2" t="s">
        <v>560</v>
      </c>
      <c r="CW28" s="2" t="s">
        <v>561</v>
      </c>
      <c r="CX28" s="2"/>
      <c r="CY28" s="2"/>
      <c r="CZ28" s="2"/>
      <c r="DA28" s="2"/>
      <c r="DB28" s="23" t="s">
        <v>1300</v>
      </c>
      <c r="DC28" s="2" t="s">
        <v>562</v>
      </c>
      <c r="DD28" s="2" t="s">
        <v>563</v>
      </c>
      <c r="DE28" s="2"/>
      <c r="DF28" s="2"/>
      <c r="DG28" s="2"/>
      <c r="DH28" s="2"/>
      <c r="DI28" s="2"/>
      <c r="DJ28" s="2"/>
      <c r="DK28" s="2"/>
      <c r="DL28" s="2"/>
      <c r="DM28" s="23"/>
      <c r="DN28" s="2"/>
      <c r="DO28" s="2"/>
      <c r="DP28" s="2"/>
      <c r="DQ28" s="2"/>
      <c r="DR28" s="2"/>
      <c r="DS28" s="2"/>
      <c r="DT28" s="2"/>
      <c r="DU28" s="23"/>
      <c r="DV28" s="2"/>
      <c r="DW28" s="2"/>
      <c r="DX28" s="2"/>
      <c r="DY28" s="2"/>
      <c r="DZ28" s="2"/>
      <c r="EA28" s="2"/>
      <c r="EB28" s="2"/>
      <c r="EC28" s="23"/>
      <c r="ED28" s="2"/>
      <c r="EE28" s="2"/>
      <c r="EF28" s="2"/>
      <c r="EG28" s="2"/>
      <c r="EH28" s="2"/>
      <c r="EI28" s="2"/>
      <c r="EJ28" s="2"/>
      <c r="EK28" s="2"/>
      <c r="EL28" s="23"/>
      <c r="EM28" s="2"/>
      <c r="EN28" s="2"/>
      <c r="EO28" s="2"/>
      <c r="EP28" s="2"/>
      <c r="EQ28" s="2"/>
      <c r="ER28" s="2"/>
      <c r="ES28" s="2"/>
      <c r="ET28" s="2"/>
      <c r="EU28" s="23"/>
      <c r="EV28" s="2"/>
      <c r="EW28" s="2"/>
      <c r="EX28" s="2"/>
      <c r="EY28" s="2"/>
      <c r="EZ28" s="2"/>
      <c r="FA28" s="2"/>
      <c r="FB28" s="2"/>
      <c r="FC28" s="23"/>
      <c r="FD28" s="2"/>
      <c r="FE28" s="2"/>
      <c r="FF28" s="2"/>
      <c r="FG28" s="2"/>
      <c r="FH28" s="2"/>
      <c r="FI28" s="2"/>
      <c r="FJ28" s="2"/>
      <c r="FK28" s="23"/>
      <c r="FL28" s="2"/>
      <c r="FM28" s="2"/>
      <c r="FN28" s="2"/>
      <c r="FO28" s="2"/>
      <c r="FP28" s="2"/>
      <c r="FQ28" s="2"/>
      <c r="FR28" s="2"/>
      <c r="FS28" s="23"/>
      <c r="FT28" s="9"/>
      <c r="FU28" s="9"/>
      <c r="FV28" s="9"/>
      <c r="FW28" s="9"/>
      <c r="FX28" s="9"/>
      <c r="FY28" s="9"/>
      <c r="FZ28" s="9"/>
      <c r="GA28" s="23"/>
      <c r="GB28" s="9"/>
      <c r="GC28" s="9"/>
      <c r="GD28" s="9"/>
      <c r="GE28" s="9"/>
      <c r="GF28" s="9"/>
      <c r="GG28" s="9"/>
      <c r="GH28" s="9"/>
      <c r="GI28" s="23"/>
      <c r="GJ28" s="2"/>
      <c r="GK28" s="2"/>
      <c r="GL28" s="2"/>
      <c r="GM28" s="2"/>
      <c r="GN28" s="2"/>
      <c r="GO28" s="2"/>
      <c r="GP28" s="2"/>
      <c r="GQ28" s="23"/>
      <c r="GR28" s="2"/>
      <c r="GS28" s="9"/>
      <c r="GT28" s="2"/>
      <c r="GU28" s="9"/>
      <c r="GV28" s="2"/>
      <c r="GW28" s="2"/>
      <c r="GX28" s="9"/>
      <c r="GY28" s="2">
        <v>0</v>
      </c>
      <c r="GZ28" s="2"/>
      <c r="HA28" s="2"/>
      <c r="HB28" s="2"/>
      <c r="HC28" s="2"/>
      <c r="HD28" s="2"/>
      <c r="HE28" s="2"/>
      <c r="HF28" s="2"/>
      <c r="HG28" s="2"/>
      <c r="HH28" s="2"/>
      <c r="HI28" s="2"/>
      <c r="HJ28" s="2"/>
      <c r="HK28" s="2"/>
      <c r="HL28" s="2"/>
      <c r="HM28" s="2"/>
      <c r="HN28" s="2"/>
      <c r="HO28" s="2"/>
      <c r="HP28" s="2"/>
      <c r="HQ28" s="2"/>
      <c r="HR28" s="2"/>
      <c r="HS28" s="2"/>
      <c r="HT28" s="2"/>
      <c r="HU28" s="2"/>
      <c r="HV28" s="2" t="s">
        <v>568</v>
      </c>
    </row>
    <row r="29" spans="1:230" ht="147">
      <c r="A29" s="2" t="s">
        <v>2088</v>
      </c>
      <c r="C29" s="2" t="s">
        <v>37</v>
      </c>
      <c r="D29" s="2" t="s">
        <v>37</v>
      </c>
      <c r="E29" s="33">
        <v>2.9</v>
      </c>
      <c r="F29" s="33"/>
      <c r="G29" s="3"/>
      <c r="H29" s="2" t="s">
        <v>2089</v>
      </c>
      <c r="I29" s="2" t="s">
        <v>2090</v>
      </c>
      <c r="J29" s="2" t="s">
        <v>1657</v>
      </c>
      <c r="K29" s="2" t="s">
        <v>1505</v>
      </c>
      <c r="L29" s="2" t="s">
        <v>898</v>
      </c>
      <c r="M29" s="2" t="s">
        <v>661</v>
      </c>
      <c r="N29" s="2" t="s">
        <v>250</v>
      </c>
      <c r="Z29" s="23" t="s">
        <v>1503</v>
      </c>
      <c r="AA29" s="2" t="s">
        <v>2101</v>
      </c>
      <c r="AB29" s="2" t="s">
        <v>1655</v>
      </c>
      <c r="AC29" s="2" t="s">
        <v>1656</v>
      </c>
      <c r="AD29" s="2" t="s">
        <v>2102</v>
      </c>
      <c r="AL29" s="23" t="s">
        <v>2093</v>
      </c>
      <c r="AM29" s="2" t="s">
        <v>2103</v>
      </c>
      <c r="AN29" s="2" t="s">
        <v>2104</v>
      </c>
      <c r="AO29" s="2" t="s">
        <v>2105</v>
      </c>
      <c r="AT29" s="23" t="s">
        <v>2095</v>
      </c>
      <c r="AU29" s="2" t="s">
        <v>2106</v>
      </c>
      <c r="AV29" s="2" t="s">
        <v>2107</v>
      </c>
      <c r="AW29" s="2" t="s">
        <v>2108</v>
      </c>
      <c r="AX29" s="2" t="s">
        <v>2109</v>
      </c>
      <c r="AY29" s="2" t="s">
        <v>2110</v>
      </c>
      <c r="AZ29" s="2" t="s">
        <v>2111</v>
      </c>
      <c r="BD29" s="23" t="s">
        <v>1636</v>
      </c>
      <c r="BE29" s="2" t="s">
        <v>1659</v>
      </c>
      <c r="BM29" s="23" t="s">
        <v>2097</v>
      </c>
      <c r="BN29" s="2" t="s">
        <v>2112</v>
      </c>
      <c r="BV29" s="23" t="s">
        <v>1634</v>
      </c>
      <c r="BW29" s="2" t="s">
        <v>1658</v>
      </c>
      <c r="BX29" s="2" t="s">
        <v>2113</v>
      </c>
      <c r="CD29" s="23" t="s">
        <v>2099</v>
      </c>
      <c r="CE29" s="2" t="s">
        <v>2114</v>
      </c>
      <c r="CF29" s="2" t="s">
        <v>2115</v>
      </c>
      <c r="CG29" s="2" t="s">
        <v>2116</v>
      </c>
      <c r="CH29" s="2" t="s">
        <v>2117</v>
      </c>
      <c r="CI29" s="2" t="s">
        <v>2118</v>
      </c>
      <c r="CL29" s="23" t="s">
        <v>1329</v>
      </c>
      <c r="CM29" s="2" t="s">
        <v>1340</v>
      </c>
      <c r="CT29" s="23" t="s">
        <v>1314</v>
      </c>
      <c r="CU29" s="2" t="s">
        <v>2120</v>
      </c>
      <c r="CV29" s="2" t="s">
        <v>2121</v>
      </c>
      <c r="DB29" s="23" t="s">
        <v>2127</v>
      </c>
      <c r="DC29" s="2" t="s">
        <v>2122</v>
      </c>
      <c r="DD29" s="2" t="s">
        <v>2123</v>
      </c>
      <c r="DE29" s="2" t="s">
        <v>2124</v>
      </c>
      <c r="DF29" s="2" t="s">
        <v>2125</v>
      </c>
      <c r="DG29" s="2" t="s">
        <v>2126</v>
      </c>
      <c r="DM29" s="23" t="s">
        <v>1483</v>
      </c>
      <c r="DN29" s="2" t="s">
        <v>692</v>
      </c>
      <c r="DO29" s="2" t="s">
        <v>1727</v>
      </c>
      <c r="DP29" s="2" t="s">
        <v>1728</v>
      </c>
      <c r="DU29" s="23" t="s">
        <v>1872</v>
      </c>
      <c r="DV29" s="2" t="s">
        <v>2130</v>
      </c>
      <c r="DW29" s="2" t="s">
        <v>2131</v>
      </c>
      <c r="DX29" s="2" t="s">
        <v>2132</v>
      </c>
      <c r="DY29" s="2" t="s">
        <v>2133</v>
      </c>
      <c r="EC29" s="23"/>
      <c r="EL29" s="23"/>
      <c r="EU29" s="23"/>
      <c r="FC29" s="23"/>
      <c r="FK29" s="23"/>
      <c r="FS29" s="23"/>
      <c r="GA29" s="23"/>
      <c r="GI29" s="23"/>
      <c r="GQ29" s="23"/>
      <c r="GR29" s="2"/>
      <c r="GT29" s="2"/>
      <c r="GV29" s="2"/>
      <c r="GW29" s="2"/>
      <c r="GY29" s="2" t="s">
        <v>1625</v>
      </c>
      <c r="GZ29" s="2" t="s">
        <v>1627</v>
      </c>
      <c r="HA29" s="2" t="s">
        <v>1624</v>
      </c>
      <c r="HB29" s="2" t="s">
        <v>1345</v>
      </c>
      <c r="HC29" s="2" t="s">
        <v>2091</v>
      </c>
      <c r="HD29" s="2" t="s">
        <v>2092</v>
      </c>
    </row>
    <row r="30" spans="1:230" s="7" customFormat="1" ht="105">
      <c r="A30" s="2" t="s">
        <v>1965</v>
      </c>
      <c r="B30" s="2"/>
      <c r="C30" s="2" t="s">
        <v>37</v>
      </c>
      <c r="D30" s="2" t="s">
        <v>37</v>
      </c>
      <c r="E30" s="33">
        <v>3</v>
      </c>
      <c r="F30" s="33"/>
      <c r="G30" s="3"/>
      <c r="H30" s="2" t="s">
        <v>1967</v>
      </c>
      <c r="I30" s="2" t="s">
        <v>1966</v>
      </c>
      <c r="J30" s="2" t="s">
        <v>1995</v>
      </c>
      <c r="K30" s="2" t="s">
        <v>635</v>
      </c>
      <c r="L30" s="2" t="s">
        <v>662</v>
      </c>
      <c r="M30" s="2" t="s">
        <v>946</v>
      </c>
      <c r="N30" s="2" t="s">
        <v>528</v>
      </c>
      <c r="O30" s="2" t="s">
        <v>1497</v>
      </c>
      <c r="P30" s="2" t="s">
        <v>2007</v>
      </c>
      <c r="Q30" s="2" t="s">
        <v>250</v>
      </c>
      <c r="R30" s="2"/>
      <c r="S30" s="2"/>
      <c r="T30" s="2"/>
      <c r="U30" s="2"/>
      <c r="V30" s="2"/>
      <c r="W30" s="2"/>
      <c r="X30" s="2"/>
      <c r="Y30" s="2"/>
      <c r="Z30" s="23" t="s">
        <v>1804</v>
      </c>
      <c r="AA30" s="2" t="s">
        <v>1995</v>
      </c>
      <c r="AB30" s="2" t="s">
        <v>1996</v>
      </c>
      <c r="AC30" s="2" t="s">
        <v>1997</v>
      </c>
      <c r="AD30" s="2" t="s">
        <v>1998</v>
      </c>
      <c r="AE30" s="2" t="s">
        <v>1999</v>
      </c>
      <c r="AF30" s="2"/>
      <c r="AG30" s="2"/>
      <c r="AH30" s="2"/>
      <c r="AI30" s="2"/>
      <c r="AJ30" s="2"/>
      <c r="AK30" s="2"/>
      <c r="AL30" s="23" t="s">
        <v>1968</v>
      </c>
      <c r="AM30" s="2" t="s">
        <v>1984</v>
      </c>
      <c r="AN30" s="2" t="s">
        <v>1985</v>
      </c>
      <c r="AO30" s="2" t="s">
        <v>1986</v>
      </c>
      <c r="AP30" s="2"/>
      <c r="AQ30" s="2"/>
      <c r="AR30" s="2"/>
      <c r="AS30" s="2"/>
      <c r="AT30" s="23" t="s">
        <v>1827</v>
      </c>
      <c r="AU30" s="2" t="s">
        <v>1987</v>
      </c>
      <c r="AV30" s="2" t="s">
        <v>1988</v>
      </c>
      <c r="AW30" s="2" t="s">
        <v>1989</v>
      </c>
      <c r="AX30" s="2" t="s">
        <v>1990</v>
      </c>
      <c r="AY30" s="2"/>
      <c r="AZ30" s="2"/>
      <c r="BA30" s="2"/>
      <c r="BB30" s="2"/>
      <c r="BC30" s="2"/>
      <c r="BD30" s="23" t="s">
        <v>1970</v>
      </c>
      <c r="BE30" s="2" t="s">
        <v>1991</v>
      </c>
      <c r="BF30" s="2" t="s">
        <v>1992</v>
      </c>
      <c r="BG30" s="2" t="s">
        <v>1993</v>
      </c>
      <c r="BH30" s="2" t="s">
        <v>1994</v>
      </c>
      <c r="BI30" s="2"/>
      <c r="BJ30" s="2"/>
      <c r="BK30" s="2"/>
      <c r="BL30" s="2"/>
      <c r="BM30" s="23" t="s">
        <v>1975</v>
      </c>
      <c r="BN30" s="2" t="s">
        <v>2000</v>
      </c>
      <c r="BO30" s="2"/>
      <c r="BP30" s="2"/>
      <c r="BQ30" s="2"/>
      <c r="BR30" s="2"/>
      <c r="BS30" s="2"/>
      <c r="BT30" s="2"/>
      <c r="BU30" s="2"/>
      <c r="BV30" s="23" t="s">
        <v>1973</v>
      </c>
      <c r="BW30" s="2" t="s">
        <v>2001</v>
      </c>
      <c r="BX30" s="2" t="s">
        <v>2002</v>
      </c>
      <c r="BY30" s="2" t="s">
        <v>2003</v>
      </c>
      <c r="BZ30" s="2"/>
      <c r="CA30" s="2"/>
      <c r="CB30" s="2"/>
      <c r="CC30" s="2"/>
      <c r="CD30" s="23" t="s">
        <v>1976</v>
      </c>
      <c r="CE30" s="2" t="s">
        <v>2004</v>
      </c>
      <c r="CF30" s="2" t="s">
        <v>2005</v>
      </c>
      <c r="CG30" s="2"/>
      <c r="CH30" s="2"/>
      <c r="CI30" s="2"/>
      <c r="CJ30" s="2"/>
      <c r="CK30" s="2"/>
      <c r="CL30" s="23" t="s">
        <v>1978</v>
      </c>
      <c r="CM30" s="2" t="s">
        <v>2006</v>
      </c>
      <c r="CN30" s="2"/>
      <c r="CO30" s="2"/>
      <c r="CP30" s="2"/>
      <c r="CQ30" s="2"/>
      <c r="CR30" s="2"/>
      <c r="CS30" s="2"/>
      <c r="CT30" s="23"/>
      <c r="CU30" s="2"/>
      <c r="CV30" s="2"/>
      <c r="CW30" s="2"/>
      <c r="CX30" s="2"/>
      <c r="CY30" s="2"/>
      <c r="CZ30" s="2"/>
      <c r="DA30" s="2"/>
      <c r="DB30" s="23"/>
      <c r="DC30" s="2"/>
      <c r="DD30" s="2"/>
      <c r="DE30" s="2"/>
      <c r="DF30" s="2"/>
      <c r="DG30" s="2"/>
      <c r="DH30" s="2"/>
      <c r="DI30" s="2"/>
      <c r="DJ30" s="2"/>
      <c r="DK30" s="2"/>
      <c r="DL30" s="2"/>
      <c r="DM30" s="23"/>
      <c r="DN30" s="2"/>
      <c r="DO30" s="2"/>
      <c r="DP30" s="2"/>
      <c r="DQ30" s="2"/>
      <c r="DR30" s="2"/>
      <c r="DS30" s="2"/>
      <c r="DT30" s="2"/>
      <c r="DU30" s="23"/>
      <c r="DV30" s="2"/>
      <c r="DW30" s="2"/>
      <c r="DX30" s="2"/>
      <c r="DY30" s="2"/>
      <c r="DZ30" s="2"/>
      <c r="EA30" s="2"/>
      <c r="EB30" s="2"/>
      <c r="EC30" s="23"/>
      <c r="ED30" s="2"/>
      <c r="EE30" s="2"/>
      <c r="EF30" s="2"/>
      <c r="EG30" s="2"/>
      <c r="EH30" s="2"/>
      <c r="EI30" s="2"/>
      <c r="EJ30" s="2"/>
      <c r="EK30" s="2"/>
      <c r="EL30" s="23"/>
      <c r="EM30" s="2"/>
      <c r="EN30" s="2"/>
      <c r="EO30" s="2"/>
      <c r="EP30" s="2"/>
      <c r="EQ30" s="2"/>
      <c r="ER30" s="2"/>
      <c r="ES30" s="2"/>
      <c r="ET30" s="2"/>
      <c r="EU30" s="23"/>
      <c r="EV30" s="2"/>
      <c r="EW30" s="2"/>
      <c r="EX30" s="2"/>
      <c r="EY30" s="2"/>
      <c r="EZ30" s="2"/>
      <c r="FA30" s="2"/>
      <c r="FB30" s="2"/>
      <c r="FC30" s="23"/>
      <c r="FD30" s="2"/>
      <c r="FE30" s="2"/>
      <c r="FF30" s="2"/>
      <c r="FG30" s="2"/>
      <c r="FH30" s="2"/>
      <c r="FI30" s="2"/>
      <c r="FJ30" s="2"/>
      <c r="FK30" s="23"/>
      <c r="FL30" s="2"/>
      <c r="FM30" s="2"/>
      <c r="FN30" s="2"/>
      <c r="FO30" s="2"/>
      <c r="FP30" s="2"/>
      <c r="FQ30" s="2"/>
      <c r="FR30" s="2"/>
      <c r="FS30" s="23"/>
      <c r="FT30" s="9"/>
      <c r="FU30" s="9"/>
      <c r="FV30" s="9"/>
      <c r="FW30" s="9"/>
      <c r="FX30" s="9"/>
      <c r="FY30" s="9"/>
      <c r="FZ30" s="9"/>
      <c r="GA30" s="23"/>
      <c r="GB30" s="9"/>
      <c r="GC30" s="9"/>
      <c r="GD30" s="9"/>
      <c r="GE30" s="9"/>
      <c r="GF30" s="9"/>
      <c r="GG30" s="9"/>
      <c r="GH30" s="9"/>
      <c r="GI30" s="23"/>
      <c r="GJ30" s="2"/>
      <c r="GK30" s="2"/>
      <c r="GL30" s="2"/>
      <c r="GM30" s="2"/>
      <c r="GN30" s="2"/>
      <c r="GO30" s="2"/>
      <c r="GP30" s="2"/>
      <c r="GQ30" s="23"/>
      <c r="GR30" s="2"/>
      <c r="GS30" s="9"/>
      <c r="GT30" s="2"/>
      <c r="GU30" s="9"/>
      <c r="GV30" s="2"/>
      <c r="GW30" s="2"/>
      <c r="GX30" s="9"/>
      <c r="GY30" s="2" t="s">
        <v>1980</v>
      </c>
      <c r="GZ30" s="2" t="s">
        <v>953</v>
      </c>
      <c r="HA30" s="2" t="s">
        <v>1981</v>
      </c>
      <c r="HB30" s="2" t="s">
        <v>1982</v>
      </c>
      <c r="HC30" s="2" t="s">
        <v>1983</v>
      </c>
      <c r="HD30" s="2"/>
      <c r="HE30" s="2"/>
      <c r="HF30" s="2"/>
      <c r="HG30" s="2"/>
      <c r="HH30" s="2"/>
      <c r="HI30" s="2"/>
      <c r="HJ30" s="2"/>
      <c r="HK30" s="2"/>
      <c r="HL30" s="2"/>
      <c r="HM30" s="2"/>
      <c r="HN30" s="2"/>
      <c r="HO30" s="2"/>
      <c r="HP30" s="2"/>
      <c r="HQ30" s="2"/>
      <c r="HR30" s="2"/>
      <c r="HS30" s="2"/>
      <c r="HT30" s="2"/>
      <c r="HU30" s="2"/>
      <c r="HV30" s="2"/>
    </row>
    <row r="31" spans="1:230" s="7" customFormat="1" ht="168">
      <c r="A31" s="2" t="s">
        <v>2087</v>
      </c>
      <c r="B31" s="2"/>
      <c r="C31" s="2" t="s">
        <v>37</v>
      </c>
      <c r="D31" s="2" t="s">
        <v>37</v>
      </c>
      <c r="E31" s="33">
        <v>2.4500000000000002</v>
      </c>
      <c r="F31" s="33"/>
      <c r="G31" s="3"/>
      <c r="H31" s="2" t="s">
        <v>2059</v>
      </c>
      <c r="I31" s="2" t="s">
        <v>2060</v>
      </c>
      <c r="J31" s="2" t="s">
        <v>2062</v>
      </c>
      <c r="K31" s="2" t="s">
        <v>888</v>
      </c>
      <c r="L31" s="2" t="s">
        <v>661</v>
      </c>
      <c r="M31" s="2" t="s">
        <v>726</v>
      </c>
      <c r="N31" s="2" t="s">
        <v>278</v>
      </c>
      <c r="O31" s="2" t="s">
        <v>636</v>
      </c>
      <c r="P31" s="2"/>
      <c r="Q31" s="2"/>
      <c r="R31" s="2"/>
      <c r="S31" s="2"/>
      <c r="T31" s="2"/>
      <c r="U31" s="2"/>
      <c r="V31" s="2"/>
      <c r="W31" s="2"/>
      <c r="X31" s="2"/>
      <c r="Y31" s="2"/>
      <c r="Z31" s="23" t="s">
        <v>1301</v>
      </c>
      <c r="AA31" s="2" t="s">
        <v>2062</v>
      </c>
      <c r="AB31" s="2" t="s">
        <v>2063</v>
      </c>
      <c r="AC31" s="2" t="s">
        <v>2064</v>
      </c>
      <c r="AD31" s="2" t="s">
        <v>2065</v>
      </c>
      <c r="AE31" s="2" t="s">
        <v>2066</v>
      </c>
      <c r="AF31" s="2"/>
      <c r="AG31" s="2"/>
      <c r="AH31" s="2"/>
      <c r="AI31" s="2"/>
      <c r="AJ31" s="2"/>
      <c r="AK31" s="2"/>
      <c r="AL31" s="23" t="s">
        <v>2076</v>
      </c>
      <c r="AM31" s="2" t="s">
        <v>935</v>
      </c>
      <c r="AN31" s="2" t="s">
        <v>942</v>
      </c>
      <c r="AO31" s="2"/>
      <c r="AP31" s="2"/>
      <c r="AQ31" s="2"/>
      <c r="AR31" s="2"/>
      <c r="AS31" s="2"/>
      <c r="AT31" s="23" t="s">
        <v>1274</v>
      </c>
      <c r="AU31" s="2" t="s">
        <v>2061</v>
      </c>
      <c r="AV31" s="2"/>
      <c r="AW31" s="2"/>
      <c r="AX31" s="2"/>
      <c r="AY31" s="2"/>
      <c r="AZ31" s="2"/>
      <c r="BA31" s="2"/>
      <c r="BB31" s="2"/>
      <c r="BC31" s="2"/>
      <c r="BD31" s="23" t="s">
        <v>1877</v>
      </c>
      <c r="BE31" s="2" t="s">
        <v>2067</v>
      </c>
      <c r="BF31" s="2"/>
      <c r="BG31" s="2"/>
      <c r="BH31" s="2"/>
      <c r="BI31" s="2"/>
      <c r="BJ31" s="2"/>
      <c r="BK31" s="2"/>
      <c r="BL31" s="2"/>
      <c r="BM31" s="23" t="s">
        <v>2078</v>
      </c>
      <c r="BN31" s="2" t="s">
        <v>2068</v>
      </c>
      <c r="BO31" s="2"/>
      <c r="BP31" s="2"/>
      <c r="BQ31" s="2"/>
      <c r="BR31" s="2"/>
      <c r="BS31" s="2"/>
      <c r="BT31" s="2"/>
      <c r="BU31" s="2"/>
      <c r="BV31" s="23" t="s">
        <v>1275</v>
      </c>
      <c r="BW31" s="2" t="s">
        <v>2069</v>
      </c>
      <c r="BX31" s="2"/>
      <c r="BY31" s="2"/>
      <c r="BZ31" s="2"/>
      <c r="CA31" s="2"/>
      <c r="CB31" s="2"/>
      <c r="CC31" s="2"/>
      <c r="CD31" s="23" t="s">
        <v>2080</v>
      </c>
      <c r="CE31" s="2" t="s">
        <v>2070</v>
      </c>
      <c r="CF31" s="2" t="s">
        <v>2071</v>
      </c>
      <c r="CG31" s="2" t="s">
        <v>2072</v>
      </c>
      <c r="CH31" s="2" t="s">
        <v>2073</v>
      </c>
      <c r="CI31" s="2" t="s">
        <v>2074</v>
      </c>
      <c r="CJ31" s="2"/>
      <c r="CK31" s="2"/>
      <c r="CL31" s="23" t="s">
        <v>1312</v>
      </c>
      <c r="CM31" s="2" t="s">
        <v>2075</v>
      </c>
      <c r="CN31" s="2"/>
      <c r="CO31" s="2"/>
      <c r="CP31" s="2"/>
      <c r="CQ31" s="2"/>
      <c r="CR31" s="2"/>
      <c r="CS31" s="2"/>
      <c r="CT31" s="23"/>
      <c r="CU31" s="2"/>
      <c r="CV31" s="2"/>
      <c r="CW31" s="2"/>
      <c r="CX31" s="2"/>
      <c r="CY31" s="2"/>
      <c r="CZ31" s="2"/>
      <c r="DA31" s="2"/>
      <c r="DB31" s="23"/>
      <c r="DC31" s="2"/>
      <c r="DD31" s="2"/>
      <c r="DE31" s="2"/>
      <c r="DF31" s="2"/>
      <c r="DG31" s="2"/>
      <c r="DH31" s="2"/>
      <c r="DI31" s="2"/>
      <c r="DJ31" s="2"/>
      <c r="DK31" s="2"/>
      <c r="DL31" s="2"/>
      <c r="DM31" s="23"/>
      <c r="DN31" s="2"/>
      <c r="DO31" s="2"/>
      <c r="DP31" s="2"/>
      <c r="DQ31" s="2"/>
      <c r="DR31" s="2"/>
      <c r="DS31" s="2"/>
      <c r="DT31" s="2"/>
      <c r="DU31" s="23"/>
      <c r="DV31" s="2"/>
      <c r="DW31" s="2"/>
      <c r="DX31" s="2"/>
      <c r="DY31" s="2"/>
      <c r="DZ31" s="2"/>
      <c r="EA31" s="2"/>
      <c r="EB31" s="2"/>
      <c r="EC31" s="23"/>
      <c r="ED31" s="2"/>
      <c r="EE31" s="2"/>
      <c r="EF31" s="2"/>
      <c r="EG31" s="2"/>
      <c r="EH31" s="2"/>
      <c r="EI31" s="2"/>
      <c r="EJ31" s="2"/>
      <c r="EK31" s="2"/>
      <c r="EL31" s="23"/>
      <c r="EM31" s="2"/>
      <c r="EN31" s="2"/>
      <c r="EO31" s="2"/>
      <c r="EP31" s="2"/>
      <c r="EQ31" s="2"/>
      <c r="ER31" s="2"/>
      <c r="ES31" s="2"/>
      <c r="ET31" s="2"/>
      <c r="EU31" s="23"/>
      <c r="EV31" s="2"/>
      <c r="EW31" s="2"/>
      <c r="EX31" s="2"/>
      <c r="EY31" s="2"/>
      <c r="EZ31" s="2"/>
      <c r="FA31" s="2"/>
      <c r="FB31" s="2"/>
      <c r="FC31" s="23"/>
      <c r="FD31" s="2"/>
      <c r="FE31" s="2"/>
      <c r="FF31" s="2"/>
      <c r="FG31" s="2"/>
      <c r="FH31" s="2"/>
      <c r="FI31" s="2"/>
      <c r="FJ31" s="2"/>
      <c r="FK31" s="23"/>
      <c r="FL31" s="2"/>
      <c r="FM31" s="2"/>
      <c r="FN31" s="2"/>
      <c r="FO31" s="2"/>
      <c r="FP31" s="2"/>
      <c r="FQ31" s="2"/>
      <c r="FR31" s="2"/>
      <c r="FS31" s="23"/>
      <c r="FT31" s="9"/>
      <c r="FU31" s="9"/>
      <c r="FV31" s="9"/>
      <c r="FW31" s="9"/>
      <c r="FX31" s="9"/>
      <c r="FY31" s="9"/>
      <c r="FZ31" s="9"/>
      <c r="GA31" s="23"/>
      <c r="GB31" s="9"/>
      <c r="GC31" s="9"/>
      <c r="GD31" s="9"/>
      <c r="GE31" s="9"/>
      <c r="GF31" s="9"/>
      <c r="GG31" s="9"/>
      <c r="GH31" s="9"/>
      <c r="GI31" s="23"/>
      <c r="GJ31" s="2"/>
      <c r="GK31" s="2"/>
      <c r="GL31" s="2"/>
      <c r="GM31" s="2"/>
      <c r="GN31" s="2"/>
      <c r="GO31" s="2"/>
      <c r="GP31" s="2"/>
      <c r="GQ31" s="23"/>
      <c r="GR31" s="2"/>
      <c r="GS31" s="9"/>
      <c r="GT31" s="2"/>
      <c r="GU31" s="9"/>
      <c r="GV31" s="2"/>
      <c r="GW31" s="2"/>
      <c r="GX31" s="9"/>
      <c r="GY31" s="2" t="s">
        <v>2082</v>
      </c>
      <c r="GZ31" s="2" t="s">
        <v>2083</v>
      </c>
      <c r="HA31" s="2" t="s">
        <v>2084</v>
      </c>
      <c r="HB31" s="2" t="s">
        <v>2085</v>
      </c>
      <c r="HC31" s="2" t="s">
        <v>2086</v>
      </c>
      <c r="HD31" s="2"/>
      <c r="HE31" s="2"/>
      <c r="HF31" s="2"/>
      <c r="HG31" s="2"/>
      <c r="HH31" s="2"/>
      <c r="HI31" s="2"/>
      <c r="HJ31" s="2"/>
      <c r="HK31" s="2"/>
      <c r="HL31" s="2"/>
      <c r="HM31" s="2"/>
      <c r="HN31" s="2"/>
      <c r="HO31" s="2"/>
      <c r="HP31" s="2"/>
      <c r="HQ31" s="2"/>
      <c r="HR31" s="2"/>
      <c r="HS31" s="2"/>
      <c r="HT31" s="2"/>
      <c r="HU31" s="2"/>
      <c r="HV31" s="2"/>
    </row>
    <row r="32" spans="1:230" s="7" customFormat="1" ht="168">
      <c r="A32" s="2" t="s">
        <v>47</v>
      </c>
      <c r="B32" s="2" t="s">
        <v>42</v>
      </c>
      <c r="C32" s="2" t="s">
        <v>37</v>
      </c>
      <c r="D32" s="2" t="s">
        <v>37</v>
      </c>
      <c r="E32" s="33">
        <v>2.4</v>
      </c>
      <c r="F32" s="33"/>
      <c r="G32" s="3"/>
      <c r="H32" s="2" t="s">
        <v>1748</v>
      </c>
      <c r="I32" s="2" t="s">
        <v>1747</v>
      </c>
      <c r="J32" s="2" t="s">
        <v>1943</v>
      </c>
      <c r="K32" s="2" t="s">
        <v>638</v>
      </c>
      <c r="L32" s="2" t="s">
        <v>1497</v>
      </c>
      <c r="M32" s="2" t="s">
        <v>1792</v>
      </c>
      <c r="N32" s="2" t="s">
        <v>376</v>
      </c>
      <c r="O32" s="2" t="s">
        <v>250</v>
      </c>
      <c r="P32" s="2" t="s">
        <v>788</v>
      </c>
      <c r="Q32" s="2"/>
      <c r="R32" s="2"/>
      <c r="S32" s="2"/>
      <c r="T32" s="2"/>
      <c r="U32" s="2"/>
      <c r="V32" s="2"/>
      <c r="W32" s="2"/>
      <c r="X32" s="2"/>
      <c r="Y32" s="2"/>
      <c r="Z32" s="23" t="s">
        <v>1946</v>
      </c>
      <c r="AA32" s="2" t="s">
        <v>1943</v>
      </c>
      <c r="AB32" s="2" t="s">
        <v>1947</v>
      </c>
      <c r="AC32" s="2" t="s">
        <v>1948</v>
      </c>
      <c r="AD32" s="2"/>
      <c r="AE32" s="2"/>
      <c r="AF32" s="2"/>
      <c r="AG32" s="2"/>
      <c r="AH32" s="2"/>
      <c r="AI32" s="2"/>
      <c r="AJ32" s="2"/>
      <c r="AK32" s="2"/>
      <c r="AL32" s="23" t="s">
        <v>1324</v>
      </c>
      <c r="AM32" s="2" t="s">
        <v>1949</v>
      </c>
      <c r="AN32" s="2" t="s">
        <v>1944</v>
      </c>
      <c r="AO32" s="2" t="s">
        <v>1950</v>
      </c>
      <c r="AP32" s="2"/>
      <c r="AQ32" s="2"/>
      <c r="AR32" s="2"/>
      <c r="AS32" s="2"/>
      <c r="AT32" s="23" t="s">
        <v>1823</v>
      </c>
      <c r="AU32" s="2" t="s">
        <v>1951</v>
      </c>
      <c r="AV32" s="2" t="s">
        <v>1952</v>
      </c>
      <c r="AW32" s="2"/>
      <c r="AX32" s="2"/>
      <c r="AY32" s="2"/>
      <c r="AZ32" s="2"/>
      <c r="BA32" s="2"/>
      <c r="BB32" s="2"/>
      <c r="BC32" s="2"/>
      <c r="BD32" s="23" t="s">
        <v>1302</v>
      </c>
      <c r="BE32" s="2" t="s">
        <v>1953</v>
      </c>
      <c r="BF32" s="2" t="s">
        <v>1954</v>
      </c>
      <c r="BG32" s="2"/>
      <c r="BH32" s="2"/>
      <c r="BI32" s="2"/>
      <c r="BJ32" s="2"/>
      <c r="BK32" s="2"/>
      <c r="BL32" s="2"/>
      <c r="BM32" s="23" t="s">
        <v>1959</v>
      </c>
      <c r="BN32" s="2" t="s">
        <v>1955</v>
      </c>
      <c r="BO32" s="2" t="s">
        <v>1956</v>
      </c>
      <c r="BP32" s="2" t="s">
        <v>1957</v>
      </c>
      <c r="BQ32" s="2" t="s">
        <v>1958</v>
      </c>
      <c r="BR32" s="2"/>
      <c r="BS32" s="2"/>
      <c r="BT32" s="2"/>
      <c r="BU32" s="2"/>
      <c r="BV32" s="23"/>
      <c r="BW32" s="2"/>
      <c r="BX32" s="2"/>
      <c r="BY32" s="2"/>
      <c r="BZ32" s="2"/>
      <c r="CA32" s="2"/>
      <c r="CB32" s="2"/>
      <c r="CC32" s="2"/>
      <c r="CD32" s="23"/>
      <c r="CE32" s="2"/>
      <c r="CF32" s="2"/>
      <c r="CG32" s="2"/>
      <c r="CH32" s="2"/>
      <c r="CI32" s="2"/>
      <c r="CJ32" s="2"/>
      <c r="CK32" s="2"/>
      <c r="CL32" s="23"/>
      <c r="CM32" s="2"/>
      <c r="CN32" s="2"/>
      <c r="CO32" s="2"/>
      <c r="CP32" s="2"/>
      <c r="CQ32" s="2"/>
      <c r="CR32" s="2"/>
      <c r="CS32" s="2"/>
      <c r="CT32" s="23"/>
      <c r="CU32" s="2"/>
      <c r="CV32" s="2"/>
      <c r="CW32" s="2"/>
      <c r="CX32" s="2"/>
      <c r="CY32" s="2"/>
      <c r="CZ32" s="2"/>
      <c r="DA32" s="2"/>
      <c r="DB32" s="23"/>
      <c r="DC32" s="2"/>
      <c r="DD32" s="2"/>
      <c r="DE32" s="2"/>
      <c r="DF32" s="2"/>
      <c r="DG32" s="2"/>
      <c r="DH32" s="2"/>
      <c r="DI32" s="2"/>
      <c r="DJ32" s="2"/>
      <c r="DK32" s="2"/>
      <c r="DL32" s="2"/>
      <c r="DM32" s="23"/>
      <c r="DN32" s="2"/>
      <c r="DO32" s="2"/>
      <c r="DP32" s="2"/>
      <c r="DQ32" s="2"/>
      <c r="DR32" s="2"/>
      <c r="DS32" s="2"/>
      <c r="DT32" s="2"/>
      <c r="DU32" s="23"/>
      <c r="DV32" s="2"/>
      <c r="DW32" s="2"/>
      <c r="DX32" s="2"/>
      <c r="DY32" s="2"/>
      <c r="DZ32" s="2"/>
      <c r="EA32" s="2"/>
      <c r="EB32" s="2"/>
      <c r="EC32" s="23"/>
      <c r="ED32" s="2"/>
      <c r="EE32" s="2"/>
      <c r="EF32" s="2"/>
      <c r="EG32" s="2"/>
      <c r="EH32" s="2"/>
      <c r="EI32" s="2"/>
      <c r="EJ32" s="2"/>
      <c r="EK32" s="2"/>
      <c r="EL32" s="23"/>
      <c r="EM32" s="2"/>
      <c r="EN32" s="2"/>
      <c r="EO32" s="2"/>
      <c r="EP32" s="2"/>
      <c r="EQ32" s="2"/>
      <c r="ER32" s="2"/>
      <c r="ES32" s="2"/>
      <c r="ET32" s="2"/>
      <c r="EU32" s="23"/>
      <c r="EV32" s="2"/>
      <c r="EW32" s="2"/>
      <c r="EX32" s="2"/>
      <c r="EY32" s="2"/>
      <c r="EZ32" s="2"/>
      <c r="FA32" s="2"/>
      <c r="FB32" s="2"/>
      <c r="FC32" s="23"/>
      <c r="FD32" s="2"/>
      <c r="FE32" s="2"/>
      <c r="FF32" s="2"/>
      <c r="FG32" s="2"/>
      <c r="FH32" s="2"/>
      <c r="FI32" s="2"/>
      <c r="FJ32" s="2"/>
      <c r="FK32" s="23"/>
      <c r="FL32" s="2"/>
      <c r="FM32" s="2"/>
      <c r="FN32" s="2"/>
      <c r="FO32" s="2"/>
      <c r="FP32" s="2"/>
      <c r="FQ32" s="2"/>
      <c r="FR32" s="2"/>
      <c r="FS32" s="23"/>
      <c r="FT32" s="9"/>
      <c r="FU32" s="9"/>
      <c r="FV32" s="9"/>
      <c r="FW32" s="9"/>
      <c r="FX32" s="9"/>
      <c r="FY32" s="9"/>
      <c r="FZ32" s="9"/>
      <c r="GA32" s="23"/>
      <c r="GB32" s="9"/>
      <c r="GC32" s="9"/>
      <c r="GD32" s="9"/>
      <c r="GE32" s="9"/>
      <c r="GF32" s="9"/>
      <c r="GG32" s="9"/>
      <c r="GH32" s="9"/>
      <c r="GI32" s="23"/>
      <c r="GJ32" s="2"/>
      <c r="GK32" s="2"/>
      <c r="GL32" s="2"/>
      <c r="GM32" s="2"/>
      <c r="GN32" s="2"/>
      <c r="GO32" s="2"/>
      <c r="GP32" s="2"/>
      <c r="GQ32" s="23"/>
      <c r="GR32" s="2"/>
      <c r="GS32" s="9"/>
      <c r="GT32" s="2"/>
      <c r="GU32" s="9"/>
      <c r="GV32" s="2"/>
      <c r="GW32" s="2"/>
      <c r="GX32" s="9"/>
      <c r="GY32" s="2" t="s">
        <v>1961</v>
      </c>
      <c r="GZ32" s="2" t="s">
        <v>1962</v>
      </c>
      <c r="HA32" s="2"/>
      <c r="HB32" s="2"/>
      <c r="HC32" s="2"/>
      <c r="HD32" s="2"/>
      <c r="HE32" s="2"/>
      <c r="HF32" s="2"/>
      <c r="HG32" s="2"/>
      <c r="HH32" s="2"/>
      <c r="HI32" s="2"/>
      <c r="HJ32" s="2"/>
      <c r="HK32" s="2"/>
      <c r="HL32" s="2"/>
      <c r="HM32" s="2"/>
      <c r="HN32" s="2"/>
      <c r="HO32" s="2"/>
      <c r="HP32" s="2"/>
      <c r="HQ32" s="2"/>
      <c r="HR32" s="2"/>
      <c r="HS32" s="2"/>
      <c r="HT32" s="2"/>
      <c r="HU32" s="2"/>
      <c r="HV32" s="2"/>
    </row>
    <row r="33" spans="1:230" s="7" customFormat="1" ht="126">
      <c r="A33" s="2" t="s">
        <v>49</v>
      </c>
      <c r="B33" s="2"/>
      <c r="C33" s="2" t="s">
        <v>37</v>
      </c>
      <c r="D33" s="2" t="s">
        <v>37</v>
      </c>
      <c r="E33" s="33">
        <v>2.65</v>
      </c>
      <c r="F33" s="33"/>
      <c r="G33" s="3"/>
      <c r="H33" s="2" t="s">
        <v>2017</v>
      </c>
      <c r="I33" s="2" t="s">
        <v>2018</v>
      </c>
      <c r="J33" s="2" t="s">
        <v>2036</v>
      </c>
      <c r="K33" s="2" t="s">
        <v>492</v>
      </c>
      <c r="L33" s="2" t="s">
        <v>662</v>
      </c>
      <c r="M33" s="2" t="s">
        <v>2019</v>
      </c>
      <c r="N33" s="2" t="s">
        <v>2020</v>
      </c>
      <c r="O33" s="2" t="s">
        <v>492</v>
      </c>
      <c r="P33" s="2" t="s">
        <v>246</v>
      </c>
      <c r="Q33" s="2" t="s">
        <v>1505</v>
      </c>
      <c r="R33" s="2" t="s">
        <v>250</v>
      </c>
      <c r="S33" s="2" t="s">
        <v>853</v>
      </c>
      <c r="T33" s="2"/>
      <c r="U33" s="2"/>
      <c r="V33" s="2"/>
      <c r="W33" s="2"/>
      <c r="X33" s="2"/>
      <c r="Y33" s="2"/>
      <c r="Z33" s="23" t="s">
        <v>1503</v>
      </c>
      <c r="AA33" s="2" t="s">
        <v>2036</v>
      </c>
      <c r="AB33" s="2" t="s">
        <v>2037</v>
      </c>
      <c r="AC33" s="2" t="s">
        <v>488</v>
      </c>
      <c r="AD33" s="2" t="s">
        <v>2038</v>
      </c>
      <c r="AE33" s="2" t="s">
        <v>2039</v>
      </c>
      <c r="AF33" s="2" t="s">
        <v>2040</v>
      </c>
      <c r="AG33" s="2" t="s">
        <v>2041</v>
      </c>
      <c r="AH33" s="2"/>
      <c r="AI33" s="2"/>
      <c r="AJ33" s="2"/>
      <c r="AK33" s="2"/>
      <c r="AL33" s="23" t="s">
        <v>1269</v>
      </c>
      <c r="AM33" s="2" t="s">
        <v>2043</v>
      </c>
      <c r="AN33" s="2" t="s">
        <v>2044</v>
      </c>
      <c r="AO33" s="2"/>
      <c r="AP33" s="2"/>
      <c r="AQ33" s="2"/>
      <c r="AR33" s="2"/>
      <c r="AS33" s="2"/>
      <c r="AT33" s="23" t="s">
        <v>1621</v>
      </c>
      <c r="AU33" s="2" t="s">
        <v>1645</v>
      </c>
      <c r="AV33" s="2"/>
      <c r="AW33" s="2"/>
      <c r="AX33" s="2"/>
      <c r="AY33" s="2"/>
      <c r="AZ33" s="2"/>
      <c r="BA33" s="2"/>
      <c r="BB33" s="2"/>
      <c r="BC33" s="2"/>
      <c r="BD33" s="23" t="s">
        <v>2024</v>
      </c>
      <c r="BE33" s="2" t="s">
        <v>2045</v>
      </c>
      <c r="BF33" s="2" t="s">
        <v>2046</v>
      </c>
      <c r="BG33" s="2" t="s">
        <v>2047</v>
      </c>
      <c r="BH33" s="2" t="s">
        <v>2048</v>
      </c>
      <c r="BI33" s="2" t="s">
        <v>2049</v>
      </c>
      <c r="BJ33" s="2"/>
      <c r="BK33" s="2"/>
      <c r="BL33" s="2"/>
      <c r="BM33" s="23" t="s">
        <v>2026</v>
      </c>
      <c r="BN33" s="2" t="s">
        <v>2050</v>
      </c>
      <c r="BO33" s="2" t="s">
        <v>2051</v>
      </c>
      <c r="BP33" s="2" t="s">
        <v>2052</v>
      </c>
      <c r="BQ33" s="2"/>
      <c r="BR33" s="2"/>
      <c r="BS33" s="2"/>
      <c r="BT33" s="2"/>
      <c r="BU33" s="2"/>
      <c r="BV33" s="23" t="s">
        <v>2029</v>
      </c>
      <c r="BW33" s="2" t="s">
        <v>2053</v>
      </c>
      <c r="BX33" s="2" t="s">
        <v>2058</v>
      </c>
      <c r="BY33" s="2" t="s">
        <v>2054</v>
      </c>
      <c r="BZ33" s="2"/>
      <c r="CA33" s="2"/>
      <c r="CB33" s="2"/>
      <c r="CC33" s="2"/>
      <c r="CD33" s="23" t="s">
        <v>2032</v>
      </c>
      <c r="CE33" s="2" t="s">
        <v>2055</v>
      </c>
      <c r="CF33" s="2" t="s">
        <v>2056</v>
      </c>
      <c r="CG33" s="2"/>
      <c r="CH33" s="2"/>
      <c r="CI33" s="2"/>
      <c r="CJ33" s="2"/>
      <c r="CK33" s="2"/>
      <c r="CL33" s="23" t="s">
        <v>2034</v>
      </c>
      <c r="CM33" s="2" t="s">
        <v>2057</v>
      </c>
      <c r="CN33" s="2"/>
      <c r="CO33" s="2"/>
      <c r="CP33" s="2"/>
      <c r="CQ33" s="2"/>
      <c r="CR33" s="2"/>
      <c r="CS33" s="2"/>
      <c r="CT33" s="23"/>
      <c r="CU33" s="2"/>
      <c r="CV33" s="2"/>
      <c r="CW33" s="2"/>
      <c r="CX33" s="2"/>
      <c r="CY33" s="2"/>
      <c r="CZ33" s="2"/>
      <c r="DA33" s="2"/>
      <c r="DB33" s="23"/>
      <c r="DC33" s="2"/>
      <c r="DD33" s="2"/>
      <c r="DE33" s="2"/>
      <c r="DF33" s="2"/>
      <c r="DG33" s="2"/>
      <c r="DH33" s="2"/>
      <c r="DI33" s="2"/>
      <c r="DJ33" s="2"/>
      <c r="DK33" s="2"/>
      <c r="DL33" s="2"/>
      <c r="DM33" s="23"/>
      <c r="DN33" s="2"/>
      <c r="DO33" s="2"/>
      <c r="DP33" s="2"/>
      <c r="DQ33" s="2"/>
      <c r="DR33" s="2"/>
      <c r="DS33" s="2"/>
      <c r="DT33" s="2"/>
      <c r="DU33" s="23"/>
      <c r="DV33" s="2"/>
      <c r="DW33" s="2"/>
      <c r="DX33" s="2"/>
      <c r="DY33" s="2"/>
      <c r="DZ33" s="2"/>
      <c r="EA33" s="2"/>
      <c r="EB33" s="2"/>
      <c r="EC33" s="23"/>
      <c r="ED33" s="2"/>
      <c r="EE33" s="2"/>
      <c r="EF33" s="2"/>
      <c r="EG33" s="2"/>
      <c r="EH33" s="2"/>
      <c r="EI33" s="2"/>
      <c r="EJ33" s="2"/>
      <c r="EK33" s="2"/>
      <c r="EL33" s="23"/>
      <c r="EM33" s="2"/>
      <c r="EN33" s="2"/>
      <c r="EO33" s="2"/>
      <c r="EP33" s="2"/>
      <c r="EQ33" s="2"/>
      <c r="ER33" s="2"/>
      <c r="ES33" s="2"/>
      <c r="ET33" s="2"/>
      <c r="EU33" s="23"/>
      <c r="EV33" s="2"/>
      <c r="EW33" s="2"/>
      <c r="EX33" s="2"/>
      <c r="EY33" s="2"/>
      <c r="EZ33" s="2"/>
      <c r="FA33" s="2"/>
      <c r="FB33" s="2"/>
      <c r="FC33" s="23"/>
      <c r="FD33" s="2"/>
      <c r="FE33" s="2"/>
      <c r="FF33" s="2"/>
      <c r="FG33" s="2"/>
      <c r="FH33" s="2"/>
      <c r="FI33" s="2"/>
      <c r="FJ33" s="2"/>
      <c r="FK33" s="23"/>
      <c r="FL33" s="2"/>
      <c r="FM33" s="2"/>
      <c r="FN33" s="2"/>
      <c r="FO33" s="2"/>
      <c r="FP33" s="2"/>
      <c r="FQ33" s="2"/>
      <c r="FR33" s="2"/>
      <c r="FS33" s="23"/>
      <c r="FT33" s="9"/>
      <c r="FU33" s="9"/>
      <c r="FV33" s="9"/>
      <c r="FW33" s="9"/>
      <c r="FX33" s="9"/>
      <c r="FY33" s="9"/>
      <c r="FZ33" s="9"/>
      <c r="GA33" s="23"/>
      <c r="GB33" s="9"/>
      <c r="GC33" s="9"/>
      <c r="GD33" s="9"/>
      <c r="GE33" s="9"/>
      <c r="GF33" s="9"/>
      <c r="GG33" s="9"/>
      <c r="GH33" s="9"/>
      <c r="GI33" s="23"/>
      <c r="GJ33" s="2"/>
      <c r="GK33" s="2"/>
      <c r="GL33" s="2"/>
      <c r="GM33" s="2"/>
      <c r="GN33" s="2"/>
      <c r="GO33" s="2"/>
      <c r="GP33" s="2"/>
      <c r="GQ33" s="23"/>
      <c r="GR33" s="2"/>
      <c r="GS33" s="9"/>
      <c r="GT33" s="2"/>
      <c r="GU33" s="9"/>
      <c r="GV33" s="2"/>
      <c r="GW33" s="2"/>
      <c r="GX33" s="9"/>
      <c r="GY33" s="2" t="s">
        <v>2022</v>
      </c>
      <c r="GZ33" s="2" t="s">
        <v>2021</v>
      </c>
      <c r="HA33" s="2" t="s">
        <v>2023</v>
      </c>
      <c r="HB33" s="2"/>
      <c r="HC33" s="2"/>
      <c r="HD33" s="2"/>
      <c r="HE33" s="2"/>
      <c r="HF33" s="2"/>
      <c r="HG33" s="2"/>
      <c r="HH33" s="2"/>
      <c r="HI33" s="2"/>
      <c r="HJ33" s="2"/>
      <c r="HK33" s="2"/>
      <c r="HL33" s="2"/>
      <c r="HM33" s="2"/>
      <c r="HN33" s="2"/>
      <c r="HO33" s="2"/>
      <c r="HP33" s="2"/>
      <c r="HQ33" s="2"/>
      <c r="HR33" s="2"/>
      <c r="HS33" s="2"/>
      <c r="HT33" s="2"/>
      <c r="HU33" s="2"/>
      <c r="HV33" s="2"/>
    </row>
    <row r="34" spans="1:230" ht="147">
      <c r="A34" s="2" t="s">
        <v>50</v>
      </c>
      <c r="B34" s="2" t="s">
        <v>42</v>
      </c>
      <c r="C34" s="2" t="s">
        <v>37</v>
      </c>
      <c r="D34" s="2" t="s">
        <v>37</v>
      </c>
      <c r="E34" s="33">
        <v>3</v>
      </c>
      <c r="F34" s="33"/>
      <c r="G34" s="3"/>
      <c r="H34" s="2" t="s">
        <v>2134</v>
      </c>
      <c r="I34" s="2" t="s">
        <v>2135</v>
      </c>
      <c r="J34" s="2" t="s">
        <v>2058</v>
      </c>
      <c r="K34" s="2" t="s">
        <v>2020</v>
      </c>
      <c r="L34" s="2" t="s">
        <v>278</v>
      </c>
      <c r="M34" s="2" t="s">
        <v>1424</v>
      </c>
      <c r="N34" s="2" t="s">
        <v>888</v>
      </c>
      <c r="O34" s="2" t="s">
        <v>792</v>
      </c>
      <c r="P34" s="2" t="s">
        <v>2175</v>
      </c>
      <c r="Q34" s="2" t="s">
        <v>567</v>
      </c>
      <c r="R34" s="2" t="s">
        <v>507</v>
      </c>
      <c r="S34" s="2" t="s">
        <v>250</v>
      </c>
      <c r="Z34" s="23" t="s">
        <v>2029</v>
      </c>
      <c r="AA34" s="2" t="s">
        <v>2058</v>
      </c>
      <c r="AB34" s="2" t="s">
        <v>2148</v>
      </c>
      <c r="AC34" s="2" t="s">
        <v>2149</v>
      </c>
      <c r="AD34" s="2" t="s">
        <v>2150</v>
      </c>
      <c r="AE34" s="2" t="s">
        <v>2151</v>
      </c>
      <c r="AF34" s="2" t="s">
        <v>2053</v>
      </c>
      <c r="AL34" s="23" t="s">
        <v>2160</v>
      </c>
      <c r="AM34" s="2" t="s">
        <v>2136</v>
      </c>
      <c r="AT34" s="23" t="s">
        <v>2162</v>
      </c>
      <c r="AU34" s="2" t="s">
        <v>2137</v>
      </c>
      <c r="BD34" s="23" t="s">
        <v>1272</v>
      </c>
      <c r="BE34" s="2" t="s">
        <v>2138</v>
      </c>
      <c r="BF34" s="2" t="s">
        <v>2139</v>
      </c>
      <c r="BM34" s="23" t="s">
        <v>1621</v>
      </c>
      <c r="BN34" s="2" t="s">
        <v>2140</v>
      </c>
      <c r="BV34" s="23" t="s">
        <v>2165</v>
      </c>
      <c r="BW34" s="2" t="s">
        <v>2141</v>
      </c>
      <c r="CD34" s="23" t="s">
        <v>2167</v>
      </c>
      <c r="CE34" s="2" t="s">
        <v>2142</v>
      </c>
      <c r="CF34" s="2" t="s">
        <v>2143</v>
      </c>
      <c r="CG34" s="2" t="s">
        <v>2144</v>
      </c>
      <c r="CH34" s="2" t="s">
        <v>2145</v>
      </c>
      <c r="CL34" s="23" t="s">
        <v>2169</v>
      </c>
      <c r="CM34" s="2" t="s">
        <v>2146</v>
      </c>
      <c r="CN34" s="2" t="s">
        <v>2147</v>
      </c>
      <c r="CT34" s="23" t="s">
        <v>2171</v>
      </c>
      <c r="CU34" s="2" t="s">
        <v>2152</v>
      </c>
      <c r="CV34" s="2" t="s">
        <v>2153</v>
      </c>
      <c r="DB34" s="23" t="s">
        <v>1487</v>
      </c>
      <c r="DC34" s="2" t="s">
        <v>2154</v>
      </c>
      <c r="DD34" s="2" t="s">
        <v>2155</v>
      </c>
      <c r="DE34" s="2" t="s">
        <v>2156</v>
      </c>
      <c r="DF34" s="2" t="s">
        <v>2157</v>
      </c>
      <c r="DM34" s="23" t="s">
        <v>1270</v>
      </c>
      <c r="DN34" s="2" t="s">
        <v>2158</v>
      </c>
      <c r="DU34" s="23" t="s">
        <v>2173</v>
      </c>
      <c r="DV34" s="2" t="s">
        <v>2159</v>
      </c>
      <c r="EC34" s="23"/>
      <c r="EL34" s="23"/>
      <c r="EU34" s="23"/>
      <c r="FC34" s="23"/>
      <c r="FK34" s="23"/>
      <c r="FS34" s="23"/>
      <c r="GA34" s="23"/>
      <c r="GI34" s="23"/>
      <c r="GQ34" s="23"/>
      <c r="GR34" s="2"/>
      <c r="GT34" s="2"/>
      <c r="GV34" s="2"/>
      <c r="GW34" s="2"/>
      <c r="GY34" s="2" t="s">
        <v>2176</v>
      </c>
      <c r="GZ34" s="2" t="s">
        <v>2177</v>
      </c>
      <c r="HA34" s="2" t="s">
        <v>1175</v>
      </c>
      <c r="HB34" s="2" t="s">
        <v>2178</v>
      </c>
    </row>
    <row r="35" spans="1:230" ht="126">
      <c r="A35" s="2" t="s">
        <v>2179</v>
      </c>
      <c r="C35" s="2" t="s">
        <v>37</v>
      </c>
      <c r="D35" s="2" t="s">
        <v>37</v>
      </c>
      <c r="E35" s="33">
        <v>2.8</v>
      </c>
      <c r="F35" s="33"/>
      <c r="G35" s="3"/>
      <c r="H35" s="2" t="s">
        <v>2180</v>
      </c>
      <c r="I35" s="2" t="s">
        <v>2181</v>
      </c>
      <c r="J35" s="2" t="s">
        <v>2182</v>
      </c>
      <c r="K35" s="2" t="s">
        <v>726</v>
      </c>
      <c r="L35" s="2" t="s">
        <v>566</v>
      </c>
      <c r="M35" s="2" t="s">
        <v>949</v>
      </c>
      <c r="N35" s="2" t="s">
        <v>727</v>
      </c>
      <c r="O35" s="2" t="s">
        <v>2224</v>
      </c>
      <c r="P35" s="2" t="s">
        <v>1424</v>
      </c>
      <c r="Q35" s="2" t="s">
        <v>635</v>
      </c>
      <c r="R35" s="2" t="s">
        <v>250</v>
      </c>
      <c r="Z35" s="23" t="s">
        <v>2215</v>
      </c>
      <c r="AA35" s="2" t="s">
        <v>2182</v>
      </c>
      <c r="AB35" s="2" t="s">
        <v>2183</v>
      </c>
      <c r="AL35" s="23" t="s">
        <v>2217</v>
      </c>
      <c r="AM35" s="2" t="s">
        <v>2184</v>
      </c>
      <c r="AN35" s="2" t="s">
        <v>2185</v>
      </c>
      <c r="AO35" s="2" t="s">
        <v>2186</v>
      </c>
      <c r="AP35" s="2" t="s">
        <v>2187</v>
      </c>
      <c r="AT35" s="23" t="s">
        <v>1312</v>
      </c>
      <c r="AU35" s="2" t="s">
        <v>2188</v>
      </c>
      <c r="AV35" s="2" t="s">
        <v>775</v>
      </c>
      <c r="AW35" s="2" t="s">
        <v>2190</v>
      </c>
      <c r="AX35" s="2" t="s">
        <v>2075</v>
      </c>
      <c r="AY35" s="2" t="s">
        <v>2191</v>
      </c>
      <c r="BD35" s="23" t="s">
        <v>2219</v>
      </c>
      <c r="BE35" s="2" t="s">
        <v>2192</v>
      </c>
      <c r="BF35" s="2" t="s">
        <v>2193</v>
      </c>
      <c r="BG35" s="2" t="s">
        <v>2194</v>
      </c>
      <c r="BH35" s="2" t="s">
        <v>2195</v>
      </c>
      <c r="BM35" s="23" t="s">
        <v>1879</v>
      </c>
      <c r="BN35" s="2" t="s">
        <v>2196</v>
      </c>
      <c r="BV35" s="23" t="s">
        <v>1275</v>
      </c>
      <c r="BW35" s="2" t="s">
        <v>773</v>
      </c>
      <c r="CD35" s="23" t="s">
        <v>1303</v>
      </c>
      <c r="CE35" s="2" t="s">
        <v>387</v>
      </c>
      <c r="CF35" s="2" t="s">
        <v>2197</v>
      </c>
      <c r="CG35" s="2" t="s">
        <v>2198</v>
      </c>
      <c r="CH35" s="2" t="s">
        <v>2199</v>
      </c>
      <c r="CL35" s="23" t="s">
        <v>2222</v>
      </c>
      <c r="CM35" s="2" t="s">
        <v>2200</v>
      </c>
      <c r="CN35" s="2" t="s">
        <v>2201</v>
      </c>
      <c r="CO35" s="2" t="s">
        <v>2202</v>
      </c>
      <c r="CT35" s="23" t="s">
        <v>1289</v>
      </c>
      <c r="CU35" s="2" t="s">
        <v>2203</v>
      </c>
      <c r="CV35" s="2" t="s">
        <v>2204</v>
      </c>
      <c r="CW35" s="2" t="s">
        <v>2205</v>
      </c>
      <c r="CX35" s="2" t="s">
        <v>2206</v>
      </c>
      <c r="DB35" s="23" t="s">
        <v>2225</v>
      </c>
      <c r="DC35" s="2" t="s">
        <v>2207</v>
      </c>
      <c r="DD35" s="2" t="s">
        <v>2208</v>
      </c>
      <c r="DE35" s="2" t="s">
        <v>2209</v>
      </c>
      <c r="DF35" s="2" t="s">
        <v>2210</v>
      </c>
      <c r="DG35" s="2" t="s">
        <v>2211</v>
      </c>
      <c r="DM35" s="23" t="s">
        <v>2227</v>
      </c>
      <c r="DN35" s="2" t="s">
        <v>2212</v>
      </c>
      <c r="DU35" s="23" t="s">
        <v>2229</v>
      </c>
      <c r="DV35" s="2" t="s">
        <v>2213</v>
      </c>
      <c r="EC35" s="23" t="s">
        <v>1804</v>
      </c>
      <c r="ED35" s="2" t="s">
        <v>656</v>
      </c>
      <c r="EL35" s="23"/>
      <c r="EU35" s="23"/>
      <c r="FC35" s="23"/>
      <c r="FK35" s="23"/>
      <c r="FS35" s="23"/>
      <c r="GA35" s="23"/>
      <c r="GI35" s="23"/>
      <c r="GQ35" s="23"/>
      <c r="GR35" s="2"/>
      <c r="GT35" s="2"/>
      <c r="GV35" s="2"/>
      <c r="GW35" s="2"/>
      <c r="GY35" s="2" t="s">
        <v>2231</v>
      </c>
    </row>
    <row r="36" spans="1:230" ht="126">
      <c r="A36" s="2" t="s">
        <v>2232</v>
      </c>
      <c r="C36" s="2" t="s">
        <v>37</v>
      </c>
      <c r="D36" s="2" t="s">
        <v>37</v>
      </c>
      <c r="E36" s="33">
        <v>2.1</v>
      </c>
      <c r="F36" s="33"/>
      <c r="G36" s="3"/>
      <c r="H36" s="2" t="s">
        <v>2233</v>
      </c>
      <c r="I36" s="2" t="s">
        <v>2234</v>
      </c>
      <c r="J36" s="2" t="s">
        <v>2236</v>
      </c>
      <c r="K36" s="2" t="s">
        <v>246</v>
      </c>
      <c r="L36" s="2" t="s">
        <v>250</v>
      </c>
      <c r="M36" s="2" t="s">
        <v>376</v>
      </c>
      <c r="Z36" s="23" t="s">
        <v>2247</v>
      </c>
      <c r="AA36" s="2" t="s">
        <v>2236</v>
      </c>
      <c r="AL36" s="23" t="s">
        <v>2244</v>
      </c>
      <c r="AM36" s="2" t="s">
        <v>2235</v>
      </c>
      <c r="AT36" s="23" t="s">
        <v>1500</v>
      </c>
      <c r="AU36" s="2" t="s">
        <v>2237</v>
      </c>
      <c r="AV36" s="2" t="s">
        <v>2238</v>
      </c>
      <c r="BD36" s="23" t="s">
        <v>1305</v>
      </c>
      <c r="BE36" s="2" t="s">
        <v>749</v>
      </c>
      <c r="BF36" s="2" t="s">
        <v>2239</v>
      </c>
      <c r="BM36" s="23" t="s">
        <v>2250</v>
      </c>
      <c r="BN36" s="2" t="s">
        <v>2240</v>
      </c>
      <c r="BO36" s="2" t="s">
        <v>2241</v>
      </c>
      <c r="BV36" s="23" t="s">
        <v>1885</v>
      </c>
      <c r="BW36" s="2" t="s">
        <v>389</v>
      </c>
      <c r="CD36" s="23" t="s">
        <v>2251</v>
      </c>
      <c r="CE36" s="2" t="s">
        <v>2242</v>
      </c>
      <c r="CL36" s="23" t="s">
        <v>1306</v>
      </c>
      <c r="CM36" s="2" t="s">
        <v>2243</v>
      </c>
      <c r="CT36" s="23"/>
      <c r="DB36" s="23"/>
      <c r="DM36" s="23"/>
      <c r="DU36" s="23"/>
      <c r="EC36" s="23"/>
      <c r="EL36" s="23"/>
      <c r="EU36" s="23"/>
      <c r="FC36" s="23"/>
      <c r="FK36" s="23"/>
      <c r="FS36" s="23"/>
      <c r="GA36" s="23"/>
      <c r="GI36" s="23"/>
      <c r="GQ36" s="23"/>
      <c r="GR36" s="2"/>
      <c r="GT36" s="2"/>
      <c r="GV36" s="2"/>
      <c r="GW36" s="2"/>
      <c r="GY36" s="2" t="s">
        <v>2255</v>
      </c>
      <c r="GZ36" s="2" t="s">
        <v>2256</v>
      </c>
      <c r="HA36" s="2" t="s">
        <v>282</v>
      </c>
    </row>
    <row r="37" spans="1:230" s="7" customFormat="1" ht="126">
      <c r="A37" s="2" t="s">
        <v>2258</v>
      </c>
      <c r="B37" s="2"/>
      <c r="C37" s="2" t="s">
        <v>37</v>
      </c>
      <c r="D37" s="2" t="s">
        <v>37</v>
      </c>
      <c r="E37" s="33">
        <v>1.4</v>
      </c>
      <c r="F37" s="33"/>
      <c r="G37" s="3"/>
      <c r="H37" s="2" t="s">
        <v>2259</v>
      </c>
      <c r="I37" s="2" t="s">
        <v>2260</v>
      </c>
      <c r="J37" s="2" t="s">
        <v>2261</v>
      </c>
      <c r="K37" s="2" t="s">
        <v>446</v>
      </c>
      <c r="L37" s="2" t="s">
        <v>949</v>
      </c>
      <c r="M37" s="2" t="s">
        <v>853</v>
      </c>
      <c r="N37" s="2"/>
      <c r="O37" s="2"/>
      <c r="P37" s="2"/>
      <c r="Q37" s="2"/>
      <c r="R37" s="2"/>
      <c r="S37" s="2"/>
      <c r="T37" s="2"/>
      <c r="U37" s="2"/>
      <c r="V37" s="2"/>
      <c r="W37" s="2"/>
      <c r="X37" s="2"/>
      <c r="Y37" s="2"/>
      <c r="Z37" s="23" t="s">
        <v>1253</v>
      </c>
      <c r="AA37" s="2" t="s">
        <v>2261</v>
      </c>
      <c r="AB37" s="2"/>
      <c r="AC37" s="2"/>
      <c r="AD37" s="2"/>
      <c r="AE37" s="2"/>
      <c r="AF37" s="2"/>
      <c r="AG37" s="2"/>
      <c r="AH37" s="2"/>
      <c r="AI37" s="2"/>
      <c r="AJ37" s="2"/>
      <c r="AK37" s="2"/>
      <c r="AL37" s="23" t="s">
        <v>2263</v>
      </c>
      <c r="AM37" s="2" t="s">
        <v>2262</v>
      </c>
      <c r="AN37" s="2"/>
      <c r="AO37" s="2"/>
      <c r="AP37" s="2"/>
      <c r="AQ37" s="2"/>
      <c r="AR37" s="2"/>
      <c r="AS37" s="2"/>
      <c r="AT37" s="23" t="s">
        <v>1303</v>
      </c>
      <c r="AU37" s="2" t="s">
        <v>2198</v>
      </c>
      <c r="AV37" s="2"/>
      <c r="AW37" s="2"/>
      <c r="AX37" s="2"/>
      <c r="AY37" s="2"/>
      <c r="AZ37" s="2"/>
      <c r="BA37" s="2"/>
      <c r="BB37" s="2"/>
      <c r="BC37" s="2"/>
      <c r="BD37" s="23"/>
      <c r="BE37" s="2"/>
      <c r="BF37" s="2"/>
      <c r="BG37" s="2"/>
      <c r="BH37" s="2"/>
      <c r="BI37" s="2"/>
      <c r="BJ37" s="2"/>
      <c r="BK37" s="2"/>
      <c r="BL37" s="2"/>
      <c r="BM37" s="23"/>
      <c r="BN37" s="2"/>
      <c r="BO37" s="2"/>
      <c r="BP37" s="2"/>
      <c r="BQ37" s="2"/>
      <c r="BR37" s="2"/>
      <c r="BS37" s="2"/>
      <c r="BT37" s="2"/>
      <c r="BU37" s="2"/>
      <c r="BV37" s="23"/>
      <c r="BW37" s="2"/>
      <c r="BX37" s="2"/>
      <c r="BY37" s="2"/>
      <c r="BZ37" s="2"/>
      <c r="CA37" s="2"/>
      <c r="CB37" s="2"/>
      <c r="CC37" s="2"/>
      <c r="CD37" s="23"/>
      <c r="CE37" s="2"/>
      <c r="CF37" s="2"/>
      <c r="CG37" s="2"/>
      <c r="CH37" s="2"/>
      <c r="CI37" s="2"/>
      <c r="CJ37" s="2"/>
      <c r="CK37" s="2"/>
      <c r="CL37" s="23"/>
      <c r="CM37" s="2"/>
      <c r="CN37" s="2"/>
      <c r="CO37" s="2"/>
      <c r="CP37" s="2"/>
      <c r="CQ37" s="2"/>
      <c r="CR37" s="2"/>
      <c r="CS37" s="2"/>
      <c r="CT37" s="23"/>
      <c r="CU37" s="2"/>
      <c r="CV37" s="2"/>
      <c r="CW37" s="2"/>
      <c r="CX37" s="2"/>
      <c r="CY37" s="2"/>
      <c r="CZ37" s="2"/>
      <c r="DA37" s="2"/>
      <c r="DB37" s="23"/>
      <c r="DC37" s="2"/>
      <c r="DD37" s="2"/>
      <c r="DE37" s="2"/>
      <c r="DF37" s="2"/>
      <c r="DG37" s="2"/>
      <c r="DH37" s="2"/>
      <c r="DI37" s="2"/>
      <c r="DJ37" s="2"/>
      <c r="DK37" s="2"/>
      <c r="DL37" s="2"/>
      <c r="DM37" s="23"/>
      <c r="DN37" s="2"/>
      <c r="DO37" s="2"/>
      <c r="DP37" s="2"/>
      <c r="DQ37" s="2"/>
      <c r="DR37" s="2"/>
      <c r="DS37" s="2"/>
      <c r="DT37" s="2"/>
      <c r="DU37" s="23"/>
      <c r="DV37" s="2"/>
      <c r="DW37" s="2"/>
      <c r="DX37" s="2"/>
      <c r="DY37" s="2"/>
      <c r="DZ37" s="2"/>
      <c r="EA37" s="2"/>
      <c r="EB37" s="2"/>
      <c r="EC37" s="23"/>
      <c r="ED37" s="2"/>
      <c r="EE37" s="2"/>
      <c r="EF37" s="2"/>
      <c r="EG37" s="2"/>
      <c r="EH37" s="2"/>
      <c r="EI37" s="2"/>
      <c r="EJ37" s="2"/>
      <c r="EK37" s="2"/>
      <c r="EL37" s="23"/>
      <c r="EM37" s="2"/>
      <c r="EN37" s="2"/>
      <c r="EO37" s="2"/>
      <c r="EP37" s="2"/>
      <c r="EQ37" s="2"/>
      <c r="ER37" s="2"/>
      <c r="ES37" s="2"/>
      <c r="ET37" s="2"/>
      <c r="EU37" s="23"/>
      <c r="EV37" s="2"/>
      <c r="EW37" s="2"/>
      <c r="EX37" s="2"/>
      <c r="EY37" s="2"/>
      <c r="EZ37" s="2"/>
      <c r="FA37" s="2"/>
      <c r="FB37" s="2"/>
      <c r="FC37" s="23"/>
      <c r="FD37" s="2"/>
      <c r="FE37" s="2"/>
      <c r="FF37" s="2"/>
      <c r="FG37" s="2"/>
      <c r="FH37" s="2"/>
      <c r="FI37" s="2"/>
      <c r="FJ37" s="2"/>
      <c r="FK37" s="23"/>
      <c r="FL37" s="2"/>
      <c r="FM37" s="2"/>
      <c r="FN37" s="2"/>
      <c r="FO37" s="2"/>
      <c r="FP37" s="2"/>
      <c r="FQ37" s="2"/>
      <c r="FR37" s="2"/>
      <c r="FS37" s="23"/>
      <c r="FT37" s="9"/>
      <c r="FU37" s="9"/>
      <c r="FV37" s="9"/>
      <c r="FW37" s="9"/>
      <c r="FX37" s="9"/>
      <c r="FY37" s="9"/>
      <c r="FZ37" s="9"/>
      <c r="GA37" s="23"/>
      <c r="GB37" s="9"/>
      <c r="GC37" s="9"/>
      <c r="GD37" s="9"/>
      <c r="GE37" s="9"/>
      <c r="GF37" s="9"/>
      <c r="GG37" s="9"/>
      <c r="GH37" s="9"/>
      <c r="GI37" s="23"/>
      <c r="GJ37" s="2"/>
      <c r="GK37" s="2"/>
      <c r="GL37" s="2"/>
      <c r="GM37" s="2"/>
      <c r="GN37" s="2"/>
      <c r="GO37" s="2"/>
      <c r="GP37" s="2"/>
      <c r="GQ37" s="23"/>
      <c r="GR37" s="2"/>
      <c r="GS37" s="9"/>
      <c r="GT37" s="2"/>
      <c r="GU37" s="9"/>
      <c r="GV37" s="2"/>
      <c r="GW37" s="2"/>
      <c r="GX37" s="9"/>
      <c r="GY37" s="2" t="s">
        <v>2265</v>
      </c>
      <c r="GZ37" s="2" t="s">
        <v>2266</v>
      </c>
      <c r="HA37" s="2"/>
      <c r="HB37" s="2"/>
      <c r="HC37" s="2"/>
      <c r="HD37" s="2"/>
      <c r="HE37" s="2"/>
      <c r="HF37" s="2"/>
      <c r="HG37" s="2"/>
      <c r="HH37" s="2"/>
      <c r="HI37" s="2"/>
      <c r="HJ37" s="2"/>
      <c r="HK37" s="2"/>
      <c r="HL37" s="2"/>
      <c r="HM37" s="2"/>
      <c r="HN37" s="2"/>
      <c r="HO37" s="2"/>
      <c r="HP37" s="2"/>
      <c r="HQ37" s="2"/>
      <c r="HR37" s="2"/>
      <c r="HS37" s="2"/>
      <c r="HT37" s="2"/>
      <c r="HU37" s="2"/>
      <c r="HV37" s="2"/>
    </row>
    <row r="38" spans="1:230" s="7" customFormat="1" ht="168">
      <c r="A38" s="2" t="s">
        <v>2502</v>
      </c>
      <c r="B38" s="2"/>
      <c r="C38" s="2" t="s">
        <v>37</v>
      </c>
      <c r="D38" s="2" t="s">
        <v>37</v>
      </c>
      <c r="E38" s="33">
        <v>3</v>
      </c>
      <c r="F38" s="33"/>
      <c r="G38" s="3"/>
      <c r="H38" s="2" t="s">
        <v>2267</v>
      </c>
      <c r="I38" s="2" t="s">
        <v>2268</v>
      </c>
      <c r="J38" s="2" t="s">
        <v>2269</v>
      </c>
      <c r="K38" s="2" t="s">
        <v>278</v>
      </c>
      <c r="L38" s="2" t="s">
        <v>250</v>
      </c>
      <c r="M38" s="2" t="s">
        <v>268</v>
      </c>
      <c r="N38" s="2" t="s">
        <v>792</v>
      </c>
      <c r="O38" s="2" t="s">
        <v>1505</v>
      </c>
      <c r="P38" s="2" t="s">
        <v>1694</v>
      </c>
      <c r="Q38" s="2" t="s">
        <v>273</v>
      </c>
      <c r="R38" s="2" t="s">
        <v>2322</v>
      </c>
      <c r="S38" s="2" t="s">
        <v>2325</v>
      </c>
      <c r="T38" s="2"/>
      <c r="U38" s="2"/>
      <c r="V38" s="2"/>
      <c r="W38" s="2"/>
      <c r="X38" s="2"/>
      <c r="Y38" s="2"/>
      <c r="Z38" s="23" t="s">
        <v>2308</v>
      </c>
      <c r="AA38" s="2" t="s">
        <v>2331</v>
      </c>
      <c r="AB38" s="2" t="s">
        <v>2332</v>
      </c>
      <c r="AC38" s="2" t="s">
        <v>2270</v>
      </c>
      <c r="AD38" s="2" t="s">
        <v>2271</v>
      </c>
      <c r="AE38" s="2" t="s">
        <v>2272</v>
      </c>
      <c r="AF38" s="2" t="s">
        <v>2273</v>
      </c>
      <c r="AG38" s="2" t="s">
        <v>2274</v>
      </c>
      <c r="AH38" s="2" t="s">
        <v>2275</v>
      </c>
      <c r="AI38" s="2"/>
      <c r="AJ38" s="2"/>
      <c r="AK38" s="2"/>
      <c r="AL38" s="23" t="s">
        <v>2310</v>
      </c>
      <c r="AM38" s="2" t="s">
        <v>2276</v>
      </c>
      <c r="AN38" s="2" t="s">
        <v>2277</v>
      </c>
      <c r="AO38" s="2"/>
      <c r="AP38" s="2"/>
      <c r="AQ38" s="2"/>
      <c r="AR38" s="2"/>
      <c r="AS38" s="2"/>
      <c r="AT38" s="23" t="s">
        <v>1634</v>
      </c>
      <c r="AU38" s="2" t="s">
        <v>2278</v>
      </c>
      <c r="AV38" s="2"/>
      <c r="AW38" s="2"/>
      <c r="AX38" s="2"/>
      <c r="AY38" s="2"/>
      <c r="AZ38" s="2"/>
      <c r="BA38" s="2"/>
      <c r="BB38" s="2"/>
      <c r="BC38" s="2"/>
      <c r="BD38" s="23" t="s">
        <v>2312</v>
      </c>
      <c r="BE38" s="2" t="s">
        <v>2279</v>
      </c>
      <c r="BF38" s="2" t="s">
        <v>2280</v>
      </c>
      <c r="BG38" s="2"/>
      <c r="BH38" s="2"/>
      <c r="BI38" s="2"/>
      <c r="BJ38" s="2"/>
      <c r="BK38" s="2"/>
      <c r="BL38" s="2"/>
      <c r="BM38" s="23" t="s">
        <v>2315</v>
      </c>
      <c r="BN38" s="2" t="s">
        <v>2281</v>
      </c>
      <c r="BO38" s="2" t="s">
        <v>2282</v>
      </c>
      <c r="BP38" s="2" t="s">
        <v>2283</v>
      </c>
      <c r="BQ38" s="2" t="s">
        <v>2284</v>
      </c>
      <c r="BR38" s="2" t="s">
        <v>2285</v>
      </c>
      <c r="BS38" s="2" t="s">
        <v>2286</v>
      </c>
      <c r="BT38" s="2" t="s">
        <v>2287</v>
      </c>
      <c r="BU38" s="2" t="s">
        <v>2288</v>
      </c>
      <c r="BV38" s="23" t="s">
        <v>1301</v>
      </c>
      <c r="BW38" s="2" t="s">
        <v>2289</v>
      </c>
      <c r="BX38" s="2" t="s">
        <v>2290</v>
      </c>
      <c r="BY38" s="2" t="s">
        <v>2291</v>
      </c>
      <c r="BZ38" s="2" t="s">
        <v>2292</v>
      </c>
      <c r="CA38" s="2" t="s">
        <v>2293</v>
      </c>
      <c r="CB38" s="2"/>
      <c r="CC38" s="2"/>
      <c r="CD38" s="23" t="s">
        <v>1299</v>
      </c>
      <c r="CE38" s="2" t="s">
        <v>2294</v>
      </c>
      <c r="CF38" s="2"/>
      <c r="CG38" s="2"/>
      <c r="CH38" s="2"/>
      <c r="CI38" s="2"/>
      <c r="CJ38" s="2"/>
      <c r="CK38" s="2"/>
      <c r="CL38" s="23" t="s">
        <v>2318</v>
      </c>
      <c r="CM38" s="2" t="s">
        <v>2295</v>
      </c>
      <c r="CN38" s="2" t="s">
        <v>2296</v>
      </c>
      <c r="CO38" s="2" t="s">
        <v>2297</v>
      </c>
      <c r="CP38" s="2"/>
      <c r="CQ38" s="2"/>
      <c r="CR38" s="2"/>
      <c r="CS38" s="2"/>
      <c r="CT38" s="23" t="s">
        <v>1869</v>
      </c>
      <c r="CU38" s="2" t="s">
        <v>2298</v>
      </c>
      <c r="CV38" s="2" t="s">
        <v>2299</v>
      </c>
      <c r="CW38" s="2" t="s">
        <v>2300</v>
      </c>
      <c r="CX38" s="2"/>
      <c r="CY38" s="2"/>
      <c r="CZ38" s="2"/>
      <c r="DA38" s="2"/>
      <c r="DB38" s="23" t="s">
        <v>2321</v>
      </c>
      <c r="DC38" s="2" t="s">
        <v>2301</v>
      </c>
      <c r="DD38" s="2" t="s">
        <v>2302</v>
      </c>
      <c r="DE38" s="2" t="s">
        <v>2303</v>
      </c>
      <c r="DF38" s="2"/>
      <c r="DG38" s="2"/>
      <c r="DH38" s="2"/>
      <c r="DI38" s="2"/>
      <c r="DJ38" s="2"/>
      <c r="DK38" s="2"/>
      <c r="DL38" s="2"/>
      <c r="DM38" s="23" t="s">
        <v>1850</v>
      </c>
      <c r="DN38" s="2" t="s">
        <v>2304</v>
      </c>
      <c r="DO38" s="2" t="s">
        <v>2305</v>
      </c>
      <c r="DP38" s="2" t="s">
        <v>2306</v>
      </c>
      <c r="DQ38" s="2"/>
      <c r="DR38" s="2"/>
      <c r="DS38" s="2"/>
      <c r="DT38" s="2"/>
      <c r="DU38" s="23" t="s">
        <v>2323</v>
      </c>
      <c r="DV38" s="2" t="s">
        <v>2307</v>
      </c>
      <c r="DW38" s="2"/>
      <c r="DX38" s="2"/>
      <c r="DY38" s="2"/>
      <c r="DZ38" s="2"/>
      <c r="EA38" s="2"/>
      <c r="EB38" s="2"/>
      <c r="EC38" s="23"/>
      <c r="ED38" s="2"/>
      <c r="EE38" s="2"/>
      <c r="EF38" s="2"/>
      <c r="EG38" s="2"/>
      <c r="EH38" s="2"/>
      <c r="EI38" s="2"/>
      <c r="EJ38" s="2"/>
      <c r="EK38" s="2"/>
      <c r="EL38" s="23"/>
      <c r="EM38" s="2"/>
      <c r="EN38" s="2"/>
      <c r="EO38" s="2"/>
      <c r="EP38" s="2"/>
      <c r="EQ38" s="2"/>
      <c r="ER38" s="2"/>
      <c r="ES38" s="2"/>
      <c r="ET38" s="2"/>
      <c r="EU38" s="23"/>
      <c r="EV38" s="2"/>
      <c r="EW38" s="2"/>
      <c r="EX38" s="2"/>
      <c r="EY38" s="2"/>
      <c r="EZ38" s="2"/>
      <c r="FA38" s="2"/>
      <c r="FB38" s="2"/>
      <c r="FC38" s="23"/>
      <c r="FD38" s="2"/>
      <c r="FE38" s="2"/>
      <c r="FF38" s="2"/>
      <c r="FG38" s="2"/>
      <c r="FH38" s="2"/>
      <c r="FI38" s="2"/>
      <c r="FJ38" s="2"/>
      <c r="FK38" s="23"/>
      <c r="FL38" s="2"/>
      <c r="FM38" s="2"/>
      <c r="FN38" s="2"/>
      <c r="FO38" s="2"/>
      <c r="FP38" s="2"/>
      <c r="FQ38" s="2"/>
      <c r="FR38" s="2"/>
      <c r="FS38" s="23"/>
      <c r="FT38" s="9"/>
      <c r="FU38" s="9"/>
      <c r="FV38" s="9"/>
      <c r="FW38" s="9"/>
      <c r="FX38" s="9"/>
      <c r="FY38" s="9"/>
      <c r="FZ38" s="9"/>
      <c r="GA38" s="23"/>
      <c r="GB38" s="9"/>
      <c r="GC38" s="9"/>
      <c r="GD38" s="9"/>
      <c r="GE38" s="9"/>
      <c r="GF38" s="9"/>
      <c r="GG38" s="9"/>
      <c r="GH38" s="9"/>
      <c r="GI38" s="23"/>
      <c r="GJ38" s="2"/>
      <c r="GK38" s="2"/>
      <c r="GL38" s="2"/>
      <c r="GM38" s="2"/>
      <c r="GN38" s="2"/>
      <c r="GO38" s="2"/>
      <c r="GP38" s="2"/>
      <c r="GQ38" s="23"/>
      <c r="GR38" s="2"/>
      <c r="GS38" s="9"/>
      <c r="GT38" s="2"/>
      <c r="GU38" s="9"/>
      <c r="GV38" s="2"/>
      <c r="GW38" s="2"/>
      <c r="GX38" s="9"/>
      <c r="GY38" s="2" t="s">
        <v>2326</v>
      </c>
      <c r="GZ38" s="2" t="s">
        <v>493</v>
      </c>
      <c r="HA38" s="2" t="s">
        <v>2327</v>
      </c>
      <c r="HB38" s="2" t="s">
        <v>2328</v>
      </c>
      <c r="HC38" s="2" t="s">
        <v>1624</v>
      </c>
      <c r="HD38" s="2" t="s">
        <v>1630</v>
      </c>
      <c r="HE38" s="2" t="s">
        <v>2329</v>
      </c>
      <c r="HF38" s="2" t="s">
        <v>2330</v>
      </c>
      <c r="HG38" s="2"/>
      <c r="HH38" s="2"/>
      <c r="HI38" s="2"/>
      <c r="HJ38" s="2"/>
      <c r="HK38" s="2"/>
      <c r="HL38" s="2"/>
      <c r="HM38" s="2"/>
      <c r="HN38" s="2"/>
      <c r="HO38" s="2"/>
      <c r="HP38" s="2"/>
      <c r="HQ38" s="2"/>
      <c r="HR38" s="2"/>
      <c r="HS38" s="2"/>
      <c r="HT38" s="2"/>
      <c r="HU38" s="2"/>
      <c r="HV38" s="2"/>
    </row>
    <row r="39" spans="1:230" ht="147">
      <c r="A39" s="2" t="s">
        <v>62</v>
      </c>
      <c r="C39" s="2" t="s">
        <v>37</v>
      </c>
      <c r="D39" s="2" t="s">
        <v>37</v>
      </c>
      <c r="E39" s="33">
        <v>3</v>
      </c>
      <c r="F39" s="33"/>
      <c r="G39" s="3"/>
      <c r="H39" s="2" t="s">
        <v>2334</v>
      </c>
      <c r="I39" s="2" t="s">
        <v>2335</v>
      </c>
      <c r="J39" s="2" t="s">
        <v>2336</v>
      </c>
      <c r="K39" s="2" t="s">
        <v>2367</v>
      </c>
      <c r="L39" s="2" t="s">
        <v>445</v>
      </c>
      <c r="M39" s="2" t="s">
        <v>639</v>
      </c>
      <c r="N39" s="2" t="s">
        <v>567</v>
      </c>
      <c r="Z39" s="23" t="s">
        <v>2365</v>
      </c>
      <c r="AA39" s="2" t="s">
        <v>2336</v>
      </c>
      <c r="AB39" s="2" t="s">
        <v>2337</v>
      </c>
      <c r="AC39" s="2" t="s">
        <v>2338</v>
      </c>
      <c r="AD39" s="2" t="s">
        <v>2339</v>
      </c>
      <c r="AE39" s="2" t="s">
        <v>2340</v>
      </c>
      <c r="AF39" s="2" t="s">
        <v>2341</v>
      </c>
      <c r="AG39" s="2" t="s">
        <v>2342</v>
      </c>
      <c r="AH39" s="2" t="s">
        <v>2343</v>
      </c>
      <c r="AI39" s="2" t="s">
        <v>2344</v>
      </c>
      <c r="AJ39" s="2" t="s">
        <v>2345</v>
      </c>
      <c r="AK39" s="2" t="s">
        <v>2346</v>
      </c>
      <c r="AL39" s="23" t="s">
        <v>2369</v>
      </c>
      <c r="AM39" s="2" t="s">
        <v>2347</v>
      </c>
      <c r="AN39" s="2" t="s">
        <v>2348</v>
      </c>
      <c r="AO39" s="2" t="s">
        <v>2349</v>
      </c>
      <c r="AP39" s="2" t="s">
        <v>2350</v>
      </c>
      <c r="AT39" s="23" t="s">
        <v>1900</v>
      </c>
      <c r="AU39" s="2" t="s">
        <v>2351</v>
      </c>
      <c r="AV39" s="2" t="s">
        <v>2352</v>
      </c>
      <c r="AW39" s="2" t="s">
        <v>2353</v>
      </c>
      <c r="AX39" s="2" t="s">
        <v>2354</v>
      </c>
      <c r="AY39" s="2" t="s">
        <v>2355</v>
      </c>
      <c r="BD39" s="23" t="s">
        <v>2370</v>
      </c>
      <c r="BE39" s="2" t="s">
        <v>2356</v>
      </c>
      <c r="BF39" s="2" t="s">
        <v>2357</v>
      </c>
      <c r="BM39" s="23" t="s">
        <v>2372</v>
      </c>
      <c r="BN39" s="2" t="s">
        <v>697</v>
      </c>
      <c r="BV39" s="23" t="s">
        <v>1415</v>
      </c>
      <c r="BW39" s="2" t="s">
        <v>1406</v>
      </c>
      <c r="BX39" s="2" t="s">
        <v>1407</v>
      </c>
      <c r="CD39" s="23" t="s">
        <v>2374</v>
      </c>
      <c r="CE39" s="2" t="s">
        <v>2360</v>
      </c>
      <c r="CF39" s="2" t="s">
        <v>2361</v>
      </c>
      <c r="CG39" s="2" t="s">
        <v>2362</v>
      </c>
      <c r="CL39" s="23"/>
      <c r="CT39" s="23"/>
      <c r="DB39" s="23"/>
      <c r="DM39" s="23"/>
      <c r="DU39" s="23"/>
      <c r="EC39" s="23"/>
      <c r="EL39" s="23"/>
      <c r="EU39" s="23"/>
      <c r="FC39" s="23"/>
      <c r="FK39" s="23"/>
      <c r="FS39" s="23"/>
      <c r="GA39" s="23"/>
      <c r="GI39" s="23"/>
      <c r="GQ39" s="23"/>
      <c r="GR39" s="2"/>
      <c r="GT39" s="2"/>
      <c r="GV39" s="2"/>
      <c r="GW39" s="2"/>
      <c r="GY39" s="2" t="s">
        <v>2381</v>
      </c>
      <c r="GZ39" s="2" t="s">
        <v>2382</v>
      </c>
      <c r="HA39" s="2" t="s">
        <v>2383</v>
      </c>
      <c r="HB39" s="2" t="s">
        <v>2384</v>
      </c>
      <c r="HC39" s="2" t="s">
        <v>2385</v>
      </c>
      <c r="HD39" s="2" t="s">
        <v>2389</v>
      </c>
      <c r="HE39" s="2" t="s">
        <v>2386</v>
      </c>
      <c r="HF39" s="2" t="s">
        <v>2377</v>
      </c>
      <c r="HG39" s="2" t="s">
        <v>2387</v>
      </c>
    </row>
    <row r="40" spans="1:230" s="7" customFormat="1" ht="168">
      <c r="A40" s="2" t="s">
        <v>63</v>
      </c>
      <c r="B40" s="2"/>
      <c r="C40" s="2" t="s">
        <v>37</v>
      </c>
      <c r="D40" s="2" t="s">
        <v>37</v>
      </c>
      <c r="E40" s="33">
        <v>3</v>
      </c>
      <c r="F40" s="33"/>
      <c r="G40" s="3"/>
      <c r="H40" s="2" t="s">
        <v>2438</v>
      </c>
      <c r="I40" s="2" t="s">
        <v>2439</v>
      </c>
      <c r="J40" s="2" t="s">
        <v>2406</v>
      </c>
      <c r="K40" s="2" t="s">
        <v>1694</v>
      </c>
      <c r="L40" s="2" t="s">
        <v>1375</v>
      </c>
      <c r="M40" s="2" t="s">
        <v>1372</v>
      </c>
      <c r="N40" s="2" t="s">
        <v>1891</v>
      </c>
      <c r="O40" s="2" t="s">
        <v>1921</v>
      </c>
      <c r="P40" s="2" t="s">
        <v>273</v>
      </c>
      <c r="Q40" s="2" t="s">
        <v>888</v>
      </c>
      <c r="R40" s="2" t="s">
        <v>250</v>
      </c>
      <c r="S40" s="2" t="s">
        <v>639</v>
      </c>
      <c r="T40" s="2"/>
      <c r="U40" s="2"/>
      <c r="V40" s="2"/>
      <c r="W40" s="2"/>
      <c r="X40" s="2"/>
      <c r="Y40" s="2"/>
      <c r="Z40" s="23" t="s">
        <v>2390</v>
      </c>
      <c r="AA40" s="2" t="s">
        <v>2406</v>
      </c>
      <c r="AB40" s="2" t="s">
        <v>2407</v>
      </c>
      <c r="AC40" s="2" t="s">
        <v>2408</v>
      </c>
      <c r="AD40" s="2" t="s">
        <v>2409</v>
      </c>
      <c r="AE40" s="2" t="s">
        <v>2410</v>
      </c>
      <c r="AF40" s="2" t="s">
        <v>2411</v>
      </c>
      <c r="AG40" s="2" t="s">
        <v>674</v>
      </c>
      <c r="AH40" s="2" t="s">
        <v>2412</v>
      </c>
      <c r="AI40" s="2" t="s">
        <v>2413</v>
      </c>
      <c r="AJ40" s="2"/>
      <c r="AK40" s="2"/>
      <c r="AL40" s="23" t="s">
        <v>1900</v>
      </c>
      <c r="AM40" s="2" t="s">
        <v>2414</v>
      </c>
      <c r="AN40" s="2"/>
      <c r="AO40" s="2"/>
      <c r="AP40" s="2"/>
      <c r="AQ40" s="2"/>
      <c r="AR40" s="2"/>
      <c r="AS40" s="2"/>
      <c r="AT40" s="23" t="s">
        <v>2392</v>
      </c>
      <c r="AU40" s="2" t="s">
        <v>2415</v>
      </c>
      <c r="AV40" s="2" t="s">
        <v>2416</v>
      </c>
      <c r="AW40" s="2" t="s">
        <v>2417</v>
      </c>
      <c r="AX40" s="2"/>
      <c r="AY40" s="2"/>
      <c r="AZ40" s="2"/>
      <c r="BA40" s="2"/>
      <c r="BB40" s="2"/>
      <c r="BC40" s="2"/>
      <c r="BD40" s="23" t="s">
        <v>1779</v>
      </c>
      <c r="BE40" s="2" t="s">
        <v>674</v>
      </c>
      <c r="BF40" s="2" t="s">
        <v>2418</v>
      </c>
      <c r="BG40" s="2" t="s">
        <v>2419</v>
      </c>
      <c r="BH40" s="2" t="s">
        <v>2420</v>
      </c>
      <c r="BI40" s="2"/>
      <c r="BJ40" s="2"/>
      <c r="BK40" s="2"/>
      <c r="BL40" s="2"/>
      <c r="BM40" s="23" t="s">
        <v>1415</v>
      </c>
      <c r="BN40" s="2" t="s">
        <v>2421</v>
      </c>
      <c r="BO40" s="2" t="s">
        <v>2422</v>
      </c>
      <c r="BP40" s="2"/>
      <c r="BQ40" s="2"/>
      <c r="BR40" s="2"/>
      <c r="BS40" s="2"/>
      <c r="BT40" s="2"/>
      <c r="BU40" s="2"/>
      <c r="BV40" s="23" t="s">
        <v>2397</v>
      </c>
      <c r="BW40" s="2" t="s">
        <v>2423</v>
      </c>
      <c r="BX40" s="2"/>
      <c r="BY40" s="2"/>
      <c r="BZ40" s="2"/>
      <c r="CA40" s="2"/>
      <c r="CB40" s="2"/>
      <c r="CC40" s="2"/>
      <c r="CD40" s="23" t="s">
        <v>2399</v>
      </c>
      <c r="CE40" s="2" t="s">
        <v>2424</v>
      </c>
      <c r="CF40" s="2"/>
      <c r="CG40" s="2"/>
      <c r="CH40" s="2"/>
      <c r="CI40" s="2"/>
      <c r="CJ40" s="2"/>
      <c r="CK40" s="2"/>
      <c r="CL40" s="23" t="s">
        <v>1968</v>
      </c>
      <c r="CM40" s="2" t="s">
        <v>2425</v>
      </c>
      <c r="CN40" s="2"/>
      <c r="CO40" s="2"/>
      <c r="CP40" s="2"/>
      <c r="CQ40" s="2"/>
      <c r="CR40" s="2"/>
      <c r="CS40" s="2"/>
      <c r="CT40" s="23" t="s">
        <v>2401</v>
      </c>
      <c r="CU40" s="2" t="s">
        <v>2426</v>
      </c>
      <c r="CV40" s="2"/>
      <c r="CW40" s="2"/>
      <c r="CX40" s="2"/>
      <c r="CY40" s="2"/>
      <c r="CZ40" s="2"/>
      <c r="DA40" s="2"/>
      <c r="DB40" s="23" t="s">
        <v>2403</v>
      </c>
      <c r="DC40" s="2" t="s">
        <v>2427</v>
      </c>
      <c r="DD40" s="2" t="s">
        <v>2428</v>
      </c>
      <c r="DE40" s="2"/>
      <c r="DF40" s="2"/>
      <c r="DG40" s="2"/>
      <c r="DH40" s="2"/>
      <c r="DI40" s="2"/>
      <c r="DJ40" s="2"/>
      <c r="DK40" s="2"/>
      <c r="DL40" s="2"/>
      <c r="DM40" s="23" t="s">
        <v>1413</v>
      </c>
      <c r="DN40" s="2" t="s">
        <v>2429</v>
      </c>
      <c r="DO40" s="2" t="s">
        <v>1389</v>
      </c>
      <c r="DP40" s="2"/>
      <c r="DQ40" s="2"/>
      <c r="DR40" s="2"/>
      <c r="DS40" s="2"/>
      <c r="DT40" s="2"/>
      <c r="DU40" s="23" t="s">
        <v>1299</v>
      </c>
      <c r="DV40" s="2" t="s">
        <v>2430</v>
      </c>
      <c r="DW40" s="2" t="s">
        <v>534</v>
      </c>
      <c r="DX40" s="2" t="s">
        <v>533</v>
      </c>
      <c r="DY40" s="2"/>
      <c r="DZ40" s="2"/>
      <c r="EA40" s="2"/>
      <c r="EB40" s="2"/>
      <c r="EC40" s="23"/>
      <c r="ED40" s="2"/>
      <c r="EE40" s="2"/>
      <c r="EF40" s="2"/>
      <c r="EG40" s="2"/>
      <c r="EH40" s="2"/>
      <c r="EI40" s="2"/>
      <c r="EJ40" s="2"/>
      <c r="EK40" s="2"/>
      <c r="EL40" s="23"/>
      <c r="EM40" s="2"/>
      <c r="EN40" s="2"/>
      <c r="EO40" s="2"/>
      <c r="EP40" s="2"/>
      <c r="EQ40" s="2"/>
      <c r="ER40" s="2"/>
      <c r="ES40" s="2"/>
      <c r="ET40" s="2"/>
      <c r="EU40" s="23"/>
      <c r="EV40" s="2"/>
      <c r="EW40" s="2"/>
      <c r="EX40" s="2"/>
      <c r="EY40" s="2"/>
      <c r="EZ40" s="2"/>
      <c r="FA40" s="2"/>
      <c r="FB40" s="2"/>
      <c r="FC40" s="23"/>
      <c r="FD40" s="2"/>
      <c r="FE40" s="2"/>
      <c r="FF40" s="2"/>
      <c r="FG40" s="2"/>
      <c r="FH40" s="2"/>
      <c r="FI40" s="2"/>
      <c r="FJ40" s="2"/>
      <c r="FK40" s="23"/>
      <c r="FL40" s="2"/>
      <c r="FM40" s="2"/>
      <c r="FN40" s="2"/>
      <c r="FO40" s="2"/>
      <c r="FP40" s="2"/>
      <c r="FQ40" s="2"/>
      <c r="FR40" s="2"/>
      <c r="FS40" s="23"/>
      <c r="FT40" s="9"/>
      <c r="FU40" s="9"/>
      <c r="FV40" s="9"/>
      <c r="FW40" s="9"/>
      <c r="FX40" s="9"/>
      <c r="FY40" s="9"/>
      <c r="FZ40" s="9"/>
      <c r="GA40" s="23"/>
      <c r="GB40" s="9"/>
      <c r="GC40" s="9"/>
      <c r="GD40" s="9"/>
      <c r="GE40" s="9"/>
      <c r="GF40" s="9"/>
      <c r="GG40" s="9"/>
      <c r="GH40" s="9"/>
      <c r="GI40" s="23"/>
      <c r="GJ40" s="2"/>
      <c r="GK40" s="2"/>
      <c r="GL40" s="2"/>
      <c r="GM40" s="2"/>
      <c r="GN40" s="2"/>
      <c r="GO40" s="2"/>
      <c r="GP40" s="2"/>
      <c r="GQ40" s="23"/>
      <c r="GR40" s="2"/>
      <c r="GS40" s="9"/>
      <c r="GT40" s="2"/>
      <c r="GU40" s="9"/>
      <c r="GV40" s="2"/>
      <c r="GW40" s="2"/>
      <c r="GX40" s="9"/>
      <c r="GY40" s="2" t="s">
        <v>2328</v>
      </c>
      <c r="GZ40" s="2" t="s">
        <v>2431</v>
      </c>
      <c r="HA40" s="2" t="s">
        <v>1569</v>
      </c>
      <c r="HB40" s="2" t="s">
        <v>2432</v>
      </c>
      <c r="HC40" s="2" t="s">
        <v>2437</v>
      </c>
      <c r="HD40" s="2" t="s">
        <v>2434</v>
      </c>
      <c r="HE40" s="2" t="s">
        <v>2435</v>
      </c>
      <c r="HF40" s="2" t="s">
        <v>2436</v>
      </c>
      <c r="HG40" s="2"/>
      <c r="HH40" s="2"/>
      <c r="HI40" s="2"/>
      <c r="HJ40" s="2"/>
      <c r="HK40" s="2"/>
      <c r="HL40" s="2"/>
      <c r="HM40" s="2"/>
      <c r="HN40" s="2"/>
      <c r="HO40" s="2"/>
      <c r="HP40" s="2"/>
      <c r="HQ40" s="2"/>
      <c r="HR40" s="2"/>
      <c r="HS40" s="2"/>
      <c r="HT40" s="2"/>
      <c r="HU40" s="2"/>
      <c r="HV40" s="2"/>
    </row>
    <row r="41" spans="1:230" s="7" customFormat="1" ht="105">
      <c r="A41" s="2" t="s">
        <v>2503</v>
      </c>
      <c r="B41" s="2"/>
      <c r="C41" s="2" t="s">
        <v>37</v>
      </c>
      <c r="D41" s="2" t="s">
        <v>37</v>
      </c>
      <c r="E41" s="33">
        <v>2.95</v>
      </c>
      <c r="F41" s="33"/>
      <c r="G41" s="3"/>
      <c r="H41" s="2" t="s">
        <v>2440</v>
      </c>
      <c r="I41" s="2" t="s">
        <v>2441</v>
      </c>
      <c r="J41" s="2" t="s">
        <v>2452</v>
      </c>
      <c r="K41" s="2" t="s">
        <v>1104</v>
      </c>
      <c r="L41" s="2" t="s">
        <v>2020</v>
      </c>
      <c r="M41" s="2" t="s">
        <v>505</v>
      </c>
      <c r="N41" s="2" t="s">
        <v>446</v>
      </c>
      <c r="O41" s="2" t="s">
        <v>627</v>
      </c>
      <c r="P41" s="2" t="s">
        <v>792</v>
      </c>
      <c r="Q41" s="2" t="s">
        <v>250</v>
      </c>
      <c r="R41" s="2"/>
      <c r="S41" s="2"/>
      <c r="T41" s="2"/>
      <c r="U41" s="2"/>
      <c r="V41" s="2"/>
      <c r="W41" s="2"/>
      <c r="X41" s="2"/>
      <c r="Y41" s="2"/>
      <c r="Z41" s="23" t="s">
        <v>1831</v>
      </c>
      <c r="AA41" s="2" t="s">
        <v>2452</v>
      </c>
      <c r="AB41" s="2" t="s">
        <v>2453</v>
      </c>
      <c r="AC41" s="2"/>
      <c r="AD41" s="2"/>
      <c r="AE41" s="2"/>
      <c r="AF41" s="2"/>
      <c r="AG41" s="2"/>
      <c r="AH41" s="2"/>
      <c r="AI41" s="2"/>
      <c r="AJ41" s="2"/>
      <c r="AK41" s="2"/>
      <c r="AL41" s="23" t="s">
        <v>2448</v>
      </c>
      <c r="AM41" s="2" t="s">
        <v>2454</v>
      </c>
      <c r="AN41" s="2"/>
      <c r="AO41" s="2"/>
      <c r="AP41" s="2"/>
      <c r="AQ41" s="2"/>
      <c r="AR41" s="2"/>
      <c r="AS41" s="2"/>
      <c r="AT41" s="23" t="s">
        <v>1900</v>
      </c>
      <c r="AU41" s="2" t="s">
        <v>2455</v>
      </c>
      <c r="AV41" s="2"/>
      <c r="AW41" s="2"/>
      <c r="AX41" s="2"/>
      <c r="AY41" s="2"/>
      <c r="AZ41" s="2"/>
      <c r="BA41" s="2"/>
      <c r="BB41" s="2"/>
      <c r="BC41" s="2"/>
      <c r="BD41" s="23" t="s">
        <v>1269</v>
      </c>
      <c r="BE41" s="2" t="s">
        <v>1152</v>
      </c>
      <c r="BF41" s="2"/>
      <c r="BG41" s="2"/>
      <c r="BH41" s="2"/>
      <c r="BI41" s="2"/>
      <c r="BJ41" s="2"/>
      <c r="BK41" s="2"/>
      <c r="BL41" s="2"/>
      <c r="BM41" s="23" t="s">
        <v>1311</v>
      </c>
      <c r="BN41" s="2" t="s">
        <v>2456</v>
      </c>
      <c r="BO41" s="2" t="s">
        <v>386</v>
      </c>
      <c r="BP41" s="2" t="s">
        <v>2457</v>
      </c>
      <c r="BQ41" s="2"/>
      <c r="BR41" s="2"/>
      <c r="BS41" s="2"/>
      <c r="BT41" s="2"/>
      <c r="BU41" s="2"/>
      <c r="BV41" s="23" t="s">
        <v>2450</v>
      </c>
      <c r="BW41" s="2" t="s">
        <v>2458</v>
      </c>
      <c r="BX41" s="2"/>
      <c r="BY41" s="2"/>
      <c r="BZ41" s="2"/>
      <c r="CA41" s="2"/>
      <c r="CB41" s="2"/>
      <c r="CC41" s="2"/>
      <c r="CD41" s="23"/>
      <c r="CE41" s="2"/>
      <c r="CF41" s="2"/>
      <c r="CG41" s="2"/>
      <c r="CH41" s="2"/>
      <c r="CI41" s="2"/>
      <c r="CJ41" s="2"/>
      <c r="CK41" s="2"/>
      <c r="CL41" s="23"/>
      <c r="CM41" s="2"/>
      <c r="CN41" s="2"/>
      <c r="CO41" s="2"/>
      <c r="CP41" s="2"/>
      <c r="CQ41" s="2"/>
      <c r="CR41" s="2"/>
      <c r="CS41" s="2"/>
      <c r="CT41" s="23"/>
      <c r="CU41" s="2"/>
      <c r="CV41" s="2"/>
      <c r="CW41" s="2"/>
      <c r="CX41" s="2"/>
      <c r="CY41" s="2"/>
      <c r="CZ41" s="2"/>
      <c r="DA41" s="2"/>
      <c r="DB41" s="23"/>
      <c r="DC41" s="2"/>
      <c r="DD41" s="2"/>
      <c r="DE41" s="2"/>
      <c r="DF41" s="2"/>
      <c r="DG41" s="2"/>
      <c r="DH41" s="2"/>
      <c r="DI41" s="2"/>
      <c r="DJ41" s="2"/>
      <c r="DK41" s="2"/>
      <c r="DL41" s="2"/>
      <c r="DM41" s="23"/>
      <c r="DN41" s="2"/>
      <c r="DO41" s="2"/>
      <c r="DP41" s="2"/>
      <c r="DQ41" s="2"/>
      <c r="DR41" s="2"/>
      <c r="DS41" s="2"/>
      <c r="DT41" s="2"/>
      <c r="DU41" s="23"/>
      <c r="DV41" s="2"/>
      <c r="DW41" s="2"/>
      <c r="DX41" s="2"/>
      <c r="DY41" s="2"/>
      <c r="DZ41" s="2"/>
      <c r="EA41" s="2"/>
      <c r="EB41" s="2"/>
      <c r="EC41" s="23"/>
      <c r="ED41" s="2"/>
      <c r="EE41" s="2"/>
      <c r="EF41" s="2"/>
      <c r="EG41" s="2"/>
      <c r="EH41" s="2"/>
      <c r="EI41" s="2"/>
      <c r="EJ41" s="2"/>
      <c r="EK41" s="2"/>
      <c r="EL41" s="23"/>
      <c r="EM41" s="2"/>
      <c r="EN41" s="2"/>
      <c r="EO41" s="2"/>
      <c r="EP41" s="2"/>
      <c r="EQ41" s="2"/>
      <c r="ER41" s="2"/>
      <c r="ES41" s="2"/>
      <c r="ET41" s="2"/>
      <c r="EU41" s="23"/>
      <c r="EV41" s="2"/>
      <c r="EW41" s="2"/>
      <c r="EX41" s="2"/>
      <c r="EY41" s="2"/>
      <c r="EZ41" s="2"/>
      <c r="FA41" s="2"/>
      <c r="FB41" s="2"/>
      <c r="FC41" s="23"/>
      <c r="FD41" s="2"/>
      <c r="FE41" s="2"/>
      <c r="FF41" s="2"/>
      <c r="FG41" s="2"/>
      <c r="FH41" s="2"/>
      <c r="FI41" s="2"/>
      <c r="FJ41" s="2"/>
      <c r="FK41" s="23"/>
      <c r="FL41" s="2"/>
      <c r="FM41" s="2"/>
      <c r="FN41" s="2"/>
      <c r="FO41" s="2"/>
      <c r="FP41" s="2"/>
      <c r="FQ41" s="2"/>
      <c r="FR41" s="2"/>
      <c r="FS41" s="23"/>
      <c r="FT41" s="9"/>
      <c r="FU41" s="9"/>
      <c r="FV41" s="9"/>
      <c r="FW41" s="9"/>
      <c r="FX41" s="9"/>
      <c r="FY41" s="9"/>
      <c r="FZ41" s="9"/>
      <c r="GA41" s="23"/>
      <c r="GB41" s="9"/>
      <c r="GC41" s="9"/>
      <c r="GD41" s="9"/>
      <c r="GE41" s="9"/>
      <c r="GF41" s="9"/>
      <c r="GG41" s="9"/>
      <c r="GH41" s="9"/>
      <c r="GI41" s="23"/>
      <c r="GJ41" s="2"/>
      <c r="GK41" s="2"/>
      <c r="GL41" s="2"/>
      <c r="GM41" s="2"/>
      <c r="GN41" s="2"/>
      <c r="GO41" s="2"/>
      <c r="GP41" s="2"/>
      <c r="GQ41" s="23"/>
      <c r="GR41" s="2"/>
      <c r="GS41" s="9"/>
      <c r="GT41" s="2"/>
      <c r="GU41" s="9"/>
      <c r="GV41" s="2"/>
      <c r="GW41" s="2"/>
      <c r="GX41" s="9"/>
      <c r="GY41" s="2" t="s">
        <v>2442</v>
      </c>
      <c r="GZ41" s="2" t="s">
        <v>2443</v>
      </c>
      <c r="HA41" s="2" t="s">
        <v>2444</v>
      </c>
      <c r="HB41" s="2" t="s">
        <v>2445</v>
      </c>
      <c r="HC41" s="2" t="s">
        <v>2446</v>
      </c>
      <c r="HD41" s="2" t="s">
        <v>2447</v>
      </c>
      <c r="HE41" s="2"/>
      <c r="HF41" s="2"/>
      <c r="HG41" s="2"/>
      <c r="HH41" s="2"/>
      <c r="HI41" s="2"/>
      <c r="HJ41" s="2"/>
      <c r="HK41" s="2"/>
      <c r="HL41" s="2"/>
      <c r="HM41" s="2"/>
      <c r="HN41" s="2"/>
      <c r="HO41" s="2"/>
      <c r="HP41" s="2"/>
      <c r="HQ41" s="2"/>
      <c r="HR41" s="2"/>
      <c r="HS41" s="2"/>
      <c r="HT41" s="2"/>
      <c r="HU41" s="2"/>
      <c r="HV41" s="2"/>
    </row>
    <row r="42" spans="1:230">
      <c r="E42" s="34"/>
      <c r="F42" s="34"/>
      <c r="G42" s="35"/>
      <c r="Z42" s="23"/>
      <c r="AL42" s="23"/>
      <c r="AT42" s="23"/>
      <c r="BD42" s="23"/>
      <c r="BM42" s="23"/>
      <c r="BV42" s="23"/>
      <c r="CD42" s="23"/>
      <c r="CL42" s="23"/>
      <c r="CT42" s="23"/>
      <c r="DB42" s="23"/>
      <c r="DM42" s="23"/>
      <c r="DU42" s="23"/>
      <c r="EC42" s="23"/>
      <c r="EL42" s="23"/>
      <c r="EU42" s="23"/>
      <c r="FC42" s="23"/>
      <c r="FK42" s="23"/>
      <c r="FS42" s="23"/>
      <c r="GA42" s="23"/>
      <c r="GI42" s="23"/>
      <c r="GQ42" s="23"/>
      <c r="GR42" s="2"/>
      <c r="GT42" s="2"/>
      <c r="GV42" s="2"/>
      <c r="GW42" s="2"/>
    </row>
    <row r="51" spans="1:7">
      <c r="B51" s="26"/>
      <c r="C51" s="26"/>
      <c r="D51" s="26"/>
      <c r="E51" s="26"/>
      <c r="F51" s="26"/>
      <c r="G51" s="26"/>
    </row>
    <row r="52" spans="1:7">
      <c r="A52" s="23"/>
      <c r="B52" s="26"/>
      <c r="C52" s="26"/>
      <c r="D52" s="26"/>
      <c r="E52" s="26"/>
      <c r="F52" s="26"/>
      <c r="G52" s="26"/>
    </row>
    <row r="53" spans="1:7">
      <c r="A53" s="23"/>
      <c r="B53" s="26"/>
      <c r="C53" s="26"/>
      <c r="D53" s="26"/>
      <c r="E53" s="26"/>
      <c r="F53" s="26"/>
      <c r="G53" s="26"/>
    </row>
    <row r="54" spans="1:7">
      <c r="A54" s="23"/>
      <c r="B54" s="26"/>
      <c r="C54" s="26"/>
      <c r="D54" s="26"/>
      <c r="E54" s="26"/>
      <c r="F54" s="26"/>
      <c r="G54" s="26"/>
    </row>
    <row r="55" spans="1:7">
      <c r="A55" s="23"/>
      <c r="B55" s="26"/>
      <c r="C55" s="26"/>
      <c r="D55" s="26"/>
      <c r="E55" s="26"/>
      <c r="F55" s="26"/>
      <c r="G55" s="26"/>
    </row>
    <row r="56" spans="1:7">
      <c r="A56" s="23"/>
      <c r="B56" s="26"/>
      <c r="C56" s="26"/>
      <c r="D56" s="26"/>
      <c r="E56" s="26"/>
      <c r="F56" s="26"/>
      <c r="G56" s="26"/>
    </row>
    <row r="57" spans="1:7">
      <c r="A57" s="23"/>
      <c r="B57" s="26"/>
      <c r="C57" s="26"/>
      <c r="D57" s="26"/>
      <c r="E57" s="26"/>
      <c r="F57" s="26"/>
      <c r="G57" s="26"/>
    </row>
    <row r="62" spans="1:7">
      <c r="B62" s="3"/>
      <c r="C62" s="3"/>
      <c r="D62" s="3"/>
      <c r="E62" s="3"/>
      <c r="F62" s="3"/>
    </row>
    <row r="63" spans="1:7">
      <c r="B63" s="3"/>
      <c r="C63" s="3"/>
      <c r="D63" s="3"/>
      <c r="E63" s="3"/>
      <c r="F63" s="3"/>
    </row>
    <row r="64" spans="1:7">
      <c r="B64" s="3"/>
      <c r="C64" s="3"/>
      <c r="D64" s="3"/>
      <c r="E64" s="3"/>
      <c r="F64" s="3"/>
    </row>
    <row r="65" spans="2:6">
      <c r="B65" s="3"/>
      <c r="C65" s="3"/>
      <c r="D65" s="3"/>
      <c r="E65" s="3"/>
      <c r="F65" s="3"/>
    </row>
    <row r="66" spans="2:6">
      <c r="B66" s="3"/>
      <c r="C66" s="3"/>
      <c r="D66" s="3"/>
      <c r="E66" s="3"/>
      <c r="F66" s="3"/>
    </row>
    <row r="67" spans="2:6">
      <c r="B67" s="3"/>
      <c r="C67" s="3"/>
      <c r="D67" s="3"/>
      <c r="E67" s="3"/>
      <c r="F67" s="3"/>
    </row>
    <row r="68" spans="2:6">
      <c r="B68" s="3"/>
      <c r="C68" s="3"/>
      <c r="D68" s="3"/>
      <c r="E68" s="3"/>
      <c r="F68" s="3"/>
    </row>
  </sheetData>
  <phoneticPr fontId="5" type="noConversion"/>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2">
        <x14:dataValidation type="list" allowBlank="1" showInputMessage="1" showErrorMessage="1" xr:uid="{5D8A2C35-D7D8-654D-9D24-7BA9C40E6EFF}">
          <x14:formula1>
            <xm:f>'Liste des Partenaires et Noms'!$A$2:$A$99</xm:f>
          </x14:formula1>
          <xm:sqref>GY43:HL1048576 GZ1:HR1</xm:sqref>
        </x14:dataValidation>
        <x14:dataValidation type="list" allowBlank="1" showInputMessage="1" showErrorMessage="1" xr:uid="{380C551F-BBF8-934D-9EAE-5E9CA93C59B7}">
          <x14:formula1>
            <xm:f>'Liste des Partenaires et Noms'!$A$1:$A$99</xm:f>
          </x14:formula1>
          <xm:sqref>GY1</xm:sqref>
        </x14:dataValidation>
        <x14:dataValidation type="list" allowBlank="1" showInputMessage="1" showErrorMessage="1" xr:uid="{5AB44674-ADEB-0645-81A3-EDAA11DC8F40}">
          <x14:formula1>
            <xm:f>'liste des labo'!$A$1:$A$597</xm:f>
          </x14:formula1>
          <xm:sqref>EL1:EL1048576 AT1:AT1048576 FK1:FK1048576 EC1:EC1048576 DU1:DU1048576 EU1:EU1048576 DB1:DB1048576 CT1:CT1048576 CL1:CL1048576 CD1:CD1048576 BV1:BV1048576 BM1:BM1048576 BD1:BD1048576 DM1:DM1048576 AL1:AL1048576 FC1:FC1048576 Z1:Z1048576</xm:sqref>
        </x14:dataValidation>
        <x14:dataValidation type="list" allowBlank="1" showInputMessage="1" showErrorMessage="1" xr:uid="{FE808765-19D8-E149-9730-650D5BEAE3EB}">
          <x14:formula1>
            <xm:f>'Liste chercheurs'!$A$2:$A$308</xm:f>
          </x14:formula1>
          <xm:sqref>J1 J43:J1048576</xm:sqref>
        </x14:dataValidation>
        <x14:dataValidation type="list" allowBlank="1" showInputMessage="1" showErrorMessage="1" xr:uid="{C2389460-9522-8D4D-920A-823118B66AA1}">
          <x14:formula1>
            <xm:f>'Liste chercheurs'!$A$2:$A$613</xm:f>
          </x14:formula1>
          <xm:sqref>CE43:CK1048576 FL1:FR1 BW43:CC1048576 CU43:DA1048576 BE43:BL1048576 DC43:DL1048576 DN43:DT1048576 DV43:EB1048576 ED43:EK1048576 EM43:ET1048576 EV43:FB1048576 FD43:FJ1048576 AM43:AS1048576 CM43:CS1048576 AA43:AK1048576 AU43:BC1048576 BN43:BU1048576 AA1:AK1 AM1:AS1 AU1:BC1 BE1:BL1 BN1:BU1 CE1:CK1 CM1:CS1 CU1:DA1 DC1:DL1 DN1:DT1 DV1:EB1 ED1:EK1 EM1:ET1 EV1:FB1 FD1:FJ1 BW1:CC1 FL43:FR1048576</xm:sqref>
        </x14:dataValidation>
        <x14:dataValidation type="list" allowBlank="1" showInputMessage="1" showErrorMessage="1" xr:uid="{E0ABD0BB-45B0-CC44-9D5C-42D02B5079DC}">
          <x14:formula1>
            <xm:f>'Liste des Partenaires et Noms'!$A$1:$A$497</xm:f>
          </x14:formula1>
          <xm:sqref>GY2:GZ42 HB2:HR42</xm:sqref>
        </x14:dataValidation>
        <x14:dataValidation type="list" allowBlank="1" showInputMessage="1" showErrorMessage="1" xr:uid="{EE582DF8-D1F4-C74D-A431-7AC642C2C498}">
          <x14:formula1>
            <xm:f>'Liste des Partenaires et Noms'!$A$1:$A$500</xm:f>
          </x14:formula1>
          <xm:sqref>HA2:HA42</xm:sqref>
        </x14:dataValidation>
        <x14:dataValidation type="list" allowBlank="1" showInputMessage="1" showErrorMessage="1" xr:uid="{2B6EFC2D-D0D4-AC48-9AB0-D29571EE621C}">
          <x14:formula1>
            <xm:f>'liste des établissements'!$A$2:$A$296</xm:f>
          </x14:formula1>
          <xm:sqref>K1:L1048576 P43:P1048576 P1 Q1:Y1048576 N1:O1048576</xm:sqref>
        </x14:dataValidation>
        <x14:dataValidation type="list" allowBlank="1" showInputMessage="1" showErrorMessage="1" xr:uid="{C373D47F-B81B-8C41-A4AB-C95EAC2D8672}">
          <x14:formula1>
            <xm:f>'liste des établissements'!$A$2:$A$597</xm:f>
          </x14:formula1>
          <xm:sqref>M1:M1048576 P2:P42</xm:sqref>
        </x14:dataValidation>
        <x14:dataValidation type="list" allowBlank="1" showInputMessage="1" showErrorMessage="1" xr:uid="{4D37F606-B499-1846-9783-75CE2244A4E1}">
          <x14:formula1>
            <xm:f>'Liste chercheurs'!$A$2:$A$1049</xm:f>
          </x14:formula1>
          <xm:sqref>GJ43:GP1048576 GR43:GX1048576 GR1:GX1 GJ1:GP1 GB1:GH1 FT1:FZ1 GB43:GH1048576 FT43:FZ1048576</xm:sqref>
        </x14:dataValidation>
        <x14:dataValidation type="list" allowBlank="1" showInputMessage="1" showErrorMessage="1" xr:uid="{EF2B386F-DB81-9E43-BB67-DFC909502455}">
          <x14:formula1>
            <xm:f>'Liste chercheurs'!$A$2:$A$1580</xm:f>
          </x14:formula1>
          <xm:sqref>FL2:FR42 FT2:FZ42 GB2:GH42 GJ2:GP42 GR2:GX42 J2:J42 AA2:AK42 AM2:AS42 AU2:BC42 BE2:BL42 BN2:BU42 BW2:CC42 CE2:CK42 CM2:CS42 CU2:DA42 DC2:DL42 DN2:DT42 DV2:EB42 ED2:EK42 EM2:ET42 EV2:FB42 FD2:FJ42</xm:sqref>
        </x14:dataValidation>
        <x14:dataValidation type="list" allowBlank="1" showInputMessage="1" showErrorMessage="1" xr:uid="{CA0DD7FF-F3E1-CB4F-990D-E9ED7D0C5ED0}">
          <x14:formula1>
            <xm:f>'liste des labo'!$A:$A</xm:f>
          </x14:formula1>
          <xm:sqref>FS1:FS1048576 GA1:GA1048576 GI1:GI1048576 GQ1:GQ1048576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E7580-C25B-2F48-B03A-66EA3C2EED87}">
  <dimension ref="A1:AB1092"/>
  <sheetViews>
    <sheetView topLeftCell="E1" zoomScale="85" zoomScaleNormal="85" workbookViewId="0">
      <selection activeCell="L2" sqref="L2"/>
    </sheetView>
  </sheetViews>
  <sheetFormatPr baseColWidth="10" defaultColWidth="10.875" defaultRowHeight="21"/>
  <cols>
    <col min="1" max="1" width="33.875" style="19" customWidth="1"/>
    <col min="2" max="2" width="12" customWidth="1"/>
    <col min="3" max="3" width="31.5" style="19" bestFit="1" customWidth="1"/>
    <col min="4" max="4" width="24" style="19" bestFit="1" customWidth="1"/>
    <col min="5" max="5" width="28.875" style="19" bestFit="1" customWidth="1"/>
    <col min="6" max="6" width="46.5" style="19" customWidth="1"/>
    <col min="7" max="7" width="19.5" style="2" customWidth="1"/>
    <col min="8" max="8" width="16.375" style="19" customWidth="1"/>
    <col min="9" max="9" width="22.25" style="19" bestFit="1" customWidth="1"/>
    <col min="10" max="10" width="63.875" style="19" customWidth="1"/>
    <col min="11" max="11" width="38.5" style="19" customWidth="1"/>
    <col min="12" max="12" width="49.25" style="19" customWidth="1"/>
    <col min="13" max="13" width="52.75" style="19" customWidth="1"/>
    <col min="14" max="14" width="56.5" style="19" customWidth="1"/>
    <col min="15" max="15" width="56.25" style="19" customWidth="1"/>
    <col min="16" max="20" width="56.25" customWidth="1"/>
    <col min="21" max="22" width="46.375" customWidth="1"/>
    <col min="23" max="24" width="46.375" style="1" customWidth="1"/>
    <col min="25" max="27" width="33.5" style="1" customWidth="1"/>
    <col min="28" max="28" width="34.5" style="19" customWidth="1"/>
    <col min="29" max="16384" width="10.875" style="19"/>
  </cols>
  <sheetData>
    <row r="1" spans="1:27" ht="42">
      <c r="A1" s="19" t="s">
        <v>1120</v>
      </c>
      <c r="B1" s="3" t="s">
        <v>2668</v>
      </c>
      <c r="C1" s="19" t="s">
        <v>1121</v>
      </c>
      <c r="D1" s="19" t="s">
        <v>2635</v>
      </c>
      <c r="E1" s="19" t="s">
        <v>2644</v>
      </c>
      <c r="F1" s="19" t="s">
        <v>1123</v>
      </c>
      <c r="G1" s="3" t="s">
        <v>2685</v>
      </c>
      <c r="H1" s="19" t="s">
        <v>2551</v>
      </c>
      <c r="I1" s="19" t="s">
        <v>2464</v>
      </c>
      <c r="J1" s="19" t="s">
        <v>1244</v>
      </c>
      <c r="K1" s="19" t="s">
        <v>2497</v>
      </c>
      <c r="L1" s="19" t="s">
        <v>2465</v>
      </c>
      <c r="M1" s="19" t="s">
        <v>2466</v>
      </c>
      <c r="N1" s="19" t="s">
        <v>2467</v>
      </c>
      <c r="O1" s="19" t="s">
        <v>2468</v>
      </c>
      <c r="P1" s="57" t="s">
        <v>2578</v>
      </c>
      <c r="Q1" s="57" t="s">
        <v>2579</v>
      </c>
      <c r="R1" s="57" t="s">
        <v>2580</v>
      </c>
      <c r="S1" s="57" t="s">
        <v>2581</v>
      </c>
      <c r="T1" s="10" t="s">
        <v>2586</v>
      </c>
      <c r="U1" s="9" t="s">
        <v>2528</v>
      </c>
      <c r="V1" s="9" t="s">
        <v>2530</v>
      </c>
      <c r="W1" s="9" t="s">
        <v>2529</v>
      </c>
      <c r="X1" s="19" t="s">
        <v>2535</v>
      </c>
      <c r="Y1" s="19" t="s">
        <v>2542</v>
      </c>
      <c r="Z1" s="19" t="s">
        <v>2543</v>
      </c>
      <c r="AA1" s="19" t="s">
        <v>2544</v>
      </c>
    </row>
    <row r="2" spans="1:27" ht="147">
      <c r="A2" s="2" t="s">
        <v>694</v>
      </c>
      <c r="B2" s="65"/>
      <c r="H2" s="39" t="s">
        <v>1936</v>
      </c>
      <c r="I2" s="19" t="s">
        <v>48</v>
      </c>
      <c r="J2" s="28" t="s">
        <v>1489</v>
      </c>
      <c r="K2" s="19" t="s">
        <v>2506</v>
      </c>
      <c r="L2" s="19" t="s">
        <v>2508</v>
      </c>
      <c r="P2" s="2"/>
      <c r="Q2" s="2"/>
      <c r="R2" s="2"/>
      <c r="S2" s="2"/>
      <c r="T2" s="2"/>
      <c r="U2" s="2" t="s">
        <v>2509</v>
      </c>
      <c r="V2" s="2" t="s">
        <v>2512</v>
      </c>
      <c r="W2" s="2"/>
      <c r="X2" s="19"/>
      <c r="Y2" s="19"/>
      <c r="Z2" s="19"/>
      <c r="AA2" s="19"/>
    </row>
    <row r="3" spans="1:27" s="39" customFormat="1" ht="176.1" customHeight="1">
      <c r="A3" s="39" t="s">
        <v>1526</v>
      </c>
      <c r="B3" s="65"/>
      <c r="G3" s="2"/>
      <c r="H3" s="39" t="s">
        <v>1936</v>
      </c>
      <c r="I3" s="39" t="s">
        <v>48</v>
      </c>
      <c r="J3" s="40" t="s">
        <v>1489</v>
      </c>
      <c r="K3" s="39" t="s">
        <v>2506</v>
      </c>
      <c r="L3" s="39" t="s">
        <v>2508</v>
      </c>
      <c r="P3" s="2"/>
      <c r="Q3" s="2"/>
      <c r="R3" s="2"/>
      <c r="S3" s="2"/>
      <c r="T3" s="2"/>
      <c r="U3" s="38" t="s">
        <v>2509</v>
      </c>
      <c r="V3" s="38" t="s">
        <v>2512</v>
      </c>
      <c r="W3" s="38"/>
    </row>
    <row r="4" spans="1:27" s="39" customFormat="1" ht="176.1" customHeight="1">
      <c r="A4" s="39" t="s">
        <v>1526</v>
      </c>
      <c r="B4" s="65"/>
      <c r="G4" s="2"/>
      <c r="H4" s="19" t="s">
        <v>1936</v>
      </c>
      <c r="I4" s="39" t="s">
        <v>65</v>
      </c>
      <c r="J4" s="40" t="s">
        <v>1489</v>
      </c>
      <c r="K4" s="39" t="s">
        <v>2506</v>
      </c>
      <c r="L4" s="39" t="s">
        <v>2508</v>
      </c>
      <c r="P4" s="2"/>
      <c r="Q4" s="2"/>
      <c r="R4" s="2"/>
      <c r="S4" s="2"/>
      <c r="T4" s="2"/>
      <c r="U4" s="38" t="s">
        <v>2509</v>
      </c>
      <c r="V4" s="38" t="s">
        <v>2512</v>
      </c>
      <c r="W4" s="38"/>
    </row>
    <row r="5" spans="1:27" ht="63">
      <c r="A5" s="2" t="s">
        <v>2057</v>
      </c>
      <c r="B5" s="65"/>
      <c r="I5" s="19" t="s">
        <v>49</v>
      </c>
      <c r="J5" s="28" t="s">
        <v>2034</v>
      </c>
      <c r="K5" s="58" t="s">
        <v>2507</v>
      </c>
      <c r="P5" s="2"/>
      <c r="Q5" s="2"/>
      <c r="R5" s="2"/>
      <c r="S5" s="2"/>
      <c r="T5" s="2"/>
      <c r="U5" s="2" t="s">
        <v>2516</v>
      </c>
      <c r="V5" s="2" t="s">
        <v>2526</v>
      </c>
      <c r="W5" s="2" t="s">
        <v>2525</v>
      </c>
      <c r="X5" s="19"/>
      <c r="Y5" s="19"/>
      <c r="Z5" s="19"/>
      <c r="AA5" s="19"/>
    </row>
    <row r="6" spans="1:27">
      <c r="A6" s="2" t="s">
        <v>1714</v>
      </c>
      <c r="B6" s="65"/>
      <c r="H6" s="19" t="s">
        <v>1934</v>
      </c>
      <c r="I6" s="19" t="s">
        <v>69</v>
      </c>
      <c r="J6" s="28" t="s">
        <v>1691</v>
      </c>
      <c r="K6" s="58" t="s">
        <v>2505</v>
      </c>
      <c r="P6" s="2"/>
      <c r="Q6" s="2"/>
      <c r="R6" s="2"/>
      <c r="S6" s="2"/>
      <c r="T6" s="2"/>
      <c r="U6" s="2" t="s">
        <v>2527</v>
      </c>
      <c r="V6" s="2"/>
      <c r="W6" s="2"/>
      <c r="X6" s="19"/>
      <c r="Y6" s="19"/>
      <c r="Z6" s="19"/>
      <c r="AA6" s="19"/>
    </row>
    <row r="7" spans="1:27" ht="176.1" customHeight="1">
      <c r="A7" s="2" t="s">
        <v>1713</v>
      </c>
      <c r="B7" s="65"/>
      <c r="H7" s="19" t="s">
        <v>1934</v>
      </c>
      <c r="I7" s="19" t="s">
        <v>69</v>
      </c>
      <c r="J7" s="28" t="s">
        <v>1691</v>
      </c>
      <c r="K7" s="58" t="s">
        <v>2505</v>
      </c>
      <c r="P7" s="2"/>
      <c r="Q7" s="2"/>
      <c r="R7" s="2"/>
      <c r="S7" s="2"/>
      <c r="T7" s="2"/>
      <c r="U7" s="2" t="s">
        <v>2527</v>
      </c>
      <c r="V7" s="2"/>
      <c r="W7" s="2"/>
      <c r="X7" s="19"/>
      <c r="Y7" s="19"/>
      <c r="Z7" s="19"/>
      <c r="AA7" s="19"/>
    </row>
    <row r="8" spans="1:27" ht="84">
      <c r="A8" s="2" t="s">
        <v>454</v>
      </c>
      <c r="B8" s="65"/>
      <c r="I8" s="19" t="s">
        <v>41</v>
      </c>
      <c r="J8" s="28" t="s">
        <v>1246</v>
      </c>
      <c r="K8" s="19" t="s">
        <v>2505</v>
      </c>
      <c r="L8" s="19" t="s">
        <v>2533</v>
      </c>
      <c r="M8" s="19" t="s">
        <v>2534</v>
      </c>
      <c r="P8" s="2"/>
      <c r="Q8" s="2"/>
      <c r="R8" s="2"/>
      <c r="S8" s="2"/>
      <c r="T8" s="2"/>
      <c r="U8" s="2" t="s">
        <v>2527</v>
      </c>
      <c r="V8" s="2" t="s">
        <v>2549</v>
      </c>
      <c r="W8" s="2" t="s">
        <v>2545</v>
      </c>
      <c r="X8" s="19"/>
      <c r="Y8" s="19"/>
      <c r="Z8" s="19"/>
      <c r="AA8" s="19"/>
    </row>
    <row r="9" spans="1:27" ht="84">
      <c r="A9" s="19" t="s">
        <v>995</v>
      </c>
      <c r="B9" s="65"/>
      <c r="H9" s="19" t="s">
        <v>1937</v>
      </c>
      <c r="I9" s="19" t="s">
        <v>56</v>
      </c>
      <c r="J9" s="28" t="s">
        <v>1246</v>
      </c>
      <c r="K9" s="19" t="s">
        <v>2505</v>
      </c>
      <c r="L9" s="19" t="s">
        <v>2533</v>
      </c>
      <c r="M9" s="19" t="s">
        <v>2534</v>
      </c>
      <c r="P9" s="2"/>
      <c r="Q9" s="2"/>
      <c r="R9" s="2"/>
      <c r="S9" s="2"/>
      <c r="T9" s="2"/>
      <c r="U9" s="2" t="s">
        <v>2527</v>
      </c>
      <c r="V9" s="2" t="s">
        <v>2549</v>
      </c>
      <c r="W9" s="2" t="s">
        <v>2545</v>
      </c>
      <c r="X9" s="19"/>
      <c r="Y9" s="19"/>
      <c r="Z9" s="19"/>
      <c r="AA9" s="19"/>
    </row>
    <row r="10" spans="1:27" ht="84">
      <c r="A10" s="2" t="s">
        <v>456</v>
      </c>
      <c r="B10" s="65"/>
      <c r="I10" s="19" t="s">
        <v>41</v>
      </c>
      <c r="J10" s="28" t="s">
        <v>1246</v>
      </c>
      <c r="K10" s="19" t="s">
        <v>2505</v>
      </c>
      <c r="L10" s="19" t="s">
        <v>2533</v>
      </c>
      <c r="M10" s="19" t="s">
        <v>2534</v>
      </c>
      <c r="P10" s="2"/>
      <c r="Q10" s="2"/>
      <c r="R10" s="2"/>
      <c r="S10" s="2"/>
      <c r="T10" s="2"/>
      <c r="U10" s="2" t="s">
        <v>2527</v>
      </c>
      <c r="V10" s="2" t="s">
        <v>2549</v>
      </c>
      <c r="W10" s="2" t="s">
        <v>2545</v>
      </c>
      <c r="X10" s="19"/>
      <c r="Y10" s="19"/>
      <c r="Z10" s="19"/>
      <c r="AA10" s="19"/>
    </row>
    <row r="11" spans="1:27" ht="84">
      <c r="A11" s="2" t="s">
        <v>458</v>
      </c>
      <c r="B11" s="65"/>
      <c r="I11" s="19" t="s">
        <v>41</v>
      </c>
      <c r="J11" s="28" t="s">
        <v>1246</v>
      </c>
      <c r="K11" s="19" t="s">
        <v>2505</v>
      </c>
      <c r="L11" s="19" t="s">
        <v>2533</v>
      </c>
      <c r="M11" s="19" t="s">
        <v>2534</v>
      </c>
      <c r="P11" s="2"/>
      <c r="Q11" s="2"/>
      <c r="R11" s="2"/>
      <c r="S11" s="2"/>
      <c r="T11" s="2"/>
      <c r="U11" s="2" t="s">
        <v>2527</v>
      </c>
      <c r="V11" s="2" t="s">
        <v>2549</v>
      </c>
      <c r="W11" s="2" t="s">
        <v>2545</v>
      </c>
      <c r="X11" s="19"/>
      <c r="Y11" s="19"/>
      <c r="Z11" s="19"/>
      <c r="AA11" s="19"/>
    </row>
    <row r="12" spans="1:27" ht="84">
      <c r="A12" s="19" t="s">
        <v>997</v>
      </c>
      <c r="B12" s="65"/>
      <c r="H12" s="19" t="s">
        <v>1937</v>
      </c>
      <c r="I12" s="19" t="s">
        <v>56</v>
      </c>
      <c r="J12" s="28" t="s">
        <v>1246</v>
      </c>
      <c r="K12" s="19" t="s">
        <v>2505</v>
      </c>
      <c r="L12" s="19" t="s">
        <v>2533</v>
      </c>
      <c r="M12" s="19" t="s">
        <v>2534</v>
      </c>
      <c r="P12" s="2"/>
      <c r="Q12" s="2"/>
      <c r="R12" s="2"/>
      <c r="S12" s="2"/>
      <c r="T12" s="2"/>
      <c r="U12" s="2" t="s">
        <v>2527</v>
      </c>
      <c r="V12" s="2" t="s">
        <v>2549</v>
      </c>
      <c r="W12" s="2" t="s">
        <v>2545</v>
      </c>
      <c r="X12" s="19"/>
      <c r="Y12" s="19"/>
      <c r="Z12" s="19"/>
      <c r="AA12" s="19"/>
    </row>
    <row r="13" spans="1:27" ht="84">
      <c r="A13" s="19" t="s">
        <v>994</v>
      </c>
      <c r="B13" s="65"/>
      <c r="H13" s="19" t="s">
        <v>1937</v>
      </c>
      <c r="I13" s="19" t="s">
        <v>56</v>
      </c>
      <c r="J13" s="28" t="s">
        <v>1246</v>
      </c>
      <c r="K13" s="19" t="s">
        <v>2505</v>
      </c>
      <c r="L13" s="19" t="s">
        <v>2533</v>
      </c>
      <c r="M13" s="19" t="s">
        <v>2534</v>
      </c>
      <c r="P13" s="2"/>
      <c r="Q13" s="2"/>
      <c r="R13" s="2"/>
      <c r="S13" s="2"/>
      <c r="T13" s="2"/>
      <c r="U13" s="2" t="s">
        <v>2527</v>
      </c>
      <c r="V13" s="2" t="s">
        <v>2549</v>
      </c>
      <c r="W13" s="2" t="s">
        <v>2545</v>
      </c>
      <c r="X13" s="19"/>
      <c r="Y13" s="19"/>
      <c r="Z13" s="19"/>
      <c r="AA13" s="19"/>
    </row>
    <row r="14" spans="1:27" ht="84">
      <c r="A14" s="19" t="s">
        <v>998</v>
      </c>
      <c r="B14" s="65"/>
      <c r="H14" s="19" t="s">
        <v>1937</v>
      </c>
      <c r="I14" s="19" t="s">
        <v>56</v>
      </c>
      <c r="J14" s="28" t="s">
        <v>1246</v>
      </c>
      <c r="K14" s="19" t="s">
        <v>2505</v>
      </c>
      <c r="L14" s="19" t="s">
        <v>2533</v>
      </c>
      <c r="M14" s="19" t="s">
        <v>2534</v>
      </c>
      <c r="P14" s="2"/>
      <c r="Q14" s="2"/>
      <c r="R14" s="2"/>
      <c r="S14" s="2"/>
      <c r="T14" s="2"/>
      <c r="U14" s="2" t="s">
        <v>2527</v>
      </c>
      <c r="V14" s="2" t="s">
        <v>2549</v>
      </c>
      <c r="W14" s="2" t="s">
        <v>2545</v>
      </c>
      <c r="X14" s="19"/>
      <c r="Y14" s="19"/>
      <c r="Z14" s="19"/>
      <c r="AA14" s="19"/>
    </row>
    <row r="15" spans="1:27" ht="84">
      <c r="A15" s="19" t="s">
        <v>996</v>
      </c>
      <c r="B15" s="65"/>
      <c r="H15" s="19" t="s">
        <v>1937</v>
      </c>
      <c r="I15" s="19" t="s">
        <v>56</v>
      </c>
      <c r="J15" s="28" t="s">
        <v>1246</v>
      </c>
      <c r="K15" s="19" t="s">
        <v>2505</v>
      </c>
      <c r="L15" s="19" t="s">
        <v>2533</v>
      </c>
      <c r="M15" s="19" t="s">
        <v>2534</v>
      </c>
      <c r="P15" s="2"/>
      <c r="Q15" s="2"/>
      <c r="R15" s="2"/>
      <c r="S15" s="2"/>
      <c r="T15" s="2"/>
      <c r="U15" s="2" t="s">
        <v>2527</v>
      </c>
      <c r="V15" s="2" t="s">
        <v>2549</v>
      </c>
      <c r="W15" s="2" t="s">
        <v>2545</v>
      </c>
      <c r="X15" s="19"/>
      <c r="Y15" s="19"/>
      <c r="Z15" s="19"/>
      <c r="AA15" s="19"/>
    </row>
    <row r="16" spans="1:27" ht="176.1" customHeight="1">
      <c r="A16" s="2" t="s">
        <v>457</v>
      </c>
      <c r="B16" s="65"/>
      <c r="I16" s="19" t="s">
        <v>41</v>
      </c>
      <c r="J16" s="28" t="s">
        <v>1246</v>
      </c>
      <c r="K16" s="19" t="s">
        <v>2505</v>
      </c>
      <c r="L16" s="19" t="s">
        <v>2533</v>
      </c>
      <c r="M16" s="19" t="s">
        <v>2534</v>
      </c>
      <c r="P16" s="2"/>
      <c r="Q16" s="2"/>
      <c r="R16" s="2"/>
      <c r="S16" s="2"/>
      <c r="T16" s="2"/>
      <c r="U16" s="2" t="s">
        <v>2527</v>
      </c>
      <c r="V16" s="2" t="s">
        <v>2549</v>
      </c>
      <c r="W16" s="2" t="s">
        <v>2545</v>
      </c>
      <c r="X16" s="19"/>
      <c r="Y16" s="19"/>
      <c r="Z16" s="19"/>
      <c r="AA16" s="19"/>
    </row>
    <row r="17" spans="1:27" s="39" customFormat="1" ht="84">
      <c r="A17" s="38" t="s">
        <v>455</v>
      </c>
      <c r="B17" s="65"/>
      <c r="G17" s="2"/>
      <c r="H17" s="19" t="s">
        <v>1937</v>
      </c>
      <c r="I17" s="39" t="s">
        <v>56</v>
      </c>
      <c r="J17" s="40" t="s">
        <v>1246</v>
      </c>
      <c r="K17" s="39" t="s">
        <v>2505</v>
      </c>
      <c r="L17" s="39" t="s">
        <v>2533</v>
      </c>
      <c r="M17" s="39" t="s">
        <v>2534</v>
      </c>
      <c r="P17" s="2"/>
      <c r="Q17" s="2"/>
      <c r="R17" s="2"/>
      <c r="S17" s="2"/>
      <c r="T17" s="2"/>
      <c r="U17" s="38" t="s">
        <v>2527</v>
      </c>
      <c r="V17" s="38" t="s">
        <v>2549</v>
      </c>
      <c r="W17" s="38" t="s">
        <v>2545</v>
      </c>
    </row>
    <row r="18" spans="1:27" s="39" customFormat="1" ht="176.1" customHeight="1">
      <c r="A18" s="38" t="s">
        <v>455</v>
      </c>
      <c r="B18" s="65"/>
      <c r="G18" s="2"/>
      <c r="I18" s="39" t="s">
        <v>41</v>
      </c>
      <c r="J18" s="40" t="s">
        <v>1246</v>
      </c>
      <c r="K18" s="39" t="s">
        <v>2505</v>
      </c>
      <c r="L18" s="39" t="s">
        <v>2533</v>
      </c>
      <c r="M18" s="39" t="s">
        <v>2534</v>
      </c>
      <c r="P18" s="2"/>
      <c r="Q18" s="2"/>
      <c r="R18" s="2"/>
      <c r="S18" s="2"/>
      <c r="T18" s="2"/>
      <c r="U18" s="38" t="s">
        <v>2527</v>
      </c>
      <c r="V18" s="38" t="s">
        <v>2549</v>
      </c>
      <c r="W18" s="38" t="s">
        <v>2545</v>
      </c>
    </row>
    <row r="19" spans="1:27" ht="42">
      <c r="A19" s="2" t="s">
        <v>331</v>
      </c>
      <c r="B19" s="65"/>
      <c r="I19" s="19" t="s">
        <v>38</v>
      </c>
      <c r="J19" s="28" t="s">
        <v>1846</v>
      </c>
      <c r="K19" s="58" t="s">
        <v>2506</v>
      </c>
      <c r="P19" s="2"/>
      <c r="Q19" s="2"/>
      <c r="R19" s="2"/>
      <c r="S19" s="2"/>
      <c r="T19" s="2"/>
      <c r="U19" s="2" t="s">
        <v>2509</v>
      </c>
      <c r="V19" s="2" t="s">
        <v>2511</v>
      </c>
      <c r="W19" s="2" t="s">
        <v>2513</v>
      </c>
      <c r="X19" s="19" t="s">
        <v>2514</v>
      </c>
      <c r="Y19" s="19"/>
      <c r="Z19" s="19"/>
      <c r="AA19" s="19"/>
    </row>
    <row r="20" spans="1:27" ht="176.1" customHeight="1">
      <c r="A20" s="2" t="s">
        <v>332</v>
      </c>
      <c r="B20" s="65"/>
      <c r="I20" s="19" t="s">
        <v>38</v>
      </c>
      <c r="J20" s="28" t="s">
        <v>1846</v>
      </c>
      <c r="K20" s="58" t="s">
        <v>2506</v>
      </c>
      <c r="P20" s="2"/>
      <c r="Q20" s="2"/>
      <c r="R20" s="2"/>
      <c r="S20" s="2"/>
      <c r="T20" s="2"/>
      <c r="U20" s="2" t="s">
        <v>2509</v>
      </c>
      <c r="V20" s="2" t="s">
        <v>2511</v>
      </c>
      <c r="W20" s="2" t="s">
        <v>2513</v>
      </c>
      <c r="X20" s="19" t="s">
        <v>2514</v>
      </c>
      <c r="Y20" s="19"/>
      <c r="Z20" s="19"/>
      <c r="AA20" s="19"/>
    </row>
    <row r="21" spans="1:27" ht="42">
      <c r="A21" s="2" t="s">
        <v>333</v>
      </c>
      <c r="B21" s="65"/>
      <c r="I21" s="19" t="s">
        <v>38</v>
      </c>
      <c r="J21" s="28" t="s">
        <v>1846</v>
      </c>
      <c r="K21" s="58" t="s">
        <v>2506</v>
      </c>
      <c r="P21" s="2"/>
      <c r="Q21" s="2"/>
      <c r="R21" s="2"/>
      <c r="S21" s="2"/>
      <c r="T21" s="2"/>
      <c r="U21" s="2" t="s">
        <v>2509</v>
      </c>
      <c r="V21" s="2" t="s">
        <v>2511</v>
      </c>
      <c r="W21" s="2" t="s">
        <v>2513</v>
      </c>
      <c r="X21" s="19" t="s">
        <v>2514</v>
      </c>
      <c r="Y21" s="19"/>
      <c r="Z21" s="19"/>
      <c r="AA21" s="19"/>
    </row>
    <row r="22" spans="1:27" ht="176.1" customHeight="1">
      <c r="A22" s="19" t="s">
        <v>1528</v>
      </c>
      <c r="B22" s="65"/>
      <c r="H22" s="19" t="s">
        <v>1936</v>
      </c>
      <c r="I22" s="19" t="s">
        <v>65</v>
      </c>
      <c r="J22" s="28" t="s">
        <v>1494</v>
      </c>
      <c r="K22" s="58" t="s">
        <v>2507</v>
      </c>
      <c r="P22" s="2"/>
      <c r="Q22" s="2"/>
      <c r="R22" s="2"/>
      <c r="S22" s="2"/>
      <c r="T22" s="2"/>
      <c r="U22" s="2" t="s">
        <v>2516</v>
      </c>
      <c r="V22" s="2" t="s">
        <v>2526</v>
      </c>
      <c r="W22" s="2"/>
      <c r="X22" s="19"/>
      <c r="Y22" s="19"/>
      <c r="Z22" s="19"/>
      <c r="AA22" s="19"/>
    </row>
    <row r="23" spans="1:27" ht="176.1" customHeight="1">
      <c r="A23" s="19" t="s">
        <v>938</v>
      </c>
      <c r="B23" s="65"/>
      <c r="H23" s="19" t="s">
        <v>1933</v>
      </c>
      <c r="I23" s="19" t="s">
        <v>54</v>
      </c>
      <c r="J23" s="28" t="s">
        <v>1247</v>
      </c>
      <c r="K23" s="19" t="s">
        <v>2506</v>
      </c>
      <c r="L23" s="19" t="s">
        <v>2538</v>
      </c>
      <c r="P23" s="2"/>
      <c r="Q23" s="2"/>
      <c r="R23" s="2"/>
      <c r="S23" s="2"/>
      <c r="T23" s="2"/>
      <c r="U23" s="2" t="s">
        <v>2509</v>
      </c>
      <c r="V23" s="2" t="s">
        <v>2513</v>
      </c>
      <c r="W23" s="2"/>
      <c r="X23" s="19"/>
      <c r="Y23" s="19"/>
      <c r="Z23" s="19"/>
      <c r="AA23" s="19"/>
    </row>
    <row r="24" spans="1:27" ht="176.1" customHeight="1">
      <c r="A24" s="19" t="s">
        <v>1076</v>
      </c>
      <c r="B24" s="65"/>
      <c r="H24" s="19" t="s">
        <v>1936</v>
      </c>
      <c r="I24" s="19" t="s">
        <v>58</v>
      </c>
      <c r="J24" s="28" t="s">
        <v>1248</v>
      </c>
      <c r="K24" s="19" t="s">
        <v>2505</v>
      </c>
      <c r="L24" s="19" t="s">
        <v>2539</v>
      </c>
      <c r="P24" s="2"/>
      <c r="Q24" s="2"/>
      <c r="R24" s="2"/>
      <c r="S24" s="2"/>
      <c r="T24" s="2"/>
      <c r="U24" s="2" t="s">
        <v>2532</v>
      </c>
      <c r="V24" s="2"/>
      <c r="W24" s="2"/>
      <c r="X24" s="19"/>
      <c r="Y24" s="19"/>
      <c r="Z24" s="19"/>
      <c r="AA24" s="19"/>
    </row>
    <row r="25" spans="1:27" ht="176.1" customHeight="1">
      <c r="A25" s="19" t="s">
        <v>1075</v>
      </c>
      <c r="B25" s="65"/>
      <c r="H25" s="19" t="s">
        <v>1936</v>
      </c>
      <c r="I25" s="19" t="s">
        <v>58</v>
      </c>
      <c r="J25" s="28" t="s">
        <v>1248</v>
      </c>
      <c r="K25" s="19" t="s">
        <v>2505</v>
      </c>
      <c r="L25" s="19" t="s">
        <v>2539</v>
      </c>
      <c r="P25" s="2"/>
      <c r="Q25" s="2"/>
      <c r="R25" s="2"/>
      <c r="S25" s="2"/>
      <c r="T25" s="2"/>
      <c r="U25" s="2" t="s">
        <v>2532</v>
      </c>
      <c r="V25" s="2"/>
      <c r="W25" s="2"/>
      <c r="X25" s="19"/>
      <c r="Y25" s="19"/>
      <c r="Z25" s="19"/>
      <c r="AA25" s="19"/>
    </row>
    <row r="26" spans="1:27" ht="176.1" customHeight="1">
      <c r="A26" s="38" t="s">
        <v>584</v>
      </c>
      <c r="B26" s="65"/>
      <c r="C26" s="39"/>
      <c r="D26" s="39"/>
      <c r="E26" s="39"/>
      <c r="F26" s="39"/>
      <c r="H26" s="19" t="s">
        <v>1936</v>
      </c>
      <c r="I26" s="39" t="s">
        <v>58</v>
      </c>
      <c r="J26" s="40" t="s">
        <v>1248</v>
      </c>
      <c r="K26" s="19" t="s">
        <v>2505</v>
      </c>
      <c r="L26" s="19" t="s">
        <v>2539</v>
      </c>
      <c r="M26" s="39"/>
      <c r="N26" s="39"/>
      <c r="O26" s="39"/>
      <c r="P26" s="2"/>
      <c r="Q26" s="2"/>
      <c r="R26" s="2"/>
      <c r="S26" s="2"/>
      <c r="T26" s="2"/>
      <c r="U26" s="2" t="s">
        <v>2532</v>
      </c>
      <c r="V26" s="2"/>
      <c r="W26" s="2"/>
      <c r="X26" s="19"/>
      <c r="Y26" s="19"/>
      <c r="Z26" s="19"/>
      <c r="AA26" s="19"/>
    </row>
    <row r="27" spans="1:27" ht="176.1" customHeight="1">
      <c r="A27" s="38" t="s">
        <v>584</v>
      </c>
      <c r="B27" s="65"/>
      <c r="C27" s="39"/>
      <c r="D27" s="39"/>
      <c r="E27" s="39"/>
      <c r="F27" s="39"/>
      <c r="H27" s="19" t="s">
        <v>1933</v>
      </c>
      <c r="I27" s="39" t="s">
        <v>44</v>
      </c>
      <c r="J27" s="40" t="s">
        <v>1248</v>
      </c>
      <c r="K27" s="19" t="s">
        <v>2505</v>
      </c>
      <c r="L27" s="19" t="s">
        <v>2539</v>
      </c>
      <c r="M27" s="39"/>
      <c r="N27" s="39"/>
      <c r="O27" s="39"/>
      <c r="P27" s="2"/>
      <c r="Q27" s="2"/>
      <c r="R27" s="2"/>
      <c r="S27" s="2"/>
      <c r="T27" s="2"/>
      <c r="U27" s="2" t="s">
        <v>2532</v>
      </c>
      <c r="V27" s="2"/>
      <c r="W27" s="2"/>
      <c r="X27" s="19"/>
      <c r="Y27" s="19"/>
      <c r="Z27" s="19"/>
      <c r="AA27" s="19"/>
    </row>
    <row r="28" spans="1:27" ht="176.1" customHeight="1">
      <c r="A28" s="19" t="s">
        <v>1077</v>
      </c>
      <c r="B28" s="65"/>
      <c r="H28" s="19" t="s">
        <v>1936</v>
      </c>
      <c r="I28" s="19" t="s">
        <v>58</v>
      </c>
      <c r="J28" s="28" t="s">
        <v>1248</v>
      </c>
      <c r="K28" s="19" t="s">
        <v>2505</v>
      </c>
      <c r="L28" s="19" t="s">
        <v>2539</v>
      </c>
      <c r="P28" s="2"/>
      <c r="Q28" s="2"/>
      <c r="R28" s="2"/>
      <c r="S28" s="2"/>
      <c r="T28" s="2"/>
      <c r="U28" s="2" t="s">
        <v>2532</v>
      </c>
      <c r="V28" s="2"/>
      <c r="W28" s="2"/>
      <c r="X28" s="19"/>
      <c r="Y28" s="19"/>
      <c r="Z28" s="19"/>
      <c r="AA28" s="19"/>
    </row>
    <row r="29" spans="1:27" ht="176.1" customHeight="1">
      <c r="A29" s="2" t="s">
        <v>1156</v>
      </c>
      <c r="B29" s="65"/>
      <c r="H29" s="19" t="s">
        <v>1933</v>
      </c>
      <c r="I29" s="19" t="s">
        <v>60</v>
      </c>
      <c r="J29" s="28" t="s">
        <v>1249</v>
      </c>
      <c r="K29" s="19" t="s">
        <v>2506</v>
      </c>
      <c r="L29" s="19" t="s">
        <v>2540</v>
      </c>
      <c r="M29" s="19" t="s">
        <v>2541</v>
      </c>
      <c r="P29" s="2"/>
      <c r="Q29" s="2"/>
      <c r="R29" s="2"/>
      <c r="S29" s="2"/>
      <c r="T29" s="2"/>
      <c r="U29" s="2" t="s">
        <v>2509</v>
      </c>
      <c r="V29" s="2" t="s">
        <v>2513</v>
      </c>
      <c r="W29" s="2" t="s">
        <v>2511</v>
      </c>
      <c r="X29" s="19" t="s">
        <v>2514</v>
      </c>
      <c r="Y29" s="19"/>
      <c r="Z29" s="19"/>
      <c r="AA29" s="19"/>
    </row>
    <row r="30" spans="1:27" ht="176.1" customHeight="1">
      <c r="A30" s="15" t="s">
        <v>1989</v>
      </c>
      <c r="B30" s="65"/>
      <c r="I30" s="19" t="s">
        <v>1965</v>
      </c>
      <c r="J30" s="28" t="s">
        <v>1827</v>
      </c>
      <c r="K30" s="58" t="s">
        <v>2505</v>
      </c>
      <c r="P30" s="2"/>
      <c r="Q30" s="2"/>
      <c r="R30" s="2"/>
      <c r="S30" s="2"/>
      <c r="T30" s="2"/>
      <c r="U30" s="2" t="s">
        <v>2527</v>
      </c>
      <c r="V30" s="2" t="s">
        <v>2549</v>
      </c>
      <c r="W30" s="2" t="s">
        <v>2550</v>
      </c>
      <c r="X30" s="19" t="s">
        <v>2545</v>
      </c>
      <c r="Y30" s="19"/>
      <c r="Z30" s="19"/>
      <c r="AA30" s="19"/>
    </row>
    <row r="31" spans="1:27" ht="84">
      <c r="A31" s="15" t="s">
        <v>1988</v>
      </c>
      <c r="B31" s="65"/>
      <c r="I31" s="19" t="s">
        <v>1965</v>
      </c>
      <c r="J31" s="28" t="s">
        <v>1827</v>
      </c>
      <c r="K31" s="58" t="s">
        <v>2505</v>
      </c>
      <c r="P31" s="2"/>
      <c r="Q31" s="2"/>
      <c r="R31" s="2"/>
      <c r="S31" s="2"/>
      <c r="T31" s="2"/>
      <c r="U31" s="2" t="s">
        <v>2527</v>
      </c>
      <c r="V31" s="2" t="s">
        <v>2549</v>
      </c>
      <c r="W31" s="2" t="s">
        <v>2550</v>
      </c>
      <c r="X31" s="19" t="s">
        <v>2545</v>
      </c>
      <c r="Y31" s="19"/>
      <c r="Z31" s="19"/>
      <c r="AA31" s="19"/>
    </row>
    <row r="32" spans="1:27" ht="84">
      <c r="A32" s="15" t="s">
        <v>1990</v>
      </c>
      <c r="B32" s="65"/>
      <c r="I32" s="19" t="s">
        <v>1965</v>
      </c>
      <c r="J32" s="28" t="s">
        <v>1827</v>
      </c>
      <c r="K32" s="58" t="s">
        <v>2505</v>
      </c>
      <c r="P32" s="2"/>
      <c r="Q32" s="2"/>
      <c r="R32" s="2"/>
      <c r="S32" s="2"/>
      <c r="T32" s="2"/>
      <c r="U32" s="2" t="s">
        <v>2527</v>
      </c>
      <c r="V32" s="2" t="s">
        <v>2549</v>
      </c>
      <c r="W32" s="2" t="s">
        <v>2550</v>
      </c>
      <c r="X32" s="19" t="s">
        <v>2545</v>
      </c>
      <c r="Y32" s="19"/>
      <c r="Z32" s="19"/>
      <c r="AA32" s="19"/>
    </row>
    <row r="33" spans="1:27" ht="176.1" customHeight="1">
      <c r="A33" s="19" t="s">
        <v>172</v>
      </c>
      <c r="B33" s="65"/>
      <c r="I33" s="19" t="s">
        <v>70</v>
      </c>
      <c r="J33" s="28" t="s">
        <v>1827</v>
      </c>
      <c r="K33" s="58" t="s">
        <v>2505</v>
      </c>
      <c r="P33" s="2"/>
      <c r="Q33" s="2"/>
      <c r="R33" s="2"/>
      <c r="S33" s="2"/>
      <c r="T33" s="2"/>
      <c r="U33" s="2" t="s">
        <v>2527</v>
      </c>
      <c r="V33" s="2" t="s">
        <v>2549</v>
      </c>
      <c r="W33" s="2" t="s">
        <v>2550</v>
      </c>
      <c r="X33" s="19" t="s">
        <v>2545</v>
      </c>
      <c r="Y33" s="19"/>
      <c r="Z33" s="19"/>
      <c r="AA33" s="19"/>
    </row>
    <row r="34" spans="1:27" ht="84">
      <c r="A34" s="15" t="s">
        <v>1987</v>
      </c>
      <c r="B34" s="65"/>
      <c r="I34" s="19" t="s">
        <v>1965</v>
      </c>
      <c r="J34" s="28" t="s">
        <v>1827</v>
      </c>
      <c r="K34" s="58" t="s">
        <v>2505</v>
      </c>
      <c r="P34" s="2"/>
      <c r="Q34" s="2"/>
      <c r="R34" s="2"/>
      <c r="S34" s="2"/>
      <c r="T34" s="2"/>
      <c r="U34" s="2" t="s">
        <v>2527</v>
      </c>
      <c r="V34" s="2" t="s">
        <v>2549</v>
      </c>
      <c r="W34" s="2" t="s">
        <v>2550</v>
      </c>
      <c r="X34" s="19" t="s">
        <v>2545</v>
      </c>
      <c r="Y34" s="19"/>
      <c r="Z34" s="19"/>
      <c r="AA34" s="19"/>
    </row>
    <row r="35" spans="1:27" ht="176.1" customHeight="1">
      <c r="A35" s="2" t="s">
        <v>390</v>
      </c>
      <c r="B35" s="65"/>
      <c r="I35" s="19" t="s">
        <v>40</v>
      </c>
      <c r="J35" s="28" t="s">
        <v>1885</v>
      </c>
      <c r="K35" s="19" t="s">
        <v>2505</v>
      </c>
      <c r="L35" s="19" t="s">
        <v>2534</v>
      </c>
      <c r="P35" s="2"/>
      <c r="Q35" s="2"/>
      <c r="R35" s="2"/>
      <c r="S35" s="2"/>
      <c r="T35" s="2"/>
      <c r="U35" s="2" t="s">
        <v>2527</v>
      </c>
      <c r="V35" s="2" t="s">
        <v>2550</v>
      </c>
      <c r="W35" s="2" t="s">
        <v>2545</v>
      </c>
      <c r="X35" s="19"/>
      <c r="Y35" s="19"/>
      <c r="Z35" s="19"/>
      <c r="AA35" s="19"/>
    </row>
    <row r="36" spans="1:27" ht="176.1" customHeight="1">
      <c r="A36" s="2" t="s">
        <v>388</v>
      </c>
      <c r="B36" s="65"/>
      <c r="I36" s="19" t="s">
        <v>40</v>
      </c>
      <c r="J36" s="28" t="s">
        <v>1885</v>
      </c>
      <c r="K36" s="19" t="s">
        <v>2505</v>
      </c>
      <c r="L36" s="19" t="s">
        <v>2534</v>
      </c>
      <c r="P36" s="2"/>
      <c r="Q36" s="2"/>
      <c r="R36" s="2"/>
      <c r="S36" s="2"/>
      <c r="T36" s="2"/>
      <c r="U36" s="2" t="s">
        <v>2527</v>
      </c>
      <c r="V36" s="2" t="s">
        <v>2550</v>
      </c>
      <c r="W36" s="2" t="s">
        <v>2545</v>
      </c>
      <c r="X36" s="19"/>
      <c r="Y36" s="19"/>
      <c r="Z36" s="19"/>
      <c r="AA36" s="19"/>
    </row>
    <row r="37" spans="1:27" ht="176.1" customHeight="1">
      <c r="A37" s="38" t="s">
        <v>389</v>
      </c>
      <c r="B37" s="65"/>
      <c r="C37" s="39"/>
      <c r="D37" s="39"/>
      <c r="E37" s="39"/>
      <c r="F37" s="39"/>
      <c r="H37" s="39"/>
      <c r="I37" s="39" t="s">
        <v>40</v>
      </c>
      <c r="J37" s="40" t="s">
        <v>1885</v>
      </c>
      <c r="K37" s="19" t="s">
        <v>2505</v>
      </c>
      <c r="L37" s="19" t="s">
        <v>2534</v>
      </c>
      <c r="M37" s="39"/>
      <c r="N37" s="39"/>
      <c r="O37" s="39"/>
      <c r="P37" s="2"/>
      <c r="Q37" s="2"/>
      <c r="R37" s="2"/>
      <c r="S37" s="2"/>
      <c r="T37" s="2"/>
      <c r="U37" s="2" t="s">
        <v>2527</v>
      </c>
      <c r="V37" s="2" t="s">
        <v>2550</v>
      </c>
      <c r="W37" s="2" t="s">
        <v>2545</v>
      </c>
      <c r="X37" s="19"/>
      <c r="Y37" s="19"/>
      <c r="Z37" s="19"/>
      <c r="AA37" s="19"/>
    </row>
    <row r="38" spans="1:27" ht="176.1" customHeight="1">
      <c r="A38" s="38" t="s">
        <v>389</v>
      </c>
      <c r="B38" s="65"/>
      <c r="C38" s="39"/>
      <c r="D38" s="39"/>
      <c r="E38" s="39"/>
      <c r="F38" s="39"/>
      <c r="H38" s="39"/>
      <c r="I38" s="39" t="s">
        <v>2232</v>
      </c>
      <c r="J38" s="40" t="s">
        <v>1885</v>
      </c>
      <c r="K38" s="19" t="s">
        <v>2505</v>
      </c>
      <c r="L38" s="19" t="s">
        <v>2534</v>
      </c>
      <c r="M38" s="39"/>
      <c r="N38" s="39"/>
      <c r="O38" s="39"/>
      <c r="P38" s="2"/>
      <c r="Q38" s="2"/>
      <c r="R38" s="2"/>
      <c r="S38" s="2"/>
      <c r="T38" s="2"/>
      <c r="U38" s="2" t="s">
        <v>2527</v>
      </c>
      <c r="V38" s="2" t="s">
        <v>2550</v>
      </c>
      <c r="W38" s="2" t="s">
        <v>2545</v>
      </c>
      <c r="X38" s="19"/>
      <c r="Y38" s="19"/>
      <c r="Z38" s="19"/>
      <c r="AA38" s="19"/>
    </row>
    <row r="39" spans="1:27" ht="176.1" customHeight="1">
      <c r="A39" s="19" t="s">
        <v>400</v>
      </c>
      <c r="B39" s="65"/>
      <c r="I39" s="19" t="s">
        <v>40</v>
      </c>
      <c r="J39" s="28" t="s">
        <v>1885</v>
      </c>
      <c r="K39" s="19" t="s">
        <v>2505</v>
      </c>
      <c r="L39" s="19" t="s">
        <v>2534</v>
      </c>
      <c r="P39" s="2"/>
      <c r="Q39" s="2"/>
      <c r="R39" s="2"/>
      <c r="S39" s="2"/>
      <c r="T39" s="2"/>
      <c r="U39" s="2" t="s">
        <v>2527</v>
      </c>
      <c r="V39" s="2" t="s">
        <v>2550</v>
      </c>
      <c r="W39" s="2" t="s">
        <v>2545</v>
      </c>
      <c r="X39" s="19"/>
      <c r="Y39" s="19"/>
      <c r="Z39" s="19"/>
      <c r="AA39" s="19"/>
    </row>
    <row r="40" spans="1:27" ht="176.1" customHeight="1">
      <c r="A40" s="2" t="s">
        <v>1715</v>
      </c>
      <c r="B40" s="65"/>
      <c r="H40" s="19" t="s">
        <v>1934</v>
      </c>
      <c r="I40" s="19" t="s">
        <v>69</v>
      </c>
      <c r="J40" s="28" t="s">
        <v>1692</v>
      </c>
      <c r="K40" s="19" t="s">
        <v>2507</v>
      </c>
      <c r="L40" s="19" t="s">
        <v>2552</v>
      </c>
      <c r="M40" s="19" t="s">
        <v>2553</v>
      </c>
      <c r="N40" s="19" t="s">
        <v>2554</v>
      </c>
      <c r="P40" s="2"/>
      <c r="Q40" s="2"/>
      <c r="R40" s="2"/>
      <c r="S40" s="2"/>
      <c r="T40" s="2"/>
      <c r="U40" s="2" t="s">
        <v>2516</v>
      </c>
      <c r="V40" s="2" t="s">
        <v>2517</v>
      </c>
      <c r="W40" s="2"/>
      <c r="X40" s="19"/>
      <c r="Y40" s="19"/>
      <c r="Z40" s="19"/>
      <c r="AA40" s="19"/>
    </row>
    <row r="41" spans="1:27" ht="176.1" customHeight="1">
      <c r="A41" s="2" t="s">
        <v>1716</v>
      </c>
      <c r="B41" s="65"/>
      <c r="H41" s="19" t="s">
        <v>1934</v>
      </c>
      <c r="I41" s="19" t="s">
        <v>69</v>
      </c>
      <c r="J41" s="28" t="s">
        <v>1692</v>
      </c>
      <c r="K41" s="19" t="s">
        <v>2507</v>
      </c>
      <c r="L41" s="19" t="s">
        <v>2552</v>
      </c>
      <c r="M41" s="19" t="s">
        <v>2553</v>
      </c>
      <c r="N41" s="19" t="s">
        <v>2554</v>
      </c>
      <c r="P41" s="2"/>
      <c r="Q41" s="2"/>
      <c r="R41" s="2"/>
      <c r="S41" s="2"/>
      <c r="T41" s="2"/>
      <c r="U41" s="2" t="s">
        <v>2516</v>
      </c>
      <c r="V41" s="2" t="s">
        <v>2517</v>
      </c>
      <c r="W41" s="2"/>
      <c r="X41" s="19"/>
      <c r="Y41" s="19"/>
      <c r="Z41" s="19"/>
      <c r="AA41" s="19"/>
    </row>
    <row r="42" spans="1:27" ht="176.1" customHeight="1">
      <c r="A42" s="2" t="s">
        <v>1139</v>
      </c>
      <c r="B42" s="65"/>
      <c r="C42" s="19" t="s">
        <v>2684</v>
      </c>
      <c r="D42" s="19" t="s">
        <v>1126</v>
      </c>
      <c r="F42" s="19" t="s">
        <v>1226</v>
      </c>
      <c r="H42" s="19" t="s">
        <v>1933</v>
      </c>
      <c r="I42" s="19" t="s">
        <v>60</v>
      </c>
      <c r="J42" s="28" t="s">
        <v>1250</v>
      </c>
      <c r="K42" s="19" t="s">
        <v>2506</v>
      </c>
      <c r="L42" s="19" t="s">
        <v>2555</v>
      </c>
      <c r="P42" s="2"/>
      <c r="Q42" s="2"/>
      <c r="R42" s="2"/>
      <c r="S42" s="2"/>
      <c r="T42" s="2"/>
      <c r="U42" s="2" t="s">
        <v>2509</v>
      </c>
      <c r="V42" s="2" t="s">
        <v>2510</v>
      </c>
      <c r="W42" s="2"/>
      <c r="X42" s="19"/>
      <c r="Y42" s="19"/>
      <c r="Z42" s="19"/>
      <c r="AA42" s="19"/>
    </row>
    <row r="43" spans="1:27" ht="105">
      <c r="A43" s="19" t="s">
        <v>1124</v>
      </c>
      <c r="B43" s="65"/>
      <c r="C43" s="19" t="s">
        <v>1126</v>
      </c>
      <c r="D43" s="19" t="s">
        <v>1129</v>
      </c>
      <c r="F43" s="19" t="s">
        <v>1215</v>
      </c>
      <c r="H43" s="19" t="s">
        <v>1933</v>
      </c>
      <c r="I43" s="19" t="s">
        <v>60</v>
      </c>
      <c r="J43" s="28" t="s">
        <v>1250</v>
      </c>
      <c r="K43" s="19" t="s">
        <v>2506</v>
      </c>
      <c r="L43" s="19" t="s">
        <v>2555</v>
      </c>
      <c r="P43" s="2"/>
      <c r="Q43" s="2"/>
      <c r="R43" s="2"/>
      <c r="S43" s="2"/>
      <c r="T43" s="2"/>
      <c r="U43" s="2" t="s">
        <v>2509</v>
      </c>
      <c r="V43" s="2" t="s">
        <v>2510</v>
      </c>
      <c r="W43" s="2"/>
      <c r="X43" s="19"/>
      <c r="Y43" s="19"/>
      <c r="Z43" s="19"/>
      <c r="AA43" s="19"/>
    </row>
    <row r="44" spans="1:27" ht="105">
      <c r="A44" s="19" t="s">
        <v>1122</v>
      </c>
      <c r="B44" s="65"/>
      <c r="C44" s="19" t="s">
        <v>1127</v>
      </c>
      <c r="D44" s="19" t="s">
        <v>1129</v>
      </c>
      <c r="F44" s="19" t="s">
        <v>1215</v>
      </c>
      <c r="H44" s="19" t="s">
        <v>1933</v>
      </c>
      <c r="I44" s="19" t="s">
        <v>60</v>
      </c>
      <c r="J44" s="28" t="s">
        <v>1250</v>
      </c>
      <c r="K44" s="19" t="s">
        <v>2506</v>
      </c>
      <c r="L44" s="19" t="s">
        <v>2555</v>
      </c>
      <c r="P44" s="2"/>
      <c r="Q44" s="2"/>
      <c r="R44" s="2"/>
      <c r="S44" s="2"/>
      <c r="T44" s="2"/>
      <c r="U44" s="2" t="s">
        <v>2509</v>
      </c>
      <c r="V44" s="2" t="s">
        <v>2510</v>
      </c>
      <c r="W44" s="2"/>
      <c r="X44" s="19"/>
      <c r="Y44" s="19"/>
      <c r="Z44" s="19"/>
      <c r="AA44" s="19"/>
    </row>
    <row r="45" spans="1:27" ht="176.1" customHeight="1">
      <c r="A45" s="2" t="s">
        <v>1132</v>
      </c>
      <c r="B45" s="65"/>
      <c r="C45" s="19" t="s">
        <v>1133</v>
      </c>
      <c r="D45" s="19" t="s">
        <v>1129</v>
      </c>
      <c r="F45" s="19" t="s">
        <v>1215</v>
      </c>
      <c r="H45" s="19" t="s">
        <v>1933</v>
      </c>
      <c r="I45" s="19" t="s">
        <v>60</v>
      </c>
      <c r="J45" s="28" t="s">
        <v>1250</v>
      </c>
      <c r="K45" s="19" t="s">
        <v>2506</v>
      </c>
      <c r="L45" s="19" t="s">
        <v>2555</v>
      </c>
      <c r="P45" s="2"/>
      <c r="Q45" s="2"/>
      <c r="R45" s="2"/>
      <c r="S45" s="2"/>
      <c r="T45" s="2"/>
      <c r="U45" s="2" t="s">
        <v>2509</v>
      </c>
      <c r="V45" s="2" t="s">
        <v>2510</v>
      </c>
      <c r="W45" s="2"/>
      <c r="X45" s="19"/>
      <c r="Y45" s="19"/>
      <c r="Z45" s="19"/>
      <c r="AA45" s="19"/>
    </row>
    <row r="46" spans="1:27" ht="105">
      <c r="A46" s="19" t="s">
        <v>1128</v>
      </c>
      <c r="B46" s="65"/>
      <c r="C46" s="19" t="s">
        <v>1126</v>
      </c>
      <c r="D46" s="19" t="s">
        <v>1129</v>
      </c>
      <c r="F46" s="19" t="s">
        <v>1226</v>
      </c>
      <c r="H46" s="19" t="s">
        <v>1933</v>
      </c>
      <c r="I46" s="19" t="s">
        <v>60</v>
      </c>
      <c r="J46" s="28" t="s">
        <v>1250</v>
      </c>
      <c r="K46" s="19" t="s">
        <v>2506</v>
      </c>
      <c r="L46" s="19" t="s">
        <v>2555</v>
      </c>
      <c r="P46" s="2"/>
      <c r="Q46" s="2"/>
      <c r="R46" s="2"/>
      <c r="S46" s="2"/>
      <c r="T46" s="2"/>
      <c r="U46" s="2" t="s">
        <v>2509</v>
      </c>
      <c r="V46" s="2" t="s">
        <v>2510</v>
      </c>
      <c r="W46" s="2"/>
      <c r="X46" s="19"/>
      <c r="Y46" s="19"/>
      <c r="Z46" s="19"/>
      <c r="AA46" s="19"/>
    </row>
    <row r="47" spans="1:27" ht="176.1" customHeight="1">
      <c r="A47" s="2" t="s">
        <v>1137</v>
      </c>
      <c r="B47" s="65"/>
      <c r="C47" s="19" t="s">
        <v>1127</v>
      </c>
      <c r="D47" s="19" t="s">
        <v>1129</v>
      </c>
      <c r="F47" s="19" t="s">
        <v>1215</v>
      </c>
      <c r="H47" s="19" t="s">
        <v>1933</v>
      </c>
      <c r="I47" s="19" t="s">
        <v>60</v>
      </c>
      <c r="J47" s="28" t="s">
        <v>1250</v>
      </c>
      <c r="K47" s="19" t="s">
        <v>2506</v>
      </c>
      <c r="L47" s="19" t="s">
        <v>2555</v>
      </c>
      <c r="P47" s="2"/>
      <c r="Q47" s="2"/>
      <c r="R47" s="2"/>
      <c r="S47" s="2"/>
      <c r="T47" s="2"/>
      <c r="U47" s="2" t="s">
        <v>2509</v>
      </c>
      <c r="V47" s="2" t="s">
        <v>2510</v>
      </c>
      <c r="W47" s="2"/>
      <c r="X47" s="19"/>
      <c r="Y47" s="19"/>
      <c r="Z47" s="19"/>
      <c r="AA47" s="19"/>
    </row>
    <row r="48" spans="1:27" s="39" customFormat="1" ht="105">
      <c r="A48" s="17" t="s">
        <v>1135</v>
      </c>
      <c r="B48" s="65"/>
      <c r="C48" s="24" t="s">
        <v>1136</v>
      </c>
      <c r="D48" s="24" t="s">
        <v>1129</v>
      </c>
      <c r="E48" s="24"/>
      <c r="F48" s="24" t="s">
        <v>1215</v>
      </c>
      <c r="G48" s="2"/>
      <c r="H48" s="19" t="s">
        <v>1933</v>
      </c>
      <c r="I48" s="24" t="s">
        <v>60</v>
      </c>
      <c r="J48" s="28" t="s">
        <v>1250</v>
      </c>
      <c r="K48" s="19" t="s">
        <v>2506</v>
      </c>
      <c r="L48" s="19" t="s">
        <v>2555</v>
      </c>
      <c r="M48" s="19"/>
      <c r="N48" s="19"/>
      <c r="O48" s="19"/>
      <c r="P48" s="2"/>
      <c r="Q48" s="2"/>
      <c r="R48" s="2"/>
      <c r="S48" s="2"/>
      <c r="T48" s="2"/>
      <c r="U48" s="2" t="s">
        <v>2509</v>
      </c>
      <c r="V48" s="2" t="s">
        <v>2510</v>
      </c>
      <c r="W48" s="2"/>
      <c r="X48" s="19"/>
      <c r="Y48" s="19"/>
      <c r="Z48" s="19"/>
      <c r="AA48" s="19"/>
    </row>
    <row r="49" spans="1:27" s="39" customFormat="1" ht="176.1" customHeight="1">
      <c r="A49" s="17" t="s">
        <v>1134</v>
      </c>
      <c r="B49" s="65"/>
      <c r="C49" s="24" t="s">
        <v>1131</v>
      </c>
      <c r="D49" s="24" t="s">
        <v>1131</v>
      </c>
      <c r="E49" s="24" t="s">
        <v>1131</v>
      </c>
      <c r="F49" s="24" t="s">
        <v>1242</v>
      </c>
      <c r="G49" s="2"/>
      <c r="H49" s="19" t="s">
        <v>1933</v>
      </c>
      <c r="I49" s="24" t="s">
        <v>60</v>
      </c>
      <c r="J49" s="28" t="s">
        <v>1250</v>
      </c>
      <c r="K49" s="19" t="s">
        <v>2506</v>
      </c>
      <c r="L49" s="19" t="s">
        <v>2555</v>
      </c>
      <c r="M49" s="19"/>
      <c r="N49" s="19"/>
      <c r="O49" s="19"/>
      <c r="P49" s="2"/>
      <c r="Q49" s="2"/>
      <c r="R49" s="2"/>
      <c r="S49" s="2"/>
      <c r="T49" s="2"/>
      <c r="U49" s="2" t="s">
        <v>2509</v>
      </c>
      <c r="V49" s="2" t="s">
        <v>2510</v>
      </c>
      <c r="W49" s="2"/>
      <c r="X49" s="19"/>
      <c r="Y49" s="19"/>
      <c r="Z49" s="19"/>
      <c r="AA49" s="19"/>
    </row>
    <row r="50" spans="1:27" ht="105">
      <c r="A50" s="19" t="s">
        <v>1125</v>
      </c>
      <c r="B50" s="65"/>
      <c r="C50" s="19" t="s">
        <v>1126</v>
      </c>
      <c r="D50" s="19" t="s">
        <v>1129</v>
      </c>
      <c r="F50" s="19" t="s">
        <v>1215</v>
      </c>
      <c r="H50" s="19" t="s">
        <v>1933</v>
      </c>
      <c r="I50" s="19" t="s">
        <v>60</v>
      </c>
      <c r="J50" s="28" t="s">
        <v>1250</v>
      </c>
      <c r="K50" s="19" t="s">
        <v>2506</v>
      </c>
      <c r="L50" s="19" t="s">
        <v>2555</v>
      </c>
      <c r="P50" s="2"/>
      <c r="Q50" s="2"/>
      <c r="R50" s="2"/>
      <c r="S50" s="2"/>
      <c r="T50" s="2"/>
      <c r="U50" s="2" t="s">
        <v>2509</v>
      </c>
      <c r="V50" s="2" t="s">
        <v>2510</v>
      </c>
      <c r="W50" s="2"/>
      <c r="X50" s="19"/>
      <c r="Y50" s="19"/>
      <c r="Z50" s="19"/>
      <c r="AA50" s="19"/>
    </row>
    <row r="51" spans="1:27" ht="105">
      <c r="A51" s="19" t="s">
        <v>1130</v>
      </c>
      <c r="B51" s="65"/>
      <c r="C51" s="19" t="s">
        <v>1131</v>
      </c>
      <c r="D51" s="19" t="s">
        <v>1131</v>
      </c>
      <c r="E51" s="19" t="s">
        <v>1131</v>
      </c>
      <c r="F51" s="19" t="s">
        <v>1242</v>
      </c>
      <c r="H51" s="19" t="s">
        <v>1933</v>
      </c>
      <c r="I51" s="19" t="s">
        <v>60</v>
      </c>
      <c r="J51" s="28" t="s">
        <v>1250</v>
      </c>
      <c r="K51" s="19" t="s">
        <v>2506</v>
      </c>
      <c r="L51" s="19" t="s">
        <v>2555</v>
      </c>
      <c r="P51" s="2"/>
      <c r="Q51" s="2"/>
      <c r="R51" s="2"/>
      <c r="S51" s="2"/>
      <c r="T51" s="2"/>
      <c r="U51" s="2" t="s">
        <v>2509</v>
      </c>
      <c r="V51" s="2" t="s">
        <v>2510</v>
      </c>
      <c r="W51" s="2"/>
      <c r="X51" s="19"/>
      <c r="Y51" s="19"/>
      <c r="Z51" s="19"/>
      <c r="AA51" s="19"/>
    </row>
    <row r="52" spans="1:27" ht="126">
      <c r="A52" s="2" t="s">
        <v>2235</v>
      </c>
      <c r="B52" s="65"/>
      <c r="I52" s="19" t="s">
        <v>2232</v>
      </c>
      <c r="J52" s="28" t="s">
        <v>2244</v>
      </c>
      <c r="K52" s="19" t="s">
        <v>2506</v>
      </c>
      <c r="L52" s="19" t="s">
        <v>2556</v>
      </c>
      <c r="M52" s="19" t="s">
        <v>2541</v>
      </c>
      <c r="P52" s="2"/>
      <c r="Q52" s="2"/>
      <c r="R52" s="2"/>
      <c r="S52" s="2"/>
      <c r="T52" s="2"/>
      <c r="U52" s="2" t="s">
        <v>2509</v>
      </c>
      <c r="V52" s="2" t="s">
        <v>2514</v>
      </c>
      <c r="W52" s="2" t="s">
        <v>2513</v>
      </c>
      <c r="X52" s="19"/>
      <c r="Y52" s="19"/>
      <c r="Z52" s="19"/>
      <c r="AA52" s="19"/>
    </row>
    <row r="53" spans="1:27" ht="147">
      <c r="A53" s="38" t="s">
        <v>2119</v>
      </c>
      <c r="B53" s="65"/>
      <c r="C53" s="39"/>
      <c r="D53" s="39"/>
      <c r="E53" s="39"/>
      <c r="F53" s="39"/>
      <c r="H53" s="39" t="s">
        <v>1934</v>
      </c>
      <c r="I53" s="39" t="s">
        <v>61</v>
      </c>
      <c r="J53" s="40" t="s">
        <v>1329</v>
      </c>
      <c r="K53" s="39" t="s">
        <v>2506</v>
      </c>
      <c r="L53" s="39" t="s">
        <v>2540</v>
      </c>
      <c r="M53" s="39" t="s">
        <v>2508</v>
      </c>
      <c r="N53" s="39"/>
      <c r="O53" s="39"/>
      <c r="P53" s="2"/>
      <c r="Q53" s="2"/>
      <c r="R53" s="2"/>
      <c r="S53" s="2"/>
      <c r="T53" s="2"/>
      <c r="U53" s="2" t="s">
        <v>2509</v>
      </c>
      <c r="V53" s="2" t="s">
        <v>2512</v>
      </c>
      <c r="W53" s="2" t="s">
        <v>2511</v>
      </c>
      <c r="X53" s="19" t="s">
        <v>2513</v>
      </c>
      <c r="Y53" s="19"/>
      <c r="Z53" s="19"/>
      <c r="AA53" s="19"/>
    </row>
    <row r="54" spans="1:27" ht="176.1" customHeight="1">
      <c r="A54" s="38" t="s">
        <v>2119</v>
      </c>
      <c r="B54" s="65"/>
      <c r="C54" s="39"/>
      <c r="D54" s="39"/>
      <c r="E54" s="39"/>
      <c r="F54" s="39"/>
      <c r="H54" s="39"/>
      <c r="I54" s="39" t="s">
        <v>2088</v>
      </c>
      <c r="J54" s="40" t="s">
        <v>1329</v>
      </c>
      <c r="K54" s="39" t="s">
        <v>2506</v>
      </c>
      <c r="L54" s="39" t="s">
        <v>2540</v>
      </c>
      <c r="M54" s="39" t="s">
        <v>2508</v>
      </c>
      <c r="N54" s="39"/>
      <c r="O54" s="39"/>
      <c r="P54" s="2"/>
      <c r="Q54" s="2"/>
      <c r="R54" s="2"/>
      <c r="S54" s="2"/>
      <c r="T54" s="2"/>
      <c r="U54" s="2" t="s">
        <v>2509</v>
      </c>
      <c r="V54" s="2" t="s">
        <v>2512</v>
      </c>
      <c r="W54" s="2" t="s">
        <v>2511</v>
      </c>
      <c r="X54" s="19" t="s">
        <v>2513</v>
      </c>
      <c r="Y54" s="19"/>
      <c r="Z54" s="19"/>
      <c r="AA54" s="19"/>
    </row>
    <row r="55" spans="1:27" ht="176.1" customHeight="1">
      <c r="A55" s="2" t="s">
        <v>1339</v>
      </c>
      <c r="B55" s="65"/>
      <c r="H55" s="19" t="s">
        <v>1934</v>
      </c>
      <c r="I55" s="19" t="s">
        <v>61</v>
      </c>
      <c r="J55" s="28" t="s">
        <v>1329</v>
      </c>
      <c r="K55" s="39" t="s">
        <v>2506</v>
      </c>
      <c r="L55" s="39" t="s">
        <v>2540</v>
      </c>
      <c r="M55" s="39" t="s">
        <v>2508</v>
      </c>
      <c r="P55" s="2"/>
      <c r="Q55" s="2"/>
      <c r="R55" s="2"/>
      <c r="S55" s="2"/>
      <c r="T55" s="2"/>
      <c r="U55" s="2" t="s">
        <v>2509</v>
      </c>
      <c r="V55" s="2" t="s">
        <v>2512</v>
      </c>
      <c r="W55" s="2" t="s">
        <v>2511</v>
      </c>
      <c r="X55" s="19" t="s">
        <v>2513</v>
      </c>
      <c r="Y55" s="19"/>
      <c r="Z55" s="19"/>
      <c r="AA55" s="19"/>
    </row>
    <row r="56" spans="1:27" ht="176.1" customHeight="1">
      <c r="A56" s="2" t="s">
        <v>289</v>
      </c>
      <c r="B56" s="65"/>
      <c r="I56" s="19" t="s">
        <v>38</v>
      </c>
      <c r="J56" s="28" t="s">
        <v>1251</v>
      </c>
      <c r="K56" s="19" t="s">
        <v>2505</v>
      </c>
      <c r="L56" s="19" t="s">
        <v>2534</v>
      </c>
      <c r="P56" s="2"/>
      <c r="Q56" s="2"/>
      <c r="R56" s="2"/>
      <c r="S56" s="2"/>
      <c r="T56" s="2"/>
      <c r="U56" s="2" t="s">
        <v>2527</v>
      </c>
      <c r="V56" s="2" t="s">
        <v>2545</v>
      </c>
      <c r="W56" s="2"/>
      <c r="X56" s="19"/>
      <c r="Y56" s="19"/>
      <c r="Z56" s="19"/>
      <c r="AA56" s="19"/>
    </row>
    <row r="57" spans="1:27" ht="176.1" customHeight="1">
      <c r="A57" s="19" t="s">
        <v>1068</v>
      </c>
      <c r="B57" s="65"/>
      <c r="H57" s="19" t="s">
        <v>1936</v>
      </c>
      <c r="I57" s="19" t="s">
        <v>58</v>
      </c>
      <c r="J57" s="28" t="s">
        <v>1251</v>
      </c>
      <c r="K57" s="19" t="s">
        <v>2505</v>
      </c>
      <c r="L57" s="19" t="s">
        <v>2534</v>
      </c>
      <c r="P57" s="2"/>
      <c r="Q57" s="2"/>
      <c r="R57" s="2"/>
      <c r="S57" s="2"/>
      <c r="T57" s="2"/>
      <c r="U57" s="2" t="s">
        <v>2527</v>
      </c>
      <c r="V57" s="2" t="s">
        <v>2545</v>
      </c>
      <c r="W57" s="2"/>
      <c r="X57" s="19"/>
      <c r="Y57" s="19"/>
      <c r="Z57" s="19"/>
      <c r="AA57" s="19"/>
    </row>
    <row r="58" spans="1:27" ht="176.1" customHeight="1">
      <c r="A58" s="2" t="s">
        <v>2495</v>
      </c>
      <c r="B58" s="65"/>
      <c r="I58" s="19" t="s">
        <v>38</v>
      </c>
      <c r="J58" s="28" t="s">
        <v>1251</v>
      </c>
      <c r="K58" s="19" t="s">
        <v>2505</v>
      </c>
      <c r="L58" s="19" t="s">
        <v>2534</v>
      </c>
      <c r="P58" s="2"/>
      <c r="Q58" s="2"/>
      <c r="R58" s="2"/>
      <c r="S58" s="2"/>
      <c r="T58" s="2"/>
      <c r="U58" s="2" t="s">
        <v>2527</v>
      </c>
      <c r="V58" s="2" t="s">
        <v>2545</v>
      </c>
      <c r="W58" s="2"/>
      <c r="X58" s="19"/>
      <c r="Y58" s="19"/>
      <c r="Z58" s="19"/>
      <c r="AA58" s="19"/>
    </row>
    <row r="59" spans="1:27" ht="84">
      <c r="A59" s="39" t="s">
        <v>234</v>
      </c>
      <c r="B59" s="65"/>
      <c r="C59" s="39"/>
      <c r="D59" s="39"/>
      <c r="E59" s="39"/>
      <c r="F59" s="39"/>
      <c r="H59" s="39"/>
      <c r="I59" s="39" t="s">
        <v>36</v>
      </c>
      <c r="J59" s="40" t="s">
        <v>1251</v>
      </c>
      <c r="K59" s="19" t="s">
        <v>2505</v>
      </c>
      <c r="L59" s="19" t="s">
        <v>2534</v>
      </c>
      <c r="M59" s="39"/>
      <c r="N59" s="39"/>
      <c r="O59" s="39"/>
      <c r="P59" s="2"/>
      <c r="Q59" s="2"/>
      <c r="R59" s="2"/>
      <c r="S59" s="2"/>
      <c r="T59" s="2"/>
      <c r="U59" s="2" t="s">
        <v>2527</v>
      </c>
      <c r="V59" s="2" t="s">
        <v>2545</v>
      </c>
      <c r="W59" s="2"/>
      <c r="X59" s="19"/>
      <c r="Y59" s="19"/>
      <c r="Z59" s="19"/>
      <c r="AA59" s="19"/>
    </row>
    <row r="60" spans="1:27" ht="84">
      <c r="A60" s="39" t="s">
        <v>234</v>
      </c>
      <c r="B60" s="65"/>
      <c r="C60" s="39"/>
      <c r="D60" s="39"/>
      <c r="E60" s="39"/>
      <c r="F60" s="39"/>
      <c r="H60" s="39"/>
      <c r="I60" s="39" t="s">
        <v>405</v>
      </c>
      <c r="J60" s="40" t="s">
        <v>1251</v>
      </c>
      <c r="K60" s="19" t="s">
        <v>2505</v>
      </c>
      <c r="L60" s="19" t="s">
        <v>2534</v>
      </c>
      <c r="M60" s="39"/>
      <c r="N60" s="39"/>
      <c r="O60" s="39"/>
      <c r="P60" s="2"/>
      <c r="Q60" s="2"/>
      <c r="R60" s="2"/>
      <c r="S60" s="2"/>
      <c r="T60" s="2"/>
      <c r="U60" s="2" t="s">
        <v>2527</v>
      </c>
      <c r="V60" s="2" t="s">
        <v>2545</v>
      </c>
      <c r="W60" s="2"/>
      <c r="X60" s="19"/>
      <c r="Y60" s="19"/>
      <c r="Z60" s="19"/>
      <c r="AA60" s="19"/>
    </row>
    <row r="61" spans="1:27" ht="198" customHeight="1">
      <c r="A61" s="38" t="s">
        <v>291</v>
      </c>
      <c r="B61" s="65"/>
      <c r="C61" s="39"/>
      <c r="D61" s="39"/>
      <c r="E61" s="39"/>
      <c r="F61" s="39"/>
      <c r="H61" s="19" t="s">
        <v>1936</v>
      </c>
      <c r="I61" s="39" t="s">
        <v>2499</v>
      </c>
      <c r="J61" s="40" t="s">
        <v>1251</v>
      </c>
      <c r="K61" s="19" t="s">
        <v>2505</v>
      </c>
      <c r="L61" s="19" t="s">
        <v>2534</v>
      </c>
      <c r="M61" s="39"/>
      <c r="N61" s="39"/>
      <c r="O61" s="39"/>
      <c r="P61" s="2"/>
      <c r="Q61" s="2"/>
      <c r="R61" s="2"/>
      <c r="S61" s="2"/>
      <c r="T61" s="2"/>
      <c r="U61" s="2" t="s">
        <v>2527</v>
      </c>
      <c r="V61" s="2" t="s">
        <v>2545</v>
      </c>
      <c r="W61" s="2"/>
      <c r="X61" s="19"/>
      <c r="Y61" s="19"/>
      <c r="Z61" s="19"/>
      <c r="AA61" s="19"/>
    </row>
    <row r="62" spans="1:27" ht="198" customHeight="1">
      <c r="A62" s="38" t="s">
        <v>291</v>
      </c>
      <c r="B62" s="65"/>
      <c r="C62" s="39"/>
      <c r="D62" s="39"/>
      <c r="E62" s="39"/>
      <c r="F62" s="39"/>
      <c r="H62" s="39"/>
      <c r="I62" s="39" t="s">
        <v>38</v>
      </c>
      <c r="J62" s="40" t="s">
        <v>1251</v>
      </c>
      <c r="K62" s="19" t="s">
        <v>2505</v>
      </c>
      <c r="L62" s="19" t="s">
        <v>2534</v>
      </c>
      <c r="M62" s="39"/>
      <c r="N62" s="39"/>
      <c r="O62" s="39"/>
      <c r="P62" s="2"/>
      <c r="Q62" s="2"/>
      <c r="R62" s="2"/>
      <c r="S62" s="2"/>
      <c r="T62" s="2"/>
      <c r="U62" s="2" t="s">
        <v>2527</v>
      </c>
      <c r="V62" s="2" t="s">
        <v>2545</v>
      </c>
      <c r="W62" s="2"/>
      <c r="X62" s="19"/>
      <c r="Y62" s="19"/>
      <c r="Z62" s="19"/>
      <c r="AA62" s="19"/>
    </row>
    <row r="63" spans="1:27" ht="84">
      <c r="A63" s="38" t="s">
        <v>287</v>
      </c>
      <c r="B63" s="65"/>
      <c r="C63" s="39"/>
      <c r="D63" s="39"/>
      <c r="E63" s="39"/>
      <c r="F63" s="39"/>
      <c r="H63" s="19" t="s">
        <v>1933</v>
      </c>
      <c r="I63" s="39" t="s">
        <v>52</v>
      </c>
      <c r="J63" s="40" t="s">
        <v>1251</v>
      </c>
      <c r="K63" s="19" t="s">
        <v>2505</v>
      </c>
      <c r="L63" s="19" t="s">
        <v>2534</v>
      </c>
      <c r="M63" s="39"/>
      <c r="N63" s="39"/>
      <c r="O63" s="39"/>
      <c r="P63" s="2"/>
      <c r="Q63" s="2"/>
      <c r="R63" s="2"/>
      <c r="S63" s="2"/>
      <c r="T63" s="2"/>
      <c r="U63" s="2" t="s">
        <v>2527</v>
      </c>
      <c r="V63" s="2" t="s">
        <v>2545</v>
      </c>
      <c r="W63" s="2"/>
      <c r="X63" s="19"/>
      <c r="Y63" s="19"/>
      <c r="Z63" s="19"/>
      <c r="AA63" s="19"/>
    </row>
    <row r="64" spans="1:27" s="39" customFormat="1" ht="84">
      <c r="A64" s="38" t="s">
        <v>287</v>
      </c>
      <c r="B64" s="65"/>
      <c r="G64" s="2"/>
      <c r="I64" s="39" t="s">
        <v>38</v>
      </c>
      <c r="J64" s="40" t="s">
        <v>1251</v>
      </c>
      <c r="K64" s="19" t="s">
        <v>2505</v>
      </c>
      <c r="L64" s="19" t="s">
        <v>2534</v>
      </c>
      <c r="P64" s="2"/>
      <c r="Q64" s="2"/>
      <c r="R64" s="2"/>
      <c r="S64" s="2"/>
      <c r="T64" s="2"/>
      <c r="U64" s="2" t="s">
        <v>2527</v>
      </c>
      <c r="V64" s="2" t="s">
        <v>2545</v>
      </c>
      <c r="W64" s="2"/>
      <c r="X64" s="19"/>
      <c r="Y64" s="19"/>
      <c r="Z64" s="19"/>
      <c r="AA64" s="19"/>
    </row>
    <row r="65" spans="1:27" s="39" customFormat="1" ht="84">
      <c r="A65" s="19" t="s">
        <v>229</v>
      </c>
      <c r="B65" s="65"/>
      <c r="C65" s="19"/>
      <c r="D65" s="19"/>
      <c r="E65" s="19"/>
      <c r="F65" s="19"/>
      <c r="G65" s="2"/>
      <c r="H65" s="19"/>
      <c r="I65" s="19" t="s">
        <v>36</v>
      </c>
      <c r="J65" s="28" t="s">
        <v>1251</v>
      </c>
      <c r="K65" s="19" t="s">
        <v>2505</v>
      </c>
      <c r="L65" s="19" t="s">
        <v>2534</v>
      </c>
      <c r="M65" s="19"/>
      <c r="N65" s="19"/>
      <c r="O65" s="19"/>
      <c r="P65" s="2"/>
      <c r="Q65" s="2"/>
      <c r="R65" s="2"/>
      <c r="S65" s="2"/>
      <c r="T65" s="2"/>
      <c r="U65" s="2" t="s">
        <v>2527</v>
      </c>
      <c r="V65" s="2" t="s">
        <v>2545</v>
      </c>
      <c r="W65" s="2"/>
      <c r="X65" s="19"/>
      <c r="Y65" s="19"/>
      <c r="Z65" s="19"/>
      <c r="AA65" s="19"/>
    </row>
    <row r="66" spans="1:27" ht="176.1" customHeight="1">
      <c r="A66" s="2" t="s">
        <v>1447</v>
      </c>
      <c r="B66" s="65"/>
      <c r="F66" s="19" t="s">
        <v>1211</v>
      </c>
      <c r="H66" s="19" t="s">
        <v>1936</v>
      </c>
      <c r="I66" s="19" t="s">
        <v>65</v>
      </c>
      <c r="J66" s="28" t="s">
        <v>1251</v>
      </c>
      <c r="K66" s="19" t="s">
        <v>2505</v>
      </c>
      <c r="L66" s="19" t="s">
        <v>2534</v>
      </c>
      <c r="P66" s="2"/>
      <c r="Q66" s="2"/>
      <c r="R66" s="2"/>
      <c r="S66" s="2"/>
      <c r="T66" s="2"/>
      <c r="U66" s="2" t="s">
        <v>2527</v>
      </c>
      <c r="V66" s="2" t="s">
        <v>2545</v>
      </c>
      <c r="W66" s="2"/>
      <c r="X66" s="19"/>
      <c r="Y66" s="19"/>
      <c r="Z66" s="19"/>
      <c r="AA66" s="19"/>
    </row>
    <row r="67" spans="1:27" s="39" customFormat="1" ht="176.1" customHeight="1">
      <c r="A67" s="2" t="s">
        <v>292</v>
      </c>
      <c r="B67" s="65"/>
      <c r="C67" s="19"/>
      <c r="D67" s="19"/>
      <c r="E67" s="19"/>
      <c r="F67" s="19"/>
      <c r="G67" s="2"/>
      <c r="H67" s="19"/>
      <c r="I67" s="19" t="s">
        <v>38</v>
      </c>
      <c r="J67" s="28" t="s">
        <v>1251</v>
      </c>
      <c r="K67" s="19" t="s">
        <v>2505</v>
      </c>
      <c r="L67" s="19" t="s">
        <v>2534</v>
      </c>
      <c r="M67" s="19"/>
      <c r="N67" s="19"/>
      <c r="O67" s="19"/>
      <c r="P67" s="2"/>
      <c r="Q67" s="2"/>
      <c r="R67" s="2"/>
      <c r="S67" s="2"/>
      <c r="T67" s="2"/>
      <c r="U67" s="2" t="s">
        <v>2527</v>
      </c>
      <c r="V67" s="2" t="s">
        <v>2545</v>
      </c>
      <c r="W67" s="2"/>
      <c r="X67" s="19"/>
      <c r="Y67" s="19"/>
      <c r="Z67" s="19"/>
      <c r="AA67" s="19"/>
    </row>
    <row r="68" spans="1:27" s="39" customFormat="1" ht="176.1" customHeight="1">
      <c r="A68" s="2" t="s">
        <v>1462</v>
      </c>
      <c r="B68" s="65"/>
      <c r="C68" s="19"/>
      <c r="D68" s="19"/>
      <c r="E68" s="19"/>
      <c r="F68" s="19" t="s">
        <v>1212</v>
      </c>
      <c r="G68" s="2"/>
      <c r="H68" s="19" t="s">
        <v>1936</v>
      </c>
      <c r="I68" s="19" t="s">
        <v>65</v>
      </c>
      <c r="J68" s="28" t="s">
        <v>1251</v>
      </c>
      <c r="K68" s="19" t="s">
        <v>2505</v>
      </c>
      <c r="L68" s="19" t="s">
        <v>2534</v>
      </c>
      <c r="M68" s="19"/>
      <c r="N68" s="19"/>
      <c r="O68" s="19"/>
      <c r="P68" s="2"/>
      <c r="Q68" s="2"/>
      <c r="R68" s="2"/>
      <c r="S68" s="2"/>
      <c r="T68" s="2"/>
      <c r="U68" s="2" t="s">
        <v>2527</v>
      </c>
      <c r="V68" s="2" t="s">
        <v>2545</v>
      </c>
      <c r="W68" s="2"/>
      <c r="X68" s="19"/>
      <c r="Y68" s="19"/>
      <c r="Z68" s="19"/>
      <c r="AA68" s="19"/>
    </row>
    <row r="69" spans="1:27" ht="242.1" customHeight="1">
      <c r="A69" s="2" t="s">
        <v>582</v>
      </c>
      <c r="B69" s="65"/>
      <c r="H69" s="19" t="s">
        <v>1933</v>
      </c>
      <c r="I69" s="19" t="s">
        <v>44</v>
      </c>
      <c r="J69" s="28" t="s">
        <v>1251</v>
      </c>
      <c r="K69" s="19" t="s">
        <v>2505</v>
      </c>
      <c r="L69" s="19" t="s">
        <v>2534</v>
      </c>
      <c r="P69" s="2"/>
      <c r="Q69" s="2"/>
      <c r="R69" s="2"/>
      <c r="S69" s="2"/>
      <c r="T69" s="2"/>
      <c r="U69" s="2" t="s">
        <v>2527</v>
      </c>
      <c r="V69" s="2" t="s">
        <v>2545</v>
      </c>
      <c r="W69" s="2"/>
      <c r="X69" s="19"/>
      <c r="Y69" s="19"/>
      <c r="Z69" s="19"/>
      <c r="AA69" s="19"/>
    </row>
    <row r="70" spans="1:27" ht="84">
      <c r="A70" s="2" t="s">
        <v>1450</v>
      </c>
      <c r="B70" s="65"/>
      <c r="F70" s="19" t="s">
        <v>1211</v>
      </c>
      <c r="H70" s="19" t="s">
        <v>1936</v>
      </c>
      <c r="I70" s="19" t="s">
        <v>65</v>
      </c>
      <c r="J70" s="28" t="s">
        <v>1251</v>
      </c>
      <c r="K70" s="19" t="s">
        <v>2505</v>
      </c>
      <c r="L70" s="19" t="s">
        <v>2534</v>
      </c>
      <c r="P70" s="2"/>
      <c r="Q70" s="2"/>
      <c r="R70" s="2"/>
      <c r="S70" s="2"/>
      <c r="T70" s="2"/>
      <c r="U70" s="2" t="s">
        <v>2527</v>
      </c>
      <c r="V70" s="2" t="s">
        <v>2545</v>
      </c>
      <c r="W70" s="2"/>
      <c r="X70" s="19"/>
      <c r="Y70" s="19"/>
      <c r="Z70" s="19"/>
      <c r="AA70" s="19"/>
    </row>
    <row r="71" spans="1:27" ht="176.1" customHeight="1">
      <c r="A71" s="2" t="s">
        <v>1446</v>
      </c>
      <c r="B71" s="65"/>
      <c r="F71" s="19" t="s">
        <v>1211</v>
      </c>
      <c r="H71" s="19" t="s">
        <v>1936</v>
      </c>
      <c r="I71" s="19" t="s">
        <v>65</v>
      </c>
      <c r="J71" s="28" t="s">
        <v>1251</v>
      </c>
      <c r="K71" s="19" t="s">
        <v>2505</v>
      </c>
      <c r="L71" s="19" t="s">
        <v>2534</v>
      </c>
      <c r="P71" s="2"/>
      <c r="Q71" s="2"/>
      <c r="R71" s="2"/>
      <c r="S71" s="2"/>
      <c r="T71" s="2"/>
      <c r="U71" s="2" t="s">
        <v>2527</v>
      </c>
      <c r="V71" s="2" t="s">
        <v>2545</v>
      </c>
      <c r="W71" s="2"/>
      <c r="X71" s="19"/>
      <c r="Y71" s="19"/>
      <c r="Z71" s="19"/>
      <c r="AA71" s="19"/>
    </row>
    <row r="72" spans="1:27" ht="84">
      <c r="A72" s="19" t="s">
        <v>1072</v>
      </c>
      <c r="B72" s="65"/>
      <c r="H72" s="19" t="s">
        <v>1936</v>
      </c>
      <c r="I72" s="19" t="s">
        <v>58</v>
      </c>
      <c r="J72" s="28" t="s">
        <v>1251</v>
      </c>
      <c r="K72" s="19" t="s">
        <v>2505</v>
      </c>
      <c r="L72" s="19" t="s">
        <v>2534</v>
      </c>
      <c r="P72" s="2"/>
      <c r="Q72" s="2"/>
      <c r="R72" s="2"/>
      <c r="S72" s="2"/>
      <c r="T72" s="2"/>
      <c r="U72" s="2" t="s">
        <v>2527</v>
      </c>
      <c r="V72" s="2" t="s">
        <v>2545</v>
      </c>
      <c r="W72" s="2"/>
      <c r="X72" s="19"/>
      <c r="Y72" s="19"/>
      <c r="Z72" s="19"/>
      <c r="AA72" s="19"/>
    </row>
    <row r="73" spans="1:27" ht="84">
      <c r="A73" s="2" t="s">
        <v>435</v>
      </c>
      <c r="B73" s="65"/>
      <c r="I73" s="19" t="s">
        <v>405</v>
      </c>
      <c r="J73" s="28" t="s">
        <v>1251</v>
      </c>
      <c r="K73" s="19" t="s">
        <v>2505</v>
      </c>
      <c r="L73" s="19" t="s">
        <v>2534</v>
      </c>
      <c r="P73" s="2"/>
      <c r="Q73" s="2"/>
      <c r="R73" s="2"/>
      <c r="S73" s="2"/>
      <c r="T73" s="2"/>
      <c r="U73" s="2" t="s">
        <v>2527</v>
      </c>
      <c r="V73" s="2" t="s">
        <v>2545</v>
      </c>
      <c r="W73" s="2"/>
      <c r="X73" s="19"/>
      <c r="Y73" s="19"/>
      <c r="Z73" s="19"/>
      <c r="AA73" s="19"/>
    </row>
    <row r="74" spans="1:27" ht="84">
      <c r="A74" s="19" t="s">
        <v>1069</v>
      </c>
      <c r="B74" s="65"/>
      <c r="H74" s="19" t="s">
        <v>1936</v>
      </c>
      <c r="I74" s="19" t="s">
        <v>58</v>
      </c>
      <c r="J74" s="28" t="s">
        <v>1251</v>
      </c>
      <c r="K74" s="19" t="s">
        <v>2505</v>
      </c>
      <c r="L74" s="19" t="s">
        <v>2534</v>
      </c>
      <c r="P74" s="2"/>
      <c r="Q74" s="2"/>
      <c r="R74" s="2"/>
      <c r="S74" s="2"/>
      <c r="T74" s="2"/>
      <c r="U74" s="2" t="s">
        <v>2527</v>
      </c>
      <c r="V74" s="2" t="s">
        <v>2545</v>
      </c>
      <c r="W74" s="2"/>
      <c r="X74" s="19"/>
      <c r="Y74" s="19"/>
      <c r="Z74" s="19"/>
      <c r="AA74" s="19"/>
    </row>
    <row r="75" spans="1:27" ht="84">
      <c r="A75" s="19" t="s">
        <v>1070</v>
      </c>
      <c r="B75" s="65"/>
      <c r="H75" s="19" t="s">
        <v>1936</v>
      </c>
      <c r="I75" s="19" t="s">
        <v>58</v>
      </c>
      <c r="J75" s="28" t="s">
        <v>1251</v>
      </c>
      <c r="K75" s="19" t="s">
        <v>2505</v>
      </c>
      <c r="L75" s="19" t="s">
        <v>2534</v>
      </c>
      <c r="P75" s="2"/>
      <c r="Q75" s="2"/>
      <c r="R75" s="2"/>
      <c r="S75" s="2"/>
      <c r="T75" s="2"/>
      <c r="U75" s="2" t="s">
        <v>2527</v>
      </c>
      <c r="V75" s="2" t="s">
        <v>2545</v>
      </c>
      <c r="W75" s="2"/>
      <c r="X75" s="19"/>
      <c r="Y75" s="19"/>
      <c r="Z75" s="19"/>
      <c r="AA75" s="19"/>
    </row>
    <row r="76" spans="1:27" ht="84">
      <c r="A76" s="38" t="s">
        <v>196</v>
      </c>
      <c r="B76" s="65"/>
      <c r="C76" s="39"/>
      <c r="D76" s="39"/>
      <c r="E76" s="39"/>
      <c r="F76" s="39"/>
      <c r="H76" s="39"/>
      <c r="I76" s="39" t="s">
        <v>36</v>
      </c>
      <c r="J76" s="40" t="s">
        <v>1251</v>
      </c>
      <c r="K76" s="19" t="s">
        <v>2505</v>
      </c>
      <c r="L76" s="19" t="s">
        <v>2534</v>
      </c>
      <c r="M76" s="39"/>
      <c r="N76" s="39"/>
      <c r="O76" s="39"/>
      <c r="P76" s="2"/>
      <c r="Q76" s="2"/>
      <c r="R76" s="2"/>
      <c r="S76" s="2"/>
      <c r="T76" s="2"/>
      <c r="U76" s="2" t="s">
        <v>2527</v>
      </c>
      <c r="V76" s="2" t="s">
        <v>2545</v>
      </c>
      <c r="W76" s="2"/>
      <c r="X76" s="19"/>
      <c r="Y76" s="19"/>
      <c r="Z76" s="19"/>
      <c r="AA76" s="19"/>
    </row>
    <row r="77" spans="1:27" ht="84">
      <c r="A77" s="19" t="s">
        <v>233</v>
      </c>
      <c r="B77" s="65"/>
      <c r="I77" s="19" t="s">
        <v>36</v>
      </c>
      <c r="J77" s="28" t="s">
        <v>1251</v>
      </c>
      <c r="K77" s="19" t="s">
        <v>2505</v>
      </c>
      <c r="L77" s="19" t="s">
        <v>2534</v>
      </c>
      <c r="P77" s="2"/>
      <c r="Q77" s="2"/>
      <c r="R77" s="2"/>
      <c r="S77" s="2"/>
      <c r="T77" s="2"/>
      <c r="U77" s="2" t="s">
        <v>2527</v>
      </c>
      <c r="V77" s="2" t="s">
        <v>2545</v>
      </c>
      <c r="W77" s="2"/>
      <c r="X77" s="19"/>
      <c r="Y77" s="19"/>
      <c r="Z77" s="19"/>
      <c r="AA77" s="19"/>
    </row>
    <row r="78" spans="1:27" ht="84">
      <c r="A78" s="2" t="s">
        <v>436</v>
      </c>
      <c r="B78" s="65"/>
      <c r="I78" s="19" t="s">
        <v>405</v>
      </c>
      <c r="J78" s="28" t="s">
        <v>1251</v>
      </c>
      <c r="K78" s="19" t="s">
        <v>2505</v>
      </c>
      <c r="L78" s="19" t="s">
        <v>2534</v>
      </c>
      <c r="P78" s="2"/>
      <c r="Q78" s="2"/>
      <c r="R78" s="2"/>
      <c r="S78" s="2"/>
      <c r="T78" s="2"/>
      <c r="U78" s="2" t="s">
        <v>2527</v>
      </c>
      <c r="V78" s="2" t="s">
        <v>2545</v>
      </c>
      <c r="W78" s="2"/>
      <c r="X78" s="19"/>
      <c r="Y78" s="19"/>
      <c r="Z78" s="19"/>
      <c r="AA78" s="19"/>
    </row>
    <row r="79" spans="1:27" ht="84">
      <c r="A79" s="2" t="s">
        <v>1396</v>
      </c>
      <c r="B79" s="65"/>
      <c r="H79" s="19" t="s">
        <v>1934</v>
      </c>
      <c r="I79" s="19" t="s">
        <v>64</v>
      </c>
      <c r="J79" s="28" t="s">
        <v>1251</v>
      </c>
      <c r="K79" s="19" t="s">
        <v>2505</v>
      </c>
      <c r="L79" s="19" t="s">
        <v>2534</v>
      </c>
      <c r="P79" s="2"/>
      <c r="Q79" s="2"/>
      <c r="R79" s="2"/>
      <c r="S79" s="2"/>
      <c r="T79" s="2"/>
      <c r="U79" s="2" t="s">
        <v>2527</v>
      </c>
      <c r="V79" s="2" t="s">
        <v>2545</v>
      </c>
      <c r="W79" s="2"/>
      <c r="X79" s="19"/>
      <c r="Y79" s="19"/>
      <c r="Z79" s="19"/>
      <c r="AA79" s="19"/>
    </row>
    <row r="80" spans="1:27" s="39" customFormat="1" ht="84">
      <c r="A80" s="2" t="s">
        <v>412</v>
      </c>
      <c r="B80" s="65"/>
      <c r="C80" s="19"/>
      <c r="D80" s="19"/>
      <c r="E80" s="19"/>
      <c r="F80" s="19"/>
      <c r="G80" s="2"/>
      <c r="H80" s="19"/>
      <c r="I80" s="19" t="s">
        <v>405</v>
      </c>
      <c r="J80" s="28" t="s">
        <v>1251</v>
      </c>
      <c r="K80" s="19" t="s">
        <v>2505</v>
      </c>
      <c r="L80" s="19" t="s">
        <v>2534</v>
      </c>
      <c r="M80" s="19"/>
      <c r="N80" s="19"/>
      <c r="O80" s="19"/>
      <c r="P80" s="2"/>
      <c r="Q80" s="2"/>
      <c r="R80" s="2"/>
      <c r="S80" s="2"/>
      <c r="T80" s="2"/>
      <c r="U80" s="2" t="s">
        <v>2527</v>
      </c>
      <c r="V80" s="2" t="s">
        <v>2545</v>
      </c>
      <c r="W80" s="2"/>
      <c r="X80" s="19"/>
      <c r="Y80" s="19"/>
      <c r="Z80" s="19"/>
      <c r="AA80" s="19"/>
    </row>
    <row r="81" spans="1:27" s="39" customFormat="1" ht="84">
      <c r="A81" s="2" t="s">
        <v>1398</v>
      </c>
      <c r="B81" s="65"/>
      <c r="C81" s="19"/>
      <c r="D81" s="19"/>
      <c r="E81" s="19"/>
      <c r="F81" s="19"/>
      <c r="G81" s="2"/>
      <c r="H81" s="19" t="s">
        <v>1934</v>
      </c>
      <c r="I81" s="19" t="s">
        <v>64</v>
      </c>
      <c r="J81" s="28" t="s">
        <v>1251</v>
      </c>
      <c r="K81" s="19" t="s">
        <v>2505</v>
      </c>
      <c r="L81" s="19" t="s">
        <v>2534</v>
      </c>
      <c r="M81" s="19"/>
      <c r="N81" s="19"/>
      <c r="O81" s="19"/>
      <c r="P81" s="2"/>
      <c r="Q81" s="2"/>
      <c r="R81" s="2"/>
      <c r="S81" s="2"/>
      <c r="T81" s="2"/>
      <c r="U81" s="2" t="s">
        <v>2527</v>
      </c>
      <c r="V81" s="2" t="s">
        <v>2545</v>
      </c>
      <c r="W81" s="2"/>
      <c r="X81" s="19"/>
      <c r="Y81" s="19"/>
      <c r="Z81" s="19"/>
      <c r="AA81" s="19"/>
    </row>
    <row r="82" spans="1:27" ht="84">
      <c r="A82" s="2" t="s">
        <v>1448</v>
      </c>
      <c r="B82" s="65"/>
      <c r="F82" s="19" t="s">
        <v>1211</v>
      </c>
      <c r="H82" s="19" t="s">
        <v>1936</v>
      </c>
      <c r="I82" s="19" t="s">
        <v>65</v>
      </c>
      <c r="J82" s="28" t="s">
        <v>1251</v>
      </c>
      <c r="K82" s="19" t="s">
        <v>2505</v>
      </c>
      <c r="L82" s="19" t="s">
        <v>2534</v>
      </c>
      <c r="P82" s="2"/>
      <c r="Q82" s="2"/>
      <c r="R82" s="2"/>
      <c r="S82" s="2"/>
      <c r="T82" s="2"/>
      <c r="U82" s="2" t="s">
        <v>2527</v>
      </c>
      <c r="V82" s="2" t="s">
        <v>2545</v>
      </c>
      <c r="W82" s="2"/>
      <c r="X82" s="19"/>
      <c r="Y82" s="19"/>
      <c r="Z82" s="19"/>
      <c r="AA82" s="19"/>
    </row>
    <row r="83" spans="1:27" ht="84">
      <c r="A83" s="2" t="s">
        <v>879</v>
      </c>
      <c r="B83" s="65"/>
      <c r="H83" s="19" t="s">
        <v>1933</v>
      </c>
      <c r="I83" s="19" t="s">
        <v>52</v>
      </c>
      <c r="J83" s="28" t="s">
        <v>1251</v>
      </c>
      <c r="K83" s="19" t="s">
        <v>2505</v>
      </c>
      <c r="L83" s="19" t="s">
        <v>2534</v>
      </c>
      <c r="P83" s="2"/>
      <c r="Q83" s="2"/>
      <c r="R83" s="2"/>
      <c r="S83" s="2"/>
      <c r="T83" s="2"/>
      <c r="U83" s="2" t="s">
        <v>2527</v>
      </c>
      <c r="V83" s="2" t="s">
        <v>2545</v>
      </c>
      <c r="W83" s="2"/>
      <c r="X83" s="19"/>
      <c r="Y83" s="19"/>
      <c r="Z83" s="19"/>
      <c r="AA83" s="19"/>
    </row>
    <row r="84" spans="1:27" ht="84">
      <c r="A84" s="19" t="s">
        <v>1088</v>
      </c>
      <c r="B84" s="65"/>
      <c r="H84" s="19" t="s">
        <v>1936</v>
      </c>
      <c r="I84" s="19" t="s">
        <v>58</v>
      </c>
      <c r="J84" s="28" t="s">
        <v>1251</v>
      </c>
      <c r="K84" s="19" t="s">
        <v>2505</v>
      </c>
      <c r="L84" s="19" t="s">
        <v>2534</v>
      </c>
      <c r="P84" s="2"/>
      <c r="Q84" s="2"/>
      <c r="R84" s="2"/>
      <c r="S84" s="2"/>
      <c r="T84" s="2"/>
      <c r="U84" s="2" t="s">
        <v>2527</v>
      </c>
      <c r="V84" s="2" t="s">
        <v>2545</v>
      </c>
      <c r="W84" s="2"/>
      <c r="X84" s="19"/>
      <c r="Y84" s="19"/>
      <c r="Z84" s="19"/>
      <c r="AA84" s="19"/>
    </row>
    <row r="85" spans="1:27" ht="84">
      <c r="A85" s="19" t="s">
        <v>1071</v>
      </c>
      <c r="B85" s="65"/>
      <c r="H85" s="19" t="s">
        <v>1936</v>
      </c>
      <c r="I85" s="19" t="s">
        <v>58</v>
      </c>
      <c r="J85" s="28" t="s">
        <v>1251</v>
      </c>
      <c r="K85" s="19" t="s">
        <v>2505</v>
      </c>
      <c r="L85" s="19" t="s">
        <v>2534</v>
      </c>
      <c r="P85" s="2"/>
      <c r="Q85" s="2"/>
      <c r="R85" s="2"/>
      <c r="S85" s="2"/>
      <c r="T85" s="2"/>
      <c r="U85" s="2" t="s">
        <v>2527</v>
      </c>
      <c r="V85" s="2" t="s">
        <v>2545</v>
      </c>
      <c r="W85" s="2"/>
      <c r="X85" s="19"/>
      <c r="Y85" s="19"/>
      <c r="Z85" s="19"/>
      <c r="AA85" s="19"/>
    </row>
    <row r="86" spans="1:27" ht="176.1" customHeight="1">
      <c r="A86" s="2" t="s">
        <v>288</v>
      </c>
      <c r="B86" s="65"/>
      <c r="I86" s="19" t="s">
        <v>38</v>
      </c>
      <c r="J86" s="28" t="s">
        <v>1251</v>
      </c>
      <c r="K86" s="19" t="s">
        <v>2505</v>
      </c>
      <c r="L86" s="19" t="s">
        <v>2534</v>
      </c>
      <c r="P86" s="2"/>
      <c r="Q86" s="2"/>
      <c r="R86" s="2"/>
      <c r="S86" s="2"/>
      <c r="T86" s="2"/>
      <c r="U86" s="2" t="s">
        <v>2527</v>
      </c>
      <c r="V86" s="2" t="s">
        <v>2545</v>
      </c>
      <c r="W86" s="2"/>
      <c r="X86" s="19"/>
      <c r="Y86" s="19"/>
      <c r="Z86" s="19"/>
      <c r="AA86" s="19"/>
    </row>
    <row r="87" spans="1:27" ht="176.1" customHeight="1">
      <c r="A87" s="2" t="s">
        <v>411</v>
      </c>
      <c r="B87" s="65"/>
      <c r="I87" s="19" t="s">
        <v>405</v>
      </c>
      <c r="J87" s="28" t="s">
        <v>1251</v>
      </c>
      <c r="K87" s="19" t="s">
        <v>2505</v>
      </c>
      <c r="L87" s="19" t="s">
        <v>2534</v>
      </c>
      <c r="P87" s="2"/>
      <c r="Q87" s="2"/>
      <c r="R87" s="2"/>
      <c r="S87" s="2"/>
      <c r="T87" s="2"/>
      <c r="U87" s="2" t="s">
        <v>2527</v>
      </c>
      <c r="V87" s="2" t="s">
        <v>2545</v>
      </c>
      <c r="W87" s="2"/>
      <c r="X87" s="19"/>
      <c r="Y87" s="19"/>
      <c r="Z87" s="19"/>
      <c r="AA87" s="19"/>
    </row>
    <row r="88" spans="1:27" ht="176.1" customHeight="1">
      <c r="A88" s="19" t="s">
        <v>231</v>
      </c>
      <c r="B88" s="65"/>
      <c r="I88" s="19" t="s">
        <v>36</v>
      </c>
      <c r="J88" s="28" t="s">
        <v>1251</v>
      </c>
      <c r="K88" s="19" t="s">
        <v>2505</v>
      </c>
      <c r="L88" s="19" t="s">
        <v>2534</v>
      </c>
      <c r="P88" s="2"/>
      <c r="Q88" s="2"/>
      <c r="R88" s="2"/>
      <c r="S88" s="2"/>
      <c r="T88" s="2"/>
      <c r="U88" s="2" t="s">
        <v>2527</v>
      </c>
      <c r="V88" s="2" t="s">
        <v>2545</v>
      </c>
      <c r="W88" s="2"/>
      <c r="X88" s="19"/>
      <c r="Y88" s="19"/>
      <c r="Z88" s="19"/>
      <c r="AA88" s="19"/>
    </row>
    <row r="89" spans="1:27" ht="84">
      <c r="A89" s="2" t="s">
        <v>413</v>
      </c>
      <c r="B89" s="65"/>
      <c r="I89" s="19" t="s">
        <v>405</v>
      </c>
      <c r="J89" s="28" t="s">
        <v>1251</v>
      </c>
      <c r="K89" s="19" t="s">
        <v>2505</v>
      </c>
      <c r="L89" s="19" t="s">
        <v>2534</v>
      </c>
      <c r="P89" s="2"/>
      <c r="Q89" s="2"/>
      <c r="R89" s="2"/>
      <c r="S89" s="2"/>
      <c r="T89" s="2"/>
      <c r="U89" s="2" t="s">
        <v>2527</v>
      </c>
      <c r="V89" s="2" t="s">
        <v>2545</v>
      </c>
      <c r="W89" s="2"/>
      <c r="X89" s="19"/>
      <c r="Y89" s="19"/>
      <c r="Z89" s="19"/>
      <c r="AA89" s="19"/>
    </row>
    <row r="90" spans="1:27" ht="84">
      <c r="A90" s="19" t="s">
        <v>1073</v>
      </c>
      <c r="B90" s="65"/>
      <c r="H90" s="19" t="s">
        <v>1936</v>
      </c>
      <c r="I90" s="19" t="s">
        <v>58</v>
      </c>
      <c r="J90" s="28" t="s">
        <v>1251</v>
      </c>
      <c r="K90" s="19" t="s">
        <v>2505</v>
      </c>
      <c r="L90" s="19" t="s">
        <v>2534</v>
      </c>
      <c r="P90" s="2"/>
      <c r="Q90" s="2"/>
      <c r="R90" s="2"/>
      <c r="S90" s="2"/>
      <c r="T90" s="2"/>
      <c r="U90" s="2" t="s">
        <v>2527</v>
      </c>
      <c r="V90" s="2" t="s">
        <v>2545</v>
      </c>
      <c r="W90" s="2"/>
      <c r="X90" s="19"/>
      <c r="Y90" s="19"/>
      <c r="Z90" s="19"/>
      <c r="AA90" s="19"/>
    </row>
    <row r="91" spans="1:27" ht="84">
      <c r="A91" s="19" t="s">
        <v>230</v>
      </c>
      <c r="B91" s="65"/>
      <c r="I91" s="19" t="s">
        <v>36</v>
      </c>
      <c r="J91" s="28" t="s">
        <v>1251</v>
      </c>
      <c r="K91" s="19" t="s">
        <v>2505</v>
      </c>
      <c r="L91" s="19" t="s">
        <v>2534</v>
      </c>
      <c r="P91" s="2"/>
      <c r="Q91" s="2"/>
      <c r="R91" s="2"/>
      <c r="S91" s="2"/>
      <c r="T91" s="2"/>
      <c r="U91" s="2" t="s">
        <v>2527</v>
      </c>
      <c r="V91" s="2" t="s">
        <v>2545</v>
      </c>
      <c r="W91" s="2"/>
      <c r="X91" s="19"/>
      <c r="Y91" s="19"/>
      <c r="Z91" s="19"/>
      <c r="AA91" s="19"/>
    </row>
    <row r="92" spans="1:27" ht="176.1" customHeight="1">
      <c r="A92" s="2" t="s">
        <v>1449</v>
      </c>
      <c r="B92" s="65"/>
      <c r="F92" s="19" t="s">
        <v>1204</v>
      </c>
      <c r="H92" s="19" t="s">
        <v>1936</v>
      </c>
      <c r="I92" s="19" t="s">
        <v>65</v>
      </c>
      <c r="J92" s="28" t="s">
        <v>1251</v>
      </c>
      <c r="K92" s="19" t="s">
        <v>2505</v>
      </c>
      <c r="L92" s="19" t="s">
        <v>2534</v>
      </c>
      <c r="P92" s="2"/>
      <c r="Q92" s="2"/>
      <c r="R92" s="2"/>
      <c r="S92" s="2"/>
      <c r="T92" s="2"/>
      <c r="U92" s="2" t="s">
        <v>2527</v>
      </c>
      <c r="V92" s="2" t="s">
        <v>2545</v>
      </c>
      <c r="W92" s="2"/>
      <c r="X92" s="19"/>
      <c r="Y92" s="19"/>
      <c r="Z92" s="19"/>
      <c r="AA92" s="19"/>
    </row>
    <row r="93" spans="1:27" ht="84">
      <c r="A93" s="2" t="s">
        <v>1397</v>
      </c>
      <c r="B93" s="65"/>
      <c r="H93" s="19" t="s">
        <v>1934</v>
      </c>
      <c r="I93" s="19" t="s">
        <v>64</v>
      </c>
      <c r="J93" s="28" t="s">
        <v>1251</v>
      </c>
      <c r="K93" s="19" t="s">
        <v>2505</v>
      </c>
      <c r="L93" s="19" t="s">
        <v>2534</v>
      </c>
      <c r="P93" s="2"/>
      <c r="Q93" s="2"/>
      <c r="R93" s="2"/>
      <c r="S93" s="2"/>
      <c r="T93" s="2"/>
      <c r="U93" s="2" t="s">
        <v>2527</v>
      </c>
      <c r="V93" s="2" t="s">
        <v>2545</v>
      </c>
      <c r="W93" s="2"/>
      <c r="X93" s="19"/>
      <c r="Y93" s="19"/>
      <c r="Z93" s="19"/>
      <c r="AA93" s="19"/>
    </row>
    <row r="94" spans="1:27" ht="84">
      <c r="A94" s="19" t="s">
        <v>232</v>
      </c>
      <c r="B94" s="65"/>
      <c r="I94" s="19" t="s">
        <v>36</v>
      </c>
      <c r="J94" s="28" t="s">
        <v>1251</v>
      </c>
      <c r="K94" s="19" t="s">
        <v>2505</v>
      </c>
      <c r="L94" s="19" t="s">
        <v>2534</v>
      </c>
      <c r="P94" s="2"/>
      <c r="Q94" s="2"/>
      <c r="R94" s="2"/>
      <c r="S94" s="2"/>
      <c r="T94" s="2"/>
      <c r="U94" s="2" t="s">
        <v>2527</v>
      </c>
      <c r="V94" s="2" t="s">
        <v>2545</v>
      </c>
      <c r="W94" s="2"/>
      <c r="X94" s="19"/>
      <c r="Y94" s="19"/>
      <c r="Z94" s="19"/>
      <c r="AA94" s="19"/>
    </row>
    <row r="95" spans="1:27" ht="84">
      <c r="A95" s="15" t="s">
        <v>272</v>
      </c>
      <c r="B95" s="65"/>
      <c r="I95" s="19" t="s">
        <v>38</v>
      </c>
      <c r="J95" s="28" t="s">
        <v>1251</v>
      </c>
      <c r="K95" s="19" t="s">
        <v>2505</v>
      </c>
      <c r="L95" s="19" t="s">
        <v>2534</v>
      </c>
      <c r="P95" s="2"/>
      <c r="Q95" s="2"/>
      <c r="R95" s="2"/>
      <c r="S95" s="2"/>
      <c r="T95" s="2"/>
      <c r="U95" s="2" t="s">
        <v>2527</v>
      </c>
      <c r="V95" s="2" t="s">
        <v>2545</v>
      </c>
      <c r="W95" s="2"/>
      <c r="X95" s="19"/>
      <c r="Y95" s="19"/>
      <c r="Z95" s="19"/>
      <c r="AA95" s="19"/>
    </row>
    <row r="96" spans="1:27" ht="176.1" customHeight="1">
      <c r="A96" s="19" t="s">
        <v>1074</v>
      </c>
      <c r="B96" s="65"/>
      <c r="H96" s="19" t="s">
        <v>1936</v>
      </c>
      <c r="I96" s="19" t="s">
        <v>58</v>
      </c>
      <c r="J96" s="28" t="s">
        <v>1251</v>
      </c>
      <c r="K96" s="19" t="s">
        <v>2505</v>
      </c>
      <c r="L96" s="19" t="s">
        <v>2534</v>
      </c>
      <c r="P96" s="2"/>
      <c r="Q96" s="2"/>
      <c r="R96" s="2"/>
      <c r="S96" s="2"/>
      <c r="T96" s="2"/>
      <c r="U96" s="2" t="s">
        <v>2527</v>
      </c>
      <c r="V96" s="2" t="s">
        <v>2545</v>
      </c>
      <c r="W96" s="2"/>
      <c r="X96" s="19"/>
      <c r="Y96" s="19"/>
      <c r="Z96" s="19"/>
      <c r="AA96" s="19"/>
    </row>
    <row r="97" spans="1:27" ht="176.1" customHeight="1">
      <c r="A97" s="15" t="s">
        <v>1986</v>
      </c>
      <c r="B97" s="65"/>
      <c r="I97" s="19" t="s">
        <v>1965</v>
      </c>
      <c r="J97" s="28" t="s">
        <v>1968</v>
      </c>
      <c r="K97" s="19" t="s">
        <v>2506</v>
      </c>
      <c r="L97" s="19" t="s">
        <v>2557</v>
      </c>
      <c r="P97" s="2"/>
      <c r="Q97" s="2"/>
      <c r="R97" s="2"/>
      <c r="S97" s="2"/>
      <c r="T97" s="2"/>
      <c r="U97" s="2" t="s">
        <v>2509</v>
      </c>
      <c r="V97" s="2" t="s">
        <v>2515</v>
      </c>
      <c r="W97" s="2"/>
      <c r="X97" s="19"/>
      <c r="Y97" s="19"/>
      <c r="Z97" s="19"/>
      <c r="AA97" s="19"/>
    </row>
    <row r="98" spans="1:27" ht="84">
      <c r="A98" s="15" t="s">
        <v>1984</v>
      </c>
      <c r="B98" s="65"/>
      <c r="I98" s="19" t="s">
        <v>1965</v>
      </c>
      <c r="J98" s="28" t="s">
        <v>1968</v>
      </c>
      <c r="K98" s="19" t="s">
        <v>2506</v>
      </c>
      <c r="L98" s="19" t="s">
        <v>2557</v>
      </c>
      <c r="P98" s="2"/>
      <c r="Q98" s="2"/>
      <c r="R98" s="2"/>
      <c r="S98" s="2"/>
      <c r="T98" s="2"/>
      <c r="U98" s="2" t="s">
        <v>2509</v>
      </c>
      <c r="V98" s="2" t="s">
        <v>2515</v>
      </c>
      <c r="W98" s="2"/>
      <c r="X98" s="19"/>
      <c r="Y98" s="19"/>
      <c r="Z98" s="19"/>
      <c r="AA98" s="19"/>
    </row>
    <row r="99" spans="1:27" ht="84">
      <c r="A99" s="19" t="s">
        <v>2425</v>
      </c>
      <c r="B99" s="65"/>
      <c r="I99" s="19" t="s">
        <v>63</v>
      </c>
      <c r="J99" s="28" t="s">
        <v>1968</v>
      </c>
      <c r="K99" s="19" t="s">
        <v>2506</v>
      </c>
      <c r="L99" s="19" t="s">
        <v>2557</v>
      </c>
      <c r="P99" s="2"/>
      <c r="Q99" s="2"/>
      <c r="R99" s="2"/>
      <c r="S99" s="2"/>
      <c r="T99" s="2"/>
      <c r="U99" s="2" t="s">
        <v>2509</v>
      </c>
      <c r="V99" s="2" t="s">
        <v>2515</v>
      </c>
      <c r="W99" s="2"/>
      <c r="X99" s="19"/>
      <c r="Y99" s="19"/>
      <c r="Z99" s="19"/>
      <c r="AA99" s="19"/>
    </row>
    <row r="100" spans="1:27" ht="84">
      <c r="A100" s="15" t="s">
        <v>1985</v>
      </c>
      <c r="B100" s="65"/>
      <c r="I100" s="19" t="s">
        <v>1965</v>
      </c>
      <c r="J100" s="28" t="s">
        <v>1968</v>
      </c>
      <c r="K100" s="19" t="s">
        <v>2506</v>
      </c>
      <c r="L100" s="19" t="s">
        <v>2557</v>
      </c>
      <c r="P100" s="2"/>
      <c r="Q100" s="2"/>
      <c r="R100" s="2"/>
      <c r="S100" s="2"/>
      <c r="T100" s="2"/>
      <c r="U100" s="2" t="s">
        <v>2509</v>
      </c>
      <c r="V100" s="2" t="s">
        <v>2515</v>
      </c>
      <c r="W100" s="2"/>
      <c r="X100" s="19"/>
      <c r="Y100" s="19"/>
      <c r="Z100" s="19"/>
      <c r="AA100" s="19"/>
    </row>
    <row r="101" spans="1:27" ht="126">
      <c r="A101" s="2" t="s">
        <v>818</v>
      </c>
      <c r="B101" s="65"/>
      <c r="H101" s="19" t="s">
        <v>1936</v>
      </c>
      <c r="I101" s="19" t="s">
        <v>2499</v>
      </c>
      <c r="J101" s="28" t="s">
        <v>1252</v>
      </c>
      <c r="K101" s="19" t="s">
        <v>2506</v>
      </c>
      <c r="L101" s="19" t="s">
        <v>2558</v>
      </c>
      <c r="M101" s="19" t="s">
        <v>2557</v>
      </c>
      <c r="N101" s="19" t="s">
        <v>2541</v>
      </c>
      <c r="P101" s="2"/>
      <c r="Q101" s="2"/>
      <c r="R101" s="2"/>
      <c r="S101" s="2"/>
      <c r="T101" s="2"/>
      <c r="U101" s="2" t="s">
        <v>2509</v>
      </c>
      <c r="V101" s="2" t="s">
        <v>2514</v>
      </c>
      <c r="W101" s="2" t="s">
        <v>2512</v>
      </c>
      <c r="X101" s="19" t="s">
        <v>2511</v>
      </c>
      <c r="Y101" s="19"/>
      <c r="Z101" s="19"/>
      <c r="AA101" s="19"/>
    </row>
    <row r="102" spans="1:27" ht="154.15" customHeight="1">
      <c r="A102" s="2" t="s">
        <v>816</v>
      </c>
      <c r="B102" s="65"/>
      <c r="H102" s="19" t="s">
        <v>1936</v>
      </c>
      <c r="I102" s="19" t="s">
        <v>2499</v>
      </c>
      <c r="J102" s="28" t="s">
        <v>1252</v>
      </c>
      <c r="K102" s="19" t="s">
        <v>2506</v>
      </c>
      <c r="L102" s="19" t="s">
        <v>2558</v>
      </c>
      <c r="M102" s="19" t="s">
        <v>2557</v>
      </c>
      <c r="N102" s="19" t="s">
        <v>2541</v>
      </c>
      <c r="P102" s="2"/>
      <c r="Q102" s="2"/>
      <c r="R102" s="2"/>
      <c r="S102" s="2"/>
      <c r="T102" s="2"/>
      <c r="U102" s="2" t="s">
        <v>2509</v>
      </c>
      <c r="V102" s="2" t="s">
        <v>2514</v>
      </c>
      <c r="W102" s="2" t="s">
        <v>2512</v>
      </c>
      <c r="X102" s="19" t="s">
        <v>2511</v>
      </c>
      <c r="Y102" s="19"/>
      <c r="Z102" s="19"/>
      <c r="AA102" s="19"/>
    </row>
    <row r="103" spans="1:27" ht="66" customHeight="1">
      <c r="A103" s="2" t="s">
        <v>817</v>
      </c>
      <c r="B103" s="65"/>
      <c r="H103" s="19" t="s">
        <v>1936</v>
      </c>
      <c r="I103" s="19" t="s">
        <v>2499</v>
      </c>
      <c r="J103" s="28" t="s">
        <v>1252</v>
      </c>
      <c r="K103" s="19" t="s">
        <v>2506</v>
      </c>
      <c r="L103" s="19" t="s">
        <v>2558</v>
      </c>
      <c r="M103" s="19" t="s">
        <v>2557</v>
      </c>
      <c r="N103" s="19" t="s">
        <v>2541</v>
      </c>
      <c r="P103" s="2"/>
      <c r="Q103" s="2"/>
      <c r="R103" s="2"/>
      <c r="S103" s="2"/>
      <c r="T103" s="2"/>
      <c r="U103" s="2" t="s">
        <v>2509</v>
      </c>
      <c r="V103" s="2" t="s">
        <v>2514</v>
      </c>
      <c r="W103" s="2" t="s">
        <v>2512</v>
      </c>
      <c r="X103" s="19" t="s">
        <v>2511</v>
      </c>
      <c r="Y103" s="19"/>
      <c r="Z103" s="19"/>
      <c r="AA103" s="19"/>
    </row>
    <row r="104" spans="1:27" ht="66" customHeight="1">
      <c r="A104" s="2" t="s">
        <v>408</v>
      </c>
      <c r="B104" s="65"/>
      <c r="I104" s="19" t="s">
        <v>405</v>
      </c>
      <c r="J104" s="28" t="s">
        <v>1252</v>
      </c>
      <c r="K104" s="19" t="s">
        <v>2506</v>
      </c>
      <c r="L104" s="19" t="s">
        <v>2558</v>
      </c>
      <c r="M104" s="19" t="s">
        <v>2557</v>
      </c>
      <c r="N104" s="19" t="s">
        <v>2541</v>
      </c>
      <c r="P104" s="2"/>
      <c r="Q104" s="2"/>
      <c r="R104" s="2"/>
      <c r="S104" s="2"/>
      <c r="T104" s="2"/>
      <c r="U104" s="2" t="s">
        <v>2509</v>
      </c>
      <c r="V104" s="2" t="s">
        <v>2514</v>
      </c>
      <c r="W104" s="2" t="s">
        <v>2512</v>
      </c>
      <c r="X104" s="19" t="s">
        <v>2511</v>
      </c>
      <c r="Y104" s="19"/>
      <c r="Z104" s="19"/>
      <c r="AA104" s="19"/>
    </row>
    <row r="105" spans="1:27" ht="126">
      <c r="A105" s="19" t="s">
        <v>406</v>
      </c>
      <c r="B105" s="65"/>
      <c r="I105" s="19" t="s">
        <v>405</v>
      </c>
      <c r="J105" s="28" t="s">
        <v>1252</v>
      </c>
      <c r="K105" s="19" t="s">
        <v>2506</v>
      </c>
      <c r="L105" s="19" t="s">
        <v>2558</v>
      </c>
      <c r="M105" s="19" t="s">
        <v>2557</v>
      </c>
      <c r="N105" s="19" t="s">
        <v>2541</v>
      </c>
      <c r="P105" s="2"/>
      <c r="Q105" s="2"/>
      <c r="R105" s="2"/>
      <c r="S105" s="2"/>
      <c r="T105" s="2"/>
      <c r="U105" s="2" t="s">
        <v>2509</v>
      </c>
      <c r="V105" s="2" t="s">
        <v>2514</v>
      </c>
      <c r="W105" s="2" t="s">
        <v>2512</v>
      </c>
      <c r="X105" s="19" t="s">
        <v>2511</v>
      </c>
      <c r="Y105" s="19"/>
      <c r="Z105" s="19"/>
      <c r="AA105" s="19"/>
    </row>
    <row r="106" spans="1:27" ht="126">
      <c r="A106" s="2" t="s">
        <v>815</v>
      </c>
      <c r="B106" s="65"/>
      <c r="H106" s="19" t="s">
        <v>1936</v>
      </c>
      <c r="I106" s="19" t="s">
        <v>2499</v>
      </c>
      <c r="J106" s="28" t="s">
        <v>1252</v>
      </c>
      <c r="K106" s="19" t="s">
        <v>2506</v>
      </c>
      <c r="L106" s="19" t="s">
        <v>2558</v>
      </c>
      <c r="M106" s="19" t="s">
        <v>2557</v>
      </c>
      <c r="N106" s="19" t="s">
        <v>2541</v>
      </c>
      <c r="P106" s="2"/>
      <c r="Q106" s="2"/>
      <c r="R106" s="2"/>
      <c r="S106" s="2"/>
      <c r="T106" s="2"/>
      <c r="U106" s="2" t="s">
        <v>2509</v>
      </c>
      <c r="V106" s="2" t="s">
        <v>2514</v>
      </c>
      <c r="W106" s="2" t="s">
        <v>2512</v>
      </c>
      <c r="X106" s="19" t="s">
        <v>2511</v>
      </c>
      <c r="Y106" s="19"/>
      <c r="Z106" s="19"/>
      <c r="AA106" s="19"/>
    </row>
    <row r="107" spans="1:27" ht="126">
      <c r="A107" s="2" t="s">
        <v>407</v>
      </c>
      <c r="B107" s="65"/>
      <c r="I107" s="19" t="s">
        <v>405</v>
      </c>
      <c r="J107" s="28" t="s">
        <v>1252</v>
      </c>
      <c r="K107" s="19" t="s">
        <v>2506</v>
      </c>
      <c r="L107" s="19" t="s">
        <v>2558</v>
      </c>
      <c r="M107" s="19" t="s">
        <v>2557</v>
      </c>
      <c r="N107" s="19" t="s">
        <v>2541</v>
      </c>
      <c r="P107" s="2"/>
      <c r="Q107" s="2"/>
      <c r="R107" s="2"/>
      <c r="S107" s="2"/>
      <c r="T107" s="2"/>
      <c r="U107" s="2" t="s">
        <v>2509</v>
      </c>
      <c r="V107" s="2" t="s">
        <v>2514</v>
      </c>
      <c r="W107" s="2" t="s">
        <v>2512</v>
      </c>
      <c r="X107" s="19" t="s">
        <v>2511</v>
      </c>
      <c r="Y107" s="19"/>
      <c r="Z107" s="19"/>
      <c r="AA107" s="19"/>
    </row>
    <row r="108" spans="1:27" ht="44.1" customHeight="1">
      <c r="A108" s="2" t="s">
        <v>327</v>
      </c>
      <c r="B108" s="65"/>
      <c r="I108" s="19" t="s">
        <v>38</v>
      </c>
      <c r="J108" s="28" t="s">
        <v>1829</v>
      </c>
      <c r="K108" s="19" t="s">
        <v>2506</v>
      </c>
      <c r="L108" s="19" t="s">
        <v>2556</v>
      </c>
      <c r="M108" s="19" t="s">
        <v>2538</v>
      </c>
      <c r="N108" s="19" t="s">
        <v>2541</v>
      </c>
      <c r="P108" s="2"/>
      <c r="Q108" s="2"/>
      <c r="R108" s="2"/>
      <c r="S108" s="2"/>
      <c r="T108" s="2"/>
      <c r="U108" s="2" t="s">
        <v>2509</v>
      </c>
      <c r="V108" s="2" t="s">
        <v>2514</v>
      </c>
      <c r="W108" s="2"/>
      <c r="X108" s="19"/>
      <c r="Y108" s="19"/>
      <c r="Z108" s="19"/>
      <c r="AA108" s="19"/>
    </row>
    <row r="109" spans="1:27" ht="44.1" customHeight="1">
      <c r="A109" s="19" t="s">
        <v>173</v>
      </c>
      <c r="B109" s="65"/>
      <c r="I109" s="19" t="s">
        <v>70</v>
      </c>
      <c r="J109" s="28" t="s">
        <v>1829</v>
      </c>
      <c r="K109" s="19" t="s">
        <v>2506</v>
      </c>
      <c r="L109" s="19" t="s">
        <v>2556</v>
      </c>
      <c r="M109" s="19" t="s">
        <v>2538</v>
      </c>
      <c r="N109" s="19" t="s">
        <v>2541</v>
      </c>
      <c r="P109" s="2"/>
      <c r="Q109" s="2"/>
      <c r="R109" s="2"/>
      <c r="S109" s="2"/>
      <c r="T109" s="2"/>
      <c r="U109" s="2" t="s">
        <v>2509</v>
      </c>
      <c r="V109" s="2" t="s">
        <v>2514</v>
      </c>
      <c r="W109" s="2"/>
      <c r="X109" s="19"/>
      <c r="Y109" s="19"/>
      <c r="Z109" s="19"/>
      <c r="AA109" s="19"/>
    </row>
    <row r="110" spans="1:27" ht="44.1" customHeight="1">
      <c r="A110" s="19" t="s">
        <v>259</v>
      </c>
      <c r="B110" s="65"/>
      <c r="I110" s="19" t="s">
        <v>70</v>
      </c>
      <c r="J110" s="28" t="s">
        <v>1829</v>
      </c>
      <c r="K110" s="19" t="s">
        <v>2506</v>
      </c>
      <c r="L110" s="19" t="s">
        <v>2556</v>
      </c>
      <c r="M110" s="19" t="s">
        <v>2538</v>
      </c>
      <c r="N110" s="19" t="s">
        <v>2541</v>
      </c>
      <c r="P110" s="2"/>
      <c r="Q110" s="2"/>
      <c r="R110" s="2"/>
      <c r="S110" s="2"/>
      <c r="T110" s="2"/>
      <c r="U110" s="2" t="s">
        <v>2509</v>
      </c>
      <c r="V110" s="2" t="s">
        <v>2514</v>
      </c>
      <c r="W110" s="2"/>
      <c r="X110" s="19"/>
      <c r="Y110" s="19"/>
      <c r="Z110" s="19"/>
      <c r="AA110" s="19"/>
    </row>
    <row r="111" spans="1:27" ht="66" customHeight="1">
      <c r="A111" s="2" t="s">
        <v>328</v>
      </c>
      <c r="B111" s="65"/>
      <c r="I111" s="19" t="s">
        <v>38</v>
      </c>
      <c r="J111" s="28" t="s">
        <v>1829</v>
      </c>
      <c r="K111" s="19" t="s">
        <v>2506</v>
      </c>
      <c r="L111" s="19" t="s">
        <v>2556</v>
      </c>
      <c r="M111" s="19" t="s">
        <v>2538</v>
      </c>
      <c r="N111" s="19" t="s">
        <v>2541</v>
      </c>
      <c r="P111" s="2"/>
      <c r="Q111" s="2"/>
      <c r="R111" s="2"/>
      <c r="S111" s="2"/>
      <c r="T111" s="2"/>
      <c r="U111" s="2" t="s">
        <v>2509</v>
      </c>
      <c r="V111" s="2" t="s">
        <v>2514</v>
      </c>
      <c r="W111" s="2"/>
      <c r="X111" s="19"/>
      <c r="Y111" s="19"/>
      <c r="Z111" s="19"/>
      <c r="AA111" s="19"/>
    </row>
    <row r="112" spans="1:27" ht="66" customHeight="1">
      <c r="A112" s="2" t="s">
        <v>329</v>
      </c>
      <c r="B112" s="65"/>
      <c r="I112" s="19" t="s">
        <v>38</v>
      </c>
      <c r="J112" s="28" t="s">
        <v>1829</v>
      </c>
      <c r="K112" s="19" t="s">
        <v>2506</v>
      </c>
      <c r="L112" s="19" t="s">
        <v>2556</v>
      </c>
      <c r="M112" s="19" t="s">
        <v>2538</v>
      </c>
      <c r="N112" s="19" t="s">
        <v>2541</v>
      </c>
      <c r="P112" s="2"/>
      <c r="Q112" s="2"/>
      <c r="R112" s="2"/>
      <c r="S112" s="2"/>
      <c r="T112" s="2"/>
      <c r="U112" s="2" t="s">
        <v>2509</v>
      </c>
      <c r="V112" s="2" t="s">
        <v>2514</v>
      </c>
      <c r="W112" s="2"/>
      <c r="X112" s="19"/>
      <c r="Y112" s="19"/>
      <c r="Z112" s="19"/>
      <c r="AA112" s="19"/>
    </row>
    <row r="113" spans="1:27" ht="66" customHeight="1">
      <c r="A113" s="19" t="s">
        <v>176</v>
      </c>
      <c r="B113" s="65"/>
      <c r="I113" s="19" t="s">
        <v>70</v>
      </c>
      <c r="J113" s="28" t="s">
        <v>1833</v>
      </c>
      <c r="K113" s="58" t="s">
        <v>2506</v>
      </c>
      <c r="P113" s="2"/>
      <c r="Q113" s="2"/>
      <c r="R113" s="2"/>
      <c r="S113" s="2"/>
      <c r="T113" s="2"/>
      <c r="U113" s="2" t="s">
        <v>2509</v>
      </c>
      <c r="V113" s="2" t="s">
        <v>2514</v>
      </c>
      <c r="W113" s="2" t="s">
        <v>2515</v>
      </c>
      <c r="X113" s="19"/>
      <c r="Y113" s="19"/>
      <c r="Z113" s="19"/>
      <c r="AA113" s="19"/>
    </row>
    <row r="114" spans="1:27" ht="42">
      <c r="A114" s="19" t="s">
        <v>260</v>
      </c>
      <c r="B114" s="65"/>
      <c r="I114" s="19" t="s">
        <v>70</v>
      </c>
      <c r="J114" s="28" t="s">
        <v>1833</v>
      </c>
      <c r="K114" s="58" t="s">
        <v>2506</v>
      </c>
      <c r="P114" s="2"/>
      <c r="Q114" s="2"/>
      <c r="R114" s="2"/>
      <c r="S114" s="2"/>
      <c r="T114" s="2"/>
      <c r="U114" s="2" t="s">
        <v>2509</v>
      </c>
      <c r="V114" s="2" t="s">
        <v>2514</v>
      </c>
      <c r="W114" s="2" t="s">
        <v>2515</v>
      </c>
      <c r="X114" s="19"/>
      <c r="Y114" s="19"/>
      <c r="Z114" s="19"/>
      <c r="AA114" s="19"/>
    </row>
    <row r="115" spans="1:27" ht="42">
      <c r="A115" s="19" t="s">
        <v>175</v>
      </c>
      <c r="B115" s="65"/>
      <c r="I115" s="19" t="s">
        <v>70</v>
      </c>
      <c r="J115" s="28" t="s">
        <v>1833</v>
      </c>
      <c r="K115" s="58" t="s">
        <v>2506</v>
      </c>
      <c r="P115" s="2"/>
      <c r="Q115" s="2"/>
      <c r="R115" s="2"/>
      <c r="S115" s="2"/>
      <c r="T115" s="2"/>
      <c r="U115" s="2" t="s">
        <v>2509</v>
      </c>
      <c r="V115" s="2" t="s">
        <v>2514</v>
      </c>
      <c r="W115" s="2" t="s">
        <v>2515</v>
      </c>
      <c r="X115" s="19"/>
      <c r="Y115" s="19"/>
      <c r="Z115" s="19"/>
      <c r="AA115" s="19"/>
    </row>
    <row r="116" spans="1:27" ht="44.1" customHeight="1">
      <c r="A116" s="19" t="s">
        <v>177</v>
      </c>
      <c r="B116" s="65"/>
      <c r="I116" s="19" t="s">
        <v>70</v>
      </c>
      <c r="J116" s="28" t="s">
        <v>1833</v>
      </c>
      <c r="K116" s="58" t="s">
        <v>2506</v>
      </c>
      <c r="P116" s="2"/>
      <c r="Q116" s="2"/>
      <c r="R116" s="2"/>
      <c r="S116" s="2"/>
      <c r="T116" s="2"/>
      <c r="U116" s="2" t="s">
        <v>2509</v>
      </c>
      <c r="V116" s="2" t="s">
        <v>2514</v>
      </c>
      <c r="W116" s="2" t="s">
        <v>2515</v>
      </c>
      <c r="X116" s="19"/>
      <c r="Y116" s="19"/>
      <c r="Z116" s="19"/>
      <c r="AA116" s="19"/>
    </row>
    <row r="117" spans="1:27" ht="147">
      <c r="A117" s="2" t="s">
        <v>293</v>
      </c>
      <c r="B117" s="65"/>
      <c r="I117" s="19" t="s">
        <v>38</v>
      </c>
      <c r="J117" s="28" t="s">
        <v>1877</v>
      </c>
      <c r="K117" s="19" t="s">
        <v>2506</v>
      </c>
      <c r="L117" s="19" t="s">
        <v>2541</v>
      </c>
      <c r="P117" s="2"/>
      <c r="Q117" s="2"/>
      <c r="R117" s="2"/>
      <c r="S117" s="2"/>
      <c r="T117" s="2"/>
      <c r="U117" s="2" t="s">
        <v>2509</v>
      </c>
      <c r="V117" s="2" t="s">
        <v>2514</v>
      </c>
      <c r="W117" s="2"/>
      <c r="X117" s="19"/>
      <c r="Y117" s="19"/>
      <c r="Z117" s="19"/>
      <c r="AA117" s="19"/>
    </row>
    <row r="118" spans="1:27" ht="147">
      <c r="A118" s="2" t="s">
        <v>2067</v>
      </c>
      <c r="B118" s="65"/>
      <c r="I118" s="19" t="s">
        <v>2087</v>
      </c>
      <c r="J118" s="28" t="s">
        <v>1877</v>
      </c>
      <c r="K118" s="19" t="s">
        <v>2506</v>
      </c>
      <c r="L118" s="19" t="s">
        <v>2541</v>
      </c>
      <c r="P118" s="2"/>
      <c r="Q118" s="2"/>
      <c r="R118" s="2"/>
      <c r="S118" s="2"/>
      <c r="T118" s="2"/>
      <c r="U118" s="2" t="s">
        <v>2509</v>
      </c>
      <c r="V118" s="2" t="s">
        <v>2514</v>
      </c>
      <c r="W118" s="2"/>
      <c r="X118" s="19"/>
      <c r="Y118" s="19"/>
      <c r="Z118" s="19"/>
      <c r="AA118" s="19"/>
    </row>
    <row r="119" spans="1:27" ht="44.1" customHeight="1">
      <c r="A119" s="2" t="s">
        <v>294</v>
      </c>
      <c r="B119" s="65"/>
      <c r="I119" s="19" t="s">
        <v>38</v>
      </c>
      <c r="J119" s="28" t="s">
        <v>1877</v>
      </c>
      <c r="K119" s="19" t="s">
        <v>2506</v>
      </c>
      <c r="L119" s="19" t="s">
        <v>2541</v>
      </c>
      <c r="P119" s="2"/>
      <c r="Q119" s="2"/>
      <c r="R119" s="2"/>
      <c r="S119" s="2"/>
      <c r="T119" s="2"/>
      <c r="U119" s="2" t="s">
        <v>2509</v>
      </c>
      <c r="V119" s="2" t="s">
        <v>2514</v>
      </c>
      <c r="W119" s="2"/>
      <c r="X119" s="19"/>
      <c r="Y119" s="19"/>
      <c r="Z119" s="19"/>
      <c r="AA119" s="19"/>
    </row>
    <row r="120" spans="1:27" ht="147">
      <c r="A120" s="19" t="s">
        <v>334</v>
      </c>
      <c r="B120" s="65"/>
      <c r="I120" s="19" t="s">
        <v>38</v>
      </c>
      <c r="J120" s="28" t="s">
        <v>1877</v>
      </c>
      <c r="K120" s="19" t="s">
        <v>2506</v>
      </c>
      <c r="L120" s="19" t="s">
        <v>2541</v>
      </c>
      <c r="P120" s="2"/>
      <c r="Q120" s="2"/>
      <c r="R120" s="2"/>
      <c r="S120" s="2"/>
      <c r="T120" s="2"/>
      <c r="U120" s="2" t="s">
        <v>2509</v>
      </c>
      <c r="V120" s="2" t="s">
        <v>2514</v>
      </c>
      <c r="W120" s="2"/>
      <c r="X120" s="19"/>
      <c r="Y120" s="19"/>
      <c r="Z120" s="19"/>
      <c r="AA120" s="19"/>
    </row>
    <row r="121" spans="1:27" ht="66" customHeight="1">
      <c r="A121" s="2" t="s">
        <v>295</v>
      </c>
      <c r="B121" s="65"/>
      <c r="I121" s="19" t="s">
        <v>38</v>
      </c>
      <c r="J121" s="28" t="s">
        <v>1877</v>
      </c>
      <c r="K121" s="19" t="s">
        <v>2506</v>
      </c>
      <c r="L121" s="19" t="s">
        <v>2541</v>
      </c>
      <c r="P121" s="2"/>
      <c r="Q121" s="2"/>
      <c r="R121" s="2"/>
      <c r="S121" s="2"/>
      <c r="T121" s="2"/>
      <c r="U121" s="2" t="s">
        <v>2509</v>
      </c>
      <c r="V121" s="2" t="s">
        <v>2514</v>
      </c>
      <c r="W121" s="2"/>
      <c r="X121" s="19"/>
      <c r="Y121" s="19"/>
      <c r="Z121" s="19"/>
      <c r="AA121" s="19"/>
    </row>
    <row r="122" spans="1:27" ht="66" customHeight="1">
      <c r="A122" s="19" t="s">
        <v>1529</v>
      </c>
      <c r="B122" s="65"/>
      <c r="H122" s="19" t="s">
        <v>1936</v>
      </c>
      <c r="I122" s="19" t="s">
        <v>65</v>
      </c>
      <c r="J122" s="28" t="s">
        <v>1498</v>
      </c>
      <c r="K122" s="19" t="s">
        <v>2507</v>
      </c>
      <c r="L122" s="19" t="s">
        <v>2559</v>
      </c>
      <c r="P122" s="2"/>
      <c r="Q122" s="2"/>
      <c r="R122" s="2"/>
      <c r="S122" s="2"/>
      <c r="T122" s="2"/>
      <c r="U122" s="2" t="s">
        <v>2516</v>
      </c>
      <c r="V122" s="2" t="s">
        <v>2517</v>
      </c>
      <c r="W122" s="2"/>
      <c r="X122" s="19"/>
      <c r="Y122" s="19"/>
      <c r="Z122" s="19"/>
      <c r="AA122" s="19"/>
    </row>
    <row r="123" spans="1:27" ht="66" customHeight="1">
      <c r="A123" s="2" t="s">
        <v>1474</v>
      </c>
      <c r="B123" s="65"/>
      <c r="H123" s="19" t="s">
        <v>1936</v>
      </c>
      <c r="I123" s="19" t="s">
        <v>65</v>
      </c>
      <c r="J123" s="28" t="s">
        <v>1432</v>
      </c>
      <c r="K123" s="19" t="s">
        <v>2507</v>
      </c>
      <c r="L123" s="19" t="s">
        <v>2560</v>
      </c>
      <c r="P123" s="2"/>
      <c r="Q123" s="2"/>
      <c r="R123" s="2"/>
      <c r="S123" s="2"/>
      <c r="T123" s="2"/>
      <c r="U123" s="2" t="s">
        <v>2516</v>
      </c>
      <c r="V123" s="2" t="s">
        <v>2526</v>
      </c>
      <c r="W123" s="2"/>
      <c r="X123" s="19"/>
      <c r="Y123" s="19"/>
      <c r="Z123" s="19"/>
      <c r="AA123" s="19"/>
    </row>
    <row r="124" spans="1:27" ht="66" customHeight="1">
      <c r="A124" s="2" t="s">
        <v>1475</v>
      </c>
      <c r="B124" s="65"/>
      <c r="H124" s="19" t="s">
        <v>1936</v>
      </c>
      <c r="I124" s="19" t="s">
        <v>65</v>
      </c>
      <c r="J124" s="28" t="s">
        <v>1432</v>
      </c>
      <c r="K124" s="19" t="s">
        <v>2507</v>
      </c>
      <c r="L124" s="19" t="s">
        <v>2560</v>
      </c>
      <c r="P124" s="2"/>
      <c r="Q124" s="2"/>
      <c r="R124" s="2"/>
      <c r="S124" s="2"/>
      <c r="T124" s="2"/>
      <c r="U124" s="2" t="s">
        <v>2516</v>
      </c>
      <c r="V124" s="2" t="s">
        <v>2526</v>
      </c>
      <c r="W124" s="2"/>
      <c r="X124" s="19"/>
      <c r="Y124" s="19"/>
      <c r="Z124" s="19"/>
      <c r="AA124" s="19"/>
    </row>
    <row r="125" spans="1:27" ht="168">
      <c r="A125" s="2" t="s">
        <v>1477</v>
      </c>
      <c r="B125" s="65"/>
      <c r="H125" s="19" t="s">
        <v>1936</v>
      </c>
      <c r="I125" s="19" t="s">
        <v>65</v>
      </c>
      <c r="J125" s="28" t="s">
        <v>1432</v>
      </c>
      <c r="K125" s="19" t="s">
        <v>2507</v>
      </c>
      <c r="L125" s="19" t="s">
        <v>2560</v>
      </c>
      <c r="P125" s="2"/>
      <c r="Q125" s="2"/>
      <c r="R125" s="2"/>
      <c r="S125" s="2"/>
      <c r="T125" s="2"/>
      <c r="U125" s="2" t="s">
        <v>2516</v>
      </c>
      <c r="V125" s="2" t="s">
        <v>2526</v>
      </c>
      <c r="W125" s="2"/>
      <c r="X125" s="19"/>
      <c r="Y125" s="19"/>
      <c r="Z125" s="19"/>
      <c r="AA125" s="19"/>
    </row>
    <row r="126" spans="1:27" ht="176.1" customHeight="1">
      <c r="A126" s="2" t="s">
        <v>1476</v>
      </c>
      <c r="B126" s="65"/>
      <c r="H126" s="19" t="s">
        <v>1936</v>
      </c>
      <c r="I126" s="19" t="s">
        <v>65</v>
      </c>
      <c r="J126" s="28" t="s">
        <v>1432</v>
      </c>
      <c r="K126" s="19" t="s">
        <v>2507</v>
      </c>
      <c r="L126" s="19" t="s">
        <v>2560</v>
      </c>
      <c r="P126" s="2"/>
      <c r="Q126" s="2"/>
      <c r="R126" s="2"/>
      <c r="S126" s="2"/>
      <c r="T126" s="2"/>
      <c r="U126" s="2" t="s">
        <v>2516</v>
      </c>
      <c r="V126" s="2" t="s">
        <v>2526</v>
      </c>
      <c r="W126" s="2"/>
      <c r="X126" s="19"/>
      <c r="Y126" s="19"/>
      <c r="Z126" s="19"/>
      <c r="AA126" s="19"/>
    </row>
    <row r="127" spans="1:27" ht="168">
      <c r="A127" s="2" t="s">
        <v>1472</v>
      </c>
      <c r="B127" s="65"/>
      <c r="H127" s="19" t="s">
        <v>1936</v>
      </c>
      <c r="I127" s="19" t="s">
        <v>65</v>
      </c>
      <c r="J127" s="28" t="s">
        <v>1432</v>
      </c>
      <c r="K127" s="19" t="s">
        <v>2507</v>
      </c>
      <c r="L127" s="19" t="s">
        <v>2560</v>
      </c>
      <c r="P127" s="2"/>
      <c r="Q127" s="2"/>
      <c r="R127" s="2"/>
      <c r="S127" s="2"/>
      <c r="T127" s="2"/>
      <c r="U127" s="2" t="s">
        <v>2516</v>
      </c>
      <c r="V127" s="2" t="s">
        <v>2526</v>
      </c>
      <c r="W127" s="2"/>
      <c r="X127" s="19"/>
      <c r="Y127" s="19"/>
      <c r="Z127" s="19"/>
      <c r="AA127" s="19"/>
    </row>
    <row r="128" spans="1:27" ht="176.1" customHeight="1">
      <c r="A128" s="2" t="s">
        <v>1473</v>
      </c>
      <c r="B128" s="65"/>
      <c r="H128" s="19" t="s">
        <v>1936</v>
      </c>
      <c r="I128" s="19" t="s">
        <v>65</v>
      </c>
      <c r="J128" s="28" t="s">
        <v>1432</v>
      </c>
      <c r="K128" s="19" t="s">
        <v>2507</v>
      </c>
      <c r="L128" s="19" t="s">
        <v>2560</v>
      </c>
      <c r="P128" s="2"/>
      <c r="Q128" s="2"/>
      <c r="R128" s="2"/>
      <c r="S128" s="2"/>
      <c r="T128" s="2"/>
      <c r="U128" s="2" t="s">
        <v>2516</v>
      </c>
      <c r="V128" s="2" t="s">
        <v>2526</v>
      </c>
      <c r="W128" s="2"/>
      <c r="X128" s="19"/>
      <c r="Y128" s="19"/>
      <c r="Z128" s="19"/>
      <c r="AA128" s="19"/>
    </row>
    <row r="129" spans="1:27" s="39" customFormat="1" ht="147">
      <c r="A129" s="2" t="s">
        <v>706</v>
      </c>
      <c r="B129" s="65"/>
      <c r="C129" s="19"/>
      <c r="D129" s="19"/>
      <c r="E129" s="19"/>
      <c r="F129" s="19"/>
      <c r="G129" s="2"/>
      <c r="H129" s="39" t="s">
        <v>1936</v>
      </c>
      <c r="I129" s="19" t="s">
        <v>48</v>
      </c>
      <c r="J129" s="28" t="s">
        <v>1887</v>
      </c>
      <c r="K129" s="19" t="s">
        <v>2574</v>
      </c>
      <c r="L129" s="19" t="s">
        <v>2508</v>
      </c>
      <c r="M129" s="19" t="s">
        <v>2560</v>
      </c>
      <c r="N129" s="19"/>
      <c r="O129" s="19"/>
      <c r="P129" s="2"/>
      <c r="Q129" s="2"/>
      <c r="R129" s="2"/>
      <c r="S129" s="2"/>
      <c r="T129" s="2"/>
      <c r="U129" s="2" t="s">
        <v>2567</v>
      </c>
      <c r="V129" s="2" t="s">
        <v>2512</v>
      </c>
      <c r="W129" s="2" t="s">
        <v>2517</v>
      </c>
      <c r="X129" s="19"/>
      <c r="Y129" s="19"/>
      <c r="Z129" s="19"/>
      <c r="AA129" s="19"/>
    </row>
    <row r="130" spans="1:27" s="39" customFormat="1" ht="147">
      <c r="A130" s="2" t="s">
        <v>704</v>
      </c>
      <c r="B130" s="65"/>
      <c r="C130" s="19"/>
      <c r="D130" s="19"/>
      <c r="E130" s="19"/>
      <c r="F130" s="19"/>
      <c r="G130" s="2"/>
      <c r="H130" s="39" t="s">
        <v>1936</v>
      </c>
      <c r="I130" s="19" t="s">
        <v>48</v>
      </c>
      <c r="J130" s="28" t="s">
        <v>1887</v>
      </c>
      <c r="K130" s="19" t="s">
        <v>2574</v>
      </c>
      <c r="L130" s="19" t="s">
        <v>2508</v>
      </c>
      <c r="M130" s="19" t="s">
        <v>2560</v>
      </c>
      <c r="N130" s="19"/>
      <c r="O130" s="19"/>
      <c r="P130" s="2"/>
      <c r="Q130" s="2"/>
      <c r="R130" s="2"/>
      <c r="S130" s="2"/>
      <c r="T130" s="2"/>
      <c r="U130" s="2" t="s">
        <v>2567</v>
      </c>
      <c r="V130" s="2" t="s">
        <v>2512</v>
      </c>
      <c r="W130" s="2" t="s">
        <v>2517</v>
      </c>
      <c r="X130" s="19"/>
      <c r="Y130" s="19"/>
      <c r="Z130" s="19"/>
      <c r="AA130" s="19"/>
    </row>
    <row r="131" spans="1:27" ht="176.1" customHeight="1">
      <c r="A131" s="2" t="s">
        <v>703</v>
      </c>
      <c r="B131" s="65"/>
      <c r="H131" s="39" t="s">
        <v>1936</v>
      </c>
      <c r="I131" s="19" t="s">
        <v>48</v>
      </c>
      <c r="J131" s="28" t="s">
        <v>1887</v>
      </c>
      <c r="K131" s="19" t="s">
        <v>2574</v>
      </c>
      <c r="L131" s="19" t="s">
        <v>2508</v>
      </c>
      <c r="M131" s="19" t="s">
        <v>2560</v>
      </c>
      <c r="P131" s="2"/>
      <c r="Q131" s="2"/>
      <c r="R131" s="2"/>
      <c r="S131" s="2"/>
      <c r="T131" s="2"/>
      <c r="U131" s="2" t="s">
        <v>2567</v>
      </c>
      <c r="V131" s="2" t="s">
        <v>2512</v>
      </c>
      <c r="W131" s="2" t="s">
        <v>2517</v>
      </c>
      <c r="X131" s="19"/>
      <c r="Y131" s="19"/>
      <c r="Z131" s="19"/>
      <c r="AA131" s="19"/>
    </row>
    <row r="132" spans="1:27" ht="176.1" customHeight="1">
      <c r="A132" s="2" t="s">
        <v>705</v>
      </c>
      <c r="B132" s="65"/>
      <c r="H132" s="39" t="s">
        <v>1936</v>
      </c>
      <c r="I132" s="19" t="s">
        <v>48</v>
      </c>
      <c r="J132" s="28" t="s">
        <v>1887</v>
      </c>
      <c r="K132" s="19" t="s">
        <v>2574</v>
      </c>
      <c r="L132" s="19" t="s">
        <v>2508</v>
      </c>
      <c r="M132" s="19" t="s">
        <v>2560</v>
      </c>
      <c r="P132" s="2"/>
      <c r="Q132" s="2"/>
      <c r="R132" s="2"/>
      <c r="S132" s="2"/>
      <c r="T132" s="2"/>
      <c r="U132" s="2" t="s">
        <v>2567</v>
      </c>
      <c r="V132" s="2" t="s">
        <v>2512</v>
      </c>
      <c r="W132" s="2" t="s">
        <v>2517</v>
      </c>
      <c r="X132" s="19"/>
      <c r="Y132" s="19"/>
      <c r="Z132" s="19"/>
      <c r="AA132" s="19"/>
    </row>
    <row r="133" spans="1:27" ht="63">
      <c r="A133" s="19" t="s">
        <v>228</v>
      </c>
      <c r="B133" s="65"/>
      <c r="I133" s="19" t="s">
        <v>36</v>
      </c>
      <c r="J133" s="28" t="s">
        <v>1860</v>
      </c>
      <c r="K133" s="19" t="s">
        <v>2505</v>
      </c>
      <c r="L133" s="19" t="s">
        <v>2561</v>
      </c>
      <c r="P133" s="2"/>
      <c r="Q133" s="2"/>
      <c r="R133" s="2"/>
      <c r="S133" s="2"/>
      <c r="T133" s="2"/>
      <c r="U133" s="2" t="s">
        <v>2527</v>
      </c>
      <c r="V133" s="2" t="s">
        <v>2548</v>
      </c>
      <c r="W133" s="2"/>
      <c r="X133" s="19"/>
      <c r="Y133" s="19"/>
      <c r="Z133" s="19"/>
      <c r="AA133" s="19"/>
    </row>
    <row r="134" spans="1:27" ht="42">
      <c r="A134" s="2" t="s">
        <v>825</v>
      </c>
      <c r="B134" s="65"/>
      <c r="H134" s="19" t="s">
        <v>1936</v>
      </c>
      <c r="I134" s="19" t="s">
        <v>2499</v>
      </c>
      <c r="J134" s="28" t="s">
        <v>1253</v>
      </c>
      <c r="K134" s="58" t="s">
        <v>2505</v>
      </c>
      <c r="P134" s="2"/>
      <c r="Q134" s="2"/>
      <c r="R134" s="2"/>
      <c r="S134" s="2"/>
      <c r="T134" s="2"/>
      <c r="U134" s="2" t="s">
        <v>2527</v>
      </c>
      <c r="V134" s="2" t="s">
        <v>2549</v>
      </c>
      <c r="W134" s="2"/>
      <c r="X134" s="19"/>
      <c r="Y134" s="19"/>
      <c r="Z134" s="19"/>
      <c r="AA134" s="19"/>
    </row>
    <row r="135" spans="1:27" ht="126">
      <c r="A135" s="2" t="s">
        <v>480</v>
      </c>
      <c r="B135" s="65"/>
      <c r="H135" s="19" t="s">
        <v>1933</v>
      </c>
      <c r="I135" s="19" t="s">
        <v>43</v>
      </c>
      <c r="J135" s="28" t="s">
        <v>1765</v>
      </c>
      <c r="K135" s="19" t="s">
        <v>2506</v>
      </c>
      <c r="L135" s="19" t="s">
        <v>2557</v>
      </c>
      <c r="M135" s="19" t="s">
        <v>2541</v>
      </c>
      <c r="P135" s="2"/>
      <c r="Q135" s="2"/>
      <c r="R135" s="2"/>
      <c r="S135" s="2"/>
      <c r="T135" s="2"/>
      <c r="U135" s="2" t="s">
        <v>2509</v>
      </c>
      <c r="V135" s="2" t="s">
        <v>2514</v>
      </c>
      <c r="W135" s="2" t="s">
        <v>2515</v>
      </c>
      <c r="X135" s="19"/>
      <c r="Y135" s="19"/>
      <c r="Z135" s="19"/>
      <c r="AA135" s="19"/>
    </row>
    <row r="136" spans="1:27" ht="126">
      <c r="A136" s="2" t="s">
        <v>481</v>
      </c>
      <c r="B136" s="65"/>
      <c r="H136" s="19" t="s">
        <v>1933</v>
      </c>
      <c r="I136" s="19" t="s">
        <v>43</v>
      </c>
      <c r="J136" s="28" t="s">
        <v>1765</v>
      </c>
      <c r="K136" s="19" t="s">
        <v>2506</v>
      </c>
      <c r="L136" s="19" t="s">
        <v>2557</v>
      </c>
      <c r="M136" s="19" t="s">
        <v>2541</v>
      </c>
      <c r="P136" s="2"/>
      <c r="Q136" s="2"/>
      <c r="R136" s="2"/>
      <c r="S136" s="2"/>
      <c r="T136" s="2"/>
      <c r="U136" s="2" t="s">
        <v>2509</v>
      </c>
      <c r="V136" s="2" t="s">
        <v>2514</v>
      </c>
      <c r="W136" s="2" t="s">
        <v>2515</v>
      </c>
      <c r="X136" s="19"/>
      <c r="Y136" s="19"/>
      <c r="Z136" s="19"/>
      <c r="AA136" s="19"/>
    </row>
    <row r="137" spans="1:27" ht="126">
      <c r="A137" s="2" t="s">
        <v>479</v>
      </c>
      <c r="B137" s="65"/>
      <c r="H137" s="19" t="s">
        <v>1933</v>
      </c>
      <c r="I137" s="19" t="s">
        <v>43</v>
      </c>
      <c r="J137" s="28" t="s">
        <v>1765</v>
      </c>
      <c r="K137" s="19" t="s">
        <v>2506</v>
      </c>
      <c r="L137" s="19" t="s">
        <v>2557</v>
      </c>
      <c r="M137" s="19" t="s">
        <v>2541</v>
      </c>
      <c r="P137" s="2"/>
      <c r="Q137" s="2"/>
      <c r="R137" s="2"/>
      <c r="S137" s="2"/>
      <c r="T137" s="2"/>
      <c r="U137" s="2" t="s">
        <v>2509</v>
      </c>
      <c r="V137" s="2" t="s">
        <v>2514</v>
      </c>
      <c r="W137" s="2" t="s">
        <v>2515</v>
      </c>
      <c r="X137" s="19"/>
      <c r="Y137" s="19"/>
      <c r="Z137" s="19"/>
      <c r="AA137" s="19"/>
    </row>
    <row r="138" spans="1:27" ht="105">
      <c r="A138" s="2" t="s">
        <v>552</v>
      </c>
      <c r="B138" s="65"/>
      <c r="I138" s="19" t="s">
        <v>529</v>
      </c>
      <c r="J138" s="28" t="s">
        <v>1889</v>
      </c>
      <c r="K138" s="19" t="s">
        <v>2506</v>
      </c>
      <c r="L138" s="19" t="s">
        <v>2558</v>
      </c>
      <c r="M138" s="19" t="s">
        <v>2538</v>
      </c>
      <c r="N138" s="19" t="s">
        <v>2557</v>
      </c>
      <c r="O138" s="19" t="s">
        <v>2562</v>
      </c>
      <c r="P138" s="2"/>
      <c r="Q138" s="2"/>
      <c r="R138" s="2"/>
      <c r="S138" s="2"/>
      <c r="T138" s="2"/>
      <c r="U138" s="2" t="s">
        <v>2509</v>
      </c>
      <c r="V138" s="2" t="s">
        <v>2515</v>
      </c>
      <c r="W138" s="2" t="s">
        <v>2514</v>
      </c>
      <c r="X138" s="19"/>
      <c r="Y138" s="19"/>
      <c r="Z138" s="19"/>
      <c r="AA138" s="19"/>
    </row>
    <row r="139" spans="1:27" ht="105">
      <c r="A139" s="2" t="s">
        <v>551</v>
      </c>
      <c r="B139" s="65"/>
      <c r="I139" s="19" t="s">
        <v>529</v>
      </c>
      <c r="J139" s="28" t="s">
        <v>1889</v>
      </c>
      <c r="K139" s="19" t="s">
        <v>2506</v>
      </c>
      <c r="L139" s="19" t="s">
        <v>2558</v>
      </c>
      <c r="M139" s="19" t="s">
        <v>2538</v>
      </c>
      <c r="N139" s="19" t="s">
        <v>2557</v>
      </c>
      <c r="O139" s="19" t="s">
        <v>2562</v>
      </c>
      <c r="P139" s="2"/>
      <c r="Q139" s="2"/>
      <c r="R139" s="2"/>
      <c r="S139" s="2"/>
      <c r="T139" s="2"/>
      <c r="U139" s="2" t="s">
        <v>2509</v>
      </c>
      <c r="V139" s="2" t="s">
        <v>2515</v>
      </c>
      <c r="W139" s="2" t="s">
        <v>2514</v>
      </c>
      <c r="X139" s="19"/>
      <c r="Y139" s="19"/>
      <c r="Z139" s="19"/>
      <c r="AA139" s="19"/>
    </row>
    <row r="140" spans="1:27" ht="176.1" customHeight="1">
      <c r="A140" s="2" t="s">
        <v>550</v>
      </c>
      <c r="B140" s="65"/>
      <c r="I140" s="19" t="s">
        <v>529</v>
      </c>
      <c r="J140" s="28" t="s">
        <v>1889</v>
      </c>
      <c r="K140" s="19" t="s">
        <v>2506</v>
      </c>
      <c r="L140" s="19" t="s">
        <v>2558</v>
      </c>
      <c r="M140" s="19" t="s">
        <v>2538</v>
      </c>
      <c r="N140" s="19" t="s">
        <v>2557</v>
      </c>
      <c r="O140" s="19" t="s">
        <v>2562</v>
      </c>
      <c r="P140" s="2"/>
      <c r="Q140" s="2"/>
      <c r="R140" s="2"/>
      <c r="S140" s="2"/>
      <c r="T140" s="2"/>
      <c r="U140" s="2" t="s">
        <v>2509</v>
      </c>
      <c r="V140" s="2" t="s">
        <v>2515</v>
      </c>
      <c r="W140" s="2" t="s">
        <v>2514</v>
      </c>
      <c r="X140" s="19"/>
      <c r="Y140" s="19"/>
      <c r="Z140" s="19"/>
      <c r="AA140" s="19"/>
    </row>
    <row r="141" spans="1:27" ht="105">
      <c r="A141" s="2" t="s">
        <v>553</v>
      </c>
      <c r="B141" s="65"/>
      <c r="I141" s="19" t="s">
        <v>529</v>
      </c>
      <c r="J141" s="28" t="s">
        <v>1889</v>
      </c>
      <c r="K141" s="19" t="s">
        <v>2506</v>
      </c>
      <c r="L141" s="19" t="s">
        <v>2558</v>
      </c>
      <c r="M141" s="19" t="s">
        <v>2538</v>
      </c>
      <c r="N141" s="19" t="s">
        <v>2557</v>
      </c>
      <c r="O141" s="19" t="s">
        <v>2562</v>
      </c>
      <c r="P141" s="2"/>
      <c r="Q141" s="2"/>
      <c r="R141" s="2"/>
      <c r="S141" s="2"/>
      <c r="T141" s="2"/>
      <c r="U141" s="2" t="s">
        <v>2509</v>
      </c>
      <c r="V141" s="2" t="s">
        <v>2515</v>
      </c>
      <c r="W141" s="2" t="s">
        <v>2514</v>
      </c>
      <c r="X141" s="19"/>
      <c r="Y141" s="19"/>
      <c r="Z141" s="19"/>
      <c r="AA141" s="19"/>
    </row>
    <row r="142" spans="1:27" ht="176.1" customHeight="1">
      <c r="A142" s="2" t="s">
        <v>2498</v>
      </c>
      <c r="B142" s="65"/>
      <c r="H142" s="39" t="s">
        <v>1936</v>
      </c>
      <c r="I142" s="19" t="s">
        <v>48</v>
      </c>
      <c r="J142" s="28" t="s">
        <v>1777</v>
      </c>
      <c r="K142" s="19" t="s">
        <v>2572</v>
      </c>
      <c r="L142" s="19" t="s">
        <v>2563</v>
      </c>
      <c r="M142" s="19" t="s">
        <v>2508</v>
      </c>
      <c r="P142" s="2"/>
      <c r="Q142" s="2"/>
      <c r="R142" s="2"/>
      <c r="S142" s="2"/>
      <c r="T142" s="2"/>
      <c r="U142" s="2" t="s">
        <v>2569</v>
      </c>
      <c r="V142" s="2" t="s">
        <v>2512</v>
      </c>
      <c r="W142" s="2" t="s">
        <v>2550</v>
      </c>
      <c r="X142" s="19" t="s">
        <v>2526</v>
      </c>
      <c r="Y142" s="19"/>
      <c r="Z142" s="19"/>
      <c r="AA142" s="19"/>
    </row>
    <row r="143" spans="1:27" ht="147">
      <c r="A143" s="2" t="s">
        <v>672</v>
      </c>
      <c r="B143" s="65"/>
      <c r="H143" s="39" t="s">
        <v>1936</v>
      </c>
      <c r="I143" s="19" t="s">
        <v>48</v>
      </c>
      <c r="J143" s="28" t="s">
        <v>1777</v>
      </c>
      <c r="K143" s="19" t="s">
        <v>2572</v>
      </c>
      <c r="L143" s="19" t="s">
        <v>2563</v>
      </c>
      <c r="M143" s="19" t="s">
        <v>2508</v>
      </c>
      <c r="P143" s="2"/>
      <c r="Q143" s="2"/>
      <c r="R143" s="2"/>
      <c r="S143" s="2"/>
      <c r="T143" s="2"/>
      <c r="U143" s="2" t="s">
        <v>2569</v>
      </c>
      <c r="V143" s="2" t="s">
        <v>2512</v>
      </c>
      <c r="W143" s="2" t="s">
        <v>2550</v>
      </c>
      <c r="X143" s="19" t="s">
        <v>2526</v>
      </c>
      <c r="Y143" s="19"/>
      <c r="Z143" s="19"/>
      <c r="AA143" s="19"/>
    </row>
    <row r="144" spans="1:27" ht="147">
      <c r="A144" s="2" t="s">
        <v>671</v>
      </c>
      <c r="B144" s="65"/>
      <c r="H144" s="39" t="s">
        <v>1936</v>
      </c>
      <c r="I144" s="19" t="s">
        <v>48</v>
      </c>
      <c r="J144" s="28" t="s">
        <v>1777</v>
      </c>
      <c r="K144" s="19" t="s">
        <v>2572</v>
      </c>
      <c r="L144" s="19" t="s">
        <v>2563</v>
      </c>
      <c r="M144" s="19" t="s">
        <v>2508</v>
      </c>
      <c r="P144" s="2"/>
      <c r="Q144" s="2"/>
      <c r="R144" s="2"/>
      <c r="S144" s="2"/>
      <c r="T144" s="2"/>
      <c r="U144" s="2" t="s">
        <v>2569</v>
      </c>
      <c r="V144" s="2" t="s">
        <v>2512</v>
      </c>
      <c r="W144" s="2" t="s">
        <v>2550</v>
      </c>
      <c r="X144" s="19" t="s">
        <v>2526</v>
      </c>
      <c r="Y144" s="19"/>
      <c r="Z144" s="19"/>
      <c r="AA144" s="19"/>
    </row>
    <row r="145" spans="1:27" s="44" customFormat="1" ht="42">
      <c r="A145" s="19" t="s">
        <v>1022</v>
      </c>
      <c r="B145" s="65"/>
      <c r="C145" s="19"/>
      <c r="D145" s="19"/>
      <c r="E145" s="19"/>
      <c r="F145" s="19"/>
      <c r="G145" s="2"/>
      <c r="H145" s="19" t="s">
        <v>1933</v>
      </c>
      <c r="I145" s="19" t="s">
        <v>57</v>
      </c>
      <c r="J145" s="28" t="s">
        <v>1245</v>
      </c>
      <c r="K145" s="19" t="s">
        <v>2505</v>
      </c>
      <c r="L145" s="19" t="s">
        <v>2533</v>
      </c>
      <c r="M145" s="19"/>
      <c r="N145" s="19"/>
      <c r="O145" s="19"/>
      <c r="P145" s="2"/>
      <c r="Q145" s="2"/>
      <c r="R145" s="2"/>
      <c r="S145" s="2"/>
      <c r="T145" s="2"/>
      <c r="U145" s="2" t="s">
        <v>2527</v>
      </c>
      <c r="V145" s="2" t="s">
        <v>2549</v>
      </c>
      <c r="W145" s="2"/>
      <c r="X145" s="19"/>
      <c r="Y145" s="19"/>
      <c r="Z145" s="19"/>
      <c r="AA145" s="19"/>
    </row>
    <row r="146" spans="1:27" ht="84">
      <c r="A146" s="2" t="s">
        <v>518</v>
      </c>
      <c r="B146" s="65"/>
      <c r="I146" s="19" t="s">
        <v>2257</v>
      </c>
      <c r="J146" s="28" t="s">
        <v>1414</v>
      </c>
      <c r="K146" s="19" t="s">
        <v>2505</v>
      </c>
      <c r="L146" s="19" t="s">
        <v>2563</v>
      </c>
      <c r="M146" s="19" t="s">
        <v>2564</v>
      </c>
      <c r="N146" s="19" t="s">
        <v>2534</v>
      </c>
      <c r="O146" s="19" t="s">
        <v>2565</v>
      </c>
      <c r="P146" s="2"/>
      <c r="Q146" s="2"/>
      <c r="R146" s="2"/>
      <c r="S146" s="2"/>
      <c r="T146" s="2"/>
      <c r="U146" s="2" t="s">
        <v>2527</v>
      </c>
      <c r="V146" s="2" t="s">
        <v>2550</v>
      </c>
      <c r="W146" s="2"/>
      <c r="X146" s="19"/>
      <c r="Y146" s="19"/>
      <c r="Z146" s="19"/>
      <c r="AA146" s="19"/>
    </row>
    <row r="147" spans="1:27" s="39" customFormat="1" ht="154.15" customHeight="1">
      <c r="A147" s="2" t="s">
        <v>1405</v>
      </c>
      <c r="B147" s="65"/>
      <c r="C147" s="19"/>
      <c r="D147" s="19"/>
      <c r="E147" s="19"/>
      <c r="F147" s="19"/>
      <c r="G147" s="2"/>
      <c r="H147" s="19" t="s">
        <v>1934</v>
      </c>
      <c r="I147" s="19" t="s">
        <v>64</v>
      </c>
      <c r="J147" s="28" t="s">
        <v>1414</v>
      </c>
      <c r="K147" s="19" t="s">
        <v>2505</v>
      </c>
      <c r="L147" s="19" t="s">
        <v>2563</v>
      </c>
      <c r="M147" s="19" t="s">
        <v>2564</v>
      </c>
      <c r="N147" s="19" t="s">
        <v>2534</v>
      </c>
      <c r="O147" s="19" t="s">
        <v>2565</v>
      </c>
      <c r="P147" s="2"/>
      <c r="Q147" s="2"/>
      <c r="R147" s="2"/>
      <c r="S147" s="2"/>
      <c r="T147" s="2"/>
      <c r="U147" s="2" t="s">
        <v>2527</v>
      </c>
      <c r="V147" s="2" t="s">
        <v>2550</v>
      </c>
      <c r="W147" s="2"/>
      <c r="X147" s="19"/>
      <c r="Y147" s="19"/>
      <c r="Z147" s="19"/>
      <c r="AA147" s="19"/>
    </row>
    <row r="148" spans="1:27" s="39" customFormat="1" ht="84">
      <c r="A148" s="2" t="s">
        <v>1404</v>
      </c>
      <c r="B148" s="65"/>
      <c r="C148" s="19"/>
      <c r="D148" s="19"/>
      <c r="E148" s="19"/>
      <c r="F148" s="19"/>
      <c r="G148" s="2"/>
      <c r="H148" s="19" t="s">
        <v>1934</v>
      </c>
      <c r="I148" s="19" t="s">
        <v>64</v>
      </c>
      <c r="J148" s="28" t="s">
        <v>1414</v>
      </c>
      <c r="K148" s="19" t="s">
        <v>2505</v>
      </c>
      <c r="L148" s="19" t="s">
        <v>2563</v>
      </c>
      <c r="M148" s="19" t="s">
        <v>2564</v>
      </c>
      <c r="N148" s="19" t="s">
        <v>2534</v>
      </c>
      <c r="O148" s="19" t="s">
        <v>2565</v>
      </c>
      <c r="P148" s="2"/>
      <c r="Q148" s="2"/>
      <c r="R148" s="2"/>
      <c r="S148" s="2"/>
      <c r="T148" s="2"/>
      <c r="U148" s="2" t="s">
        <v>2527</v>
      </c>
      <c r="V148" s="2" t="s">
        <v>2550</v>
      </c>
      <c r="W148" s="2"/>
      <c r="X148" s="19"/>
      <c r="Y148" s="19"/>
      <c r="Z148" s="19"/>
      <c r="AA148" s="19"/>
    </row>
    <row r="149" spans="1:27" ht="84">
      <c r="A149" s="2" t="s">
        <v>516</v>
      </c>
      <c r="B149" s="65"/>
      <c r="I149" s="19" t="s">
        <v>2257</v>
      </c>
      <c r="J149" s="28" t="s">
        <v>1414</v>
      </c>
      <c r="K149" s="19" t="s">
        <v>2505</v>
      </c>
      <c r="L149" s="19" t="s">
        <v>2563</v>
      </c>
      <c r="M149" s="19" t="s">
        <v>2564</v>
      </c>
      <c r="N149" s="19" t="s">
        <v>2534</v>
      </c>
      <c r="O149" s="19" t="s">
        <v>2565</v>
      </c>
      <c r="P149" s="2"/>
      <c r="Q149" s="2"/>
      <c r="R149" s="2"/>
      <c r="S149" s="2"/>
      <c r="T149" s="2"/>
      <c r="U149" s="2" t="s">
        <v>2527</v>
      </c>
      <c r="V149" s="2" t="s">
        <v>2550</v>
      </c>
      <c r="W149" s="2"/>
      <c r="X149" s="19"/>
      <c r="Y149" s="19"/>
      <c r="Z149" s="19"/>
      <c r="AA149" s="19"/>
    </row>
    <row r="150" spans="1:27" ht="84">
      <c r="A150" s="2" t="s">
        <v>1165</v>
      </c>
      <c r="B150" s="65"/>
      <c r="H150" s="19" t="s">
        <v>1933</v>
      </c>
      <c r="I150" s="19" t="s">
        <v>60</v>
      </c>
      <c r="J150" s="28" t="s">
        <v>1254</v>
      </c>
      <c r="K150" s="19" t="s">
        <v>2506</v>
      </c>
      <c r="L150" s="19" t="s">
        <v>2557</v>
      </c>
      <c r="P150" s="2"/>
      <c r="Q150" s="2"/>
      <c r="R150" s="2"/>
      <c r="S150" s="2"/>
      <c r="T150" s="2"/>
      <c r="U150" s="2" t="s">
        <v>2532</v>
      </c>
      <c r="V150" s="2"/>
      <c r="W150" s="2"/>
      <c r="X150" s="19"/>
      <c r="Y150" s="19"/>
      <c r="Z150" s="19"/>
      <c r="AA150" s="19"/>
    </row>
    <row r="151" spans="1:27" ht="84">
      <c r="A151" s="2" t="s">
        <v>1171</v>
      </c>
      <c r="B151" s="65"/>
      <c r="H151" s="19" t="s">
        <v>1933</v>
      </c>
      <c r="I151" s="19" t="s">
        <v>60</v>
      </c>
      <c r="J151" s="28" t="s">
        <v>1254</v>
      </c>
      <c r="K151" s="19" t="s">
        <v>2506</v>
      </c>
      <c r="L151" s="19" t="s">
        <v>2557</v>
      </c>
      <c r="P151" s="2"/>
      <c r="Q151" s="2"/>
      <c r="R151" s="2"/>
      <c r="S151" s="2"/>
      <c r="T151" s="2"/>
      <c r="U151" s="2" t="s">
        <v>2532</v>
      </c>
      <c r="V151" s="2"/>
      <c r="W151" s="2"/>
      <c r="X151" s="19"/>
      <c r="Y151" s="19"/>
      <c r="Z151" s="19"/>
      <c r="AA151" s="19"/>
    </row>
    <row r="152" spans="1:27" ht="84">
      <c r="A152" s="2" t="s">
        <v>1163</v>
      </c>
      <c r="B152" s="65"/>
      <c r="H152" s="19" t="s">
        <v>1933</v>
      </c>
      <c r="I152" s="19" t="s">
        <v>60</v>
      </c>
      <c r="J152" s="28" t="s">
        <v>1254</v>
      </c>
      <c r="K152" s="19" t="s">
        <v>2506</v>
      </c>
      <c r="L152" s="19" t="s">
        <v>2557</v>
      </c>
      <c r="P152" s="2"/>
      <c r="Q152" s="2"/>
      <c r="R152" s="2"/>
      <c r="S152" s="2"/>
      <c r="T152" s="2"/>
      <c r="U152" s="2" t="s">
        <v>2532</v>
      </c>
      <c r="V152" s="2"/>
      <c r="W152" s="2"/>
      <c r="X152" s="19"/>
      <c r="Y152" s="19"/>
      <c r="Z152" s="19"/>
      <c r="AA152" s="19"/>
    </row>
    <row r="153" spans="1:27" ht="84">
      <c r="A153" s="2" t="s">
        <v>1164</v>
      </c>
      <c r="B153" s="65"/>
      <c r="H153" s="19" t="s">
        <v>1933</v>
      </c>
      <c r="I153" s="19" t="s">
        <v>60</v>
      </c>
      <c r="J153" s="28" t="s">
        <v>1254</v>
      </c>
      <c r="K153" s="19" t="s">
        <v>2506</v>
      </c>
      <c r="L153" s="19" t="s">
        <v>2557</v>
      </c>
      <c r="P153" s="2"/>
      <c r="Q153" s="2"/>
      <c r="R153" s="2"/>
      <c r="S153" s="2"/>
      <c r="T153" s="2"/>
      <c r="U153" s="2" t="s">
        <v>2532</v>
      </c>
      <c r="V153" s="2"/>
      <c r="W153" s="2"/>
      <c r="X153" s="19"/>
      <c r="Y153" s="19"/>
      <c r="Z153" s="19"/>
      <c r="AA153" s="19"/>
    </row>
    <row r="154" spans="1:27" ht="84">
      <c r="A154" s="2" t="s">
        <v>1148</v>
      </c>
      <c r="B154" s="65"/>
      <c r="C154" s="19" t="s">
        <v>1127</v>
      </c>
      <c r="D154" s="19" t="s">
        <v>1138</v>
      </c>
      <c r="F154" s="19" t="s">
        <v>1215</v>
      </c>
      <c r="H154" s="19" t="s">
        <v>1933</v>
      </c>
      <c r="I154" s="19" t="s">
        <v>60</v>
      </c>
      <c r="J154" s="28" t="s">
        <v>1254</v>
      </c>
      <c r="K154" s="19" t="s">
        <v>2506</v>
      </c>
      <c r="L154" s="19" t="s">
        <v>2557</v>
      </c>
      <c r="P154" s="2"/>
      <c r="Q154" s="2"/>
      <c r="R154" s="2"/>
      <c r="S154" s="2"/>
      <c r="T154" s="2"/>
      <c r="U154" s="2" t="s">
        <v>2532</v>
      </c>
      <c r="V154" s="2"/>
      <c r="W154" s="2"/>
      <c r="X154" s="19"/>
      <c r="Y154" s="19"/>
      <c r="Z154" s="19"/>
      <c r="AA154" s="19"/>
    </row>
    <row r="155" spans="1:27" ht="126">
      <c r="A155" s="2" t="s">
        <v>767</v>
      </c>
      <c r="B155" s="65"/>
      <c r="H155" s="19" t="s">
        <v>1937</v>
      </c>
      <c r="I155" s="19" t="s">
        <v>51</v>
      </c>
      <c r="J155" s="28" t="s">
        <v>1255</v>
      </c>
      <c r="K155" s="19" t="s">
        <v>2506</v>
      </c>
      <c r="L155" s="19" t="s">
        <v>2555</v>
      </c>
      <c r="M155" s="19" t="s">
        <v>2538</v>
      </c>
      <c r="N155" s="19" t="s">
        <v>2557</v>
      </c>
      <c r="O155" s="19" t="s">
        <v>2541</v>
      </c>
      <c r="P155" s="2"/>
      <c r="Q155" s="2"/>
      <c r="R155" s="2"/>
      <c r="S155" s="2"/>
      <c r="T155" s="2"/>
      <c r="U155" s="2" t="s">
        <v>2509</v>
      </c>
      <c r="V155" s="2" t="s">
        <v>2514</v>
      </c>
      <c r="W155" s="2" t="s">
        <v>2515</v>
      </c>
      <c r="X155" s="19"/>
      <c r="Y155" s="19"/>
      <c r="Z155" s="19"/>
      <c r="AA155" s="19"/>
    </row>
    <row r="156" spans="1:27" ht="126">
      <c r="A156" s="2" t="s">
        <v>766</v>
      </c>
      <c r="B156" s="65"/>
      <c r="H156" s="19" t="s">
        <v>1937</v>
      </c>
      <c r="I156" s="19" t="s">
        <v>51</v>
      </c>
      <c r="J156" s="28" t="s">
        <v>1255</v>
      </c>
      <c r="K156" s="19" t="s">
        <v>2506</v>
      </c>
      <c r="L156" s="19" t="s">
        <v>2555</v>
      </c>
      <c r="M156" s="19" t="s">
        <v>2538</v>
      </c>
      <c r="N156" s="19" t="s">
        <v>2557</v>
      </c>
      <c r="O156" s="19" t="s">
        <v>2541</v>
      </c>
      <c r="P156" s="2"/>
      <c r="Q156" s="2"/>
      <c r="R156" s="2"/>
      <c r="S156" s="2"/>
      <c r="T156" s="2"/>
      <c r="U156" s="2" t="s">
        <v>2509</v>
      </c>
      <c r="V156" s="2" t="s">
        <v>2514</v>
      </c>
      <c r="W156" s="2" t="s">
        <v>2515</v>
      </c>
      <c r="X156" s="19"/>
      <c r="Y156" s="19"/>
      <c r="Z156" s="19"/>
      <c r="AA156" s="19"/>
    </row>
    <row r="157" spans="1:27" ht="126">
      <c r="A157" s="2" t="s">
        <v>765</v>
      </c>
      <c r="B157" s="65"/>
      <c r="H157" s="19" t="s">
        <v>1937</v>
      </c>
      <c r="I157" s="19" t="s">
        <v>51</v>
      </c>
      <c r="J157" s="28" t="s">
        <v>1255</v>
      </c>
      <c r="K157" s="19" t="s">
        <v>2506</v>
      </c>
      <c r="L157" s="19" t="s">
        <v>2555</v>
      </c>
      <c r="M157" s="19" t="s">
        <v>2538</v>
      </c>
      <c r="N157" s="19" t="s">
        <v>2557</v>
      </c>
      <c r="O157" s="19" t="s">
        <v>2541</v>
      </c>
      <c r="P157" s="2"/>
      <c r="Q157" s="2"/>
      <c r="R157" s="2"/>
      <c r="S157" s="2"/>
      <c r="T157" s="2"/>
      <c r="U157" s="2" t="s">
        <v>2509</v>
      </c>
      <c r="V157" s="2" t="s">
        <v>2514</v>
      </c>
      <c r="W157" s="2" t="s">
        <v>2515</v>
      </c>
      <c r="X157" s="19"/>
      <c r="Y157" s="19"/>
      <c r="Z157" s="19"/>
      <c r="AA157" s="19"/>
    </row>
    <row r="158" spans="1:27" ht="44.1" customHeight="1">
      <c r="A158" s="2" t="s">
        <v>768</v>
      </c>
      <c r="B158" s="65"/>
      <c r="H158" s="19" t="s">
        <v>1937</v>
      </c>
      <c r="I158" s="19" t="s">
        <v>51</v>
      </c>
      <c r="J158" s="28" t="s">
        <v>1255</v>
      </c>
      <c r="K158" s="19" t="s">
        <v>2506</v>
      </c>
      <c r="L158" s="19" t="s">
        <v>2555</v>
      </c>
      <c r="M158" s="19" t="s">
        <v>2538</v>
      </c>
      <c r="N158" s="19" t="s">
        <v>2557</v>
      </c>
      <c r="O158" s="19" t="s">
        <v>2541</v>
      </c>
      <c r="P158" s="2"/>
      <c r="Q158" s="2"/>
      <c r="R158" s="2"/>
      <c r="S158" s="2"/>
      <c r="T158" s="2"/>
      <c r="U158" s="2" t="s">
        <v>2509</v>
      </c>
      <c r="V158" s="2" t="s">
        <v>2514</v>
      </c>
      <c r="W158" s="2" t="s">
        <v>2515</v>
      </c>
      <c r="X158" s="19"/>
      <c r="Y158" s="19"/>
      <c r="Z158" s="19"/>
      <c r="AA158" s="19"/>
    </row>
    <row r="159" spans="1:27" ht="44.1" customHeight="1">
      <c r="A159" s="2" t="s">
        <v>1511</v>
      </c>
      <c r="B159" s="65"/>
      <c r="H159" s="19" t="s">
        <v>1936</v>
      </c>
      <c r="I159" s="19" t="s">
        <v>65</v>
      </c>
      <c r="J159" s="28" t="s">
        <v>1256</v>
      </c>
      <c r="K159" s="19" t="s">
        <v>2505</v>
      </c>
      <c r="L159" s="19" t="s">
        <v>2534</v>
      </c>
      <c r="P159" s="2"/>
      <c r="Q159" s="2"/>
      <c r="R159" s="2"/>
      <c r="S159" s="2"/>
      <c r="T159" s="2"/>
      <c r="U159" s="2" t="s">
        <v>2527</v>
      </c>
      <c r="V159" s="2" t="s">
        <v>2550</v>
      </c>
      <c r="W159" s="2"/>
      <c r="X159" s="19"/>
      <c r="Y159" s="19"/>
      <c r="Z159" s="19"/>
      <c r="AA159" s="19"/>
    </row>
    <row r="160" spans="1:27" ht="84">
      <c r="A160" s="2" t="s">
        <v>626</v>
      </c>
      <c r="B160" s="65"/>
      <c r="H160" s="19" t="s">
        <v>1934</v>
      </c>
      <c r="I160" s="19" t="s">
        <v>45</v>
      </c>
      <c r="J160" s="28" t="s">
        <v>1256</v>
      </c>
      <c r="K160" s="19" t="s">
        <v>2505</v>
      </c>
      <c r="L160" s="19" t="s">
        <v>2534</v>
      </c>
      <c r="P160" s="2"/>
      <c r="Q160" s="2"/>
      <c r="R160" s="2"/>
      <c r="S160" s="2"/>
      <c r="T160" s="2"/>
      <c r="U160" s="2" t="s">
        <v>2527</v>
      </c>
      <c r="V160" s="2" t="s">
        <v>2550</v>
      </c>
      <c r="W160" s="2"/>
      <c r="X160" s="19"/>
      <c r="Y160" s="19"/>
      <c r="Z160" s="19"/>
      <c r="AA160" s="19"/>
    </row>
    <row r="161" spans="1:27" ht="44.1" customHeight="1">
      <c r="A161" s="2" t="s">
        <v>873</v>
      </c>
      <c r="B161" s="65"/>
      <c r="H161" s="19" t="s">
        <v>1933</v>
      </c>
      <c r="I161" s="19" t="s">
        <v>52</v>
      </c>
      <c r="J161" s="28" t="s">
        <v>1256</v>
      </c>
      <c r="K161" s="19" t="s">
        <v>2505</v>
      </c>
      <c r="L161" s="19" t="s">
        <v>2534</v>
      </c>
      <c r="P161" s="2"/>
      <c r="Q161" s="2"/>
      <c r="R161" s="2"/>
      <c r="S161" s="2"/>
      <c r="T161" s="2"/>
      <c r="U161" s="2" t="s">
        <v>2527</v>
      </c>
      <c r="V161" s="2" t="s">
        <v>2550</v>
      </c>
      <c r="W161" s="2"/>
      <c r="X161" s="19"/>
      <c r="Y161" s="19"/>
      <c r="Z161" s="19"/>
      <c r="AA161" s="19"/>
    </row>
    <row r="162" spans="1:27" ht="44.1" customHeight="1">
      <c r="A162" s="2" t="s">
        <v>1512</v>
      </c>
      <c r="B162" s="65"/>
      <c r="H162" s="19" t="s">
        <v>1936</v>
      </c>
      <c r="I162" s="19" t="s">
        <v>65</v>
      </c>
      <c r="J162" s="28" t="s">
        <v>1256</v>
      </c>
      <c r="K162" s="19" t="s">
        <v>2505</v>
      </c>
      <c r="L162" s="19" t="s">
        <v>2534</v>
      </c>
      <c r="P162" s="2"/>
      <c r="Q162" s="2"/>
      <c r="R162" s="2"/>
      <c r="S162" s="2"/>
      <c r="T162" s="2"/>
      <c r="U162" s="2" t="s">
        <v>2527</v>
      </c>
      <c r="V162" s="2" t="s">
        <v>2550</v>
      </c>
      <c r="W162" s="2"/>
      <c r="X162" s="19"/>
      <c r="Y162" s="19"/>
      <c r="Z162" s="19"/>
      <c r="AA162" s="19"/>
    </row>
    <row r="163" spans="1:27" ht="44.1" customHeight="1">
      <c r="A163" s="2" t="s">
        <v>1712</v>
      </c>
      <c r="B163" s="65"/>
      <c r="H163" s="19" t="s">
        <v>1934</v>
      </c>
      <c r="I163" s="19" t="s">
        <v>69</v>
      </c>
      <c r="J163" s="28" t="s">
        <v>1256</v>
      </c>
      <c r="K163" s="19" t="s">
        <v>2505</v>
      </c>
      <c r="L163" s="19" t="s">
        <v>2534</v>
      </c>
      <c r="P163" s="2"/>
      <c r="Q163" s="2"/>
      <c r="R163" s="2"/>
      <c r="S163" s="2"/>
      <c r="T163" s="2"/>
      <c r="U163" s="2" t="s">
        <v>2527</v>
      </c>
      <c r="V163" s="2" t="s">
        <v>2550</v>
      </c>
      <c r="W163" s="2"/>
      <c r="X163" s="19"/>
      <c r="Y163" s="19"/>
      <c r="Z163" s="19"/>
      <c r="AA163" s="19"/>
    </row>
    <row r="164" spans="1:27" ht="105">
      <c r="A164" s="2" t="s">
        <v>2240</v>
      </c>
      <c r="B164" s="65"/>
      <c r="I164" s="19" t="s">
        <v>2232</v>
      </c>
      <c r="J164" s="28" t="s">
        <v>2250</v>
      </c>
      <c r="K164" s="19" t="s">
        <v>2506</v>
      </c>
      <c r="L164" s="19" t="s">
        <v>2558</v>
      </c>
      <c r="M164" s="19" t="s">
        <v>2538</v>
      </c>
      <c r="P164" s="2"/>
      <c r="Q164" s="2"/>
      <c r="R164" s="2"/>
      <c r="S164" s="2"/>
      <c r="T164" s="2"/>
      <c r="U164" s="2" t="s">
        <v>2509</v>
      </c>
      <c r="V164" s="2" t="s">
        <v>2513</v>
      </c>
      <c r="W164" s="2"/>
      <c r="X164" s="19"/>
      <c r="Y164" s="19"/>
      <c r="Z164" s="19"/>
      <c r="AA164" s="19"/>
    </row>
    <row r="165" spans="1:27" ht="105">
      <c r="A165" s="2" t="s">
        <v>2241</v>
      </c>
      <c r="B165" s="65"/>
      <c r="I165" s="19" t="s">
        <v>2232</v>
      </c>
      <c r="J165" s="28" t="s">
        <v>2250</v>
      </c>
      <c r="K165" s="19" t="s">
        <v>2506</v>
      </c>
      <c r="L165" s="19" t="s">
        <v>2558</v>
      </c>
      <c r="M165" s="19" t="s">
        <v>2538</v>
      </c>
      <c r="P165" s="2"/>
      <c r="Q165" s="2"/>
      <c r="R165" s="2"/>
      <c r="S165" s="2"/>
      <c r="T165" s="2"/>
      <c r="U165" s="2" t="s">
        <v>2509</v>
      </c>
      <c r="V165" s="2" t="s">
        <v>2513</v>
      </c>
      <c r="W165" s="2"/>
      <c r="X165" s="19"/>
      <c r="Y165" s="19"/>
      <c r="Z165" s="19"/>
      <c r="AA165" s="19"/>
    </row>
    <row r="166" spans="1:27" ht="147">
      <c r="A166" s="2" t="s">
        <v>1700</v>
      </c>
      <c r="B166" s="65"/>
      <c r="H166" s="19" t="s">
        <v>1934</v>
      </c>
      <c r="I166" s="19" t="s">
        <v>69</v>
      </c>
      <c r="J166" s="28" t="s">
        <v>1668</v>
      </c>
      <c r="K166" s="19" t="s">
        <v>2506</v>
      </c>
      <c r="L166" s="19" t="s">
        <v>2508</v>
      </c>
      <c r="P166" s="2"/>
      <c r="Q166" s="2"/>
      <c r="R166" s="2"/>
      <c r="S166" s="2"/>
      <c r="T166" s="2"/>
      <c r="U166" s="2" t="s">
        <v>2509</v>
      </c>
      <c r="V166" s="2" t="s">
        <v>2512</v>
      </c>
      <c r="W166" s="2"/>
      <c r="X166" s="19"/>
      <c r="Y166" s="19"/>
      <c r="Z166" s="19"/>
      <c r="AA166" s="19"/>
    </row>
    <row r="167" spans="1:27" ht="147">
      <c r="A167" s="2" t="s">
        <v>1698</v>
      </c>
      <c r="B167" s="65"/>
      <c r="H167" s="19" t="s">
        <v>1934</v>
      </c>
      <c r="I167" s="19" t="s">
        <v>69</v>
      </c>
      <c r="J167" s="28" t="s">
        <v>1668</v>
      </c>
      <c r="K167" s="19" t="s">
        <v>2506</v>
      </c>
      <c r="L167" s="19" t="s">
        <v>2508</v>
      </c>
      <c r="P167" s="2"/>
      <c r="Q167" s="2"/>
      <c r="R167" s="2"/>
      <c r="S167" s="2"/>
      <c r="T167" s="2"/>
      <c r="U167" s="2" t="s">
        <v>2509</v>
      </c>
      <c r="V167" s="2" t="s">
        <v>2512</v>
      </c>
      <c r="W167" s="2"/>
      <c r="X167" s="19"/>
      <c r="Y167" s="19"/>
      <c r="Z167" s="19"/>
      <c r="AA167" s="19"/>
    </row>
    <row r="168" spans="1:27" s="39" customFormat="1" ht="147">
      <c r="A168" s="2" t="s">
        <v>601</v>
      </c>
      <c r="B168" s="65"/>
      <c r="C168" s="19"/>
      <c r="D168" s="19"/>
      <c r="E168" s="19"/>
      <c r="F168" s="19"/>
      <c r="G168" s="2"/>
      <c r="H168" s="19" t="s">
        <v>1934</v>
      </c>
      <c r="I168" s="19" t="s">
        <v>45</v>
      </c>
      <c r="J168" s="28" t="s">
        <v>1668</v>
      </c>
      <c r="K168" s="19" t="s">
        <v>2506</v>
      </c>
      <c r="L168" s="19" t="s">
        <v>2508</v>
      </c>
      <c r="M168" s="19"/>
      <c r="N168" s="19"/>
      <c r="O168" s="19"/>
      <c r="P168" s="2"/>
      <c r="Q168" s="2"/>
      <c r="R168" s="2"/>
      <c r="S168" s="2"/>
      <c r="T168" s="2"/>
      <c r="U168" s="2" t="s">
        <v>2509</v>
      </c>
      <c r="V168" s="2" t="s">
        <v>2512</v>
      </c>
      <c r="W168" s="2"/>
      <c r="X168" s="19"/>
      <c r="Y168" s="19"/>
      <c r="Z168" s="19"/>
      <c r="AA168" s="19"/>
    </row>
    <row r="169" spans="1:27" s="39" customFormat="1" ht="44.1" customHeight="1">
      <c r="A169" s="2" t="s">
        <v>600</v>
      </c>
      <c r="B169" s="65"/>
      <c r="C169" s="19"/>
      <c r="D169" s="19"/>
      <c r="E169" s="19"/>
      <c r="F169" s="19"/>
      <c r="G169" s="2"/>
      <c r="H169" s="19" t="s">
        <v>1934</v>
      </c>
      <c r="I169" s="19" t="s">
        <v>45</v>
      </c>
      <c r="J169" s="28" t="s">
        <v>1668</v>
      </c>
      <c r="K169" s="19" t="s">
        <v>2506</v>
      </c>
      <c r="L169" s="19" t="s">
        <v>2508</v>
      </c>
      <c r="M169" s="19"/>
      <c r="N169" s="19"/>
      <c r="O169" s="19"/>
      <c r="P169" s="2"/>
      <c r="Q169" s="2"/>
      <c r="R169" s="2"/>
      <c r="S169" s="2"/>
      <c r="T169" s="2"/>
      <c r="U169" s="2" t="s">
        <v>2509</v>
      </c>
      <c r="V169" s="2" t="s">
        <v>2512</v>
      </c>
      <c r="W169" s="2"/>
      <c r="X169" s="19"/>
      <c r="Y169" s="19"/>
      <c r="Z169" s="19"/>
      <c r="AA169" s="19"/>
    </row>
    <row r="170" spans="1:27" ht="147">
      <c r="A170" s="2" t="s">
        <v>430</v>
      </c>
      <c r="B170" s="65"/>
      <c r="I170" s="19" t="s">
        <v>405</v>
      </c>
      <c r="J170" s="28" t="s">
        <v>1668</v>
      </c>
      <c r="K170" s="19" t="s">
        <v>2506</v>
      </c>
      <c r="L170" s="19" t="s">
        <v>2508</v>
      </c>
      <c r="P170" s="2"/>
      <c r="Q170" s="2"/>
      <c r="R170" s="2"/>
      <c r="S170" s="2"/>
      <c r="T170" s="2"/>
      <c r="U170" s="2" t="s">
        <v>2509</v>
      </c>
      <c r="V170" s="2" t="s">
        <v>2512</v>
      </c>
      <c r="W170" s="2"/>
      <c r="X170" s="19"/>
      <c r="Y170" s="19"/>
      <c r="Z170" s="19"/>
      <c r="AA170" s="19"/>
    </row>
    <row r="171" spans="1:27" ht="66" customHeight="1">
      <c r="A171" s="2" t="s">
        <v>1699</v>
      </c>
      <c r="B171" s="65"/>
      <c r="H171" s="19" t="s">
        <v>1934</v>
      </c>
      <c r="I171" s="19" t="s">
        <v>69</v>
      </c>
      <c r="J171" s="28" t="s">
        <v>1668</v>
      </c>
      <c r="K171" s="19" t="s">
        <v>2506</v>
      </c>
      <c r="L171" s="19" t="s">
        <v>2508</v>
      </c>
      <c r="P171" s="2"/>
      <c r="Q171" s="2"/>
      <c r="R171" s="2"/>
      <c r="S171" s="2"/>
      <c r="T171" s="2"/>
      <c r="U171" s="2" t="s">
        <v>2509</v>
      </c>
      <c r="V171" s="2" t="s">
        <v>2512</v>
      </c>
      <c r="W171" s="2"/>
      <c r="X171" s="19"/>
      <c r="Y171" s="19"/>
      <c r="Z171" s="19"/>
      <c r="AA171" s="19"/>
    </row>
    <row r="172" spans="1:27" ht="147">
      <c r="A172" s="2" t="s">
        <v>604</v>
      </c>
      <c r="B172" s="65"/>
      <c r="H172" s="19" t="s">
        <v>1934</v>
      </c>
      <c r="I172" s="19" t="s">
        <v>45</v>
      </c>
      <c r="J172" s="28" t="s">
        <v>1668</v>
      </c>
      <c r="K172" s="19" t="s">
        <v>2506</v>
      </c>
      <c r="L172" s="19" t="s">
        <v>2508</v>
      </c>
      <c r="P172" s="2"/>
      <c r="Q172" s="2"/>
      <c r="R172" s="2"/>
      <c r="S172" s="2"/>
      <c r="T172" s="2"/>
      <c r="U172" s="2" t="s">
        <v>2509</v>
      </c>
      <c r="V172" s="2" t="s">
        <v>2512</v>
      </c>
      <c r="W172" s="2"/>
      <c r="X172" s="19"/>
      <c r="Y172" s="19"/>
      <c r="Z172" s="19"/>
      <c r="AA172" s="19"/>
    </row>
    <row r="173" spans="1:27" ht="147">
      <c r="A173" s="2" t="s">
        <v>602</v>
      </c>
      <c r="B173" s="65"/>
      <c r="H173" s="19" t="s">
        <v>1934</v>
      </c>
      <c r="I173" s="19" t="s">
        <v>45</v>
      </c>
      <c r="J173" s="28" t="s">
        <v>1668</v>
      </c>
      <c r="K173" s="19" t="s">
        <v>2506</v>
      </c>
      <c r="L173" s="19" t="s">
        <v>2508</v>
      </c>
      <c r="P173" s="2"/>
      <c r="Q173" s="2"/>
      <c r="R173" s="2"/>
      <c r="S173" s="2"/>
      <c r="T173" s="2"/>
      <c r="U173" s="2" t="s">
        <v>2509</v>
      </c>
      <c r="V173" s="2" t="s">
        <v>2512</v>
      </c>
      <c r="W173" s="2"/>
      <c r="X173" s="19"/>
      <c r="Y173" s="19"/>
      <c r="Z173" s="19"/>
      <c r="AA173" s="19"/>
    </row>
    <row r="174" spans="1:27" ht="147">
      <c r="A174" s="2" t="s">
        <v>1697</v>
      </c>
      <c r="B174" s="65"/>
      <c r="H174" s="19" t="s">
        <v>1934</v>
      </c>
      <c r="I174" s="19" t="s">
        <v>69</v>
      </c>
      <c r="J174" s="28" t="s">
        <v>1668</v>
      </c>
      <c r="K174" s="19" t="s">
        <v>2506</v>
      </c>
      <c r="L174" s="19" t="s">
        <v>2508</v>
      </c>
      <c r="P174" s="2"/>
      <c r="Q174" s="2"/>
      <c r="R174" s="2"/>
      <c r="S174" s="2"/>
      <c r="T174" s="2"/>
      <c r="U174" s="2" t="s">
        <v>2509</v>
      </c>
      <c r="V174" s="2" t="s">
        <v>2512</v>
      </c>
      <c r="W174" s="2"/>
      <c r="X174" s="19"/>
      <c r="Y174" s="19"/>
      <c r="Z174" s="19"/>
      <c r="AA174" s="19"/>
    </row>
    <row r="175" spans="1:27" ht="147">
      <c r="A175" s="2" t="s">
        <v>603</v>
      </c>
      <c r="B175" s="65"/>
      <c r="H175" s="19" t="s">
        <v>1934</v>
      </c>
      <c r="I175" s="19" t="s">
        <v>45</v>
      </c>
      <c r="J175" s="28" t="s">
        <v>1668</v>
      </c>
      <c r="K175" s="19" t="s">
        <v>2506</v>
      </c>
      <c r="L175" s="19" t="s">
        <v>2508</v>
      </c>
      <c r="P175" s="2"/>
      <c r="Q175" s="2"/>
      <c r="R175" s="2"/>
      <c r="S175" s="2"/>
      <c r="T175" s="2"/>
      <c r="U175" s="2" t="s">
        <v>2509</v>
      </c>
      <c r="V175" s="2" t="s">
        <v>2512</v>
      </c>
      <c r="W175" s="2"/>
      <c r="X175" s="19"/>
      <c r="Y175" s="19"/>
      <c r="Z175" s="19"/>
      <c r="AA175" s="19"/>
    </row>
    <row r="176" spans="1:27" ht="44.1" customHeight="1">
      <c r="A176" s="2" t="s">
        <v>1701</v>
      </c>
      <c r="B176" s="65"/>
      <c r="H176" s="19" t="s">
        <v>1934</v>
      </c>
      <c r="I176" s="19" t="s">
        <v>69</v>
      </c>
      <c r="J176" s="28" t="s">
        <v>1668</v>
      </c>
      <c r="K176" s="19" t="s">
        <v>2506</v>
      </c>
      <c r="L176" s="19" t="s">
        <v>2508</v>
      </c>
      <c r="P176" s="2"/>
      <c r="Q176" s="2"/>
      <c r="R176" s="2"/>
      <c r="S176" s="2"/>
      <c r="T176" s="2"/>
      <c r="U176" s="2" t="s">
        <v>2509</v>
      </c>
      <c r="V176" s="2" t="s">
        <v>2512</v>
      </c>
      <c r="W176" s="2"/>
      <c r="X176" s="19"/>
      <c r="Y176" s="19"/>
      <c r="Z176" s="19"/>
      <c r="AA176" s="19"/>
    </row>
    <row r="177" spans="1:27" ht="84">
      <c r="A177" s="19" t="s">
        <v>2262</v>
      </c>
      <c r="B177" s="65"/>
      <c r="I177" s="19" t="s">
        <v>2258</v>
      </c>
      <c r="J177" s="28" t="s">
        <v>2263</v>
      </c>
      <c r="K177" s="58" t="s">
        <v>2573</v>
      </c>
      <c r="P177" s="2"/>
      <c r="Q177" s="2"/>
      <c r="R177" s="2"/>
      <c r="S177" s="2"/>
      <c r="T177" s="2"/>
      <c r="U177" s="2" t="s">
        <v>2566</v>
      </c>
      <c r="V177" s="2" t="s">
        <v>2550</v>
      </c>
      <c r="W177" s="2" t="s">
        <v>2526</v>
      </c>
      <c r="X177" s="19"/>
      <c r="Y177" s="19"/>
      <c r="Z177" s="19"/>
      <c r="AA177" s="19"/>
    </row>
    <row r="178" spans="1:27" ht="63">
      <c r="A178" s="2" t="s">
        <v>872</v>
      </c>
      <c r="B178" s="65"/>
      <c r="H178" s="19" t="s">
        <v>1933</v>
      </c>
      <c r="I178" s="19" t="s">
        <v>52</v>
      </c>
      <c r="J178" s="28" t="s">
        <v>1257</v>
      </c>
      <c r="K178" s="58" t="s">
        <v>2574</v>
      </c>
      <c r="P178" s="2"/>
      <c r="Q178" s="2"/>
      <c r="R178" s="2"/>
      <c r="S178" s="2"/>
      <c r="T178" s="2"/>
      <c r="U178" s="2" t="s">
        <v>2567</v>
      </c>
      <c r="V178" s="2" t="s">
        <v>2526</v>
      </c>
      <c r="W178" s="2" t="s">
        <v>2514</v>
      </c>
      <c r="X178" s="19"/>
      <c r="Y178" s="19"/>
      <c r="Z178" s="19"/>
      <c r="AA178" s="19"/>
    </row>
    <row r="179" spans="1:27" ht="63">
      <c r="A179" s="19" t="s">
        <v>886</v>
      </c>
      <c r="B179" s="65"/>
      <c r="H179" s="19" t="s">
        <v>1933</v>
      </c>
      <c r="I179" s="19" t="s">
        <v>52</v>
      </c>
      <c r="J179" s="28" t="s">
        <v>1257</v>
      </c>
      <c r="K179" s="58" t="s">
        <v>2574</v>
      </c>
      <c r="P179" s="2"/>
      <c r="Q179" s="2"/>
      <c r="R179" s="2"/>
      <c r="S179" s="2"/>
      <c r="T179" s="2"/>
      <c r="U179" s="2" t="s">
        <v>2567</v>
      </c>
      <c r="V179" s="2" t="s">
        <v>2526</v>
      </c>
      <c r="W179" s="2" t="s">
        <v>2514</v>
      </c>
      <c r="X179" s="19"/>
      <c r="Y179" s="19"/>
      <c r="Z179" s="19"/>
      <c r="AA179" s="19"/>
    </row>
    <row r="180" spans="1:27" ht="44.1" customHeight="1">
      <c r="A180" s="2" t="s">
        <v>871</v>
      </c>
      <c r="B180" s="65"/>
      <c r="H180" s="19" t="s">
        <v>1933</v>
      </c>
      <c r="I180" s="19" t="s">
        <v>52</v>
      </c>
      <c r="J180" s="28" t="s">
        <v>1257</v>
      </c>
      <c r="K180" s="58" t="s">
        <v>2574</v>
      </c>
      <c r="P180" s="2"/>
      <c r="Q180" s="2"/>
      <c r="R180" s="2"/>
      <c r="S180" s="2"/>
      <c r="T180" s="2"/>
      <c r="U180" s="2" t="s">
        <v>2567</v>
      </c>
      <c r="V180" s="2" t="s">
        <v>2526</v>
      </c>
      <c r="W180" s="2" t="s">
        <v>2514</v>
      </c>
      <c r="X180" s="19"/>
      <c r="Y180" s="19"/>
      <c r="Z180" s="19"/>
      <c r="AA180" s="19"/>
    </row>
    <row r="181" spans="1:27" ht="126">
      <c r="A181" s="2" t="s">
        <v>646</v>
      </c>
      <c r="B181" s="65"/>
      <c r="H181" s="39" t="s">
        <v>1935</v>
      </c>
      <c r="I181" s="19" t="s">
        <v>46</v>
      </c>
      <c r="J181" s="28" t="s">
        <v>1763</v>
      </c>
      <c r="K181" s="19" t="s">
        <v>2506</v>
      </c>
      <c r="L181" s="19" t="s">
        <v>2538</v>
      </c>
      <c r="M181" s="19" t="s">
        <v>2541</v>
      </c>
      <c r="P181" s="2"/>
      <c r="Q181" s="2"/>
      <c r="R181" s="2"/>
      <c r="S181" s="2"/>
      <c r="T181" s="2"/>
      <c r="U181" s="2" t="s">
        <v>2509</v>
      </c>
      <c r="V181" s="2" t="s">
        <v>2514</v>
      </c>
      <c r="W181" s="2"/>
      <c r="X181" s="19"/>
      <c r="Y181" s="19"/>
      <c r="Z181" s="19"/>
      <c r="AA181" s="19"/>
    </row>
    <row r="182" spans="1:27" ht="126">
      <c r="A182" s="2" t="s">
        <v>641</v>
      </c>
      <c r="B182" s="65"/>
      <c r="H182" s="39" t="s">
        <v>1935</v>
      </c>
      <c r="I182" s="19" t="s">
        <v>46</v>
      </c>
      <c r="J182" s="28" t="s">
        <v>1763</v>
      </c>
      <c r="K182" s="19" t="s">
        <v>2506</v>
      </c>
      <c r="L182" s="19" t="s">
        <v>2538</v>
      </c>
      <c r="M182" s="19" t="s">
        <v>2541</v>
      </c>
      <c r="P182" s="2"/>
      <c r="Q182" s="2"/>
      <c r="R182" s="2"/>
      <c r="S182" s="2"/>
      <c r="T182" s="2"/>
      <c r="U182" s="2" t="s">
        <v>2509</v>
      </c>
      <c r="V182" s="2" t="s">
        <v>2514</v>
      </c>
      <c r="W182" s="2"/>
      <c r="X182" s="19"/>
      <c r="Y182" s="19"/>
      <c r="Z182" s="19"/>
      <c r="AA182" s="19"/>
    </row>
    <row r="183" spans="1:27" ht="126">
      <c r="A183" s="2" t="s">
        <v>642</v>
      </c>
      <c r="B183" s="65"/>
      <c r="H183" s="39" t="s">
        <v>1935</v>
      </c>
      <c r="I183" s="19" t="s">
        <v>46</v>
      </c>
      <c r="J183" s="28" t="s">
        <v>1763</v>
      </c>
      <c r="K183" s="19" t="s">
        <v>2506</v>
      </c>
      <c r="L183" s="19" t="s">
        <v>2538</v>
      </c>
      <c r="M183" s="19" t="s">
        <v>2541</v>
      </c>
      <c r="P183" s="2"/>
      <c r="Q183" s="2"/>
      <c r="R183" s="2"/>
      <c r="S183" s="2"/>
      <c r="T183" s="2"/>
      <c r="U183" s="2" t="s">
        <v>2509</v>
      </c>
      <c r="V183" s="2" t="s">
        <v>2514</v>
      </c>
      <c r="W183" s="2"/>
      <c r="X183" s="19"/>
      <c r="Y183" s="19"/>
      <c r="Z183" s="19"/>
      <c r="AA183" s="19"/>
    </row>
    <row r="184" spans="1:27" ht="44.1" customHeight="1">
      <c r="A184" s="2" t="s">
        <v>643</v>
      </c>
      <c r="B184" s="65"/>
      <c r="H184" s="39" t="s">
        <v>1935</v>
      </c>
      <c r="I184" s="19" t="s">
        <v>46</v>
      </c>
      <c r="J184" s="28" t="s">
        <v>1763</v>
      </c>
      <c r="K184" s="19" t="s">
        <v>2506</v>
      </c>
      <c r="L184" s="19" t="s">
        <v>2538</v>
      </c>
      <c r="M184" s="19" t="s">
        <v>2541</v>
      </c>
      <c r="P184" s="2"/>
      <c r="Q184" s="2"/>
      <c r="R184" s="2"/>
      <c r="S184" s="2"/>
      <c r="T184" s="2"/>
      <c r="U184" s="2" t="s">
        <v>2509</v>
      </c>
      <c r="V184" s="2" t="s">
        <v>2514</v>
      </c>
      <c r="W184" s="2"/>
      <c r="X184" s="19"/>
      <c r="Y184" s="19"/>
      <c r="Z184" s="19"/>
      <c r="AA184" s="19"/>
    </row>
    <row r="185" spans="1:27" ht="44.1" customHeight="1">
      <c r="A185" s="2" t="s">
        <v>645</v>
      </c>
      <c r="B185" s="65"/>
      <c r="H185" s="39" t="s">
        <v>1935</v>
      </c>
      <c r="I185" s="19" t="s">
        <v>46</v>
      </c>
      <c r="J185" s="28" t="s">
        <v>1763</v>
      </c>
      <c r="K185" s="19" t="s">
        <v>2506</v>
      </c>
      <c r="L185" s="19" t="s">
        <v>2538</v>
      </c>
      <c r="M185" s="19" t="s">
        <v>2541</v>
      </c>
      <c r="P185" s="2"/>
      <c r="Q185" s="2"/>
      <c r="R185" s="2"/>
      <c r="S185" s="2"/>
      <c r="T185" s="2"/>
      <c r="U185" s="2" t="s">
        <v>2509</v>
      </c>
      <c r="V185" s="2" t="s">
        <v>2514</v>
      </c>
      <c r="W185" s="2"/>
      <c r="X185" s="19"/>
      <c r="Y185" s="19"/>
      <c r="Z185" s="19"/>
      <c r="AA185" s="19"/>
    </row>
    <row r="186" spans="1:27" s="39" customFormat="1" ht="66" customHeight="1">
      <c r="A186" s="2" t="s">
        <v>644</v>
      </c>
      <c r="B186" s="65"/>
      <c r="C186" s="19"/>
      <c r="D186" s="19"/>
      <c r="E186" s="19"/>
      <c r="F186" s="19"/>
      <c r="G186" s="2"/>
      <c r="H186" s="39" t="s">
        <v>1935</v>
      </c>
      <c r="I186" s="19" t="s">
        <v>46</v>
      </c>
      <c r="J186" s="28" t="s">
        <v>1763</v>
      </c>
      <c r="K186" s="19" t="s">
        <v>2506</v>
      </c>
      <c r="L186" s="19" t="s">
        <v>2538</v>
      </c>
      <c r="M186" s="19" t="s">
        <v>2541</v>
      </c>
      <c r="N186" s="19"/>
      <c r="O186" s="19"/>
      <c r="P186" s="2"/>
      <c r="Q186" s="2"/>
      <c r="R186" s="2"/>
      <c r="S186" s="2"/>
      <c r="T186" s="2"/>
      <c r="U186" s="2" t="s">
        <v>2509</v>
      </c>
      <c r="V186" s="2" t="s">
        <v>2514</v>
      </c>
      <c r="W186" s="2"/>
      <c r="X186" s="19"/>
      <c r="Y186" s="19"/>
      <c r="Z186" s="19"/>
      <c r="AA186" s="19"/>
    </row>
    <row r="187" spans="1:27" s="39" customFormat="1" ht="66" customHeight="1">
      <c r="A187" s="2" t="s">
        <v>541</v>
      </c>
      <c r="B187" s="65"/>
      <c r="C187" s="19"/>
      <c r="D187" s="19"/>
      <c r="E187" s="19"/>
      <c r="F187" s="19"/>
      <c r="G187" s="2"/>
      <c r="H187" s="19"/>
      <c r="I187" s="19" t="s">
        <v>529</v>
      </c>
      <c r="J187" s="28" t="s">
        <v>1963</v>
      </c>
      <c r="K187" s="19" t="s">
        <v>2506</v>
      </c>
      <c r="L187" s="19" t="s">
        <v>2538</v>
      </c>
      <c r="M187" s="19"/>
      <c r="N187" s="19"/>
      <c r="O187" s="19"/>
      <c r="P187" s="2"/>
      <c r="Q187" s="2"/>
      <c r="R187" s="2"/>
      <c r="S187" s="2"/>
      <c r="T187" s="2"/>
      <c r="U187" s="2" t="s">
        <v>2509</v>
      </c>
      <c r="V187" s="2" t="s">
        <v>2511</v>
      </c>
      <c r="W187" s="2"/>
      <c r="X187" s="19"/>
      <c r="Y187" s="19"/>
      <c r="Z187" s="19"/>
      <c r="AA187" s="19"/>
    </row>
    <row r="188" spans="1:27" ht="66" customHeight="1">
      <c r="A188" s="2" t="s">
        <v>540</v>
      </c>
      <c r="B188" s="65"/>
      <c r="I188" s="19" t="s">
        <v>529</v>
      </c>
      <c r="J188" s="28" t="s">
        <v>1963</v>
      </c>
      <c r="K188" s="19" t="s">
        <v>2506</v>
      </c>
      <c r="L188" s="19" t="s">
        <v>2538</v>
      </c>
      <c r="P188" s="2"/>
      <c r="Q188" s="2"/>
      <c r="R188" s="2"/>
      <c r="S188" s="2"/>
      <c r="T188" s="2"/>
      <c r="U188" s="2" t="s">
        <v>2509</v>
      </c>
      <c r="V188" s="2" t="s">
        <v>2511</v>
      </c>
      <c r="W188" s="2"/>
      <c r="X188" s="19"/>
      <c r="Y188" s="19"/>
      <c r="Z188" s="19"/>
      <c r="AA188" s="19"/>
    </row>
    <row r="189" spans="1:27" s="39" customFormat="1" ht="66" customHeight="1">
      <c r="A189" s="2" t="s">
        <v>1155</v>
      </c>
      <c r="B189" s="65"/>
      <c r="C189" s="19"/>
      <c r="D189" s="19"/>
      <c r="E189" s="19"/>
      <c r="F189" s="19"/>
      <c r="G189" s="2"/>
      <c r="H189" s="19" t="s">
        <v>1933</v>
      </c>
      <c r="I189" s="19" t="s">
        <v>60</v>
      </c>
      <c r="J189" s="28" t="s">
        <v>1258</v>
      </c>
      <c r="K189" s="58" t="s">
        <v>2574</v>
      </c>
      <c r="L189" s="19"/>
      <c r="M189" s="19"/>
      <c r="N189" s="19"/>
      <c r="O189" s="19"/>
      <c r="P189" s="2"/>
      <c r="Q189" s="2"/>
      <c r="R189" s="2"/>
      <c r="S189" s="2"/>
      <c r="T189" s="2"/>
      <c r="U189" s="2" t="s">
        <v>2567</v>
      </c>
      <c r="V189" s="2" t="s">
        <v>2510</v>
      </c>
      <c r="W189" s="2" t="s">
        <v>2513</v>
      </c>
      <c r="X189" s="19" t="s">
        <v>2512</v>
      </c>
      <c r="Y189" s="19" t="s">
        <v>2514</v>
      </c>
      <c r="Z189" s="19" t="s">
        <v>2517</v>
      </c>
      <c r="AA189" s="19"/>
    </row>
    <row r="190" spans="1:27" s="39" customFormat="1" ht="66" customHeight="1">
      <c r="A190" s="2" t="s">
        <v>1153</v>
      </c>
      <c r="B190" s="65"/>
      <c r="C190" s="19"/>
      <c r="D190" s="19"/>
      <c r="E190" s="19"/>
      <c r="F190" s="19"/>
      <c r="G190" s="2"/>
      <c r="H190" s="19" t="s">
        <v>1933</v>
      </c>
      <c r="I190" s="19" t="s">
        <v>60</v>
      </c>
      <c r="J190" s="28" t="s">
        <v>1258</v>
      </c>
      <c r="K190" s="58" t="s">
        <v>2574</v>
      </c>
      <c r="L190" s="19"/>
      <c r="M190" s="19"/>
      <c r="N190" s="19"/>
      <c r="O190" s="19"/>
      <c r="P190" s="2"/>
      <c r="Q190" s="2"/>
      <c r="R190" s="2"/>
      <c r="S190" s="2"/>
      <c r="T190" s="2"/>
      <c r="U190" s="2" t="s">
        <v>2567</v>
      </c>
      <c r="V190" s="2" t="s">
        <v>2510</v>
      </c>
      <c r="W190" s="2" t="s">
        <v>2513</v>
      </c>
      <c r="X190" s="19" t="s">
        <v>2512</v>
      </c>
      <c r="Y190" s="19" t="s">
        <v>2514</v>
      </c>
      <c r="Z190" s="19" t="s">
        <v>2517</v>
      </c>
      <c r="AA190" s="19"/>
    </row>
    <row r="191" spans="1:27" ht="66" customHeight="1">
      <c r="A191" s="2" t="s">
        <v>1154</v>
      </c>
      <c r="B191" s="65"/>
      <c r="H191" s="19" t="s">
        <v>1933</v>
      </c>
      <c r="I191" s="19" t="s">
        <v>60</v>
      </c>
      <c r="J191" s="28" t="s">
        <v>1258</v>
      </c>
      <c r="K191" s="58" t="s">
        <v>2574</v>
      </c>
      <c r="P191" s="2"/>
      <c r="Q191" s="2"/>
      <c r="R191" s="2"/>
      <c r="S191" s="2"/>
      <c r="T191" s="2"/>
      <c r="U191" s="2" t="s">
        <v>2567</v>
      </c>
      <c r="V191" s="2" t="s">
        <v>2510</v>
      </c>
      <c r="W191" s="2" t="s">
        <v>2513</v>
      </c>
      <c r="X191" s="19" t="s">
        <v>2512</v>
      </c>
      <c r="Y191" s="19" t="s">
        <v>2514</v>
      </c>
      <c r="Z191" s="19" t="s">
        <v>2517</v>
      </c>
      <c r="AA191" s="19"/>
    </row>
    <row r="192" spans="1:27" ht="66" customHeight="1">
      <c r="A192" s="2" t="s">
        <v>2193</v>
      </c>
      <c r="B192" s="65"/>
      <c r="I192" s="19" t="s">
        <v>2179</v>
      </c>
      <c r="J192" s="28" t="s">
        <v>2219</v>
      </c>
      <c r="K192" s="19" t="s">
        <v>2506</v>
      </c>
      <c r="L192" s="19" t="s">
        <v>2556</v>
      </c>
      <c r="P192" s="2"/>
      <c r="Q192" s="2"/>
      <c r="R192" s="2"/>
      <c r="S192" s="2"/>
      <c r="T192" s="2"/>
      <c r="U192" s="2" t="s">
        <v>2509</v>
      </c>
      <c r="V192" s="2" t="s">
        <v>2513</v>
      </c>
      <c r="W192" s="2"/>
      <c r="X192" s="19"/>
      <c r="Y192" s="19"/>
      <c r="Z192" s="19"/>
      <c r="AA192" s="19"/>
    </row>
    <row r="193" spans="1:27" ht="66" customHeight="1">
      <c r="A193" s="2" t="s">
        <v>2194</v>
      </c>
      <c r="B193" s="65"/>
      <c r="I193" s="19" t="s">
        <v>2179</v>
      </c>
      <c r="J193" s="28" t="s">
        <v>2219</v>
      </c>
      <c r="K193" s="19" t="s">
        <v>2506</v>
      </c>
      <c r="L193" s="19" t="s">
        <v>2556</v>
      </c>
      <c r="P193" s="2"/>
      <c r="Q193" s="2"/>
      <c r="R193" s="2"/>
      <c r="S193" s="2"/>
      <c r="T193" s="2"/>
      <c r="U193" s="2" t="s">
        <v>2509</v>
      </c>
      <c r="V193" s="2" t="s">
        <v>2513</v>
      </c>
      <c r="W193" s="2"/>
      <c r="X193" s="19"/>
      <c r="Y193" s="19"/>
      <c r="Z193" s="19"/>
      <c r="AA193" s="19"/>
    </row>
    <row r="194" spans="1:27" ht="44.1" customHeight="1">
      <c r="A194" s="2" t="s">
        <v>2195</v>
      </c>
      <c r="B194" s="65"/>
      <c r="I194" s="19" t="s">
        <v>2179</v>
      </c>
      <c r="J194" s="28" t="s">
        <v>2219</v>
      </c>
      <c r="K194" s="19" t="s">
        <v>2506</v>
      </c>
      <c r="L194" s="19" t="s">
        <v>2556</v>
      </c>
      <c r="P194" s="2"/>
      <c r="Q194" s="2"/>
      <c r="R194" s="2"/>
      <c r="S194" s="2"/>
      <c r="T194" s="2"/>
      <c r="U194" s="2" t="s">
        <v>2509</v>
      </c>
      <c r="V194" s="2" t="s">
        <v>2513</v>
      </c>
      <c r="W194" s="2"/>
      <c r="X194" s="19"/>
      <c r="Y194" s="19"/>
      <c r="Z194" s="19"/>
      <c r="AA194" s="19"/>
    </row>
    <row r="195" spans="1:27" ht="44.1" customHeight="1">
      <c r="A195" s="2" t="s">
        <v>2192</v>
      </c>
      <c r="B195" s="65"/>
      <c r="I195" s="19" t="s">
        <v>2179</v>
      </c>
      <c r="J195" s="28" t="s">
        <v>2219</v>
      </c>
      <c r="K195" s="19" t="s">
        <v>2506</v>
      </c>
      <c r="L195" s="19" t="s">
        <v>2556</v>
      </c>
      <c r="P195" s="2"/>
      <c r="Q195" s="2"/>
      <c r="R195" s="2"/>
      <c r="S195" s="2"/>
      <c r="T195" s="2"/>
      <c r="U195" s="2" t="s">
        <v>2509</v>
      </c>
      <c r="V195" s="2" t="s">
        <v>2513</v>
      </c>
      <c r="W195" s="2"/>
      <c r="X195" s="19"/>
      <c r="Y195" s="19"/>
      <c r="Z195" s="19"/>
      <c r="AA195" s="19"/>
    </row>
    <row r="196" spans="1:27" ht="44.1" customHeight="1">
      <c r="A196" s="2" t="s">
        <v>2186</v>
      </c>
      <c r="B196" s="65"/>
      <c r="I196" s="19" t="s">
        <v>2179</v>
      </c>
      <c r="J196" s="28" t="s">
        <v>2217</v>
      </c>
      <c r="K196" s="19" t="s">
        <v>2506</v>
      </c>
      <c r="L196" s="19" t="s">
        <v>2508</v>
      </c>
      <c r="P196" s="2"/>
      <c r="Q196" s="2"/>
      <c r="R196" s="2"/>
      <c r="S196" s="2"/>
      <c r="T196" s="2"/>
      <c r="U196" s="2" t="s">
        <v>2509</v>
      </c>
      <c r="V196" s="2" t="s">
        <v>2512</v>
      </c>
      <c r="W196" s="2" t="s">
        <v>2511</v>
      </c>
      <c r="X196" s="19"/>
      <c r="Y196" s="19"/>
      <c r="Z196" s="19"/>
      <c r="AA196" s="19"/>
    </row>
    <row r="197" spans="1:27" ht="66" customHeight="1">
      <c r="A197" s="2" t="s">
        <v>2184</v>
      </c>
      <c r="B197" s="65"/>
      <c r="I197" s="19" t="s">
        <v>2179</v>
      </c>
      <c r="J197" s="28" t="s">
        <v>2217</v>
      </c>
      <c r="K197" s="19" t="s">
        <v>2506</v>
      </c>
      <c r="L197" s="19" t="s">
        <v>2508</v>
      </c>
      <c r="P197" s="2"/>
      <c r="Q197" s="2"/>
      <c r="R197" s="2"/>
      <c r="S197" s="2"/>
      <c r="T197" s="2"/>
      <c r="U197" s="2" t="s">
        <v>2509</v>
      </c>
      <c r="V197" s="2" t="s">
        <v>2512</v>
      </c>
      <c r="W197" s="2" t="s">
        <v>2511</v>
      </c>
      <c r="X197" s="19"/>
      <c r="Y197" s="19"/>
      <c r="Z197" s="19"/>
      <c r="AA197" s="19"/>
    </row>
    <row r="198" spans="1:27" ht="66" customHeight="1">
      <c r="A198" s="2" t="s">
        <v>2185</v>
      </c>
      <c r="B198" s="65"/>
      <c r="I198" s="19" t="s">
        <v>2179</v>
      </c>
      <c r="J198" s="28" t="s">
        <v>2217</v>
      </c>
      <c r="K198" s="19" t="s">
        <v>2506</v>
      </c>
      <c r="L198" s="19" t="s">
        <v>2508</v>
      </c>
      <c r="P198" s="2"/>
      <c r="Q198" s="2"/>
      <c r="R198" s="2"/>
      <c r="S198" s="2"/>
      <c r="T198" s="2"/>
      <c r="U198" s="2" t="s">
        <v>2509</v>
      </c>
      <c r="V198" s="2" t="s">
        <v>2512</v>
      </c>
      <c r="W198" s="2" t="s">
        <v>2511</v>
      </c>
      <c r="X198" s="19"/>
      <c r="Y198" s="19"/>
      <c r="Z198" s="19"/>
      <c r="AA198" s="19"/>
    </row>
    <row r="199" spans="1:27" ht="66" customHeight="1">
      <c r="A199" s="2" t="s">
        <v>2187</v>
      </c>
      <c r="B199" s="65"/>
      <c r="I199" s="19" t="s">
        <v>2179</v>
      </c>
      <c r="J199" s="28" t="s">
        <v>2217</v>
      </c>
      <c r="K199" s="19" t="s">
        <v>2506</v>
      </c>
      <c r="L199" s="19" t="s">
        <v>2508</v>
      </c>
      <c r="P199" s="2"/>
      <c r="Q199" s="2"/>
      <c r="R199" s="2"/>
      <c r="S199" s="2"/>
      <c r="T199" s="2"/>
      <c r="U199" s="2" t="s">
        <v>2509</v>
      </c>
      <c r="V199" s="2" t="s">
        <v>2512</v>
      </c>
      <c r="W199" s="2" t="s">
        <v>2511</v>
      </c>
      <c r="X199" s="19"/>
      <c r="Y199" s="19"/>
      <c r="Z199" s="19"/>
      <c r="AA199" s="19"/>
    </row>
    <row r="200" spans="1:27" ht="66" customHeight="1">
      <c r="A200" s="2" t="s">
        <v>2183</v>
      </c>
      <c r="B200" s="65"/>
      <c r="I200" s="19" t="s">
        <v>2179</v>
      </c>
      <c r="J200" s="28" t="s">
        <v>2215</v>
      </c>
      <c r="K200" s="19" t="s">
        <v>2506</v>
      </c>
      <c r="L200" s="19" t="s">
        <v>2556</v>
      </c>
      <c r="M200" s="19" t="s">
        <v>2541</v>
      </c>
      <c r="N200" s="19" t="s">
        <v>2508</v>
      </c>
      <c r="P200" s="2"/>
      <c r="Q200" s="2"/>
      <c r="R200" s="2"/>
      <c r="S200" s="2"/>
      <c r="T200" s="2"/>
      <c r="U200" s="2" t="s">
        <v>2509</v>
      </c>
      <c r="V200" s="2" t="s">
        <v>2513</v>
      </c>
      <c r="W200" s="2" t="s">
        <v>2512</v>
      </c>
      <c r="X200" s="19" t="s">
        <v>2514</v>
      </c>
      <c r="Y200" s="19"/>
      <c r="Z200" s="19"/>
      <c r="AA200" s="19"/>
    </row>
    <row r="201" spans="1:27" ht="66" customHeight="1">
      <c r="A201" s="2" t="s">
        <v>2182</v>
      </c>
      <c r="B201" s="65"/>
      <c r="I201" s="19" t="s">
        <v>2179</v>
      </c>
      <c r="J201" s="28" t="s">
        <v>2215</v>
      </c>
      <c r="K201" s="19" t="s">
        <v>2506</v>
      </c>
      <c r="L201" s="19" t="s">
        <v>2556</v>
      </c>
      <c r="M201" s="19" t="s">
        <v>2541</v>
      </c>
      <c r="N201" s="19" t="s">
        <v>2508</v>
      </c>
      <c r="P201" s="2"/>
      <c r="Q201" s="2"/>
      <c r="R201" s="2"/>
      <c r="S201" s="2"/>
      <c r="T201" s="2"/>
      <c r="U201" s="2" t="s">
        <v>2509</v>
      </c>
      <c r="V201" s="2" t="s">
        <v>2513</v>
      </c>
      <c r="W201" s="2" t="s">
        <v>2512</v>
      </c>
      <c r="X201" s="19" t="s">
        <v>2514</v>
      </c>
      <c r="Y201" s="19"/>
      <c r="Z201" s="19"/>
      <c r="AA201" s="19"/>
    </row>
    <row r="202" spans="1:27" ht="66" customHeight="1">
      <c r="A202" s="19" t="s">
        <v>1063</v>
      </c>
      <c r="B202" s="65"/>
      <c r="H202" s="19" t="s">
        <v>1936</v>
      </c>
      <c r="I202" s="19" t="s">
        <v>58</v>
      </c>
      <c r="J202" s="28" t="s">
        <v>1259</v>
      </c>
      <c r="K202" s="58" t="s">
        <v>2505</v>
      </c>
      <c r="P202" s="2"/>
      <c r="Q202" s="2"/>
      <c r="R202" s="2"/>
      <c r="S202" s="2"/>
      <c r="T202" s="2"/>
      <c r="U202" s="2" t="s">
        <v>2527</v>
      </c>
      <c r="V202" s="2" t="s">
        <v>2550</v>
      </c>
      <c r="W202" s="2"/>
      <c r="X202" s="19"/>
      <c r="Y202" s="19"/>
      <c r="Z202" s="19"/>
      <c r="AA202" s="19"/>
    </row>
    <row r="203" spans="1:27" ht="84">
      <c r="A203" s="19" t="s">
        <v>1065</v>
      </c>
      <c r="B203" s="65"/>
      <c r="H203" s="19" t="s">
        <v>1936</v>
      </c>
      <c r="I203" s="19" t="s">
        <v>58</v>
      </c>
      <c r="J203" s="28" t="s">
        <v>1259</v>
      </c>
      <c r="K203" s="58" t="s">
        <v>2505</v>
      </c>
      <c r="P203" s="2"/>
      <c r="Q203" s="2"/>
      <c r="R203" s="2"/>
      <c r="S203" s="2"/>
      <c r="T203" s="2"/>
      <c r="U203" s="2" t="s">
        <v>2527</v>
      </c>
      <c r="V203" s="2" t="s">
        <v>2550</v>
      </c>
      <c r="W203" s="2"/>
      <c r="X203" s="19"/>
      <c r="Y203" s="19"/>
      <c r="Z203" s="19"/>
      <c r="AA203" s="19"/>
    </row>
    <row r="204" spans="1:27" ht="66" customHeight="1">
      <c r="A204" s="19" t="s">
        <v>1064</v>
      </c>
      <c r="B204" s="65"/>
      <c r="H204" s="19" t="s">
        <v>1936</v>
      </c>
      <c r="I204" s="19" t="s">
        <v>58</v>
      </c>
      <c r="J204" s="28" t="s">
        <v>1259</v>
      </c>
      <c r="K204" s="58" t="s">
        <v>2505</v>
      </c>
      <c r="P204" s="2"/>
      <c r="Q204" s="2"/>
      <c r="R204" s="2"/>
      <c r="S204" s="2"/>
      <c r="T204" s="2"/>
      <c r="U204" s="2" t="s">
        <v>2527</v>
      </c>
      <c r="V204" s="2" t="s">
        <v>2550</v>
      </c>
      <c r="W204" s="2"/>
      <c r="X204" s="19"/>
      <c r="Y204" s="19"/>
      <c r="Z204" s="19"/>
      <c r="AA204" s="19"/>
    </row>
    <row r="205" spans="1:27" ht="42">
      <c r="A205" s="19" t="s">
        <v>1949</v>
      </c>
      <c r="B205" s="65"/>
      <c r="I205" s="19" t="s">
        <v>47</v>
      </c>
      <c r="J205" s="28" t="s">
        <v>1324</v>
      </c>
      <c r="K205" s="58" t="s">
        <v>2506</v>
      </c>
      <c r="P205" s="2"/>
      <c r="Q205" s="2"/>
      <c r="R205" s="2"/>
      <c r="S205" s="2"/>
      <c r="T205" s="2"/>
      <c r="U205" s="2" t="s">
        <v>2509</v>
      </c>
      <c r="V205" s="2" t="s">
        <v>2514</v>
      </c>
      <c r="W205" s="2"/>
      <c r="X205" s="19"/>
      <c r="Y205" s="19"/>
      <c r="Z205" s="19"/>
      <c r="AA205" s="19"/>
    </row>
    <row r="206" spans="1:27" ht="66" customHeight="1">
      <c r="A206" s="2" t="s">
        <v>1944</v>
      </c>
      <c r="B206" s="65"/>
      <c r="I206" s="19" t="s">
        <v>47</v>
      </c>
      <c r="J206" s="28" t="s">
        <v>1324</v>
      </c>
      <c r="K206" s="58" t="s">
        <v>2506</v>
      </c>
      <c r="P206" s="2"/>
      <c r="Q206" s="2"/>
      <c r="R206" s="2"/>
      <c r="S206" s="2"/>
      <c r="T206" s="2"/>
      <c r="U206" s="2" t="s">
        <v>2509</v>
      </c>
      <c r="V206" s="2" t="s">
        <v>2514</v>
      </c>
      <c r="W206" s="2"/>
      <c r="X206" s="19"/>
      <c r="Y206" s="19"/>
      <c r="Z206" s="19"/>
      <c r="AA206" s="19"/>
    </row>
    <row r="207" spans="1:27" ht="42">
      <c r="A207" s="2" t="s">
        <v>592</v>
      </c>
      <c r="B207" s="65"/>
      <c r="H207" s="19" t="s">
        <v>1934</v>
      </c>
      <c r="I207" s="19" t="s">
        <v>45</v>
      </c>
      <c r="J207" s="28" t="s">
        <v>1324</v>
      </c>
      <c r="K207" s="58" t="s">
        <v>2506</v>
      </c>
      <c r="P207" s="2"/>
      <c r="Q207" s="2"/>
      <c r="R207" s="2"/>
      <c r="S207" s="2"/>
      <c r="T207" s="2"/>
      <c r="U207" s="2" t="s">
        <v>2509</v>
      </c>
      <c r="V207" s="2" t="s">
        <v>2514</v>
      </c>
      <c r="W207" s="2"/>
      <c r="X207" s="19"/>
      <c r="Y207" s="19"/>
      <c r="Z207" s="19"/>
      <c r="AA207" s="19"/>
    </row>
    <row r="208" spans="1:27" ht="42">
      <c r="A208" s="19" t="s">
        <v>1950</v>
      </c>
      <c r="B208" s="65"/>
      <c r="I208" s="19" t="s">
        <v>47</v>
      </c>
      <c r="J208" s="28" t="s">
        <v>1324</v>
      </c>
      <c r="K208" s="58" t="s">
        <v>2506</v>
      </c>
      <c r="P208" s="2"/>
      <c r="Q208" s="2"/>
      <c r="R208" s="2"/>
      <c r="S208" s="2"/>
      <c r="T208" s="2"/>
      <c r="U208" s="2" t="s">
        <v>2509</v>
      </c>
      <c r="V208" s="2" t="s">
        <v>2514</v>
      </c>
      <c r="W208" s="2"/>
      <c r="X208" s="19"/>
      <c r="Y208" s="19"/>
      <c r="Z208" s="19"/>
      <c r="AA208" s="19"/>
    </row>
    <row r="209" spans="1:27" ht="44.1" customHeight="1">
      <c r="A209" s="2" t="s">
        <v>1349</v>
      </c>
      <c r="B209" s="65"/>
      <c r="H209" s="19" t="s">
        <v>1934</v>
      </c>
      <c r="I209" s="19" t="s">
        <v>61</v>
      </c>
      <c r="J209" s="28" t="s">
        <v>1324</v>
      </c>
      <c r="K209" s="58" t="s">
        <v>2506</v>
      </c>
      <c r="P209" s="2"/>
      <c r="Q209" s="2"/>
      <c r="R209" s="2"/>
      <c r="S209" s="2"/>
      <c r="T209" s="2"/>
      <c r="U209" s="2" t="s">
        <v>2509</v>
      </c>
      <c r="V209" s="2" t="s">
        <v>2514</v>
      </c>
      <c r="W209" s="2"/>
      <c r="X209" s="19"/>
      <c r="Y209" s="19"/>
      <c r="Z209" s="19"/>
      <c r="AA209" s="19"/>
    </row>
    <row r="210" spans="1:27" s="39" customFormat="1" ht="42">
      <c r="A210" s="19" t="s">
        <v>242</v>
      </c>
      <c r="B210" s="65"/>
      <c r="C210" s="19"/>
      <c r="D210" s="19"/>
      <c r="E210" s="19"/>
      <c r="F210" s="19"/>
      <c r="G210" s="2"/>
      <c r="H210" s="19"/>
      <c r="I210" s="19" t="s">
        <v>36</v>
      </c>
      <c r="J210" s="28" t="s">
        <v>2570</v>
      </c>
      <c r="K210" s="19" t="s">
        <v>2505</v>
      </c>
      <c r="L210" s="19" t="s">
        <v>2561</v>
      </c>
      <c r="M210" s="19"/>
      <c r="N210" s="19"/>
      <c r="O210" s="19"/>
      <c r="P210" s="2"/>
      <c r="Q210" s="2"/>
      <c r="R210" s="2"/>
      <c r="S210" s="2"/>
      <c r="T210" s="2"/>
      <c r="U210" s="2" t="s">
        <v>2527</v>
      </c>
      <c r="V210" s="2" t="s">
        <v>2548</v>
      </c>
      <c r="W210" s="2"/>
      <c r="X210" s="19"/>
      <c r="Y210" s="19"/>
      <c r="Z210" s="19"/>
      <c r="AA210" s="19"/>
    </row>
    <row r="211" spans="1:27" s="39" customFormat="1" ht="44.1" customHeight="1">
      <c r="A211" s="2" t="s">
        <v>610</v>
      </c>
      <c r="B211" s="65"/>
      <c r="C211" s="19"/>
      <c r="D211" s="19"/>
      <c r="E211" s="19"/>
      <c r="F211" s="19"/>
      <c r="G211" s="2"/>
      <c r="H211" s="19" t="s">
        <v>1934</v>
      </c>
      <c r="I211" s="19" t="s">
        <v>45</v>
      </c>
      <c r="J211" s="28" t="s">
        <v>1810</v>
      </c>
      <c r="K211" s="19" t="s">
        <v>2507</v>
      </c>
      <c r="L211" s="19" t="s">
        <v>2560</v>
      </c>
      <c r="M211" s="19"/>
      <c r="N211" s="19"/>
      <c r="O211" s="19"/>
      <c r="P211" s="2"/>
      <c r="Q211" s="2"/>
      <c r="R211" s="2"/>
      <c r="S211" s="2"/>
      <c r="T211" s="2"/>
      <c r="U211" s="2" t="s">
        <v>2566</v>
      </c>
      <c r="V211" s="2" t="s">
        <v>2526</v>
      </c>
      <c r="W211" s="2" t="s">
        <v>2550</v>
      </c>
      <c r="X211" s="19"/>
      <c r="Y211" s="19"/>
      <c r="Z211" s="19"/>
      <c r="AA211" s="19"/>
    </row>
    <row r="212" spans="1:27" ht="147">
      <c r="A212" s="2" t="s">
        <v>2277</v>
      </c>
      <c r="B212" s="65"/>
      <c r="I212" s="19" t="s">
        <v>2502</v>
      </c>
      <c r="J212" s="28" t="s">
        <v>2310</v>
      </c>
      <c r="K212" s="19" t="s">
        <v>2506</v>
      </c>
      <c r="L212" s="19" t="s">
        <v>2571</v>
      </c>
      <c r="M212" s="19" t="s">
        <v>2508</v>
      </c>
      <c r="N212" s="19" t="s">
        <v>2534</v>
      </c>
      <c r="O212" s="19" t="s">
        <v>2561</v>
      </c>
      <c r="P212" s="2"/>
      <c r="Q212" s="2"/>
      <c r="R212" s="2"/>
      <c r="S212" s="2"/>
      <c r="T212" s="2"/>
      <c r="U212" s="2" t="s">
        <v>2568</v>
      </c>
      <c r="V212" s="2" t="s">
        <v>2512</v>
      </c>
      <c r="W212" s="2" t="s">
        <v>2545</v>
      </c>
      <c r="X212" s="19"/>
      <c r="Y212" s="19"/>
      <c r="Z212" s="19"/>
      <c r="AA212" s="19"/>
    </row>
    <row r="213" spans="1:27" ht="44.1" customHeight="1">
      <c r="A213" s="2" t="s">
        <v>2276</v>
      </c>
      <c r="B213" s="65"/>
      <c r="I213" s="19" t="s">
        <v>2502</v>
      </c>
      <c r="J213" s="28" t="s">
        <v>2310</v>
      </c>
      <c r="K213" s="19" t="s">
        <v>2572</v>
      </c>
      <c r="L213" s="19" t="s">
        <v>2571</v>
      </c>
      <c r="M213" s="19" t="s">
        <v>2508</v>
      </c>
      <c r="N213" s="19" t="s">
        <v>2534</v>
      </c>
      <c r="O213" s="19" t="s">
        <v>2561</v>
      </c>
      <c r="P213" s="2"/>
      <c r="Q213" s="2"/>
      <c r="R213" s="2"/>
      <c r="S213" s="2"/>
      <c r="T213" s="2"/>
      <c r="U213" s="2" t="s">
        <v>2568</v>
      </c>
      <c r="V213" s="2" t="s">
        <v>2512</v>
      </c>
      <c r="W213" s="2" t="s">
        <v>2545</v>
      </c>
      <c r="X213" s="19"/>
      <c r="Y213" s="19"/>
      <c r="Z213" s="19"/>
      <c r="AA213" s="19"/>
    </row>
    <row r="214" spans="1:27" ht="84">
      <c r="A214" s="2" t="s">
        <v>1705</v>
      </c>
      <c r="B214" s="65"/>
      <c r="H214" s="19" t="s">
        <v>1934</v>
      </c>
      <c r="I214" s="19" t="s">
        <v>69</v>
      </c>
      <c r="J214" s="28" t="s">
        <v>1672</v>
      </c>
      <c r="K214" s="19" t="s">
        <v>2505</v>
      </c>
      <c r="L214" s="19" t="s">
        <v>2564</v>
      </c>
      <c r="P214" s="2"/>
      <c r="Q214" s="2"/>
      <c r="R214" s="2"/>
      <c r="S214" s="2"/>
      <c r="T214" s="2"/>
      <c r="U214" s="2" t="s">
        <v>2527</v>
      </c>
      <c r="V214" s="2" t="s">
        <v>2550</v>
      </c>
      <c r="W214" s="2"/>
      <c r="X214" s="19"/>
      <c r="Y214" s="19"/>
      <c r="Z214" s="19"/>
      <c r="AA214" s="19"/>
    </row>
    <row r="215" spans="1:27" ht="63">
      <c r="A215" s="19" t="s">
        <v>927</v>
      </c>
      <c r="B215" s="65"/>
      <c r="H215" s="19" t="s">
        <v>1933</v>
      </c>
      <c r="I215" s="19" t="s">
        <v>54</v>
      </c>
      <c r="J215" s="28" t="s">
        <v>1260</v>
      </c>
      <c r="K215" s="58" t="s">
        <v>2506</v>
      </c>
      <c r="P215" s="2"/>
      <c r="Q215" s="2"/>
      <c r="R215" s="2"/>
      <c r="S215" s="2"/>
      <c r="T215" s="2"/>
      <c r="U215" s="2" t="s">
        <v>2509</v>
      </c>
      <c r="V215" s="2" t="s">
        <v>2511</v>
      </c>
      <c r="W215" s="2"/>
      <c r="X215" s="19"/>
      <c r="Y215" s="19"/>
      <c r="Z215" s="19"/>
      <c r="AA215" s="19"/>
    </row>
    <row r="216" spans="1:27" ht="44.1" customHeight="1">
      <c r="A216" s="19" t="s">
        <v>926</v>
      </c>
      <c r="B216" s="65"/>
      <c r="H216" s="19" t="s">
        <v>1933</v>
      </c>
      <c r="I216" s="19" t="s">
        <v>54</v>
      </c>
      <c r="J216" s="28" t="s">
        <v>1260</v>
      </c>
      <c r="K216" s="58" t="s">
        <v>2506</v>
      </c>
      <c r="P216" s="2"/>
      <c r="Q216" s="2"/>
      <c r="R216" s="2"/>
      <c r="S216" s="2"/>
      <c r="T216" s="2"/>
      <c r="U216" s="2" t="s">
        <v>2509</v>
      </c>
      <c r="V216" s="2" t="s">
        <v>2511</v>
      </c>
      <c r="W216" s="2"/>
      <c r="X216" s="19"/>
      <c r="Y216" s="19"/>
      <c r="Z216" s="19"/>
      <c r="AA216" s="19"/>
    </row>
    <row r="217" spans="1:27" ht="44.1" customHeight="1">
      <c r="A217" s="19" t="s">
        <v>925</v>
      </c>
      <c r="B217" s="65"/>
      <c r="H217" s="19" t="s">
        <v>1933</v>
      </c>
      <c r="I217" s="19" t="s">
        <v>54</v>
      </c>
      <c r="J217" s="28" t="s">
        <v>1260</v>
      </c>
      <c r="K217" s="58" t="s">
        <v>2506</v>
      </c>
      <c r="P217" s="2"/>
      <c r="Q217" s="2"/>
      <c r="R217" s="2"/>
      <c r="S217" s="2"/>
      <c r="T217" s="2"/>
      <c r="U217" s="2" t="s">
        <v>2509</v>
      </c>
      <c r="V217" s="2" t="s">
        <v>2511</v>
      </c>
      <c r="W217" s="2"/>
      <c r="X217" s="19"/>
      <c r="Y217" s="19"/>
      <c r="Z217" s="19"/>
      <c r="AA217" s="19"/>
    </row>
    <row r="218" spans="1:27" ht="44.1" customHeight="1">
      <c r="A218" s="19" t="s">
        <v>928</v>
      </c>
      <c r="B218" s="65"/>
      <c r="H218" s="19" t="s">
        <v>1933</v>
      </c>
      <c r="I218" s="19" t="s">
        <v>54</v>
      </c>
      <c r="J218" s="28" t="s">
        <v>1260</v>
      </c>
      <c r="K218" s="58" t="s">
        <v>2506</v>
      </c>
      <c r="P218" s="2"/>
      <c r="Q218" s="2"/>
      <c r="R218" s="2"/>
      <c r="S218" s="2"/>
      <c r="T218" s="2"/>
      <c r="U218" s="2" t="s">
        <v>2509</v>
      </c>
      <c r="V218" s="2" t="s">
        <v>2511</v>
      </c>
      <c r="W218" s="2"/>
      <c r="X218" s="19"/>
      <c r="Y218" s="19"/>
      <c r="Z218" s="19"/>
      <c r="AA218" s="19"/>
    </row>
    <row r="219" spans="1:27" ht="44.1" customHeight="1">
      <c r="A219" s="19" t="s">
        <v>1001</v>
      </c>
      <c r="B219" s="65"/>
      <c r="H219" s="19" t="s">
        <v>1937</v>
      </c>
      <c r="I219" s="19" t="s">
        <v>56</v>
      </c>
      <c r="J219" s="28" t="s">
        <v>1261</v>
      </c>
      <c r="K219" s="19" t="s">
        <v>2506</v>
      </c>
      <c r="L219" s="19" t="s">
        <v>2541</v>
      </c>
      <c r="P219" s="2"/>
      <c r="Q219" s="2"/>
      <c r="R219" s="2"/>
      <c r="S219" s="2"/>
      <c r="T219" s="2"/>
      <c r="U219" s="2" t="s">
        <v>2509</v>
      </c>
      <c r="V219" s="2" t="s">
        <v>2515</v>
      </c>
      <c r="W219" s="2" t="s">
        <v>2514</v>
      </c>
      <c r="X219" s="19"/>
      <c r="Y219" s="19"/>
      <c r="Z219" s="19"/>
      <c r="AA219" s="19"/>
    </row>
    <row r="220" spans="1:27" ht="44.1" customHeight="1">
      <c r="A220" s="19" t="s">
        <v>1002</v>
      </c>
      <c r="B220" s="65"/>
      <c r="H220" s="19" t="s">
        <v>1937</v>
      </c>
      <c r="I220" s="19" t="s">
        <v>56</v>
      </c>
      <c r="J220" s="28" t="s">
        <v>1261</v>
      </c>
      <c r="K220" s="19" t="s">
        <v>2506</v>
      </c>
      <c r="L220" s="19" t="s">
        <v>2541</v>
      </c>
      <c r="P220" s="2"/>
      <c r="Q220" s="2"/>
      <c r="R220" s="2"/>
      <c r="S220" s="2"/>
      <c r="T220" s="2"/>
      <c r="U220" s="2" t="s">
        <v>2509</v>
      </c>
      <c r="V220" s="2" t="s">
        <v>2515</v>
      </c>
      <c r="W220" s="2" t="s">
        <v>2514</v>
      </c>
      <c r="X220" s="19"/>
      <c r="Y220" s="19"/>
      <c r="Z220" s="19"/>
      <c r="AA220" s="19"/>
    </row>
    <row r="221" spans="1:27" s="39" customFormat="1" ht="84">
      <c r="A221" s="2" t="s">
        <v>2140</v>
      </c>
      <c r="B221" s="65"/>
      <c r="C221" s="19"/>
      <c r="D221" s="19"/>
      <c r="E221" s="19"/>
      <c r="F221" s="19"/>
      <c r="G221" s="2"/>
      <c r="H221" s="19"/>
      <c r="I221" s="19" t="s">
        <v>50</v>
      </c>
      <c r="J221" s="28" t="s">
        <v>1621</v>
      </c>
      <c r="K221" s="39" t="s">
        <v>2505</v>
      </c>
      <c r="L221" s="39" t="s">
        <v>2563</v>
      </c>
      <c r="M221" s="19"/>
      <c r="N221" s="19"/>
      <c r="O221" s="19"/>
      <c r="P221" s="2"/>
      <c r="Q221" s="2"/>
      <c r="R221" s="2"/>
      <c r="S221" s="2"/>
      <c r="T221" s="2"/>
      <c r="U221" s="2" t="s">
        <v>2568</v>
      </c>
      <c r="V221" s="2" t="s">
        <v>2514</v>
      </c>
      <c r="W221" s="2" t="s">
        <v>2545</v>
      </c>
      <c r="X221" s="19"/>
      <c r="Y221" s="19"/>
      <c r="Z221" s="19"/>
      <c r="AA221" s="19"/>
    </row>
    <row r="222" spans="1:27" s="39" customFormat="1" ht="84">
      <c r="A222" s="19" t="s">
        <v>266</v>
      </c>
      <c r="B222" s="65"/>
      <c r="C222" s="19"/>
      <c r="D222" s="19"/>
      <c r="E222" s="19"/>
      <c r="F222" s="19"/>
      <c r="G222" s="2"/>
      <c r="H222" s="19"/>
      <c r="I222" s="19" t="s">
        <v>70</v>
      </c>
      <c r="J222" s="28" t="s">
        <v>1621</v>
      </c>
      <c r="K222" s="39" t="s">
        <v>2505</v>
      </c>
      <c r="L222" s="39" t="s">
        <v>2563</v>
      </c>
      <c r="M222" s="19"/>
      <c r="N222" s="19"/>
      <c r="O222" s="19"/>
      <c r="P222" s="2"/>
      <c r="Q222" s="2"/>
      <c r="R222" s="2"/>
      <c r="S222" s="2"/>
      <c r="T222" s="2"/>
      <c r="U222" s="2" t="s">
        <v>2568</v>
      </c>
      <c r="V222" s="2" t="s">
        <v>2514</v>
      </c>
      <c r="W222" s="2" t="s">
        <v>2545</v>
      </c>
      <c r="X222" s="19"/>
      <c r="Y222" s="19"/>
      <c r="Z222" s="19"/>
      <c r="AA222" s="19"/>
    </row>
    <row r="223" spans="1:27" ht="44.1" customHeight="1">
      <c r="A223" s="2" t="s">
        <v>296</v>
      </c>
      <c r="B223" s="65"/>
      <c r="I223" s="19" t="s">
        <v>38</v>
      </c>
      <c r="J223" s="28" t="s">
        <v>1621</v>
      </c>
      <c r="K223" s="39" t="s">
        <v>2505</v>
      </c>
      <c r="L223" s="39" t="s">
        <v>2563</v>
      </c>
      <c r="P223" s="2"/>
      <c r="Q223" s="2"/>
      <c r="R223" s="2"/>
      <c r="S223" s="2"/>
      <c r="T223" s="2"/>
      <c r="U223" s="2" t="s">
        <v>2568</v>
      </c>
      <c r="V223" s="2" t="s">
        <v>2514</v>
      </c>
      <c r="W223" s="2" t="s">
        <v>2545</v>
      </c>
      <c r="X223" s="19"/>
      <c r="Y223" s="19"/>
      <c r="Z223" s="19"/>
      <c r="AA223" s="19"/>
    </row>
    <row r="224" spans="1:27" ht="84">
      <c r="A224" s="39" t="s">
        <v>1645</v>
      </c>
      <c r="B224" s="65"/>
      <c r="C224" s="39"/>
      <c r="D224" s="39"/>
      <c r="E224" s="39"/>
      <c r="F224" s="39"/>
      <c r="H224" s="39" t="s">
        <v>1935</v>
      </c>
      <c r="I224" s="39" t="s">
        <v>67</v>
      </c>
      <c r="J224" s="40" t="s">
        <v>1621</v>
      </c>
      <c r="K224" s="39" t="s">
        <v>2505</v>
      </c>
      <c r="L224" s="39" t="s">
        <v>2563</v>
      </c>
      <c r="M224" s="39"/>
      <c r="N224" s="39"/>
      <c r="O224" s="39"/>
      <c r="P224" s="2"/>
      <c r="Q224" s="2"/>
      <c r="R224" s="2"/>
      <c r="S224" s="2"/>
      <c r="T224" s="2"/>
      <c r="U224" s="2" t="s">
        <v>2568</v>
      </c>
      <c r="V224" s="2" t="s">
        <v>2514</v>
      </c>
      <c r="W224" s="2" t="s">
        <v>2545</v>
      </c>
      <c r="X224" s="19"/>
      <c r="Y224" s="19"/>
      <c r="Z224" s="19"/>
      <c r="AA224" s="19"/>
    </row>
    <row r="225" spans="1:27" ht="84">
      <c r="A225" s="38" t="s">
        <v>1645</v>
      </c>
      <c r="B225" s="65"/>
      <c r="C225" s="39"/>
      <c r="D225" s="39"/>
      <c r="E225" s="39"/>
      <c r="F225" s="39"/>
      <c r="H225" s="39"/>
      <c r="I225" s="39" t="s">
        <v>49</v>
      </c>
      <c r="J225" s="40" t="s">
        <v>1621</v>
      </c>
      <c r="K225" s="39" t="s">
        <v>2505</v>
      </c>
      <c r="L225" s="39" t="s">
        <v>2563</v>
      </c>
      <c r="M225" s="39"/>
      <c r="N225" s="39"/>
      <c r="O225" s="39"/>
      <c r="P225" s="2"/>
      <c r="Q225" s="2"/>
      <c r="R225" s="2"/>
      <c r="S225" s="2"/>
      <c r="T225" s="2"/>
      <c r="U225" s="2" t="s">
        <v>2568</v>
      </c>
      <c r="V225" s="2" t="s">
        <v>2514</v>
      </c>
      <c r="W225" s="2" t="s">
        <v>2545</v>
      </c>
      <c r="X225" s="19"/>
      <c r="Y225" s="19"/>
      <c r="Z225" s="19"/>
      <c r="AA225" s="19"/>
    </row>
    <row r="226" spans="1:27" ht="84">
      <c r="A226" s="19" t="s">
        <v>183</v>
      </c>
      <c r="B226" s="65"/>
      <c r="I226" s="19" t="s">
        <v>70</v>
      </c>
      <c r="J226" s="28" t="s">
        <v>1621</v>
      </c>
      <c r="K226" s="39" t="s">
        <v>2505</v>
      </c>
      <c r="L226" s="39" t="s">
        <v>2563</v>
      </c>
      <c r="P226" s="2"/>
      <c r="Q226" s="2"/>
      <c r="R226" s="2"/>
      <c r="S226" s="2"/>
      <c r="T226" s="2"/>
      <c r="U226" s="2" t="s">
        <v>2568</v>
      </c>
      <c r="V226" s="2" t="s">
        <v>2514</v>
      </c>
      <c r="W226" s="2" t="s">
        <v>2545</v>
      </c>
      <c r="X226" s="19"/>
      <c r="Y226" s="19"/>
      <c r="Z226" s="19"/>
      <c r="AA226" s="19"/>
    </row>
    <row r="227" spans="1:27" ht="44.1" customHeight="1">
      <c r="A227" s="19" t="s">
        <v>1620</v>
      </c>
      <c r="B227" s="65"/>
      <c r="H227" s="39" t="s">
        <v>1935</v>
      </c>
      <c r="I227" s="19" t="s">
        <v>67</v>
      </c>
      <c r="J227" s="28" t="s">
        <v>1621</v>
      </c>
      <c r="K227" s="39" t="s">
        <v>2505</v>
      </c>
      <c r="L227" s="39" t="s">
        <v>2563</v>
      </c>
      <c r="P227" s="2"/>
      <c r="Q227" s="2"/>
      <c r="R227" s="2"/>
      <c r="S227" s="2"/>
      <c r="T227" s="2"/>
      <c r="U227" s="2" t="s">
        <v>2568</v>
      </c>
      <c r="V227" s="2" t="s">
        <v>2514</v>
      </c>
      <c r="W227" s="2" t="s">
        <v>2545</v>
      </c>
      <c r="X227" s="19"/>
      <c r="Y227" s="19"/>
      <c r="Z227" s="19"/>
      <c r="AA227" s="19"/>
    </row>
    <row r="228" spans="1:27" ht="44.1" customHeight="1">
      <c r="A228" s="2" t="s">
        <v>1644</v>
      </c>
      <c r="B228" s="65"/>
      <c r="H228" s="39" t="s">
        <v>1935</v>
      </c>
      <c r="I228" s="19" t="s">
        <v>67</v>
      </c>
      <c r="J228" s="28" t="s">
        <v>1621</v>
      </c>
      <c r="K228" s="39" t="s">
        <v>2505</v>
      </c>
      <c r="L228" s="39" t="s">
        <v>2563</v>
      </c>
      <c r="P228" s="2"/>
      <c r="Q228" s="2"/>
      <c r="R228" s="2"/>
      <c r="S228" s="2"/>
      <c r="T228" s="2"/>
      <c r="U228" s="2" t="s">
        <v>2568</v>
      </c>
      <c r="V228" s="2" t="s">
        <v>2514</v>
      </c>
      <c r="W228" s="2" t="s">
        <v>2545</v>
      </c>
      <c r="X228" s="19"/>
      <c r="Y228" s="19"/>
      <c r="Z228" s="19"/>
      <c r="AA228" s="19"/>
    </row>
    <row r="229" spans="1:27" ht="147">
      <c r="A229" s="19" t="s">
        <v>2452</v>
      </c>
      <c r="B229" s="65"/>
      <c r="I229" s="19" t="s">
        <v>2503</v>
      </c>
      <c r="J229" s="28" t="s">
        <v>1831</v>
      </c>
      <c r="K229" s="19" t="s">
        <v>2574</v>
      </c>
      <c r="L229" s="19" t="s">
        <v>2562</v>
      </c>
      <c r="M229" s="19" t="s">
        <v>2559</v>
      </c>
      <c r="P229" s="2"/>
      <c r="Q229" s="2"/>
      <c r="R229" s="2"/>
      <c r="S229" s="2"/>
      <c r="T229" s="2"/>
      <c r="U229" s="2" t="s">
        <v>2569</v>
      </c>
      <c r="V229" s="2" t="s">
        <v>2550</v>
      </c>
      <c r="W229" s="2" t="s">
        <v>2514</v>
      </c>
      <c r="X229" s="19" t="s">
        <v>2526</v>
      </c>
      <c r="Y229" s="19"/>
      <c r="Z229" s="19"/>
      <c r="AA229" s="19"/>
    </row>
    <row r="230" spans="1:27" ht="147">
      <c r="A230" s="19" t="s">
        <v>2453</v>
      </c>
      <c r="B230" s="65"/>
      <c r="I230" s="19" t="s">
        <v>2503</v>
      </c>
      <c r="J230" s="28" t="s">
        <v>1831</v>
      </c>
      <c r="K230" s="19" t="s">
        <v>2574</v>
      </c>
      <c r="L230" s="19" t="s">
        <v>2562</v>
      </c>
      <c r="M230" s="19" t="s">
        <v>2559</v>
      </c>
      <c r="P230" s="2"/>
      <c r="Q230" s="2"/>
      <c r="R230" s="2"/>
      <c r="S230" s="2"/>
      <c r="T230" s="2"/>
      <c r="U230" s="2" t="s">
        <v>2569</v>
      </c>
      <c r="V230" s="2" t="s">
        <v>2550</v>
      </c>
      <c r="W230" s="2" t="s">
        <v>2514</v>
      </c>
      <c r="X230" s="19" t="s">
        <v>2526</v>
      </c>
      <c r="Y230" s="19"/>
      <c r="Z230" s="19"/>
      <c r="AA230" s="19"/>
    </row>
    <row r="231" spans="1:27" ht="147">
      <c r="A231" s="19" t="s">
        <v>174</v>
      </c>
      <c r="B231" s="65"/>
      <c r="I231" s="19" t="s">
        <v>70</v>
      </c>
      <c r="J231" s="28" t="s">
        <v>1831</v>
      </c>
      <c r="K231" s="19" t="s">
        <v>2574</v>
      </c>
      <c r="L231" s="19" t="s">
        <v>2562</v>
      </c>
      <c r="M231" s="19" t="s">
        <v>2559</v>
      </c>
      <c r="P231" s="2"/>
      <c r="Q231" s="2"/>
      <c r="R231" s="2"/>
      <c r="S231" s="2"/>
      <c r="T231" s="2"/>
      <c r="U231" s="2" t="s">
        <v>2569</v>
      </c>
      <c r="V231" s="2" t="s">
        <v>2550</v>
      </c>
      <c r="W231" s="2" t="s">
        <v>2514</v>
      </c>
      <c r="X231" s="19" t="s">
        <v>2526</v>
      </c>
      <c r="Y231" s="19"/>
      <c r="Z231" s="19"/>
      <c r="AA231" s="19"/>
    </row>
    <row r="232" spans="1:27" ht="147">
      <c r="A232" s="2" t="s">
        <v>2142</v>
      </c>
      <c r="B232" s="65"/>
      <c r="I232" s="19" t="s">
        <v>50</v>
      </c>
      <c r="J232" s="28" t="s">
        <v>2167</v>
      </c>
      <c r="K232" s="19" t="s">
        <v>2506</v>
      </c>
      <c r="L232" s="19" t="s">
        <v>2541</v>
      </c>
      <c r="P232" s="2"/>
      <c r="Q232" s="2"/>
      <c r="R232" s="2"/>
      <c r="S232" s="2"/>
      <c r="T232" s="2"/>
      <c r="U232" s="2" t="s">
        <v>2509</v>
      </c>
      <c r="V232" s="2" t="s">
        <v>2514</v>
      </c>
      <c r="W232" s="2"/>
      <c r="X232" s="19"/>
      <c r="Y232" s="19"/>
      <c r="Z232" s="19"/>
      <c r="AA232" s="19"/>
    </row>
    <row r="233" spans="1:27" ht="147">
      <c r="A233" s="2" t="s">
        <v>2144</v>
      </c>
      <c r="B233" s="65"/>
      <c r="I233" s="19" t="s">
        <v>50</v>
      </c>
      <c r="J233" s="28" t="s">
        <v>2167</v>
      </c>
      <c r="K233" s="19" t="s">
        <v>2506</v>
      </c>
      <c r="L233" s="19" t="s">
        <v>2541</v>
      </c>
      <c r="P233" s="2"/>
      <c r="Q233" s="2"/>
      <c r="R233" s="2"/>
      <c r="S233" s="2"/>
      <c r="T233" s="2"/>
      <c r="U233" s="2" t="s">
        <v>2509</v>
      </c>
      <c r="V233" s="2" t="s">
        <v>2514</v>
      </c>
      <c r="W233" s="2"/>
      <c r="X233" s="19"/>
      <c r="Y233" s="19"/>
      <c r="Z233" s="19"/>
      <c r="AA233" s="19"/>
    </row>
    <row r="234" spans="1:27" ht="147">
      <c r="A234" s="2" t="s">
        <v>2145</v>
      </c>
      <c r="B234" s="65"/>
      <c r="I234" s="19" t="s">
        <v>50</v>
      </c>
      <c r="J234" s="28" t="s">
        <v>2167</v>
      </c>
      <c r="K234" s="19" t="s">
        <v>2506</v>
      </c>
      <c r="L234" s="19" t="s">
        <v>2541</v>
      </c>
      <c r="P234" s="2"/>
      <c r="Q234" s="2"/>
      <c r="R234" s="2"/>
      <c r="S234" s="2"/>
      <c r="T234" s="2"/>
      <c r="U234" s="2" t="s">
        <v>2509</v>
      </c>
      <c r="V234" s="2" t="s">
        <v>2514</v>
      </c>
      <c r="W234" s="2"/>
      <c r="X234" s="19"/>
      <c r="Y234" s="19"/>
      <c r="Z234" s="19"/>
      <c r="AA234" s="19"/>
    </row>
    <row r="235" spans="1:27" ht="147">
      <c r="A235" s="2" t="s">
        <v>2143</v>
      </c>
      <c r="B235" s="65"/>
      <c r="I235" s="19" t="s">
        <v>50</v>
      </c>
      <c r="J235" s="28" t="s">
        <v>2167</v>
      </c>
      <c r="K235" s="19" t="s">
        <v>2506</v>
      </c>
      <c r="L235" s="19" t="s">
        <v>2541</v>
      </c>
      <c r="P235" s="2"/>
      <c r="Q235" s="2"/>
      <c r="R235" s="2"/>
      <c r="S235" s="2"/>
      <c r="T235" s="2"/>
      <c r="U235" s="2" t="s">
        <v>2509</v>
      </c>
      <c r="V235" s="2" t="s">
        <v>2514</v>
      </c>
      <c r="W235" s="2"/>
      <c r="X235" s="19"/>
      <c r="Y235" s="19"/>
      <c r="Z235" s="19"/>
      <c r="AA235" s="19"/>
    </row>
    <row r="236" spans="1:27" ht="42">
      <c r="A236" s="38" t="s">
        <v>1389</v>
      </c>
      <c r="B236" s="65"/>
      <c r="C236" s="39"/>
      <c r="D236" s="39"/>
      <c r="E236" s="39"/>
      <c r="F236" s="39"/>
      <c r="H236" s="19" t="s">
        <v>1934</v>
      </c>
      <c r="I236" s="39" t="s">
        <v>64</v>
      </c>
      <c r="J236" s="40" t="s">
        <v>1413</v>
      </c>
      <c r="K236" s="58" t="s">
        <v>2506</v>
      </c>
      <c r="L236" s="39"/>
      <c r="M236" s="39"/>
      <c r="N236" s="39"/>
      <c r="O236" s="39"/>
      <c r="P236" s="2"/>
      <c r="Q236" s="2"/>
      <c r="R236" s="2"/>
      <c r="S236" s="2"/>
      <c r="T236" s="2"/>
      <c r="U236" s="2" t="s">
        <v>2509</v>
      </c>
      <c r="V236" s="2" t="s">
        <v>2514</v>
      </c>
      <c r="W236" s="2"/>
      <c r="X236" s="19"/>
      <c r="Y236" s="19"/>
      <c r="Z236" s="19"/>
      <c r="AA236" s="19"/>
    </row>
    <row r="237" spans="1:27" ht="66" customHeight="1">
      <c r="A237" s="38" t="s">
        <v>1389</v>
      </c>
      <c r="B237" s="65"/>
      <c r="C237" s="39"/>
      <c r="D237" s="39"/>
      <c r="E237" s="39"/>
      <c r="F237" s="39"/>
      <c r="H237" s="39"/>
      <c r="I237" s="39" t="s">
        <v>63</v>
      </c>
      <c r="J237" s="40" t="s">
        <v>1413</v>
      </c>
      <c r="K237" s="58" t="s">
        <v>2506</v>
      </c>
      <c r="L237" s="39"/>
      <c r="M237" s="39"/>
      <c r="N237" s="39"/>
      <c r="O237" s="39"/>
      <c r="P237" s="2"/>
      <c r="Q237" s="2"/>
      <c r="R237" s="2"/>
      <c r="S237" s="2"/>
      <c r="T237" s="2"/>
      <c r="U237" s="2" t="s">
        <v>2509</v>
      </c>
      <c r="V237" s="2" t="s">
        <v>2514</v>
      </c>
      <c r="W237" s="2"/>
      <c r="X237" s="19"/>
      <c r="Y237" s="19"/>
      <c r="Z237" s="19"/>
      <c r="AA237" s="19"/>
    </row>
    <row r="238" spans="1:27" ht="44.1" customHeight="1">
      <c r="A238" s="2" t="s">
        <v>1390</v>
      </c>
      <c r="B238" s="65"/>
      <c r="H238" s="19" t="s">
        <v>1934</v>
      </c>
      <c r="I238" s="19" t="s">
        <v>64</v>
      </c>
      <c r="J238" s="28" t="s">
        <v>1413</v>
      </c>
      <c r="K238" s="58" t="s">
        <v>2506</v>
      </c>
      <c r="P238" s="2"/>
      <c r="Q238" s="2"/>
      <c r="R238" s="2"/>
      <c r="S238" s="2"/>
      <c r="T238" s="2"/>
      <c r="U238" s="2" t="s">
        <v>2509</v>
      </c>
      <c r="V238" s="2" t="s">
        <v>2514</v>
      </c>
      <c r="W238" s="2"/>
      <c r="X238" s="19"/>
      <c r="Y238" s="19"/>
      <c r="Z238" s="19"/>
      <c r="AA238" s="19"/>
    </row>
    <row r="239" spans="1:27" ht="66" customHeight="1">
      <c r="A239" s="19" t="s">
        <v>2429</v>
      </c>
      <c r="B239" s="65"/>
      <c r="I239" s="19" t="s">
        <v>63</v>
      </c>
      <c r="J239" s="28" t="s">
        <v>1413</v>
      </c>
      <c r="K239" s="58" t="s">
        <v>2506</v>
      </c>
      <c r="P239" s="2"/>
      <c r="Q239" s="2"/>
      <c r="R239" s="2"/>
      <c r="S239" s="2"/>
      <c r="T239" s="2"/>
      <c r="U239" s="2" t="s">
        <v>2509</v>
      </c>
      <c r="V239" s="2" t="s">
        <v>2514</v>
      </c>
      <c r="W239" s="2"/>
      <c r="X239" s="19"/>
      <c r="Y239" s="19"/>
      <c r="Z239" s="19"/>
      <c r="AA239" s="19"/>
    </row>
    <row r="240" spans="1:27" ht="42">
      <c r="A240" s="2" t="s">
        <v>1388</v>
      </c>
      <c r="B240" s="65"/>
      <c r="H240" s="19" t="s">
        <v>1934</v>
      </c>
      <c r="I240" s="19" t="s">
        <v>64</v>
      </c>
      <c r="J240" s="28" t="s">
        <v>1413</v>
      </c>
      <c r="K240" s="58" t="s">
        <v>2506</v>
      </c>
      <c r="P240" s="2"/>
      <c r="Q240" s="2"/>
      <c r="R240" s="2"/>
      <c r="S240" s="2"/>
      <c r="T240" s="2"/>
      <c r="U240" s="2" t="s">
        <v>2509</v>
      </c>
      <c r="V240" s="2" t="s">
        <v>2514</v>
      </c>
      <c r="W240" s="2"/>
      <c r="X240" s="19"/>
      <c r="Y240" s="19"/>
      <c r="Z240" s="19"/>
      <c r="AA240" s="19"/>
    </row>
    <row r="241" spans="1:27" ht="42">
      <c r="A241" s="2" t="s">
        <v>1417</v>
      </c>
      <c r="B241" s="65"/>
      <c r="H241" s="19" t="s">
        <v>1934</v>
      </c>
      <c r="I241" s="19" t="s">
        <v>64</v>
      </c>
      <c r="J241" s="28" t="s">
        <v>1413</v>
      </c>
      <c r="K241" s="58" t="s">
        <v>2506</v>
      </c>
      <c r="P241" s="2"/>
      <c r="Q241" s="2"/>
      <c r="R241" s="2"/>
      <c r="S241" s="2"/>
      <c r="T241" s="2"/>
      <c r="U241" s="2" t="s">
        <v>2509</v>
      </c>
      <c r="V241" s="2" t="s">
        <v>2514</v>
      </c>
      <c r="W241" s="2"/>
      <c r="X241" s="19"/>
      <c r="Y241" s="19"/>
      <c r="Z241" s="19"/>
      <c r="AA241" s="19"/>
    </row>
    <row r="242" spans="1:27" ht="231">
      <c r="A242" s="2" t="s">
        <v>1463</v>
      </c>
      <c r="B242" s="65"/>
      <c r="H242" s="19" t="s">
        <v>1936</v>
      </c>
      <c r="I242" s="19" t="s">
        <v>65</v>
      </c>
      <c r="J242" s="28" t="s">
        <v>1421</v>
      </c>
      <c r="K242" s="19" t="s">
        <v>2574</v>
      </c>
      <c r="L242" s="19" t="s">
        <v>2575</v>
      </c>
      <c r="M242" s="19" t="s">
        <v>2508</v>
      </c>
      <c r="N242" s="19" t="s">
        <v>2560</v>
      </c>
      <c r="P242" s="2"/>
      <c r="Q242" s="2"/>
      <c r="R242" s="2"/>
      <c r="S242" s="2"/>
      <c r="T242" s="2"/>
      <c r="U242" s="2" t="s">
        <v>2509</v>
      </c>
      <c r="V242" s="2" t="s">
        <v>2526</v>
      </c>
      <c r="W242" s="2"/>
      <c r="X242" s="19"/>
      <c r="Y242" s="19"/>
      <c r="Z242" s="19"/>
      <c r="AA242" s="19"/>
    </row>
    <row r="243" spans="1:27" ht="231">
      <c r="A243" s="2" t="s">
        <v>418</v>
      </c>
      <c r="B243" s="65"/>
      <c r="I243" s="19" t="s">
        <v>405</v>
      </c>
      <c r="J243" s="28" t="s">
        <v>1421</v>
      </c>
      <c r="K243" s="19" t="s">
        <v>2574</v>
      </c>
      <c r="L243" s="19" t="s">
        <v>2575</v>
      </c>
      <c r="M243" s="19" t="s">
        <v>2508</v>
      </c>
      <c r="N243" s="19" t="s">
        <v>2560</v>
      </c>
      <c r="P243" s="2"/>
      <c r="Q243" s="2"/>
      <c r="R243" s="2"/>
      <c r="S243" s="2"/>
      <c r="T243" s="2"/>
      <c r="U243" s="2" t="s">
        <v>2509</v>
      </c>
      <c r="V243" s="2" t="s">
        <v>2526</v>
      </c>
      <c r="W243" s="2"/>
      <c r="X243" s="19"/>
      <c r="Y243" s="19"/>
      <c r="Z243" s="19"/>
      <c r="AA243" s="19"/>
    </row>
    <row r="244" spans="1:27" ht="231">
      <c r="A244" s="2" t="s">
        <v>415</v>
      </c>
      <c r="B244" s="65"/>
      <c r="I244" s="19" t="s">
        <v>405</v>
      </c>
      <c r="J244" s="28" t="s">
        <v>1421</v>
      </c>
      <c r="K244" s="19" t="s">
        <v>2574</v>
      </c>
      <c r="L244" s="19" t="s">
        <v>2575</v>
      </c>
      <c r="M244" s="19" t="s">
        <v>2508</v>
      </c>
      <c r="N244" s="19" t="s">
        <v>2560</v>
      </c>
      <c r="P244" s="2"/>
      <c r="Q244" s="2"/>
      <c r="R244" s="2"/>
      <c r="S244" s="2"/>
      <c r="T244" s="2"/>
      <c r="U244" s="2" t="s">
        <v>2509</v>
      </c>
      <c r="V244" s="2" t="s">
        <v>2526</v>
      </c>
      <c r="W244" s="2"/>
      <c r="X244" s="19"/>
      <c r="Y244" s="19"/>
      <c r="Z244" s="19"/>
      <c r="AA244" s="19"/>
    </row>
    <row r="245" spans="1:27" ht="231">
      <c r="A245" s="19" t="s">
        <v>235</v>
      </c>
      <c r="B245" s="65"/>
      <c r="I245" s="19" t="s">
        <v>36</v>
      </c>
      <c r="J245" s="28" t="s">
        <v>1421</v>
      </c>
      <c r="K245" s="19" t="s">
        <v>2574</v>
      </c>
      <c r="L245" s="19" t="s">
        <v>2575</v>
      </c>
      <c r="M245" s="19" t="s">
        <v>2508</v>
      </c>
      <c r="N245" s="19" t="s">
        <v>2560</v>
      </c>
      <c r="P245" s="2"/>
      <c r="Q245" s="2"/>
      <c r="R245" s="2"/>
      <c r="S245" s="2"/>
      <c r="T245" s="2"/>
      <c r="U245" s="2" t="s">
        <v>2509</v>
      </c>
      <c r="V245" s="2" t="s">
        <v>2526</v>
      </c>
      <c r="W245" s="2"/>
      <c r="X245" s="19"/>
      <c r="Y245" s="19"/>
      <c r="Z245" s="19"/>
      <c r="AA245" s="19"/>
    </row>
    <row r="246" spans="1:27" ht="231">
      <c r="A246" s="2" t="s">
        <v>1444</v>
      </c>
      <c r="B246" s="65"/>
      <c r="H246" s="19" t="s">
        <v>1936</v>
      </c>
      <c r="I246" s="19" t="s">
        <v>65</v>
      </c>
      <c r="J246" s="28" t="s">
        <v>1421</v>
      </c>
      <c r="K246" s="19" t="s">
        <v>2574</v>
      </c>
      <c r="L246" s="19" t="s">
        <v>2575</v>
      </c>
      <c r="M246" s="19" t="s">
        <v>2508</v>
      </c>
      <c r="N246" s="19" t="s">
        <v>2560</v>
      </c>
      <c r="P246" s="2"/>
      <c r="Q246" s="2"/>
      <c r="R246" s="2"/>
      <c r="S246" s="2"/>
      <c r="T246" s="2"/>
      <c r="U246" s="2" t="s">
        <v>2509</v>
      </c>
      <c r="V246" s="2" t="s">
        <v>2526</v>
      </c>
      <c r="W246" s="2"/>
      <c r="X246" s="19"/>
      <c r="Y246" s="19"/>
      <c r="Z246" s="19"/>
      <c r="AA246" s="19"/>
    </row>
    <row r="247" spans="1:27" ht="231">
      <c r="A247" s="2" t="s">
        <v>417</v>
      </c>
      <c r="B247" s="65"/>
      <c r="I247" s="19" t="s">
        <v>405</v>
      </c>
      <c r="J247" s="28" t="s">
        <v>1421</v>
      </c>
      <c r="K247" s="19" t="s">
        <v>2574</v>
      </c>
      <c r="L247" s="19" t="s">
        <v>2575</v>
      </c>
      <c r="M247" s="19" t="s">
        <v>2508</v>
      </c>
      <c r="N247" s="19" t="s">
        <v>2560</v>
      </c>
      <c r="P247" s="2"/>
      <c r="Q247" s="2"/>
      <c r="R247" s="2"/>
      <c r="S247" s="2"/>
      <c r="T247" s="2"/>
      <c r="U247" s="2" t="s">
        <v>2509</v>
      </c>
      <c r="V247" s="2" t="s">
        <v>2526</v>
      </c>
      <c r="W247" s="2"/>
      <c r="X247" s="19"/>
      <c r="Y247" s="19"/>
      <c r="Z247" s="19"/>
      <c r="AA247" s="19"/>
    </row>
    <row r="248" spans="1:27" ht="66" customHeight="1">
      <c r="A248" s="19" t="s">
        <v>1420</v>
      </c>
      <c r="B248" s="65"/>
      <c r="H248" s="19" t="s">
        <v>1936</v>
      </c>
      <c r="I248" s="19" t="s">
        <v>65</v>
      </c>
      <c r="J248" s="28" t="s">
        <v>1421</v>
      </c>
      <c r="K248" s="19" t="s">
        <v>2574</v>
      </c>
      <c r="L248" s="19" t="s">
        <v>2575</v>
      </c>
      <c r="M248" s="19" t="s">
        <v>2508</v>
      </c>
      <c r="N248" s="19" t="s">
        <v>2560</v>
      </c>
      <c r="P248" s="2"/>
      <c r="Q248" s="2"/>
      <c r="R248" s="2"/>
      <c r="S248" s="2"/>
      <c r="T248" s="2"/>
      <c r="U248" s="2" t="s">
        <v>2509</v>
      </c>
      <c r="V248" s="2" t="s">
        <v>2526</v>
      </c>
      <c r="W248" s="2"/>
      <c r="X248" s="19"/>
      <c r="Y248" s="19"/>
      <c r="Z248" s="19"/>
      <c r="AA248" s="19"/>
    </row>
    <row r="249" spans="1:27" ht="231">
      <c r="A249" s="2" t="s">
        <v>1443</v>
      </c>
      <c r="B249" s="65"/>
      <c r="H249" s="19" t="s">
        <v>1936</v>
      </c>
      <c r="I249" s="19" t="s">
        <v>65</v>
      </c>
      <c r="J249" s="28" t="s">
        <v>1421</v>
      </c>
      <c r="K249" s="19" t="s">
        <v>2574</v>
      </c>
      <c r="L249" s="19" t="s">
        <v>2575</v>
      </c>
      <c r="M249" s="19" t="s">
        <v>2508</v>
      </c>
      <c r="N249" s="19" t="s">
        <v>2560</v>
      </c>
      <c r="P249" s="2"/>
      <c r="Q249" s="2"/>
      <c r="R249" s="2"/>
      <c r="S249" s="2"/>
      <c r="T249" s="2"/>
      <c r="U249" s="2" t="s">
        <v>2509</v>
      </c>
      <c r="V249" s="2" t="s">
        <v>2526</v>
      </c>
      <c r="W249" s="2"/>
      <c r="X249" s="19"/>
      <c r="Y249" s="19"/>
      <c r="Z249" s="19"/>
      <c r="AA249" s="19"/>
    </row>
    <row r="250" spans="1:27" s="39" customFormat="1" ht="66" customHeight="1">
      <c r="A250" s="2" t="s">
        <v>1442</v>
      </c>
      <c r="B250" s="65"/>
      <c r="C250" s="19"/>
      <c r="D250" s="19"/>
      <c r="E250" s="19"/>
      <c r="F250" s="19"/>
      <c r="G250" s="2"/>
      <c r="H250" s="19" t="s">
        <v>1936</v>
      </c>
      <c r="I250" s="19" t="s">
        <v>65</v>
      </c>
      <c r="J250" s="28" t="s">
        <v>1421</v>
      </c>
      <c r="K250" s="19" t="s">
        <v>2574</v>
      </c>
      <c r="L250" s="19" t="s">
        <v>2575</v>
      </c>
      <c r="M250" s="19" t="s">
        <v>2508</v>
      </c>
      <c r="N250" s="19" t="s">
        <v>2560</v>
      </c>
      <c r="O250" s="19"/>
      <c r="P250" s="2"/>
      <c r="Q250" s="2"/>
      <c r="R250" s="2"/>
      <c r="S250" s="2"/>
      <c r="T250" s="2"/>
      <c r="U250" s="2" t="s">
        <v>2509</v>
      </c>
      <c r="V250" s="2" t="s">
        <v>2526</v>
      </c>
      <c r="W250" s="2"/>
      <c r="X250" s="19"/>
      <c r="Y250" s="19"/>
      <c r="Z250" s="19"/>
      <c r="AA250" s="19"/>
    </row>
    <row r="251" spans="1:27" s="39" customFormat="1" ht="231">
      <c r="A251" s="2" t="s">
        <v>416</v>
      </c>
      <c r="B251" s="65"/>
      <c r="C251" s="19"/>
      <c r="D251" s="19"/>
      <c r="E251" s="19"/>
      <c r="F251" s="19"/>
      <c r="G251" s="2"/>
      <c r="H251" s="19"/>
      <c r="I251" s="19" t="s">
        <v>405</v>
      </c>
      <c r="J251" s="28" t="s">
        <v>1421</v>
      </c>
      <c r="K251" s="19" t="s">
        <v>2574</v>
      </c>
      <c r="L251" s="19" t="s">
        <v>2575</v>
      </c>
      <c r="M251" s="19" t="s">
        <v>2508</v>
      </c>
      <c r="N251" s="19" t="s">
        <v>2560</v>
      </c>
      <c r="O251" s="19"/>
      <c r="P251" s="2"/>
      <c r="Q251" s="2"/>
      <c r="R251" s="2"/>
      <c r="S251" s="2"/>
      <c r="T251" s="2"/>
      <c r="U251" s="2" t="s">
        <v>2509</v>
      </c>
      <c r="V251" s="2" t="s">
        <v>2526</v>
      </c>
      <c r="W251" s="2"/>
      <c r="X251" s="19"/>
      <c r="Y251" s="19"/>
      <c r="Z251" s="19"/>
      <c r="AA251" s="19"/>
    </row>
    <row r="252" spans="1:27" ht="44.1" customHeight="1">
      <c r="A252" s="2" t="s">
        <v>419</v>
      </c>
      <c r="B252" s="65"/>
      <c r="I252" s="19" t="s">
        <v>405</v>
      </c>
      <c r="J252" s="28" t="s">
        <v>1421</v>
      </c>
      <c r="K252" s="19" t="s">
        <v>2574</v>
      </c>
      <c r="L252" s="19" t="s">
        <v>2575</v>
      </c>
      <c r="M252" s="19" t="s">
        <v>2508</v>
      </c>
      <c r="N252" s="19" t="s">
        <v>2560</v>
      </c>
      <c r="P252" s="2"/>
      <c r="Q252" s="2"/>
      <c r="R252" s="2"/>
      <c r="S252" s="2"/>
      <c r="T252" s="2"/>
      <c r="U252" s="2" t="s">
        <v>2509</v>
      </c>
      <c r="V252" s="2" t="s">
        <v>2526</v>
      </c>
      <c r="W252" s="2"/>
      <c r="X252" s="19"/>
      <c r="Y252" s="19"/>
      <c r="Z252" s="19"/>
      <c r="AA252" s="19"/>
    </row>
    <row r="253" spans="1:27" ht="231">
      <c r="A253" s="2" t="s">
        <v>414</v>
      </c>
      <c r="B253" s="65"/>
      <c r="I253" s="19" t="s">
        <v>405</v>
      </c>
      <c r="J253" s="28" t="s">
        <v>1421</v>
      </c>
      <c r="K253" s="19" t="s">
        <v>2574</v>
      </c>
      <c r="L253" s="19" t="s">
        <v>2575</v>
      </c>
      <c r="M253" s="19" t="s">
        <v>2508</v>
      </c>
      <c r="N253" s="19" t="s">
        <v>2560</v>
      </c>
      <c r="P253" s="2"/>
      <c r="Q253" s="2"/>
      <c r="R253" s="2"/>
      <c r="S253" s="2"/>
      <c r="T253" s="2"/>
      <c r="U253" s="2" t="s">
        <v>2509</v>
      </c>
      <c r="V253" s="2" t="s">
        <v>2526</v>
      </c>
      <c r="W253" s="2"/>
      <c r="X253" s="19"/>
      <c r="Y253" s="19"/>
      <c r="Z253" s="19"/>
      <c r="AA253" s="19"/>
    </row>
    <row r="254" spans="1:27" ht="231">
      <c r="A254" s="2" t="s">
        <v>1445</v>
      </c>
      <c r="B254" s="65"/>
      <c r="H254" s="19" t="s">
        <v>1936</v>
      </c>
      <c r="I254" s="19" t="s">
        <v>65</v>
      </c>
      <c r="J254" s="28" t="s">
        <v>1421</v>
      </c>
      <c r="K254" s="19" t="s">
        <v>2574</v>
      </c>
      <c r="L254" s="19" t="s">
        <v>2575</v>
      </c>
      <c r="M254" s="19" t="s">
        <v>2508</v>
      </c>
      <c r="N254" s="19" t="s">
        <v>2560</v>
      </c>
      <c r="P254" s="2"/>
      <c r="Q254" s="2"/>
      <c r="R254" s="2"/>
      <c r="S254" s="2"/>
      <c r="T254" s="2"/>
      <c r="U254" s="2" t="s">
        <v>2509</v>
      </c>
      <c r="V254" s="2" t="s">
        <v>2526</v>
      </c>
      <c r="W254" s="2"/>
      <c r="X254" s="19"/>
      <c r="Y254" s="19"/>
      <c r="Z254" s="19"/>
      <c r="AA254" s="19"/>
    </row>
    <row r="255" spans="1:27" ht="84">
      <c r="A255" s="2" t="s">
        <v>482</v>
      </c>
      <c r="B255" s="65"/>
      <c r="H255" s="19" t="s">
        <v>1933</v>
      </c>
      <c r="I255" s="19" t="s">
        <v>43</v>
      </c>
      <c r="J255" s="28" t="s">
        <v>1789</v>
      </c>
      <c r="K255" s="58" t="s">
        <v>2505</v>
      </c>
      <c r="P255" s="2"/>
      <c r="Q255" s="2"/>
      <c r="R255" s="2"/>
      <c r="S255" s="2"/>
      <c r="T255" s="2"/>
      <c r="U255" s="2" t="s">
        <v>2527</v>
      </c>
      <c r="V255" s="2" t="s">
        <v>2550</v>
      </c>
      <c r="W255" s="2"/>
      <c r="X255" s="19"/>
      <c r="Y255" s="19"/>
      <c r="Z255" s="19"/>
      <c r="AA255" s="19"/>
    </row>
    <row r="256" spans="1:27" s="39" customFormat="1" ht="84">
      <c r="A256" s="2" t="s">
        <v>497</v>
      </c>
      <c r="B256" s="65"/>
      <c r="C256" s="19"/>
      <c r="D256" s="19"/>
      <c r="E256" s="19"/>
      <c r="F256" s="19"/>
      <c r="G256" s="2"/>
      <c r="H256" s="19" t="s">
        <v>1933</v>
      </c>
      <c r="I256" s="19" t="s">
        <v>43</v>
      </c>
      <c r="J256" s="28" t="s">
        <v>1789</v>
      </c>
      <c r="K256" s="58" t="s">
        <v>2505</v>
      </c>
      <c r="L256" s="19"/>
      <c r="M256" s="19"/>
      <c r="N256" s="19"/>
      <c r="O256" s="19"/>
      <c r="P256" s="2"/>
      <c r="Q256" s="2"/>
      <c r="R256" s="2"/>
      <c r="S256" s="2"/>
      <c r="T256" s="2"/>
      <c r="U256" s="2" t="s">
        <v>2527</v>
      </c>
      <c r="V256" s="2" t="s">
        <v>2550</v>
      </c>
      <c r="W256" s="2"/>
      <c r="X256" s="19"/>
      <c r="Y256" s="19"/>
      <c r="Z256" s="19"/>
      <c r="AA256" s="19"/>
    </row>
    <row r="257" spans="1:27" s="39" customFormat="1" ht="168">
      <c r="A257" s="2" t="s">
        <v>687</v>
      </c>
      <c r="B257" s="65"/>
      <c r="C257" s="19"/>
      <c r="D257" s="19"/>
      <c r="E257" s="19"/>
      <c r="F257" s="19"/>
      <c r="G257" s="2"/>
      <c r="H257" s="39" t="s">
        <v>1936</v>
      </c>
      <c r="I257" s="19" t="s">
        <v>48</v>
      </c>
      <c r="J257" s="28" t="s">
        <v>1808</v>
      </c>
      <c r="K257" s="58" t="s">
        <v>2507</v>
      </c>
      <c r="L257" s="58" t="s">
        <v>2559</v>
      </c>
      <c r="M257" s="19"/>
      <c r="N257" s="19"/>
      <c r="O257" s="19"/>
      <c r="P257" s="2"/>
      <c r="Q257" s="2"/>
      <c r="R257" s="2"/>
      <c r="S257" s="2"/>
      <c r="T257" s="2"/>
      <c r="U257" s="2" t="s">
        <v>2516</v>
      </c>
      <c r="V257" s="2" t="s">
        <v>2526</v>
      </c>
      <c r="W257" s="2"/>
      <c r="X257" s="19"/>
      <c r="Y257" s="19"/>
      <c r="Z257" s="19"/>
      <c r="AA257" s="19"/>
    </row>
    <row r="258" spans="1:27" ht="168">
      <c r="A258" s="2" t="s">
        <v>683</v>
      </c>
      <c r="B258" s="65"/>
      <c r="H258" s="39" t="s">
        <v>1936</v>
      </c>
      <c r="I258" s="19" t="s">
        <v>48</v>
      </c>
      <c r="J258" s="28" t="s">
        <v>1808</v>
      </c>
      <c r="K258" s="58" t="s">
        <v>2507</v>
      </c>
      <c r="L258" s="58" t="s">
        <v>2559</v>
      </c>
      <c r="P258" s="2"/>
      <c r="Q258" s="2"/>
      <c r="R258" s="2"/>
      <c r="S258" s="2"/>
      <c r="T258" s="2"/>
      <c r="U258" s="2" t="s">
        <v>2516</v>
      </c>
      <c r="V258" s="2" t="s">
        <v>2526</v>
      </c>
      <c r="W258" s="2"/>
      <c r="X258" s="19"/>
      <c r="Y258" s="19"/>
      <c r="Z258" s="19"/>
      <c r="AA258" s="19"/>
    </row>
    <row r="259" spans="1:27" ht="168">
      <c r="A259" s="2" t="s">
        <v>684</v>
      </c>
      <c r="B259" s="65"/>
      <c r="H259" s="39" t="s">
        <v>1936</v>
      </c>
      <c r="I259" s="19" t="s">
        <v>48</v>
      </c>
      <c r="J259" s="28" t="s">
        <v>1808</v>
      </c>
      <c r="K259" s="58" t="s">
        <v>2507</v>
      </c>
      <c r="L259" s="58" t="s">
        <v>2559</v>
      </c>
      <c r="P259" s="2"/>
      <c r="Q259" s="2"/>
      <c r="R259" s="2"/>
      <c r="S259" s="2"/>
      <c r="T259" s="2"/>
      <c r="U259" s="2" t="s">
        <v>2516</v>
      </c>
      <c r="V259" s="2" t="s">
        <v>2526</v>
      </c>
      <c r="W259" s="2"/>
      <c r="X259" s="19"/>
      <c r="Y259" s="19"/>
      <c r="Z259" s="19"/>
      <c r="AA259" s="19"/>
    </row>
    <row r="260" spans="1:27" ht="168">
      <c r="A260" s="2" t="s">
        <v>686</v>
      </c>
      <c r="B260" s="65"/>
      <c r="H260" s="39" t="s">
        <v>1936</v>
      </c>
      <c r="I260" s="19" t="s">
        <v>48</v>
      </c>
      <c r="J260" s="28" t="s">
        <v>1808</v>
      </c>
      <c r="K260" s="58" t="s">
        <v>2507</v>
      </c>
      <c r="L260" s="58" t="s">
        <v>2559</v>
      </c>
      <c r="P260" s="2"/>
      <c r="Q260" s="2"/>
      <c r="R260" s="2"/>
      <c r="S260" s="2"/>
      <c r="T260" s="2"/>
      <c r="U260" s="2" t="s">
        <v>2516</v>
      </c>
      <c r="V260" s="2" t="s">
        <v>2526</v>
      </c>
      <c r="W260" s="2"/>
      <c r="X260" s="19"/>
      <c r="Y260" s="19"/>
      <c r="Z260" s="19"/>
      <c r="AA260" s="19"/>
    </row>
    <row r="261" spans="1:27" ht="44.1" customHeight="1">
      <c r="A261" s="2" t="s">
        <v>685</v>
      </c>
      <c r="B261" s="65"/>
      <c r="H261" s="39" t="s">
        <v>1936</v>
      </c>
      <c r="I261" s="19" t="s">
        <v>48</v>
      </c>
      <c r="J261" s="28" t="s">
        <v>1808</v>
      </c>
      <c r="K261" s="58" t="s">
        <v>2507</v>
      </c>
      <c r="L261" s="58" t="s">
        <v>2559</v>
      </c>
      <c r="P261" s="2"/>
      <c r="Q261" s="2"/>
      <c r="R261" s="2"/>
      <c r="S261" s="2"/>
      <c r="T261" s="2"/>
      <c r="U261" s="2" t="s">
        <v>2516</v>
      </c>
      <c r="V261" s="2" t="s">
        <v>2526</v>
      </c>
      <c r="W261" s="2"/>
      <c r="X261" s="19"/>
      <c r="Y261" s="19"/>
      <c r="Z261" s="19"/>
      <c r="AA261" s="19"/>
    </row>
    <row r="262" spans="1:27" ht="168">
      <c r="A262" s="2" t="s">
        <v>682</v>
      </c>
      <c r="B262" s="65"/>
      <c r="H262" s="39" t="s">
        <v>1936</v>
      </c>
      <c r="I262" s="19" t="s">
        <v>48</v>
      </c>
      <c r="J262" s="28" t="s">
        <v>1808</v>
      </c>
      <c r="K262" s="58" t="s">
        <v>2507</v>
      </c>
      <c r="L262" s="58" t="s">
        <v>2559</v>
      </c>
      <c r="P262" s="2"/>
      <c r="Q262" s="2"/>
      <c r="R262" s="2"/>
      <c r="S262" s="2"/>
      <c r="T262" s="2"/>
      <c r="U262" s="2" t="s">
        <v>2516</v>
      </c>
      <c r="V262" s="2" t="s">
        <v>2526</v>
      </c>
      <c r="W262" s="2"/>
      <c r="X262" s="19"/>
      <c r="Y262" s="19"/>
      <c r="Z262" s="19"/>
      <c r="AA262" s="19"/>
    </row>
    <row r="263" spans="1:27" ht="126">
      <c r="A263" s="2" t="s">
        <v>429</v>
      </c>
      <c r="B263" s="65"/>
      <c r="I263" s="19" t="s">
        <v>405</v>
      </c>
      <c r="J263" s="28" t="s">
        <v>1893</v>
      </c>
      <c r="K263" s="19" t="s">
        <v>2573</v>
      </c>
      <c r="L263" s="19" t="s">
        <v>2534</v>
      </c>
      <c r="M263" s="19" t="s">
        <v>2577</v>
      </c>
      <c r="P263" s="2"/>
      <c r="Q263" s="2"/>
      <c r="R263" s="2"/>
      <c r="S263" s="2"/>
      <c r="T263" s="2"/>
      <c r="U263" s="2" t="s">
        <v>2566</v>
      </c>
      <c r="V263" s="2" t="s">
        <v>2526</v>
      </c>
      <c r="W263" s="2" t="s">
        <v>2550</v>
      </c>
      <c r="X263" s="19"/>
      <c r="Y263" s="19"/>
      <c r="Z263" s="19"/>
      <c r="AA263" s="19"/>
    </row>
    <row r="264" spans="1:27" ht="66" customHeight="1">
      <c r="A264" s="2" t="s">
        <v>428</v>
      </c>
      <c r="B264" s="65"/>
      <c r="I264" s="19" t="s">
        <v>405</v>
      </c>
      <c r="J264" s="28" t="s">
        <v>1893</v>
      </c>
      <c r="K264" s="19" t="s">
        <v>2573</v>
      </c>
      <c r="L264" s="19" t="s">
        <v>2534</v>
      </c>
      <c r="M264" s="19" t="s">
        <v>2577</v>
      </c>
      <c r="P264" s="2"/>
      <c r="Q264" s="2"/>
      <c r="R264" s="2"/>
      <c r="S264" s="2"/>
      <c r="T264" s="2"/>
      <c r="U264" s="2"/>
      <c r="V264" s="2"/>
      <c r="W264" s="2"/>
      <c r="X264" s="19"/>
      <c r="Y264" s="19"/>
      <c r="Z264" s="19"/>
      <c r="AA264" s="19"/>
    </row>
    <row r="265" spans="1:27" ht="147">
      <c r="A265" s="19" t="s">
        <v>2261</v>
      </c>
      <c r="B265" s="65"/>
      <c r="I265" s="19" t="s">
        <v>2258</v>
      </c>
      <c r="J265" s="28" t="s">
        <v>1900</v>
      </c>
      <c r="K265" s="19" t="s">
        <v>2572</v>
      </c>
      <c r="L265" s="19" t="s">
        <v>2508</v>
      </c>
      <c r="M265" s="19" t="s">
        <v>2564</v>
      </c>
      <c r="N265" s="19" t="s">
        <v>2534</v>
      </c>
      <c r="P265" s="2"/>
      <c r="Q265" s="2"/>
      <c r="R265" s="2"/>
      <c r="S265" s="2"/>
      <c r="T265" s="2"/>
      <c r="U265" s="2" t="s">
        <v>2569</v>
      </c>
      <c r="V265" s="2" t="s">
        <v>2526</v>
      </c>
      <c r="W265" s="2" t="s">
        <v>2550</v>
      </c>
      <c r="X265" s="19" t="s">
        <v>2512</v>
      </c>
      <c r="Y265" s="19"/>
      <c r="Z265" s="19"/>
      <c r="AA265" s="19"/>
    </row>
    <row r="266" spans="1:27" ht="147">
      <c r="A266" s="2" t="s">
        <v>2355</v>
      </c>
      <c r="B266" s="65"/>
      <c r="I266" s="19" t="s">
        <v>62</v>
      </c>
      <c r="J266" s="28" t="s">
        <v>1900</v>
      </c>
      <c r="K266" s="19" t="s">
        <v>2572</v>
      </c>
      <c r="L266" s="19" t="s">
        <v>2508</v>
      </c>
      <c r="M266" s="19" t="s">
        <v>2564</v>
      </c>
      <c r="N266" s="19" t="s">
        <v>2534</v>
      </c>
      <c r="P266" s="2"/>
      <c r="Q266" s="2"/>
      <c r="R266" s="2"/>
      <c r="S266" s="2"/>
      <c r="T266" s="2"/>
      <c r="U266" s="2" t="s">
        <v>2569</v>
      </c>
      <c r="V266" s="2" t="s">
        <v>2526</v>
      </c>
      <c r="W266" s="2" t="s">
        <v>2550</v>
      </c>
      <c r="X266" s="19" t="s">
        <v>2512</v>
      </c>
      <c r="Y266" s="19"/>
      <c r="Z266" s="19"/>
      <c r="AA266" s="19"/>
    </row>
    <row r="267" spans="1:27" s="44" customFormat="1" ht="44.1" customHeight="1">
      <c r="A267" s="2" t="s">
        <v>2354</v>
      </c>
      <c r="B267" s="65"/>
      <c r="C267" s="19"/>
      <c r="D267" s="19"/>
      <c r="E267" s="19"/>
      <c r="F267" s="19"/>
      <c r="G267" s="2"/>
      <c r="H267" s="19"/>
      <c r="I267" s="19" t="s">
        <v>62</v>
      </c>
      <c r="J267" s="28" t="s">
        <v>1900</v>
      </c>
      <c r="K267" s="19" t="s">
        <v>2572</v>
      </c>
      <c r="L267" s="19" t="s">
        <v>2508</v>
      </c>
      <c r="M267" s="19" t="s">
        <v>2564</v>
      </c>
      <c r="N267" s="19" t="s">
        <v>2534</v>
      </c>
      <c r="O267" s="19"/>
      <c r="P267" s="2"/>
      <c r="Q267" s="2"/>
      <c r="R267" s="2"/>
      <c r="S267" s="2"/>
      <c r="T267" s="2"/>
      <c r="U267" s="2" t="s">
        <v>2569</v>
      </c>
      <c r="V267" s="2" t="s">
        <v>2526</v>
      </c>
      <c r="W267" s="2" t="s">
        <v>2550</v>
      </c>
      <c r="X267" s="19" t="s">
        <v>2512</v>
      </c>
      <c r="Y267" s="19"/>
      <c r="Z267" s="19"/>
      <c r="AA267" s="19"/>
    </row>
    <row r="268" spans="1:27" s="39" customFormat="1" ht="44.1" customHeight="1">
      <c r="A268" s="2" t="s">
        <v>2352</v>
      </c>
      <c r="B268" s="65"/>
      <c r="C268" s="19"/>
      <c r="D268" s="19"/>
      <c r="E268" s="19"/>
      <c r="F268" s="19"/>
      <c r="G268" s="2"/>
      <c r="H268" s="19"/>
      <c r="I268" s="19" t="s">
        <v>62</v>
      </c>
      <c r="J268" s="28" t="s">
        <v>1900</v>
      </c>
      <c r="K268" s="19" t="s">
        <v>2572</v>
      </c>
      <c r="L268" s="19" t="s">
        <v>2508</v>
      </c>
      <c r="M268" s="19" t="s">
        <v>2564</v>
      </c>
      <c r="N268" s="19" t="s">
        <v>2534</v>
      </c>
      <c r="O268" s="19"/>
      <c r="P268" s="2"/>
      <c r="Q268" s="2"/>
      <c r="R268" s="2"/>
      <c r="S268" s="2"/>
      <c r="T268" s="2"/>
      <c r="U268" s="2" t="s">
        <v>2569</v>
      </c>
      <c r="V268" s="2" t="s">
        <v>2526</v>
      </c>
      <c r="W268" s="2" t="s">
        <v>2550</v>
      </c>
      <c r="X268" s="19" t="s">
        <v>2512</v>
      </c>
      <c r="Y268" s="19"/>
      <c r="Z268" s="19"/>
      <c r="AA268" s="19"/>
    </row>
    <row r="269" spans="1:27" ht="44.1" customHeight="1">
      <c r="A269" s="2" t="s">
        <v>452</v>
      </c>
      <c r="B269" s="65"/>
      <c r="I269" s="19" t="s">
        <v>41</v>
      </c>
      <c r="J269" s="28" t="s">
        <v>1900</v>
      </c>
      <c r="K269" s="19" t="s">
        <v>2572</v>
      </c>
      <c r="L269" s="19" t="s">
        <v>2508</v>
      </c>
      <c r="M269" s="19" t="s">
        <v>2564</v>
      </c>
      <c r="N269" s="19" t="s">
        <v>2534</v>
      </c>
      <c r="P269" s="2"/>
      <c r="Q269" s="2"/>
      <c r="R269" s="2"/>
      <c r="S269" s="2"/>
      <c r="T269" s="2"/>
      <c r="U269" s="2" t="s">
        <v>2569</v>
      </c>
      <c r="V269" s="2" t="s">
        <v>2526</v>
      </c>
      <c r="W269" s="2" t="s">
        <v>2550</v>
      </c>
      <c r="X269" s="19" t="s">
        <v>2512</v>
      </c>
      <c r="Y269" s="19"/>
      <c r="Z269" s="19"/>
      <c r="AA269" s="19"/>
    </row>
    <row r="270" spans="1:27" ht="147">
      <c r="A270" s="2" t="s">
        <v>451</v>
      </c>
      <c r="B270" s="65"/>
      <c r="I270" s="19" t="s">
        <v>41</v>
      </c>
      <c r="J270" s="28" t="s">
        <v>1900</v>
      </c>
      <c r="K270" s="19" t="s">
        <v>2572</v>
      </c>
      <c r="L270" s="19" t="s">
        <v>2508</v>
      </c>
      <c r="M270" s="19" t="s">
        <v>2564</v>
      </c>
      <c r="N270" s="19" t="s">
        <v>2534</v>
      </c>
      <c r="P270" s="2"/>
      <c r="Q270" s="2"/>
      <c r="R270" s="2"/>
      <c r="S270" s="2"/>
      <c r="T270" s="2"/>
      <c r="U270" s="2" t="s">
        <v>2569</v>
      </c>
      <c r="V270" s="2" t="s">
        <v>2526</v>
      </c>
      <c r="W270" s="2" t="s">
        <v>2550</v>
      </c>
      <c r="X270" s="19" t="s">
        <v>2512</v>
      </c>
      <c r="Y270" s="19"/>
      <c r="Z270" s="19"/>
      <c r="AA270" s="19"/>
    </row>
    <row r="271" spans="1:27" ht="147">
      <c r="A271" s="2" t="s">
        <v>2353</v>
      </c>
      <c r="B271" s="65"/>
      <c r="I271" s="19" t="s">
        <v>62</v>
      </c>
      <c r="J271" s="28" t="s">
        <v>1900</v>
      </c>
      <c r="K271" s="19" t="s">
        <v>2572</v>
      </c>
      <c r="L271" s="19" t="s">
        <v>2508</v>
      </c>
      <c r="M271" s="19" t="s">
        <v>2564</v>
      </c>
      <c r="N271" s="19" t="s">
        <v>2534</v>
      </c>
      <c r="P271" s="2"/>
      <c r="Q271" s="2"/>
      <c r="R271" s="2"/>
      <c r="S271" s="2"/>
      <c r="T271" s="2"/>
      <c r="U271" s="2" t="s">
        <v>2569</v>
      </c>
      <c r="V271" s="2" t="s">
        <v>2526</v>
      </c>
      <c r="W271" s="2" t="s">
        <v>2550</v>
      </c>
      <c r="X271" s="19" t="s">
        <v>2512</v>
      </c>
      <c r="Y271" s="19"/>
      <c r="Z271" s="19"/>
      <c r="AA271" s="19"/>
    </row>
    <row r="272" spans="1:27" ht="147">
      <c r="A272" s="2" t="s">
        <v>2414</v>
      </c>
      <c r="B272" s="65"/>
      <c r="I272" s="19" t="s">
        <v>63</v>
      </c>
      <c r="J272" s="28" t="s">
        <v>1900</v>
      </c>
      <c r="K272" s="19" t="s">
        <v>2572</v>
      </c>
      <c r="L272" s="19" t="s">
        <v>2508</v>
      </c>
      <c r="M272" s="19" t="s">
        <v>2564</v>
      </c>
      <c r="N272" s="19" t="s">
        <v>2534</v>
      </c>
      <c r="P272" s="2"/>
      <c r="Q272" s="2"/>
      <c r="R272" s="2"/>
      <c r="S272" s="2"/>
      <c r="T272" s="2"/>
      <c r="U272" s="2" t="s">
        <v>2569</v>
      </c>
      <c r="V272" s="2" t="s">
        <v>2526</v>
      </c>
      <c r="W272" s="2" t="s">
        <v>2550</v>
      </c>
      <c r="X272" s="19" t="s">
        <v>2512</v>
      </c>
      <c r="Y272" s="19"/>
      <c r="Z272" s="19"/>
      <c r="AA272" s="19"/>
    </row>
    <row r="273" spans="1:27" ht="147">
      <c r="A273" s="19" t="s">
        <v>2455</v>
      </c>
      <c r="B273" s="65"/>
      <c r="I273" s="19" t="s">
        <v>2503</v>
      </c>
      <c r="J273" s="28" t="s">
        <v>1900</v>
      </c>
      <c r="K273" s="19" t="s">
        <v>2572</v>
      </c>
      <c r="L273" s="19" t="s">
        <v>2508</v>
      </c>
      <c r="M273" s="19" t="s">
        <v>2564</v>
      </c>
      <c r="N273" s="19" t="s">
        <v>2534</v>
      </c>
      <c r="P273" s="2"/>
      <c r="Q273" s="2"/>
      <c r="R273" s="2"/>
      <c r="S273" s="2"/>
      <c r="T273" s="2"/>
      <c r="U273" s="2" t="s">
        <v>2569</v>
      </c>
      <c r="V273" s="2" t="s">
        <v>2526</v>
      </c>
      <c r="W273" s="2" t="s">
        <v>2550</v>
      </c>
      <c r="X273" s="19" t="s">
        <v>2512</v>
      </c>
      <c r="Y273" s="19"/>
      <c r="Z273" s="19"/>
      <c r="AA273" s="19"/>
    </row>
    <row r="274" spans="1:27" ht="147">
      <c r="A274" s="2" t="s">
        <v>450</v>
      </c>
      <c r="B274" s="65"/>
      <c r="I274" s="19" t="s">
        <v>41</v>
      </c>
      <c r="J274" s="28" t="s">
        <v>1900</v>
      </c>
      <c r="K274" s="19" t="s">
        <v>2572</v>
      </c>
      <c r="L274" s="19" t="s">
        <v>2508</v>
      </c>
      <c r="M274" s="19" t="s">
        <v>2564</v>
      </c>
      <c r="N274" s="19" t="s">
        <v>2534</v>
      </c>
      <c r="P274" s="2"/>
      <c r="Q274" s="2"/>
      <c r="R274" s="2"/>
      <c r="S274" s="2"/>
      <c r="T274" s="2"/>
      <c r="U274" s="2" t="s">
        <v>2569</v>
      </c>
      <c r="V274" s="2" t="s">
        <v>2526</v>
      </c>
      <c r="W274" s="2" t="s">
        <v>2550</v>
      </c>
      <c r="X274" s="19" t="s">
        <v>2512</v>
      </c>
      <c r="Y274" s="19"/>
      <c r="Z274" s="19"/>
      <c r="AA274" s="19"/>
    </row>
    <row r="275" spans="1:27" ht="147">
      <c r="A275" s="2" t="s">
        <v>2351</v>
      </c>
      <c r="B275" s="65"/>
      <c r="I275" s="19" t="s">
        <v>62</v>
      </c>
      <c r="J275" s="28" t="s">
        <v>1900</v>
      </c>
      <c r="K275" s="19" t="s">
        <v>2572</v>
      </c>
      <c r="L275" s="19" t="s">
        <v>2508</v>
      </c>
      <c r="M275" s="19" t="s">
        <v>2564</v>
      </c>
      <c r="N275" s="19" t="s">
        <v>2534</v>
      </c>
      <c r="P275" s="2"/>
      <c r="Q275" s="2"/>
      <c r="R275" s="2"/>
      <c r="S275" s="2"/>
      <c r="T275" s="2"/>
      <c r="U275" s="2" t="s">
        <v>2569</v>
      </c>
      <c r="V275" s="2" t="s">
        <v>2526</v>
      </c>
      <c r="W275" s="2" t="s">
        <v>2550</v>
      </c>
      <c r="X275" s="19" t="s">
        <v>2512</v>
      </c>
      <c r="Y275" s="19"/>
      <c r="Z275" s="19"/>
      <c r="AA275" s="19"/>
    </row>
    <row r="276" spans="1:27" ht="147">
      <c r="A276" s="2" t="s">
        <v>453</v>
      </c>
      <c r="B276" s="65"/>
      <c r="I276" s="19" t="s">
        <v>41</v>
      </c>
      <c r="J276" s="28" t="s">
        <v>1900</v>
      </c>
      <c r="K276" s="19" t="s">
        <v>2572</v>
      </c>
      <c r="L276" s="19" t="s">
        <v>2508</v>
      </c>
      <c r="M276" s="19" t="s">
        <v>2564</v>
      </c>
      <c r="N276" s="19" t="s">
        <v>2534</v>
      </c>
      <c r="P276" s="2"/>
      <c r="Q276" s="2"/>
      <c r="R276" s="2"/>
      <c r="S276" s="2"/>
      <c r="T276" s="2"/>
      <c r="U276" s="2" t="s">
        <v>2569</v>
      </c>
      <c r="V276" s="2" t="s">
        <v>2526</v>
      </c>
      <c r="W276" s="2" t="s">
        <v>2550</v>
      </c>
      <c r="X276" s="19" t="s">
        <v>2512</v>
      </c>
      <c r="Y276" s="19"/>
      <c r="Z276" s="19"/>
      <c r="AA276" s="19"/>
    </row>
    <row r="277" spans="1:27" ht="84">
      <c r="A277" s="2" t="s">
        <v>434</v>
      </c>
      <c r="B277" s="65"/>
      <c r="I277" s="19" t="s">
        <v>405</v>
      </c>
      <c r="J277" s="28" t="s">
        <v>1897</v>
      </c>
      <c r="K277" s="19" t="s">
        <v>2505</v>
      </c>
      <c r="L277" s="19" t="s">
        <v>2564</v>
      </c>
      <c r="P277" s="2"/>
      <c r="Q277" s="2"/>
      <c r="R277" s="2"/>
      <c r="S277" s="2"/>
      <c r="T277" s="2"/>
      <c r="U277" s="2" t="s">
        <v>2527</v>
      </c>
      <c r="V277" s="2" t="s">
        <v>2550</v>
      </c>
      <c r="W277" s="2"/>
      <c r="X277" s="19"/>
      <c r="Y277" s="19"/>
      <c r="Z277" s="19"/>
      <c r="AA277" s="19"/>
    </row>
    <row r="278" spans="1:27" ht="84">
      <c r="A278" s="2" t="s">
        <v>433</v>
      </c>
      <c r="B278" s="65"/>
      <c r="I278" s="19" t="s">
        <v>405</v>
      </c>
      <c r="J278" s="28" t="s">
        <v>1897</v>
      </c>
      <c r="K278" s="19" t="s">
        <v>2505</v>
      </c>
      <c r="L278" s="19" t="s">
        <v>2564</v>
      </c>
      <c r="P278" s="2"/>
      <c r="Q278" s="2"/>
      <c r="R278" s="2"/>
      <c r="S278" s="2"/>
      <c r="T278" s="2"/>
      <c r="U278" s="2" t="s">
        <v>2527</v>
      </c>
      <c r="V278" s="2" t="s">
        <v>2550</v>
      </c>
      <c r="W278" s="2"/>
      <c r="X278" s="19"/>
      <c r="Y278" s="19"/>
      <c r="Z278" s="19"/>
      <c r="AA278" s="19"/>
    </row>
    <row r="279" spans="1:27" ht="154.15" customHeight="1">
      <c r="A279" s="2" t="s">
        <v>695</v>
      </c>
      <c r="B279" s="65"/>
      <c r="H279" s="39" t="s">
        <v>1936</v>
      </c>
      <c r="I279" s="19" t="s">
        <v>48</v>
      </c>
      <c r="J279" s="28" t="s">
        <v>1817</v>
      </c>
      <c r="K279" s="58" t="s">
        <v>2506</v>
      </c>
      <c r="P279" s="2"/>
      <c r="Q279" s="2"/>
      <c r="R279" s="2"/>
      <c r="S279" s="2"/>
      <c r="T279" s="2"/>
      <c r="U279" s="2" t="s">
        <v>2509</v>
      </c>
      <c r="V279" s="2" t="s">
        <v>2512</v>
      </c>
      <c r="W279" s="2"/>
      <c r="X279" s="19"/>
      <c r="Y279" s="19"/>
      <c r="Z279" s="19"/>
      <c r="AA279" s="19"/>
    </row>
    <row r="280" spans="1:27" ht="154.15" customHeight="1">
      <c r="A280" s="19" t="s">
        <v>244</v>
      </c>
      <c r="B280" s="65"/>
      <c r="I280" s="19" t="s">
        <v>36</v>
      </c>
      <c r="J280" s="28" t="s">
        <v>1882</v>
      </c>
      <c r="K280" s="19" t="s">
        <v>2574</v>
      </c>
      <c r="L280" s="19" t="s">
        <v>2508</v>
      </c>
      <c r="M280" s="19" t="s">
        <v>2559</v>
      </c>
      <c r="P280" s="2"/>
      <c r="Q280" s="2"/>
      <c r="R280" s="2"/>
      <c r="S280" s="2"/>
      <c r="T280" s="2"/>
      <c r="U280" s="2" t="s">
        <v>2567</v>
      </c>
      <c r="V280" s="2" t="s">
        <v>2514</v>
      </c>
      <c r="W280" s="2" t="s">
        <v>2526</v>
      </c>
      <c r="X280" s="19" t="s">
        <v>2512</v>
      </c>
      <c r="Y280" s="19"/>
      <c r="Z280" s="19"/>
      <c r="AA280" s="19"/>
    </row>
    <row r="281" spans="1:27" ht="154.15" customHeight="1">
      <c r="A281" s="19" t="s">
        <v>243</v>
      </c>
      <c r="B281" s="65"/>
      <c r="I281" s="19" t="s">
        <v>36</v>
      </c>
      <c r="J281" s="28" t="s">
        <v>1882</v>
      </c>
      <c r="K281" s="19" t="s">
        <v>2574</v>
      </c>
      <c r="L281" s="19" t="s">
        <v>2508</v>
      </c>
      <c r="M281" s="19" t="s">
        <v>2559</v>
      </c>
      <c r="P281" s="2"/>
      <c r="Q281" s="2"/>
      <c r="R281" s="2"/>
      <c r="S281" s="2"/>
      <c r="T281" s="2"/>
      <c r="U281" s="2" t="s">
        <v>2567</v>
      </c>
      <c r="V281" s="2" t="s">
        <v>2514</v>
      </c>
      <c r="W281" s="2" t="s">
        <v>2526</v>
      </c>
      <c r="X281" s="19" t="s">
        <v>2512</v>
      </c>
      <c r="Y281" s="19"/>
      <c r="Z281" s="19"/>
      <c r="AA281" s="19"/>
    </row>
    <row r="282" spans="1:27" ht="110.1" customHeight="1">
      <c r="A282" s="2" t="s">
        <v>394</v>
      </c>
      <c r="B282" s="65"/>
      <c r="I282" s="19" t="s">
        <v>40</v>
      </c>
      <c r="J282" s="28" t="s">
        <v>1882</v>
      </c>
      <c r="K282" s="19" t="s">
        <v>2574</v>
      </c>
      <c r="L282" s="19" t="s">
        <v>2508</v>
      </c>
      <c r="M282" s="19" t="s">
        <v>2559</v>
      </c>
      <c r="P282" s="2"/>
      <c r="Q282" s="2"/>
      <c r="R282" s="2"/>
      <c r="S282" s="2"/>
      <c r="T282" s="2"/>
      <c r="U282" s="2" t="s">
        <v>2567</v>
      </c>
      <c r="V282" s="2" t="s">
        <v>2514</v>
      </c>
      <c r="W282" s="2" t="s">
        <v>2526</v>
      </c>
      <c r="X282" s="19" t="s">
        <v>2512</v>
      </c>
      <c r="Y282" s="19"/>
      <c r="Z282" s="19"/>
      <c r="AA282" s="19"/>
    </row>
    <row r="283" spans="1:27" ht="147">
      <c r="A283" s="2" t="s">
        <v>393</v>
      </c>
      <c r="B283" s="65"/>
      <c r="I283" s="19" t="s">
        <v>40</v>
      </c>
      <c r="J283" s="28" t="s">
        <v>1882</v>
      </c>
      <c r="K283" s="19" t="s">
        <v>2574</v>
      </c>
      <c r="L283" s="19" t="s">
        <v>2508</v>
      </c>
      <c r="M283" s="19" t="s">
        <v>2559</v>
      </c>
      <c r="P283" s="2"/>
      <c r="Q283" s="2"/>
      <c r="R283" s="2"/>
      <c r="S283" s="2"/>
      <c r="T283" s="2"/>
      <c r="U283" s="2" t="s">
        <v>2567</v>
      </c>
      <c r="V283" s="2" t="s">
        <v>2514</v>
      </c>
      <c r="W283" s="2" t="s">
        <v>2526</v>
      </c>
      <c r="X283" s="19" t="s">
        <v>2512</v>
      </c>
      <c r="Y283" s="19"/>
      <c r="Z283" s="19"/>
      <c r="AA283" s="19"/>
    </row>
    <row r="284" spans="1:27" ht="110.1" customHeight="1">
      <c r="A284" s="2" t="s">
        <v>840</v>
      </c>
      <c r="B284" s="65"/>
      <c r="H284" s="19" t="s">
        <v>1936</v>
      </c>
      <c r="I284" s="19" t="s">
        <v>2499</v>
      </c>
      <c r="J284" s="28" t="s">
        <v>1262</v>
      </c>
      <c r="K284" s="19" t="s">
        <v>2507</v>
      </c>
      <c r="L284" s="19" t="s">
        <v>2553</v>
      </c>
      <c r="M284" s="19" t="s">
        <v>2554</v>
      </c>
      <c r="N284" s="19" t="s">
        <v>2577</v>
      </c>
      <c r="O284" s="19" t="s">
        <v>2559</v>
      </c>
      <c r="P284" s="2"/>
      <c r="Q284" s="2"/>
      <c r="R284" s="2"/>
      <c r="S284" s="2"/>
      <c r="T284" s="2"/>
      <c r="U284" s="2" t="s">
        <v>2516</v>
      </c>
      <c r="V284" s="2" t="s">
        <v>2526</v>
      </c>
      <c r="W284" s="2" t="s">
        <v>2517</v>
      </c>
      <c r="X284" s="19"/>
      <c r="Y284" s="19"/>
      <c r="Z284" s="19"/>
      <c r="AA284" s="19"/>
    </row>
    <row r="285" spans="1:27" ht="168">
      <c r="A285" s="2" t="s">
        <v>843</v>
      </c>
      <c r="B285" s="65"/>
      <c r="H285" s="19" t="s">
        <v>1936</v>
      </c>
      <c r="I285" s="19" t="s">
        <v>2499</v>
      </c>
      <c r="J285" s="28" t="s">
        <v>1262</v>
      </c>
      <c r="K285" s="19" t="s">
        <v>2507</v>
      </c>
      <c r="L285" s="19" t="s">
        <v>2553</v>
      </c>
      <c r="M285" s="19" t="s">
        <v>2554</v>
      </c>
      <c r="N285" s="19" t="s">
        <v>2577</v>
      </c>
      <c r="O285" s="19" t="s">
        <v>2559</v>
      </c>
      <c r="P285" s="2"/>
      <c r="Q285" s="2"/>
      <c r="R285" s="2"/>
      <c r="S285" s="2"/>
      <c r="T285" s="2"/>
      <c r="U285" s="2" t="s">
        <v>2516</v>
      </c>
      <c r="V285" s="2" t="s">
        <v>2526</v>
      </c>
      <c r="W285" s="2" t="s">
        <v>2517</v>
      </c>
      <c r="X285" s="19"/>
      <c r="Y285" s="19"/>
      <c r="Z285" s="19"/>
      <c r="AA285" s="19"/>
    </row>
    <row r="286" spans="1:27" ht="168">
      <c r="A286" s="2" t="s">
        <v>841</v>
      </c>
      <c r="B286" s="65"/>
      <c r="H286" s="19" t="s">
        <v>1936</v>
      </c>
      <c r="I286" s="19" t="s">
        <v>2499</v>
      </c>
      <c r="J286" s="28" t="s">
        <v>1262</v>
      </c>
      <c r="K286" s="19" t="s">
        <v>2507</v>
      </c>
      <c r="L286" s="19" t="s">
        <v>2553</v>
      </c>
      <c r="M286" s="19" t="s">
        <v>2554</v>
      </c>
      <c r="N286" s="19" t="s">
        <v>2577</v>
      </c>
      <c r="O286" s="19" t="s">
        <v>2559</v>
      </c>
      <c r="P286" s="2"/>
      <c r="Q286" s="2"/>
      <c r="R286" s="2"/>
      <c r="S286" s="2"/>
      <c r="T286" s="2"/>
      <c r="U286" s="2" t="s">
        <v>2516</v>
      </c>
      <c r="V286" s="2" t="s">
        <v>2526</v>
      </c>
      <c r="W286" s="2" t="s">
        <v>2517</v>
      </c>
      <c r="X286" s="19"/>
      <c r="Y286" s="19"/>
      <c r="Z286" s="19"/>
      <c r="AA286" s="19"/>
    </row>
    <row r="287" spans="1:27" ht="168">
      <c r="A287" s="2" t="s">
        <v>842</v>
      </c>
      <c r="B287" s="65"/>
      <c r="H287" s="19" t="s">
        <v>1936</v>
      </c>
      <c r="I287" s="19" t="s">
        <v>2499</v>
      </c>
      <c r="J287" s="28" t="s">
        <v>1262</v>
      </c>
      <c r="K287" s="19" t="s">
        <v>2507</v>
      </c>
      <c r="L287" s="19" t="s">
        <v>2553</v>
      </c>
      <c r="M287" s="19" t="s">
        <v>2554</v>
      </c>
      <c r="N287" s="19" t="s">
        <v>2577</v>
      </c>
      <c r="O287" s="19" t="s">
        <v>2559</v>
      </c>
      <c r="P287" s="2"/>
      <c r="Q287" s="2"/>
      <c r="R287" s="2"/>
      <c r="S287" s="2"/>
      <c r="T287" s="2"/>
      <c r="U287" s="2" t="s">
        <v>2516</v>
      </c>
      <c r="V287" s="2" t="s">
        <v>2526</v>
      </c>
      <c r="W287" s="2" t="s">
        <v>2517</v>
      </c>
      <c r="X287" s="19"/>
      <c r="Y287" s="19"/>
      <c r="Z287" s="19"/>
      <c r="AA287" s="19"/>
    </row>
    <row r="288" spans="1:27" ht="84">
      <c r="A288" s="2" t="s">
        <v>469</v>
      </c>
      <c r="B288" s="65"/>
      <c r="I288" s="19" t="s">
        <v>41</v>
      </c>
      <c r="J288" s="28" t="s">
        <v>1917</v>
      </c>
      <c r="K288" s="19" t="s">
        <v>2505</v>
      </c>
      <c r="L288" s="19" t="s">
        <v>2534</v>
      </c>
      <c r="P288" s="2"/>
      <c r="Q288" s="2"/>
      <c r="R288" s="2"/>
      <c r="S288" s="2"/>
      <c r="T288" s="2"/>
      <c r="U288" s="2" t="s">
        <v>2527</v>
      </c>
      <c r="V288" s="2" t="s">
        <v>2550</v>
      </c>
      <c r="W288" s="2"/>
      <c r="X288" s="19"/>
      <c r="Y288" s="19"/>
      <c r="Z288" s="19"/>
      <c r="AA288" s="19"/>
    </row>
    <row r="289" spans="1:27" ht="42">
      <c r="A289" s="19" t="s">
        <v>2454</v>
      </c>
      <c r="B289" s="65"/>
      <c r="I289" s="19" t="s">
        <v>2503</v>
      </c>
      <c r="J289" s="28" t="s">
        <v>2448</v>
      </c>
      <c r="K289" s="58" t="s">
        <v>2506</v>
      </c>
      <c r="P289" s="2"/>
      <c r="Q289" s="2"/>
      <c r="R289" s="2"/>
      <c r="S289" s="2"/>
      <c r="T289" s="2"/>
      <c r="U289" s="2" t="s">
        <v>2509</v>
      </c>
      <c r="V289" s="2" t="s">
        <v>2515</v>
      </c>
      <c r="W289" s="2"/>
      <c r="X289" s="19"/>
      <c r="Y289" s="19"/>
      <c r="Z289" s="19"/>
      <c r="AA289" s="19"/>
    </row>
    <row r="290" spans="1:27" ht="84">
      <c r="A290" s="19" t="s">
        <v>239</v>
      </c>
      <c r="B290" s="65"/>
      <c r="I290" s="19" t="s">
        <v>36</v>
      </c>
      <c r="J290" s="28" t="s">
        <v>437</v>
      </c>
      <c r="K290" s="58" t="s">
        <v>2505</v>
      </c>
      <c r="P290" s="2"/>
      <c r="Q290" s="2"/>
      <c r="R290" s="2"/>
      <c r="S290" s="2"/>
      <c r="T290" s="2"/>
      <c r="U290" s="2" t="s">
        <v>2527</v>
      </c>
      <c r="V290" s="2" t="s">
        <v>2550</v>
      </c>
      <c r="W290" s="2"/>
      <c r="X290" s="19"/>
      <c r="Y290" s="19"/>
      <c r="Z290" s="19"/>
      <c r="AA290" s="19"/>
    </row>
    <row r="291" spans="1:27" s="39" customFormat="1" ht="84">
      <c r="A291" s="19" t="s">
        <v>240</v>
      </c>
      <c r="B291" s="65"/>
      <c r="C291" s="19"/>
      <c r="D291" s="19"/>
      <c r="E291" s="19"/>
      <c r="F291" s="19"/>
      <c r="G291" s="2"/>
      <c r="H291" s="19"/>
      <c r="I291" s="19" t="s">
        <v>36</v>
      </c>
      <c r="J291" s="28" t="s">
        <v>437</v>
      </c>
      <c r="K291" s="58" t="s">
        <v>2505</v>
      </c>
      <c r="L291" s="19"/>
      <c r="M291" s="19"/>
      <c r="N291" s="19"/>
      <c r="O291" s="19"/>
      <c r="P291" s="2"/>
      <c r="Q291" s="2"/>
      <c r="R291" s="2"/>
      <c r="S291" s="2"/>
      <c r="T291" s="2"/>
      <c r="U291" s="2" t="s">
        <v>2527</v>
      </c>
      <c r="V291" s="2" t="s">
        <v>2550</v>
      </c>
      <c r="W291" s="2"/>
      <c r="X291" s="19"/>
      <c r="Y291" s="19"/>
      <c r="Z291" s="19"/>
      <c r="AA291" s="19"/>
    </row>
    <row r="292" spans="1:27" s="39" customFormat="1" ht="63">
      <c r="A292" s="2" t="s">
        <v>549</v>
      </c>
      <c r="B292" s="65"/>
      <c r="C292" s="19"/>
      <c r="D292" s="19"/>
      <c r="E292" s="19"/>
      <c r="F292" s="19"/>
      <c r="G292" s="2"/>
      <c r="H292" s="19"/>
      <c r="I292" s="19" t="s">
        <v>529</v>
      </c>
      <c r="J292" s="28" t="s">
        <v>1913</v>
      </c>
      <c r="K292" s="19" t="s">
        <v>2506</v>
      </c>
      <c r="L292" s="19" t="s">
        <v>2558</v>
      </c>
      <c r="M292" s="19" t="s">
        <v>2556</v>
      </c>
      <c r="N292" s="19"/>
      <c r="O292" s="19"/>
      <c r="P292" s="2"/>
      <c r="Q292" s="2"/>
      <c r="R292" s="2"/>
      <c r="S292" s="2"/>
      <c r="T292" s="2"/>
      <c r="U292" s="2" t="s">
        <v>2509</v>
      </c>
      <c r="V292" s="2" t="s">
        <v>2513</v>
      </c>
      <c r="W292" s="2"/>
      <c r="X292" s="19"/>
      <c r="Y292" s="19"/>
      <c r="Z292" s="19"/>
      <c r="AA292" s="19"/>
    </row>
    <row r="293" spans="1:27" ht="63">
      <c r="A293" s="2" t="s">
        <v>545</v>
      </c>
      <c r="B293" s="65"/>
      <c r="I293" s="19" t="s">
        <v>529</v>
      </c>
      <c r="J293" s="28" t="s">
        <v>1913</v>
      </c>
      <c r="K293" s="19" t="s">
        <v>2506</v>
      </c>
      <c r="L293" s="19" t="s">
        <v>2558</v>
      </c>
      <c r="M293" s="19" t="s">
        <v>2556</v>
      </c>
      <c r="P293" s="2"/>
      <c r="Q293" s="2"/>
      <c r="R293" s="2"/>
      <c r="S293" s="2"/>
      <c r="T293" s="2"/>
      <c r="U293" s="2" t="s">
        <v>2509</v>
      </c>
      <c r="V293" s="2" t="s">
        <v>2513</v>
      </c>
      <c r="W293" s="2"/>
      <c r="X293" s="19"/>
      <c r="Y293" s="19"/>
      <c r="Z293" s="19"/>
      <c r="AA293" s="19"/>
    </row>
    <row r="294" spans="1:27" ht="63">
      <c r="A294" s="2" t="s">
        <v>547</v>
      </c>
      <c r="B294" s="65"/>
      <c r="I294" s="19" t="s">
        <v>529</v>
      </c>
      <c r="J294" s="28" t="s">
        <v>1913</v>
      </c>
      <c r="K294" s="19" t="s">
        <v>2506</v>
      </c>
      <c r="L294" s="19" t="s">
        <v>2558</v>
      </c>
      <c r="M294" s="19" t="s">
        <v>2556</v>
      </c>
      <c r="P294" s="2"/>
      <c r="Q294" s="2"/>
      <c r="R294" s="2"/>
      <c r="S294" s="2"/>
      <c r="T294" s="2"/>
      <c r="U294" s="2" t="s">
        <v>2509</v>
      </c>
      <c r="V294" s="2" t="s">
        <v>2513</v>
      </c>
      <c r="W294" s="2"/>
      <c r="X294" s="19"/>
      <c r="Y294" s="19"/>
      <c r="Z294" s="19"/>
      <c r="AA294" s="19"/>
    </row>
    <row r="295" spans="1:27" ht="63">
      <c r="A295" s="2" t="s">
        <v>546</v>
      </c>
      <c r="B295" s="65"/>
      <c r="I295" s="19" t="s">
        <v>529</v>
      </c>
      <c r="J295" s="28" t="s">
        <v>1913</v>
      </c>
      <c r="K295" s="19" t="s">
        <v>2506</v>
      </c>
      <c r="L295" s="19" t="s">
        <v>2558</v>
      </c>
      <c r="M295" s="19" t="s">
        <v>2556</v>
      </c>
      <c r="P295" s="2"/>
      <c r="Q295" s="2"/>
      <c r="R295" s="2"/>
      <c r="S295" s="2"/>
      <c r="T295" s="2"/>
      <c r="U295" s="2" t="s">
        <v>2509</v>
      </c>
      <c r="V295" s="2" t="s">
        <v>2513</v>
      </c>
      <c r="W295" s="2"/>
      <c r="X295" s="19"/>
      <c r="Y295" s="19"/>
      <c r="Z295" s="19"/>
      <c r="AA295" s="19"/>
    </row>
    <row r="296" spans="1:27" ht="154.15" customHeight="1">
      <c r="A296" s="2" t="s">
        <v>544</v>
      </c>
      <c r="B296" s="65"/>
      <c r="I296" s="19" t="s">
        <v>529</v>
      </c>
      <c r="J296" s="28" t="s">
        <v>1913</v>
      </c>
      <c r="K296" s="19" t="s">
        <v>2506</v>
      </c>
      <c r="L296" s="19" t="s">
        <v>2558</v>
      </c>
      <c r="M296" s="19" t="s">
        <v>2556</v>
      </c>
      <c r="P296" s="2"/>
      <c r="Q296" s="2"/>
      <c r="R296" s="2"/>
      <c r="S296" s="2"/>
      <c r="T296" s="2"/>
      <c r="U296" s="2" t="s">
        <v>2509</v>
      </c>
      <c r="V296" s="2" t="s">
        <v>2513</v>
      </c>
      <c r="W296" s="2"/>
      <c r="X296" s="19"/>
      <c r="Y296" s="19"/>
      <c r="Z296" s="19"/>
      <c r="AA296" s="19"/>
    </row>
    <row r="297" spans="1:27" ht="154.15" customHeight="1">
      <c r="A297" s="2" t="s">
        <v>548</v>
      </c>
      <c r="B297" s="65"/>
      <c r="I297" s="19" t="s">
        <v>529</v>
      </c>
      <c r="J297" s="28" t="s">
        <v>1913</v>
      </c>
      <c r="K297" s="19" t="s">
        <v>2506</v>
      </c>
      <c r="L297" s="19" t="s">
        <v>2558</v>
      </c>
      <c r="M297" s="19" t="s">
        <v>2556</v>
      </c>
      <c r="P297" s="2"/>
      <c r="Q297" s="2"/>
      <c r="R297" s="2"/>
      <c r="S297" s="2"/>
      <c r="T297" s="2"/>
      <c r="U297" s="2" t="s">
        <v>2509</v>
      </c>
      <c r="V297" s="2" t="s">
        <v>2513</v>
      </c>
      <c r="W297" s="2"/>
      <c r="X297" s="19"/>
      <c r="Y297" s="19"/>
      <c r="Z297" s="19"/>
      <c r="AA297" s="19"/>
    </row>
    <row r="298" spans="1:27" ht="84">
      <c r="A298" s="2" t="s">
        <v>302</v>
      </c>
      <c r="B298" s="65"/>
      <c r="I298" s="19" t="s">
        <v>38</v>
      </c>
      <c r="J298" s="28" t="s">
        <v>1872</v>
      </c>
      <c r="K298" s="19" t="s">
        <v>2506</v>
      </c>
      <c r="L298" s="19" t="s">
        <v>2558</v>
      </c>
      <c r="M298" s="19" t="s">
        <v>2556</v>
      </c>
      <c r="N298" s="19" t="s">
        <v>2538</v>
      </c>
      <c r="P298" s="2"/>
      <c r="Q298" s="2"/>
      <c r="R298" s="2"/>
      <c r="S298" s="2"/>
      <c r="T298" s="2"/>
      <c r="U298" s="2" t="s">
        <v>2509</v>
      </c>
      <c r="V298" s="2" t="s">
        <v>2514</v>
      </c>
      <c r="W298" s="2"/>
      <c r="X298" s="19"/>
      <c r="Y298" s="19"/>
      <c r="Z298" s="19"/>
      <c r="AA298" s="19"/>
    </row>
    <row r="299" spans="1:27" ht="84">
      <c r="A299" s="2" t="s">
        <v>303</v>
      </c>
      <c r="B299" s="65"/>
      <c r="I299" s="19" t="s">
        <v>38</v>
      </c>
      <c r="J299" s="28" t="s">
        <v>1872</v>
      </c>
      <c r="K299" s="19" t="s">
        <v>2506</v>
      </c>
      <c r="L299" s="19" t="s">
        <v>2558</v>
      </c>
      <c r="M299" s="19" t="s">
        <v>2556</v>
      </c>
      <c r="N299" s="19" t="s">
        <v>2538</v>
      </c>
      <c r="P299" s="2"/>
      <c r="Q299" s="2"/>
      <c r="R299" s="2"/>
      <c r="S299" s="2"/>
      <c r="T299" s="2"/>
      <c r="U299" s="2" t="s">
        <v>2509</v>
      </c>
      <c r="V299" s="2" t="s">
        <v>2514</v>
      </c>
      <c r="W299" s="2"/>
      <c r="X299" s="19"/>
      <c r="Y299" s="19"/>
      <c r="Z299" s="19"/>
      <c r="AA299" s="19"/>
    </row>
    <row r="300" spans="1:27" ht="84">
      <c r="A300" s="2" t="s">
        <v>304</v>
      </c>
      <c r="B300" s="65"/>
      <c r="I300" s="19" t="s">
        <v>38</v>
      </c>
      <c r="J300" s="28" t="s">
        <v>1872</v>
      </c>
      <c r="K300" s="19" t="s">
        <v>2506</v>
      </c>
      <c r="L300" s="19" t="s">
        <v>2558</v>
      </c>
      <c r="M300" s="19" t="s">
        <v>2556</v>
      </c>
      <c r="N300" s="19" t="s">
        <v>2538</v>
      </c>
      <c r="P300" s="2"/>
      <c r="Q300" s="2"/>
      <c r="R300" s="2"/>
      <c r="S300" s="2"/>
      <c r="T300" s="2"/>
      <c r="U300" s="2" t="s">
        <v>2509</v>
      </c>
      <c r="V300" s="2" t="s">
        <v>2514</v>
      </c>
      <c r="W300" s="2"/>
      <c r="X300" s="19"/>
      <c r="Y300" s="19"/>
      <c r="Z300" s="19"/>
      <c r="AA300" s="19"/>
    </row>
    <row r="301" spans="1:27" s="39" customFormat="1" ht="84">
      <c r="A301" s="2" t="s">
        <v>305</v>
      </c>
      <c r="B301" s="65"/>
      <c r="C301" s="19"/>
      <c r="D301" s="19"/>
      <c r="E301" s="19"/>
      <c r="F301" s="19"/>
      <c r="G301" s="2"/>
      <c r="H301" s="19"/>
      <c r="I301" s="19" t="s">
        <v>38</v>
      </c>
      <c r="J301" s="28" t="s">
        <v>1872</v>
      </c>
      <c r="K301" s="19" t="s">
        <v>2506</v>
      </c>
      <c r="L301" s="19" t="s">
        <v>2558</v>
      </c>
      <c r="M301" s="19" t="s">
        <v>2556</v>
      </c>
      <c r="N301" s="19" t="s">
        <v>2538</v>
      </c>
      <c r="O301" s="19"/>
      <c r="P301" s="2"/>
      <c r="Q301" s="2"/>
      <c r="R301" s="2"/>
      <c r="S301" s="2"/>
      <c r="T301" s="2"/>
      <c r="U301" s="2" t="s">
        <v>2509</v>
      </c>
      <c r="V301" s="2" t="s">
        <v>2514</v>
      </c>
      <c r="W301" s="2"/>
      <c r="X301" s="19"/>
      <c r="Y301" s="19"/>
      <c r="Z301" s="19"/>
      <c r="AA301" s="19"/>
    </row>
    <row r="302" spans="1:27" s="39" customFormat="1" ht="84">
      <c r="A302" s="19" t="s">
        <v>2133</v>
      </c>
      <c r="B302" s="65"/>
      <c r="C302" s="19"/>
      <c r="D302" s="19"/>
      <c r="E302" s="19"/>
      <c r="F302" s="19"/>
      <c r="G302" s="2"/>
      <c r="H302" s="19"/>
      <c r="I302" s="19" t="s">
        <v>2088</v>
      </c>
      <c r="J302" s="28" t="s">
        <v>1872</v>
      </c>
      <c r="K302" s="19" t="s">
        <v>2506</v>
      </c>
      <c r="L302" s="19" t="s">
        <v>2558</v>
      </c>
      <c r="M302" s="19" t="s">
        <v>2556</v>
      </c>
      <c r="N302" s="19" t="s">
        <v>2538</v>
      </c>
      <c r="O302" s="19"/>
      <c r="P302" s="2"/>
      <c r="Q302" s="2"/>
      <c r="R302" s="2"/>
      <c r="S302" s="2"/>
      <c r="T302" s="2"/>
      <c r="U302" s="2" t="s">
        <v>2509</v>
      </c>
      <c r="V302" s="2" t="s">
        <v>2514</v>
      </c>
      <c r="W302" s="2"/>
      <c r="X302" s="19"/>
      <c r="Y302" s="19"/>
      <c r="Z302" s="19"/>
      <c r="AA302" s="19"/>
    </row>
    <row r="303" spans="1:27" ht="84">
      <c r="A303" s="2" t="s">
        <v>2131</v>
      </c>
      <c r="B303" s="65"/>
      <c r="I303" s="19" t="s">
        <v>2088</v>
      </c>
      <c r="J303" s="28" t="s">
        <v>1872</v>
      </c>
      <c r="K303" s="19" t="s">
        <v>2506</v>
      </c>
      <c r="L303" s="19" t="s">
        <v>2558</v>
      </c>
      <c r="M303" s="19" t="s">
        <v>2556</v>
      </c>
      <c r="N303" s="19" t="s">
        <v>2538</v>
      </c>
      <c r="P303" s="2"/>
      <c r="Q303" s="2"/>
      <c r="R303" s="2"/>
      <c r="S303" s="2"/>
      <c r="T303" s="2"/>
      <c r="U303" s="2" t="s">
        <v>2509</v>
      </c>
      <c r="V303" s="2" t="s">
        <v>2514</v>
      </c>
      <c r="W303" s="2"/>
      <c r="X303" s="19"/>
      <c r="Y303" s="19"/>
      <c r="Z303" s="19"/>
      <c r="AA303" s="19"/>
    </row>
    <row r="304" spans="1:27" ht="132" customHeight="1">
      <c r="A304" s="2" t="s">
        <v>306</v>
      </c>
      <c r="B304" s="65"/>
      <c r="I304" s="19" t="s">
        <v>38</v>
      </c>
      <c r="J304" s="28" t="s">
        <v>1872</v>
      </c>
      <c r="K304" s="19" t="s">
        <v>2506</v>
      </c>
      <c r="L304" s="19" t="s">
        <v>2558</v>
      </c>
      <c r="M304" s="19" t="s">
        <v>2556</v>
      </c>
      <c r="N304" s="19" t="s">
        <v>2538</v>
      </c>
      <c r="P304" s="2"/>
      <c r="Q304" s="2"/>
      <c r="R304" s="2"/>
      <c r="S304" s="2"/>
      <c r="T304" s="2"/>
      <c r="U304" s="2" t="s">
        <v>2509</v>
      </c>
      <c r="V304" s="2" t="s">
        <v>2514</v>
      </c>
      <c r="W304" s="2"/>
      <c r="X304" s="19"/>
      <c r="Y304" s="19"/>
      <c r="Z304" s="19"/>
      <c r="AA304" s="19"/>
    </row>
    <row r="305" spans="1:27" ht="84">
      <c r="A305" s="2" t="s">
        <v>2130</v>
      </c>
      <c r="B305" s="65"/>
      <c r="I305" s="19" t="s">
        <v>2088</v>
      </c>
      <c r="J305" s="28" t="s">
        <v>1872</v>
      </c>
      <c r="K305" s="19" t="s">
        <v>2506</v>
      </c>
      <c r="L305" s="19" t="s">
        <v>2558</v>
      </c>
      <c r="M305" s="19" t="s">
        <v>2556</v>
      </c>
      <c r="N305" s="19" t="s">
        <v>2538</v>
      </c>
      <c r="P305" s="2"/>
      <c r="Q305" s="2"/>
      <c r="R305" s="2"/>
      <c r="S305" s="2"/>
      <c r="T305" s="2"/>
      <c r="U305" s="2" t="s">
        <v>2509</v>
      </c>
      <c r="V305" s="2" t="s">
        <v>2514</v>
      </c>
      <c r="W305" s="2"/>
      <c r="X305" s="19"/>
      <c r="Y305" s="19"/>
      <c r="Z305" s="19"/>
      <c r="AA305" s="19"/>
    </row>
    <row r="306" spans="1:27" ht="84">
      <c r="A306" s="2" t="s">
        <v>307</v>
      </c>
      <c r="B306" s="65"/>
      <c r="I306" s="19" t="s">
        <v>38</v>
      </c>
      <c r="J306" s="28" t="s">
        <v>1872</v>
      </c>
      <c r="K306" s="19" t="s">
        <v>2506</v>
      </c>
      <c r="L306" s="19" t="s">
        <v>2558</v>
      </c>
      <c r="M306" s="19" t="s">
        <v>2556</v>
      </c>
      <c r="N306" s="19" t="s">
        <v>2538</v>
      </c>
      <c r="P306" s="2"/>
      <c r="Q306" s="2"/>
      <c r="R306" s="2"/>
      <c r="S306" s="2"/>
      <c r="T306" s="2"/>
      <c r="U306" s="2" t="s">
        <v>2509</v>
      </c>
      <c r="V306" s="2" t="s">
        <v>2514</v>
      </c>
      <c r="W306" s="2"/>
      <c r="X306" s="19"/>
      <c r="Y306" s="19"/>
      <c r="Z306" s="19"/>
      <c r="AA306" s="19"/>
    </row>
    <row r="307" spans="1:27" ht="84">
      <c r="A307" s="2" t="s">
        <v>2132</v>
      </c>
      <c r="B307" s="65"/>
      <c r="I307" s="19" t="s">
        <v>2088</v>
      </c>
      <c r="J307" s="28" t="s">
        <v>1872</v>
      </c>
      <c r="K307" s="19" t="s">
        <v>2506</v>
      </c>
      <c r="L307" s="19" t="s">
        <v>2558</v>
      </c>
      <c r="M307" s="19" t="s">
        <v>2556</v>
      </c>
      <c r="N307" s="19" t="s">
        <v>2538</v>
      </c>
      <c r="P307" s="2"/>
      <c r="Q307" s="2"/>
      <c r="R307" s="2"/>
      <c r="S307" s="2"/>
      <c r="T307" s="2"/>
      <c r="U307" s="2" t="s">
        <v>2509</v>
      </c>
      <c r="V307" s="2" t="s">
        <v>2514</v>
      </c>
      <c r="W307" s="2"/>
      <c r="X307" s="19"/>
      <c r="Y307" s="19"/>
      <c r="Z307" s="19"/>
      <c r="AA307" s="19"/>
    </row>
    <row r="308" spans="1:27" ht="84">
      <c r="A308" s="2" t="s">
        <v>308</v>
      </c>
      <c r="B308" s="65"/>
      <c r="I308" s="19" t="s">
        <v>38</v>
      </c>
      <c r="J308" s="28" t="s">
        <v>1872</v>
      </c>
      <c r="K308" s="19" t="s">
        <v>2506</v>
      </c>
      <c r="L308" s="19" t="s">
        <v>2558</v>
      </c>
      <c r="M308" s="19" t="s">
        <v>2556</v>
      </c>
      <c r="N308" s="19" t="s">
        <v>2538</v>
      </c>
      <c r="P308" s="2"/>
      <c r="Q308" s="2"/>
      <c r="R308" s="2"/>
      <c r="S308" s="2"/>
      <c r="T308" s="2"/>
      <c r="U308" s="2" t="s">
        <v>2509</v>
      </c>
      <c r="V308" s="2" t="s">
        <v>2514</v>
      </c>
      <c r="W308" s="2"/>
      <c r="X308" s="19"/>
      <c r="Y308" s="19"/>
      <c r="Z308" s="19"/>
      <c r="AA308" s="19"/>
    </row>
    <row r="309" spans="1:27" ht="84">
      <c r="A309" s="2" t="s">
        <v>381</v>
      </c>
      <c r="B309" s="65"/>
      <c r="I309" s="19" t="s">
        <v>40</v>
      </c>
      <c r="J309" s="28" t="s">
        <v>1314</v>
      </c>
      <c r="K309" s="19" t="s">
        <v>2505</v>
      </c>
      <c r="L309" s="19" t="s">
        <v>2534</v>
      </c>
      <c r="P309" s="2"/>
      <c r="Q309" s="2"/>
      <c r="R309" s="2"/>
      <c r="S309" s="2"/>
      <c r="T309" s="2"/>
      <c r="U309" s="2" t="s">
        <v>2527</v>
      </c>
      <c r="V309" s="2" t="s">
        <v>2550</v>
      </c>
      <c r="W309" s="2"/>
      <c r="X309" s="19"/>
      <c r="Y309" s="19"/>
      <c r="Z309" s="19"/>
      <c r="AA309" s="19"/>
    </row>
    <row r="310" spans="1:27" ht="84">
      <c r="A310" s="2" t="s">
        <v>581</v>
      </c>
      <c r="B310" s="65"/>
      <c r="H310" s="19" t="s">
        <v>1933</v>
      </c>
      <c r="I310" s="19" t="s">
        <v>44</v>
      </c>
      <c r="J310" s="28" t="s">
        <v>1314</v>
      </c>
      <c r="K310" s="19" t="s">
        <v>2505</v>
      </c>
      <c r="L310" s="19" t="s">
        <v>2534</v>
      </c>
      <c r="P310" s="2"/>
      <c r="Q310" s="2"/>
      <c r="R310" s="2"/>
      <c r="S310" s="2"/>
      <c r="T310" s="2"/>
      <c r="U310" s="2" t="s">
        <v>2527</v>
      </c>
      <c r="V310" s="2" t="s">
        <v>2550</v>
      </c>
      <c r="W310" s="2"/>
      <c r="X310" s="19"/>
      <c r="Y310" s="19"/>
      <c r="Z310" s="19"/>
      <c r="AA310" s="19"/>
    </row>
    <row r="311" spans="1:27" ht="84">
      <c r="A311" s="19" t="s">
        <v>1142</v>
      </c>
      <c r="B311" s="65"/>
      <c r="C311" s="19" t="s">
        <v>1315</v>
      </c>
      <c r="D311" s="19" t="s">
        <v>1316</v>
      </c>
      <c r="F311" s="19" t="s">
        <v>1211</v>
      </c>
      <c r="H311" s="19" t="s">
        <v>1933</v>
      </c>
      <c r="I311" s="19" t="s">
        <v>60</v>
      </c>
      <c r="J311" s="28" t="s">
        <v>1314</v>
      </c>
      <c r="K311" s="19" t="s">
        <v>2505</v>
      </c>
      <c r="L311" s="19" t="s">
        <v>2534</v>
      </c>
      <c r="P311" s="2"/>
      <c r="Q311" s="2"/>
      <c r="R311" s="2"/>
      <c r="S311" s="2"/>
      <c r="T311" s="2"/>
      <c r="U311" s="2" t="s">
        <v>2527</v>
      </c>
      <c r="V311" s="2" t="s">
        <v>2550</v>
      </c>
      <c r="W311" s="2"/>
      <c r="X311" s="19"/>
      <c r="Y311" s="19"/>
      <c r="Z311" s="19"/>
      <c r="AA311" s="19"/>
    </row>
    <row r="312" spans="1:27" ht="84">
      <c r="A312" s="2" t="s">
        <v>383</v>
      </c>
      <c r="B312" s="65"/>
      <c r="I312" s="19" t="s">
        <v>40</v>
      </c>
      <c r="J312" s="28" t="s">
        <v>1314</v>
      </c>
      <c r="K312" s="19" t="s">
        <v>2505</v>
      </c>
      <c r="L312" s="19" t="s">
        <v>2534</v>
      </c>
      <c r="P312" s="2"/>
      <c r="Q312" s="2"/>
      <c r="R312" s="2"/>
      <c r="S312" s="2"/>
      <c r="T312" s="2"/>
      <c r="U312" s="2" t="s">
        <v>2527</v>
      </c>
      <c r="V312" s="2" t="s">
        <v>2550</v>
      </c>
      <c r="W312" s="2"/>
      <c r="X312" s="19"/>
      <c r="Y312" s="19"/>
      <c r="Z312" s="19"/>
      <c r="AA312" s="19"/>
    </row>
    <row r="313" spans="1:27" ht="84">
      <c r="A313" s="2" t="s">
        <v>1141</v>
      </c>
      <c r="B313" s="65"/>
      <c r="D313" s="19" t="s">
        <v>1182</v>
      </c>
      <c r="F313" s="19" t="s">
        <v>1212</v>
      </c>
      <c r="H313" s="19" t="s">
        <v>1933</v>
      </c>
      <c r="I313" s="19" t="s">
        <v>60</v>
      </c>
      <c r="J313" s="28" t="s">
        <v>1314</v>
      </c>
      <c r="K313" s="19" t="s">
        <v>2505</v>
      </c>
      <c r="L313" s="19" t="s">
        <v>2534</v>
      </c>
      <c r="P313" s="2"/>
      <c r="Q313" s="2"/>
      <c r="R313" s="2"/>
      <c r="S313" s="2"/>
      <c r="T313" s="2"/>
      <c r="U313" s="2" t="s">
        <v>2527</v>
      </c>
      <c r="V313" s="2" t="s">
        <v>2550</v>
      </c>
      <c r="W313" s="2"/>
      <c r="X313" s="19"/>
      <c r="Y313" s="19"/>
      <c r="Z313" s="19"/>
      <c r="AA313" s="19"/>
    </row>
    <row r="314" spans="1:27" ht="84">
      <c r="A314" s="2" t="s">
        <v>580</v>
      </c>
      <c r="B314" s="65"/>
      <c r="H314" s="19" t="s">
        <v>1933</v>
      </c>
      <c r="I314" s="19" t="s">
        <v>44</v>
      </c>
      <c r="J314" s="28" t="s">
        <v>1314</v>
      </c>
      <c r="K314" s="19" t="s">
        <v>2505</v>
      </c>
      <c r="L314" s="19" t="s">
        <v>2534</v>
      </c>
      <c r="P314" s="2"/>
      <c r="Q314" s="2"/>
      <c r="R314" s="2"/>
      <c r="S314" s="2"/>
      <c r="T314" s="2"/>
      <c r="U314" s="2" t="s">
        <v>2527</v>
      </c>
      <c r="V314" s="2" t="s">
        <v>2550</v>
      </c>
      <c r="W314" s="2"/>
      <c r="X314" s="19"/>
      <c r="Y314" s="19"/>
      <c r="Z314" s="19"/>
      <c r="AA314" s="19"/>
    </row>
    <row r="315" spans="1:27" ht="84">
      <c r="A315" s="2" t="s">
        <v>517</v>
      </c>
      <c r="B315" s="65"/>
      <c r="I315" s="19" t="s">
        <v>2257</v>
      </c>
      <c r="J315" s="28" t="s">
        <v>1314</v>
      </c>
      <c r="K315" s="19" t="s">
        <v>2505</v>
      </c>
      <c r="L315" s="19" t="s">
        <v>2534</v>
      </c>
      <c r="P315" s="2"/>
      <c r="Q315" s="2"/>
      <c r="R315" s="2"/>
      <c r="S315" s="2"/>
      <c r="T315" s="2"/>
      <c r="U315" s="2" t="s">
        <v>2527</v>
      </c>
      <c r="V315" s="2" t="s">
        <v>2550</v>
      </c>
      <c r="W315" s="2"/>
      <c r="X315" s="19"/>
      <c r="Y315" s="19"/>
      <c r="Z315" s="19"/>
      <c r="AA315" s="19"/>
    </row>
    <row r="316" spans="1:27" ht="84">
      <c r="A316" s="2" t="s">
        <v>2121</v>
      </c>
      <c r="B316" s="65"/>
      <c r="I316" s="19" t="s">
        <v>2088</v>
      </c>
      <c r="J316" s="28" t="s">
        <v>1314</v>
      </c>
      <c r="K316" s="19" t="s">
        <v>2505</v>
      </c>
      <c r="L316" s="19" t="s">
        <v>2534</v>
      </c>
      <c r="P316" s="2"/>
      <c r="Q316" s="2"/>
      <c r="R316" s="2"/>
      <c r="S316" s="2"/>
      <c r="T316" s="2"/>
      <c r="U316" s="2" t="s">
        <v>2527</v>
      </c>
      <c r="V316" s="2" t="s">
        <v>2550</v>
      </c>
      <c r="W316" s="2"/>
      <c r="X316" s="19"/>
      <c r="Y316" s="19"/>
      <c r="Z316" s="19"/>
      <c r="AA316" s="19"/>
    </row>
    <row r="317" spans="1:27" ht="84">
      <c r="A317" s="2" t="s">
        <v>321</v>
      </c>
      <c r="B317" s="65"/>
      <c r="I317" s="19" t="s">
        <v>38</v>
      </c>
      <c r="J317" s="28" t="s">
        <v>1314</v>
      </c>
      <c r="K317" s="19" t="s">
        <v>2505</v>
      </c>
      <c r="L317" s="19" t="s">
        <v>2534</v>
      </c>
      <c r="P317" s="2"/>
      <c r="Q317" s="2"/>
      <c r="R317" s="2"/>
      <c r="S317" s="2"/>
      <c r="T317" s="2"/>
      <c r="U317" s="2" t="s">
        <v>2527</v>
      </c>
      <c r="V317" s="2" t="s">
        <v>2550</v>
      </c>
      <c r="W317" s="2"/>
      <c r="X317" s="19"/>
      <c r="Y317" s="19"/>
      <c r="Z317" s="19"/>
      <c r="AA317" s="19"/>
    </row>
    <row r="318" spans="1:27" ht="84">
      <c r="A318" s="2" t="s">
        <v>382</v>
      </c>
      <c r="B318" s="65"/>
      <c r="I318" s="19" t="s">
        <v>40</v>
      </c>
      <c r="J318" s="28" t="s">
        <v>1314</v>
      </c>
      <c r="K318" s="19" t="s">
        <v>2505</v>
      </c>
      <c r="L318" s="19" t="s">
        <v>2534</v>
      </c>
      <c r="P318" s="2"/>
      <c r="Q318" s="2"/>
      <c r="R318" s="2"/>
      <c r="S318" s="2"/>
      <c r="T318" s="2"/>
      <c r="U318" s="2" t="s">
        <v>2527</v>
      </c>
      <c r="V318" s="2" t="s">
        <v>2550</v>
      </c>
      <c r="W318" s="2"/>
      <c r="X318" s="19"/>
      <c r="Y318" s="19"/>
      <c r="Z318" s="19"/>
      <c r="AA318" s="19"/>
    </row>
    <row r="319" spans="1:27" ht="84">
      <c r="A319" s="2" t="s">
        <v>1140</v>
      </c>
      <c r="B319" s="65"/>
      <c r="C319" s="19" t="s">
        <v>1181</v>
      </c>
      <c r="D319" s="19" t="s">
        <v>1182</v>
      </c>
      <c r="F319" s="19" t="s">
        <v>1212</v>
      </c>
      <c r="H319" s="19" t="s">
        <v>1933</v>
      </c>
      <c r="I319" s="19" t="s">
        <v>60</v>
      </c>
      <c r="J319" s="28" t="s">
        <v>1314</v>
      </c>
      <c r="K319" s="19" t="s">
        <v>2505</v>
      </c>
      <c r="L319" s="19" t="s">
        <v>2534</v>
      </c>
      <c r="P319" s="2"/>
      <c r="Q319" s="2"/>
      <c r="R319" s="2"/>
      <c r="S319" s="2"/>
      <c r="T319" s="2"/>
      <c r="U319" s="2" t="s">
        <v>2527</v>
      </c>
      <c r="V319" s="2" t="s">
        <v>2550</v>
      </c>
      <c r="W319" s="2"/>
      <c r="X319" s="19"/>
      <c r="Y319" s="19"/>
      <c r="Z319" s="19"/>
      <c r="AA319" s="19"/>
    </row>
    <row r="320" spans="1:27" ht="84">
      <c r="A320" s="2" t="s">
        <v>2120</v>
      </c>
      <c r="B320" s="65"/>
      <c r="I320" s="19" t="s">
        <v>2088</v>
      </c>
      <c r="J320" s="28" t="s">
        <v>1314</v>
      </c>
      <c r="K320" s="19" t="s">
        <v>2505</v>
      </c>
      <c r="L320" s="19" t="s">
        <v>2534</v>
      </c>
      <c r="P320" s="2"/>
      <c r="Q320" s="2"/>
      <c r="R320" s="2"/>
      <c r="S320" s="2"/>
      <c r="T320" s="2"/>
      <c r="U320" s="2" t="s">
        <v>2527</v>
      </c>
      <c r="V320" s="2" t="s">
        <v>2550</v>
      </c>
      <c r="W320" s="2"/>
      <c r="X320" s="19"/>
      <c r="Y320" s="19"/>
      <c r="Z320" s="19"/>
      <c r="AA320" s="19"/>
    </row>
    <row r="321" spans="1:27" ht="132" customHeight="1">
      <c r="A321" s="2" t="s">
        <v>1521</v>
      </c>
      <c r="B321" s="65"/>
      <c r="H321" s="19" t="s">
        <v>1936</v>
      </c>
      <c r="I321" s="19" t="s">
        <v>65</v>
      </c>
      <c r="J321" s="28" t="s">
        <v>1487</v>
      </c>
      <c r="K321" s="19" t="s">
        <v>2507</v>
      </c>
      <c r="L321" s="19" t="s">
        <v>2559</v>
      </c>
      <c r="P321" s="2"/>
      <c r="Q321" s="2"/>
      <c r="R321" s="2"/>
      <c r="S321" s="2"/>
      <c r="T321" s="2"/>
      <c r="U321" s="2" t="s">
        <v>2516</v>
      </c>
      <c r="V321" s="2" t="s">
        <v>2526</v>
      </c>
      <c r="W321" s="2"/>
      <c r="X321" s="19"/>
      <c r="Y321" s="19"/>
      <c r="Z321" s="19"/>
      <c r="AA321" s="19"/>
    </row>
    <row r="322" spans="1:27" ht="110.1" customHeight="1">
      <c r="A322" s="2" t="s">
        <v>2154</v>
      </c>
      <c r="B322" s="65"/>
      <c r="I322" s="19" t="s">
        <v>50</v>
      </c>
      <c r="J322" s="28" t="s">
        <v>1487</v>
      </c>
      <c r="K322" s="19" t="s">
        <v>2507</v>
      </c>
      <c r="L322" s="19" t="s">
        <v>2559</v>
      </c>
      <c r="P322" s="2"/>
      <c r="Q322" s="2"/>
      <c r="R322" s="2"/>
      <c r="S322" s="2"/>
      <c r="T322" s="2"/>
      <c r="U322" s="2" t="s">
        <v>2516</v>
      </c>
      <c r="V322" s="2" t="s">
        <v>2526</v>
      </c>
      <c r="W322" s="2"/>
      <c r="X322" s="19"/>
      <c r="Y322" s="19"/>
      <c r="Z322" s="19"/>
      <c r="AA322" s="19"/>
    </row>
    <row r="323" spans="1:27" ht="110.1" customHeight="1">
      <c r="A323" s="2" t="s">
        <v>1525</v>
      </c>
      <c r="B323" s="65"/>
      <c r="H323" s="19" t="s">
        <v>1936</v>
      </c>
      <c r="I323" s="19" t="s">
        <v>65</v>
      </c>
      <c r="J323" s="28" t="s">
        <v>1487</v>
      </c>
      <c r="K323" s="19" t="s">
        <v>2507</v>
      </c>
      <c r="L323" s="19" t="s">
        <v>2559</v>
      </c>
      <c r="P323" s="2"/>
      <c r="Q323" s="2"/>
      <c r="R323" s="2"/>
      <c r="S323" s="2"/>
      <c r="T323" s="2"/>
      <c r="U323" s="2" t="s">
        <v>2516</v>
      </c>
      <c r="V323" s="2" t="s">
        <v>2526</v>
      </c>
      <c r="W323" s="2"/>
      <c r="X323" s="19"/>
      <c r="Y323" s="19"/>
      <c r="Z323" s="19"/>
      <c r="AA323" s="19"/>
    </row>
    <row r="324" spans="1:27" ht="110.1" customHeight="1">
      <c r="A324" s="2" t="s">
        <v>2155</v>
      </c>
      <c r="B324" s="65"/>
      <c r="I324" s="19" t="s">
        <v>50</v>
      </c>
      <c r="J324" s="28" t="s">
        <v>1487</v>
      </c>
      <c r="K324" s="19" t="s">
        <v>2507</v>
      </c>
      <c r="L324" s="19" t="s">
        <v>2559</v>
      </c>
      <c r="P324" s="2"/>
      <c r="Q324" s="2"/>
      <c r="R324" s="2"/>
      <c r="S324" s="2"/>
      <c r="T324" s="2"/>
      <c r="U324" s="2" t="s">
        <v>2516</v>
      </c>
      <c r="V324" s="2" t="s">
        <v>2526</v>
      </c>
      <c r="W324" s="2"/>
      <c r="X324" s="19"/>
      <c r="Y324" s="19"/>
      <c r="Z324" s="19"/>
      <c r="AA324" s="19"/>
    </row>
    <row r="325" spans="1:27" ht="110.1" customHeight="1">
      <c r="A325" s="2" t="s">
        <v>1524</v>
      </c>
      <c r="B325" s="65"/>
      <c r="H325" s="19" t="s">
        <v>1936</v>
      </c>
      <c r="I325" s="19" t="s">
        <v>65</v>
      </c>
      <c r="J325" s="28" t="s">
        <v>1487</v>
      </c>
      <c r="K325" s="19" t="s">
        <v>2507</v>
      </c>
      <c r="L325" s="19" t="s">
        <v>2559</v>
      </c>
      <c r="P325" s="2"/>
      <c r="Q325" s="2"/>
      <c r="R325" s="2"/>
      <c r="S325" s="2"/>
      <c r="T325" s="2"/>
      <c r="U325" s="2" t="s">
        <v>2516</v>
      </c>
      <c r="V325" s="2" t="s">
        <v>2526</v>
      </c>
      <c r="W325" s="2"/>
      <c r="X325" s="19"/>
      <c r="Y325" s="19"/>
      <c r="Z325" s="19"/>
      <c r="AA325" s="19"/>
    </row>
    <row r="326" spans="1:27" s="39" customFormat="1" ht="88.15" customHeight="1">
      <c r="A326" s="2" t="s">
        <v>2156</v>
      </c>
      <c r="B326" s="65"/>
      <c r="C326" s="19"/>
      <c r="D326" s="19"/>
      <c r="E326" s="19"/>
      <c r="F326" s="19"/>
      <c r="G326" s="2"/>
      <c r="H326" s="19"/>
      <c r="I326" s="19" t="s">
        <v>50</v>
      </c>
      <c r="J326" s="28" t="s">
        <v>1487</v>
      </c>
      <c r="K326" s="19" t="s">
        <v>2507</v>
      </c>
      <c r="L326" s="19" t="s">
        <v>2559</v>
      </c>
      <c r="M326" s="19"/>
      <c r="N326" s="19"/>
      <c r="O326" s="19"/>
      <c r="P326" s="2"/>
      <c r="Q326" s="2"/>
      <c r="R326" s="2"/>
      <c r="S326" s="2"/>
      <c r="T326" s="2"/>
      <c r="U326" s="2" t="s">
        <v>2516</v>
      </c>
      <c r="V326" s="2" t="s">
        <v>2526</v>
      </c>
      <c r="W326" s="2"/>
      <c r="X326" s="19"/>
      <c r="Y326" s="19"/>
      <c r="Z326" s="19"/>
      <c r="AA326" s="19"/>
    </row>
    <row r="327" spans="1:27" s="39" customFormat="1" ht="88.15" customHeight="1">
      <c r="A327" s="2" t="s">
        <v>1520</v>
      </c>
      <c r="B327" s="65"/>
      <c r="C327" s="19"/>
      <c r="D327" s="19"/>
      <c r="E327" s="19"/>
      <c r="F327" s="19"/>
      <c r="G327" s="2"/>
      <c r="H327" s="19" t="s">
        <v>1936</v>
      </c>
      <c r="I327" s="19" t="s">
        <v>65</v>
      </c>
      <c r="J327" s="28" t="s">
        <v>1487</v>
      </c>
      <c r="K327" s="19" t="s">
        <v>2507</v>
      </c>
      <c r="L327" s="19" t="s">
        <v>2559</v>
      </c>
      <c r="M327" s="19"/>
      <c r="N327" s="19"/>
      <c r="O327" s="19"/>
      <c r="P327" s="2"/>
      <c r="Q327" s="2"/>
      <c r="R327" s="2"/>
      <c r="S327" s="2"/>
      <c r="T327" s="2"/>
      <c r="U327" s="2" t="s">
        <v>2516</v>
      </c>
      <c r="V327" s="2" t="s">
        <v>2526</v>
      </c>
      <c r="W327" s="2"/>
      <c r="X327" s="19"/>
      <c r="Y327" s="19"/>
      <c r="Z327" s="19"/>
      <c r="AA327" s="19"/>
    </row>
    <row r="328" spans="1:27" ht="88.15" customHeight="1">
      <c r="A328" s="2" t="s">
        <v>1522</v>
      </c>
      <c r="B328" s="65"/>
      <c r="H328" s="19" t="s">
        <v>1936</v>
      </c>
      <c r="I328" s="19" t="s">
        <v>65</v>
      </c>
      <c r="J328" s="28" t="s">
        <v>1487</v>
      </c>
      <c r="K328" s="19" t="s">
        <v>2507</v>
      </c>
      <c r="L328" s="19" t="s">
        <v>2559</v>
      </c>
      <c r="P328" s="2"/>
      <c r="Q328" s="2"/>
      <c r="R328" s="2"/>
      <c r="S328" s="2"/>
      <c r="T328" s="2"/>
      <c r="U328" s="2" t="s">
        <v>2516</v>
      </c>
      <c r="V328" s="2" t="s">
        <v>2526</v>
      </c>
      <c r="W328" s="2"/>
      <c r="X328" s="19"/>
      <c r="Y328" s="19"/>
      <c r="Z328" s="19"/>
      <c r="AA328" s="19"/>
    </row>
    <row r="329" spans="1:27" ht="88.15" customHeight="1">
      <c r="A329" s="2" t="s">
        <v>1519</v>
      </c>
      <c r="B329" s="65"/>
      <c r="H329" s="19" t="s">
        <v>1936</v>
      </c>
      <c r="I329" s="19" t="s">
        <v>65</v>
      </c>
      <c r="J329" s="28" t="s">
        <v>1487</v>
      </c>
      <c r="K329" s="19" t="s">
        <v>2507</v>
      </c>
      <c r="L329" s="19" t="s">
        <v>2559</v>
      </c>
      <c r="P329" s="2"/>
      <c r="Q329" s="2"/>
      <c r="R329" s="2"/>
      <c r="S329" s="2"/>
      <c r="T329" s="2"/>
      <c r="U329" s="2" t="s">
        <v>2516</v>
      </c>
      <c r="V329" s="2" t="s">
        <v>2526</v>
      </c>
      <c r="W329" s="2"/>
      <c r="X329" s="19"/>
      <c r="Y329" s="19"/>
      <c r="Z329" s="19"/>
      <c r="AA329" s="19"/>
    </row>
    <row r="330" spans="1:27" ht="88.15" customHeight="1">
      <c r="A330" s="2" t="s">
        <v>1518</v>
      </c>
      <c r="B330" s="65"/>
      <c r="H330" s="19" t="s">
        <v>1936</v>
      </c>
      <c r="I330" s="19" t="s">
        <v>65</v>
      </c>
      <c r="J330" s="28" t="s">
        <v>1487</v>
      </c>
      <c r="K330" s="19" t="s">
        <v>2507</v>
      </c>
      <c r="L330" s="19" t="s">
        <v>2559</v>
      </c>
      <c r="P330" s="2"/>
      <c r="Q330" s="2"/>
      <c r="R330" s="2"/>
      <c r="S330" s="2"/>
      <c r="T330" s="2"/>
      <c r="U330" s="2" t="s">
        <v>2516</v>
      </c>
      <c r="V330" s="2" t="s">
        <v>2526</v>
      </c>
      <c r="W330" s="2"/>
      <c r="X330" s="19"/>
      <c r="Y330" s="19"/>
      <c r="Z330" s="19"/>
      <c r="AA330" s="19"/>
    </row>
    <row r="331" spans="1:27" ht="132" customHeight="1">
      <c r="A331" s="2" t="s">
        <v>1523</v>
      </c>
      <c r="B331" s="65"/>
      <c r="H331" s="19" t="s">
        <v>1936</v>
      </c>
      <c r="I331" s="19" t="s">
        <v>65</v>
      </c>
      <c r="J331" s="28" t="s">
        <v>1487</v>
      </c>
      <c r="K331" s="19" t="s">
        <v>2507</v>
      </c>
      <c r="L331" s="19" t="s">
        <v>2559</v>
      </c>
      <c r="P331" s="2"/>
      <c r="Q331" s="2"/>
      <c r="R331" s="2"/>
      <c r="S331" s="2"/>
      <c r="T331" s="2"/>
      <c r="U331" s="2" t="s">
        <v>2516</v>
      </c>
      <c r="V331" s="2" t="s">
        <v>2526</v>
      </c>
      <c r="W331" s="2"/>
      <c r="X331" s="19"/>
      <c r="Y331" s="19"/>
      <c r="Z331" s="19"/>
      <c r="AA331" s="19"/>
    </row>
    <row r="332" spans="1:27" ht="168">
      <c r="A332" s="2" t="s">
        <v>2157</v>
      </c>
      <c r="B332" s="65"/>
      <c r="I332" s="19" t="s">
        <v>50</v>
      </c>
      <c r="J332" s="28" t="s">
        <v>1487</v>
      </c>
      <c r="K332" s="19" t="s">
        <v>2507</v>
      </c>
      <c r="L332" s="19" t="s">
        <v>2559</v>
      </c>
      <c r="P332" s="2"/>
      <c r="Q332" s="2"/>
      <c r="R332" s="2"/>
      <c r="S332" s="2"/>
      <c r="T332" s="2"/>
      <c r="U332" s="2" t="s">
        <v>2516</v>
      </c>
      <c r="V332" s="2" t="s">
        <v>2526</v>
      </c>
      <c r="W332" s="2"/>
      <c r="X332" s="19"/>
      <c r="Y332" s="19"/>
      <c r="Z332" s="19"/>
      <c r="AA332" s="19"/>
    </row>
    <row r="333" spans="1:27" ht="84">
      <c r="A333" s="2" t="s">
        <v>554</v>
      </c>
      <c r="B333" s="65"/>
      <c r="C333" s="19" t="s">
        <v>2595</v>
      </c>
      <c r="F333" s="19" t="s">
        <v>1227</v>
      </c>
      <c r="I333" s="19" t="s">
        <v>529</v>
      </c>
      <c r="J333" s="28" t="s">
        <v>2374</v>
      </c>
      <c r="K333" s="19" t="s">
        <v>2506</v>
      </c>
      <c r="L333" s="19" t="s">
        <v>2557</v>
      </c>
      <c r="M333" s="19" t="s">
        <v>2562</v>
      </c>
      <c r="P333" s="2"/>
      <c r="Q333" s="2"/>
      <c r="R333" s="2"/>
      <c r="S333" s="2"/>
      <c r="T333" s="2"/>
      <c r="U333" s="2" t="s">
        <v>2509</v>
      </c>
      <c r="V333" s="2" t="s">
        <v>2515</v>
      </c>
      <c r="W333" s="2" t="s">
        <v>2514</v>
      </c>
      <c r="X333" s="19"/>
      <c r="Y333" s="19"/>
      <c r="Z333" s="19"/>
      <c r="AA333" s="19"/>
    </row>
    <row r="334" spans="1:27" ht="84">
      <c r="A334" s="2" t="s">
        <v>2360</v>
      </c>
      <c r="B334" s="65"/>
      <c r="I334" s="19" t="s">
        <v>62</v>
      </c>
      <c r="J334" s="28" t="s">
        <v>2374</v>
      </c>
      <c r="K334" s="19" t="s">
        <v>2506</v>
      </c>
      <c r="L334" s="19" t="s">
        <v>2557</v>
      </c>
      <c r="M334" s="19" t="s">
        <v>2562</v>
      </c>
      <c r="P334" s="2"/>
      <c r="Q334" s="2"/>
      <c r="R334" s="2"/>
      <c r="S334" s="2"/>
      <c r="T334" s="2"/>
      <c r="U334" s="2" t="s">
        <v>2509</v>
      </c>
      <c r="V334" s="2" t="s">
        <v>2515</v>
      </c>
      <c r="W334" s="2" t="s">
        <v>2514</v>
      </c>
      <c r="X334" s="19"/>
      <c r="Y334" s="19"/>
      <c r="Z334" s="19"/>
      <c r="AA334" s="19"/>
    </row>
    <row r="335" spans="1:27" ht="84">
      <c r="A335" s="2" t="s">
        <v>2362</v>
      </c>
      <c r="B335" s="65"/>
      <c r="I335" s="19" t="s">
        <v>62</v>
      </c>
      <c r="J335" s="28" t="s">
        <v>2374</v>
      </c>
      <c r="K335" s="19" t="s">
        <v>2506</v>
      </c>
      <c r="L335" s="19" t="s">
        <v>2557</v>
      </c>
      <c r="M335" s="19" t="s">
        <v>2562</v>
      </c>
      <c r="P335" s="2"/>
      <c r="Q335" s="2"/>
      <c r="R335" s="2"/>
      <c r="S335" s="2"/>
      <c r="T335" s="2"/>
      <c r="U335" s="2" t="s">
        <v>2509</v>
      </c>
      <c r="V335" s="2" t="s">
        <v>2515</v>
      </c>
      <c r="W335" s="2" t="s">
        <v>2514</v>
      </c>
      <c r="X335" s="19"/>
      <c r="Y335" s="19"/>
      <c r="Z335" s="19"/>
      <c r="AA335" s="19"/>
    </row>
    <row r="336" spans="1:27" ht="84">
      <c r="A336" s="2" t="s">
        <v>555</v>
      </c>
      <c r="B336" s="65"/>
      <c r="C336" s="19" t="s">
        <v>2595</v>
      </c>
      <c r="F336" s="19" t="s">
        <v>1215</v>
      </c>
      <c r="I336" s="19" t="s">
        <v>529</v>
      </c>
      <c r="J336" s="28" t="s">
        <v>2374</v>
      </c>
      <c r="K336" s="19" t="s">
        <v>2506</v>
      </c>
      <c r="L336" s="19" t="s">
        <v>2557</v>
      </c>
      <c r="M336" s="19" t="s">
        <v>2562</v>
      </c>
      <c r="P336" s="2"/>
      <c r="Q336" s="2"/>
      <c r="R336" s="2"/>
      <c r="S336" s="2"/>
      <c r="T336" s="2"/>
      <c r="U336" s="2" t="s">
        <v>2509</v>
      </c>
      <c r="V336" s="2" t="s">
        <v>2515</v>
      </c>
      <c r="W336" s="2" t="s">
        <v>2514</v>
      </c>
      <c r="X336" s="19"/>
      <c r="Y336" s="19"/>
      <c r="Z336" s="19"/>
      <c r="AA336" s="19"/>
    </row>
    <row r="337" spans="1:27" ht="84">
      <c r="A337" s="2" t="s">
        <v>2361</v>
      </c>
      <c r="B337" s="65"/>
      <c r="I337" s="19" t="s">
        <v>62</v>
      </c>
      <c r="J337" s="28" t="s">
        <v>2374</v>
      </c>
      <c r="K337" s="19" t="s">
        <v>2506</v>
      </c>
      <c r="L337" s="19" t="s">
        <v>2557</v>
      </c>
      <c r="M337" s="19" t="s">
        <v>2562</v>
      </c>
      <c r="P337" s="2"/>
      <c r="Q337" s="2"/>
      <c r="R337" s="2"/>
      <c r="S337" s="2"/>
      <c r="T337" s="2"/>
      <c r="U337" s="2" t="s">
        <v>2509</v>
      </c>
      <c r="V337" s="2" t="s">
        <v>2515</v>
      </c>
      <c r="W337" s="2" t="s">
        <v>2514</v>
      </c>
      <c r="X337" s="19"/>
      <c r="Y337" s="19"/>
      <c r="Z337" s="19"/>
      <c r="AA337" s="19"/>
    </row>
    <row r="338" spans="1:27" ht="154.15" customHeight="1">
      <c r="A338" s="19" t="s">
        <v>917</v>
      </c>
      <c r="B338" s="65"/>
      <c r="H338" s="19" t="s">
        <v>1933</v>
      </c>
      <c r="I338" s="19" t="s">
        <v>54</v>
      </c>
      <c r="J338" s="28" t="s">
        <v>1263</v>
      </c>
      <c r="K338" s="58" t="s">
        <v>2506</v>
      </c>
      <c r="P338" s="2"/>
      <c r="Q338" s="2"/>
      <c r="R338" s="2"/>
      <c r="S338" s="2"/>
      <c r="T338" s="2"/>
      <c r="U338" s="2" t="s">
        <v>2509</v>
      </c>
      <c r="V338" s="2" t="s">
        <v>2515</v>
      </c>
      <c r="W338" s="2"/>
      <c r="X338" s="19"/>
      <c r="Y338" s="19"/>
      <c r="Z338" s="19"/>
      <c r="AA338" s="19"/>
    </row>
    <row r="339" spans="1:27" ht="42">
      <c r="A339" s="19" t="s">
        <v>180</v>
      </c>
      <c r="B339" s="65"/>
      <c r="I339" s="19" t="s">
        <v>70</v>
      </c>
      <c r="J339" s="28" t="s">
        <v>1263</v>
      </c>
      <c r="K339" s="58" t="s">
        <v>2506</v>
      </c>
      <c r="P339" s="2"/>
      <c r="Q339" s="2"/>
      <c r="R339" s="2"/>
      <c r="S339" s="2"/>
      <c r="T339" s="2"/>
      <c r="U339" s="2" t="s">
        <v>2509</v>
      </c>
      <c r="V339" s="2" t="s">
        <v>2515</v>
      </c>
      <c r="W339" s="2"/>
      <c r="X339" s="19"/>
      <c r="Y339" s="19"/>
      <c r="Z339" s="19"/>
      <c r="AA339" s="19"/>
    </row>
    <row r="340" spans="1:27" ht="42">
      <c r="A340" s="19" t="s">
        <v>914</v>
      </c>
      <c r="B340" s="65"/>
      <c r="H340" s="19" t="s">
        <v>1933</v>
      </c>
      <c r="I340" s="19" t="s">
        <v>54</v>
      </c>
      <c r="J340" s="28" t="s">
        <v>1263</v>
      </c>
      <c r="K340" s="58" t="s">
        <v>2506</v>
      </c>
      <c r="P340" s="2"/>
      <c r="Q340" s="2"/>
      <c r="R340" s="2"/>
      <c r="S340" s="2"/>
      <c r="T340" s="2"/>
      <c r="U340" s="2" t="s">
        <v>2509</v>
      </c>
      <c r="V340" s="2" t="s">
        <v>2515</v>
      </c>
      <c r="W340" s="2"/>
      <c r="X340" s="19"/>
      <c r="Y340" s="19"/>
      <c r="Z340" s="19"/>
      <c r="AA340" s="19"/>
    </row>
    <row r="341" spans="1:27" s="39" customFormat="1" ht="42">
      <c r="A341" s="19" t="s">
        <v>916</v>
      </c>
      <c r="B341" s="65"/>
      <c r="C341" s="19"/>
      <c r="D341" s="19"/>
      <c r="E341" s="19"/>
      <c r="F341" s="19"/>
      <c r="G341" s="2"/>
      <c r="H341" s="19" t="s">
        <v>1933</v>
      </c>
      <c r="I341" s="19" t="s">
        <v>54</v>
      </c>
      <c r="J341" s="28" t="s">
        <v>1263</v>
      </c>
      <c r="K341" s="58" t="s">
        <v>2506</v>
      </c>
      <c r="L341" s="19"/>
      <c r="M341" s="19"/>
      <c r="N341" s="19"/>
      <c r="O341" s="19"/>
      <c r="P341" s="2"/>
      <c r="Q341" s="2"/>
      <c r="R341" s="2"/>
      <c r="S341" s="2"/>
      <c r="T341" s="2"/>
      <c r="U341" s="2" t="s">
        <v>2509</v>
      </c>
      <c r="V341" s="2" t="s">
        <v>2515</v>
      </c>
      <c r="W341" s="2"/>
      <c r="X341" s="19"/>
      <c r="Y341" s="19"/>
      <c r="Z341" s="19"/>
      <c r="AA341" s="19"/>
    </row>
    <row r="342" spans="1:27" s="39" customFormat="1" ht="84">
      <c r="A342" s="19" t="s">
        <v>1000</v>
      </c>
      <c r="B342" s="65"/>
      <c r="C342" s="19"/>
      <c r="D342" s="19"/>
      <c r="E342" s="19"/>
      <c r="F342" s="19"/>
      <c r="G342" s="2"/>
      <c r="H342" s="19" t="s">
        <v>1937</v>
      </c>
      <c r="I342" s="19" t="s">
        <v>56</v>
      </c>
      <c r="J342" s="28" t="s">
        <v>1264</v>
      </c>
      <c r="K342" s="19" t="s">
        <v>2572</v>
      </c>
      <c r="L342" s="19" t="s">
        <v>2557</v>
      </c>
      <c r="M342" s="19" t="s">
        <v>2562</v>
      </c>
      <c r="N342" s="19" t="s">
        <v>2565</v>
      </c>
      <c r="O342" s="19"/>
      <c r="P342" s="2"/>
      <c r="Q342" s="2"/>
      <c r="R342" s="2"/>
      <c r="S342" s="2"/>
      <c r="T342" s="2"/>
      <c r="U342" s="2" t="s">
        <v>2509</v>
      </c>
      <c r="V342" s="2" t="s">
        <v>2515</v>
      </c>
      <c r="W342" s="2"/>
      <c r="X342" s="19"/>
      <c r="Y342" s="19"/>
      <c r="Z342" s="19"/>
      <c r="AA342" s="19"/>
    </row>
    <row r="343" spans="1:27" ht="154.15" customHeight="1">
      <c r="A343" s="2" t="s">
        <v>1508</v>
      </c>
      <c r="B343" s="65"/>
      <c r="H343" s="19" t="s">
        <v>1936</v>
      </c>
      <c r="I343" s="19" t="s">
        <v>65</v>
      </c>
      <c r="J343" s="28" t="s">
        <v>1480</v>
      </c>
      <c r="K343" s="19" t="s">
        <v>2507</v>
      </c>
      <c r="L343" s="19" t="s">
        <v>2559</v>
      </c>
      <c r="P343" s="2"/>
      <c r="Q343" s="2"/>
      <c r="R343" s="2"/>
      <c r="S343" s="2"/>
      <c r="T343" s="2"/>
      <c r="U343" s="2" t="s">
        <v>2532</v>
      </c>
      <c r="V343" s="2"/>
      <c r="W343" s="2"/>
      <c r="X343" s="19"/>
      <c r="Y343" s="19"/>
      <c r="Z343" s="19"/>
      <c r="AA343" s="19"/>
    </row>
    <row r="344" spans="1:27" ht="154.15" customHeight="1">
      <c r="A344" s="2" t="s">
        <v>1509</v>
      </c>
      <c r="B344" s="65"/>
      <c r="H344" s="19" t="s">
        <v>1936</v>
      </c>
      <c r="I344" s="19" t="s">
        <v>65</v>
      </c>
      <c r="J344" s="28" t="s">
        <v>1480</v>
      </c>
      <c r="K344" s="19" t="s">
        <v>2507</v>
      </c>
      <c r="L344" s="19" t="s">
        <v>2559</v>
      </c>
      <c r="P344" s="2"/>
      <c r="Q344" s="2"/>
      <c r="R344" s="2"/>
      <c r="S344" s="2"/>
      <c r="T344" s="2"/>
      <c r="U344" s="2" t="s">
        <v>2532</v>
      </c>
      <c r="V344" s="2"/>
      <c r="W344" s="2"/>
      <c r="X344" s="19"/>
      <c r="Y344" s="19"/>
      <c r="Z344" s="19"/>
      <c r="AA344" s="19"/>
    </row>
    <row r="345" spans="1:27" ht="154.15" customHeight="1">
      <c r="A345" s="2" t="s">
        <v>1510</v>
      </c>
      <c r="B345" s="65"/>
      <c r="H345" s="19" t="s">
        <v>1936</v>
      </c>
      <c r="I345" s="19" t="s">
        <v>65</v>
      </c>
      <c r="J345" s="28" t="s">
        <v>1480</v>
      </c>
      <c r="K345" s="19" t="s">
        <v>2507</v>
      </c>
      <c r="L345" s="19" t="s">
        <v>2559</v>
      </c>
      <c r="P345" s="2"/>
      <c r="Q345" s="2"/>
      <c r="R345" s="2"/>
      <c r="S345" s="2"/>
      <c r="T345" s="2"/>
      <c r="U345" s="2" t="s">
        <v>2532</v>
      </c>
      <c r="V345" s="2"/>
      <c r="W345" s="2"/>
      <c r="X345" s="19"/>
      <c r="Y345" s="19"/>
      <c r="Z345" s="19"/>
      <c r="AA345" s="19"/>
    </row>
    <row r="346" spans="1:27" ht="63">
      <c r="A346" s="2" t="s">
        <v>2068</v>
      </c>
      <c r="B346" s="65"/>
      <c r="I346" s="19" t="s">
        <v>2087</v>
      </c>
      <c r="J346" s="28" t="s">
        <v>2078</v>
      </c>
      <c r="K346" s="19" t="s">
        <v>2505</v>
      </c>
      <c r="L346" s="19" t="s">
        <v>2533</v>
      </c>
      <c r="M346" s="19" t="s">
        <v>2564</v>
      </c>
      <c r="N346" s="19" t="s">
        <v>2534</v>
      </c>
      <c r="P346" s="2"/>
      <c r="Q346" s="2"/>
      <c r="R346" s="2"/>
      <c r="S346" s="2"/>
      <c r="T346" s="2"/>
      <c r="U346" s="2" t="s">
        <v>2532</v>
      </c>
      <c r="V346" s="2"/>
      <c r="W346" s="2"/>
      <c r="X346" s="19"/>
      <c r="Y346" s="19"/>
      <c r="Z346" s="19"/>
      <c r="AA346" s="19"/>
    </row>
    <row r="347" spans="1:27" ht="154.15" customHeight="1">
      <c r="A347" s="19" t="s">
        <v>1535</v>
      </c>
      <c r="B347" s="65"/>
      <c r="H347" s="19" t="s">
        <v>1936</v>
      </c>
      <c r="I347" s="19" t="s">
        <v>65</v>
      </c>
      <c r="J347" s="28" t="s">
        <v>1506</v>
      </c>
      <c r="K347" s="19" t="s">
        <v>2573</v>
      </c>
      <c r="L347" s="19" t="s">
        <v>2534</v>
      </c>
      <c r="M347" s="19" t="s">
        <v>2577</v>
      </c>
      <c r="P347" s="2"/>
      <c r="Q347" s="2"/>
      <c r="R347" s="2"/>
      <c r="S347" s="2"/>
      <c r="T347" s="2"/>
      <c r="U347" s="2" t="s">
        <v>2566</v>
      </c>
      <c r="V347" s="2" t="s">
        <v>2526</v>
      </c>
      <c r="W347" s="2" t="s">
        <v>2550</v>
      </c>
      <c r="X347" s="19"/>
      <c r="Y347" s="19"/>
      <c r="Z347" s="19"/>
      <c r="AA347" s="19"/>
    </row>
    <row r="348" spans="1:27" ht="132" customHeight="1">
      <c r="A348" s="19" t="s">
        <v>1533</v>
      </c>
      <c r="B348" s="65"/>
      <c r="H348" s="19" t="s">
        <v>1936</v>
      </c>
      <c r="I348" s="19" t="s">
        <v>65</v>
      </c>
      <c r="J348" s="28" t="s">
        <v>1506</v>
      </c>
      <c r="K348" s="19" t="s">
        <v>2573</v>
      </c>
      <c r="L348" s="19" t="s">
        <v>2534</v>
      </c>
      <c r="M348" s="19" t="s">
        <v>2577</v>
      </c>
      <c r="P348" s="2"/>
      <c r="Q348" s="2"/>
      <c r="R348" s="2"/>
      <c r="S348" s="2"/>
      <c r="T348" s="2"/>
      <c r="U348" s="2" t="s">
        <v>2566</v>
      </c>
      <c r="V348" s="2" t="s">
        <v>2526</v>
      </c>
      <c r="W348" s="2" t="s">
        <v>2550</v>
      </c>
      <c r="X348" s="19"/>
      <c r="Y348" s="19"/>
      <c r="Z348" s="19"/>
      <c r="AA348" s="19"/>
    </row>
    <row r="349" spans="1:27" ht="132" customHeight="1">
      <c r="A349" s="19" t="s">
        <v>1537</v>
      </c>
      <c r="B349" s="65"/>
      <c r="H349" s="19" t="s">
        <v>1936</v>
      </c>
      <c r="I349" s="19" t="s">
        <v>65</v>
      </c>
      <c r="J349" s="28" t="s">
        <v>1506</v>
      </c>
      <c r="K349" s="19" t="s">
        <v>2573</v>
      </c>
      <c r="L349" s="19" t="s">
        <v>2534</v>
      </c>
      <c r="M349" s="19" t="s">
        <v>2577</v>
      </c>
      <c r="P349" s="2"/>
      <c r="Q349" s="2"/>
      <c r="R349" s="2"/>
      <c r="S349" s="2"/>
      <c r="T349" s="2"/>
      <c r="U349" s="2" t="s">
        <v>2566</v>
      </c>
      <c r="V349" s="2" t="s">
        <v>2526</v>
      </c>
      <c r="W349" s="2" t="s">
        <v>2550</v>
      </c>
      <c r="X349" s="19"/>
      <c r="Y349" s="19"/>
      <c r="Z349" s="19"/>
      <c r="AA349" s="19"/>
    </row>
    <row r="350" spans="1:27" ht="132" customHeight="1">
      <c r="A350" s="19" t="s">
        <v>1538</v>
      </c>
      <c r="B350" s="65"/>
      <c r="H350" s="19" t="s">
        <v>1936</v>
      </c>
      <c r="I350" s="19" t="s">
        <v>65</v>
      </c>
      <c r="J350" s="28" t="s">
        <v>1506</v>
      </c>
      <c r="K350" s="19" t="s">
        <v>2573</v>
      </c>
      <c r="L350" s="19" t="s">
        <v>2534</v>
      </c>
      <c r="M350" s="19" t="s">
        <v>2577</v>
      </c>
      <c r="P350" s="2"/>
      <c r="Q350" s="2"/>
      <c r="R350" s="2"/>
      <c r="S350" s="2"/>
      <c r="T350" s="2"/>
      <c r="U350" s="2" t="s">
        <v>2566</v>
      </c>
      <c r="V350" s="2" t="s">
        <v>2526</v>
      </c>
      <c r="W350" s="2" t="s">
        <v>2550</v>
      </c>
      <c r="X350" s="19"/>
      <c r="Y350" s="19"/>
      <c r="Z350" s="19"/>
      <c r="AA350" s="19"/>
    </row>
    <row r="351" spans="1:27" ht="132" customHeight="1">
      <c r="A351" s="19" t="s">
        <v>1536</v>
      </c>
      <c r="B351" s="65"/>
      <c r="H351" s="19" t="s">
        <v>1936</v>
      </c>
      <c r="I351" s="19" t="s">
        <v>65</v>
      </c>
      <c r="J351" s="28" t="s">
        <v>1506</v>
      </c>
      <c r="K351" s="19" t="s">
        <v>2573</v>
      </c>
      <c r="L351" s="19" t="s">
        <v>2534</v>
      </c>
      <c r="M351" s="19" t="s">
        <v>2577</v>
      </c>
      <c r="P351" s="2"/>
      <c r="Q351" s="2"/>
      <c r="R351" s="2"/>
      <c r="S351" s="2"/>
      <c r="T351" s="2"/>
      <c r="U351" s="2" t="s">
        <v>2566</v>
      </c>
      <c r="V351" s="2" t="s">
        <v>2526</v>
      </c>
      <c r="W351" s="2" t="s">
        <v>2550</v>
      </c>
      <c r="X351" s="19"/>
      <c r="Y351" s="19"/>
      <c r="Z351" s="19"/>
      <c r="AA351" s="19"/>
    </row>
    <row r="352" spans="1:27" ht="132" customHeight="1">
      <c r="A352" s="19" t="s">
        <v>1534</v>
      </c>
      <c r="B352" s="65"/>
      <c r="H352" s="19" t="s">
        <v>1936</v>
      </c>
      <c r="I352" s="19" t="s">
        <v>65</v>
      </c>
      <c r="J352" s="28" t="s">
        <v>1506</v>
      </c>
      <c r="K352" s="19" t="s">
        <v>2573</v>
      </c>
      <c r="L352" s="19" t="s">
        <v>2534</v>
      </c>
      <c r="M352" s="19" t="s">
        <v>2577</v>
      </c>
      <c r="P352" s="2"/>
      <c r="Q352" s="2"/>
      <c r="R352" s="2"/>
      <c r="S352" s="2"/>
      <c r="T352" s="2"/>
      <c r="U352" s="2" t="s">
        <v>2566</v>
      </c>
      <c r="V352" s="2" t="s">
        <v>2526</v>
      </c>
      <c r="W352" s="2" t="s">
        <v>2550</v>
      </c>
      <c r="X352" s="19"/>
      <c r="Y352" s="19"/>
      <c r="Z352" s="19"/>
      <c r="AA352" s="19"/>
    </row>
    <row r="353" spans="1:27" ht="84">
      <c r="A353" s="19" t="s">
        <v>195</v>
      </c>
      <c r="B353" s="65"/>
      <c r="I353" s="19" t="s">
        <v>36</v>
      </c>
      <c r="J353" s="28" t="s">
        <v>1848</v>
      </c>
      <c r="K353" s="58" t="s">
        <v>2573</v>
      </c>
      <c r="P353" s="2"/>
      <c r="Q353" s="2"/>
      <c r="R353" s="2"/>
      <c r="S353" s="2"/>
      <c r="T353" s="2"/>
      <c r="U353" s="2" t="s">
        <v>2566</v>
      </c>
      <c r="V353" s="2" t="s">
        <v>2550</v>
      </c>
      <c r="W353" s="2" t="s">
        <v>2526</v>
      </c>
      <c r="X353" s="19"/>
      <c r="Y353" s="19"/>
      <c r="Z353" s="19"/>
      <c r="AA353" s="19"/>
    </row>
    <row r="354" spans="1:27" ht="84">
      <c r="A354" s="19" t="s">
        <v>192</v>
      </c>
      <c r="B354" s="65"/>
      <c r="I354" s="19" t="s">
        <v>36</v>
      </c>
      <c r="J354" s="28" t="s">
        <v>1848</v>
      </c>
      <c r="K354" s="58" t="s">
        <v>2573</v>
      </c>
      <c r="P354" s="2"/>
      <c r="Q354" s="2"/>
      <c r="R354" s="2"/>
      <c r="S354" s="2"/>
      <c r="T354" s="2"/>
      <c r="U354" s="2" t="s">
        <v>2566</v>
      </c>
      <c r="V354" s="2" t="s">
        <v>2550</v>
      </c>
      <c r="W354" s="2" t="s">
        <v>2526</v>
      </c>
      <c r="X354" s="19"/>
      <c r="Y354" s="19"/>
      <c r="Z354" s="19"/>
      <c r="AA354" s="19"/>
    </row>
    <row r="355" spans="1:27" ht="84">
      <c r="A355" s="39" t="s">
        <v>196</v>
      </c>
      <c r="B355" s="65"/>
      <c r="C355" s="39"/>
      <c r="D355" s="39"/>
      <c r="E355" s="39"/>
      <c r="F355" s="39"/>
      <c r="H355" s="39"/>
      <c r="I355" s="39" t="s">
        <v>36</v>
      </c>
      <c r="J355" s="40" t="s">
        <v>1848</v>
      </c>
      <c r="K355" s="58" t="s">
        <v>2573</v>
      </c>
      <c r="L355" s="39"/>
      <c r="M355" s="39"/>
      <c r="N355" s="39"/>
      <c r="O355" s="39"/>
      <c r="P355" s="2"/>
      <c r="Q355" s="2"/>
      <c r="R355" s="2"/>
      <c r="S355" s="2"/>
      <c r="T355" s="2"/>
      <c r="U355" s="2" t="s">
        <v>2566</v>
      </c>
      <c r="V355" s="2" t="s">
        <v>2550</v>
      </c>
      <c r="W355" s="2" t="s">
        <v>2526</v>
      </c>
      <c r="X355" s="19"/>
      <c r="Y355" s="19"/>
      <c r="Z355" s="19"/>
      <c r="AA355" s="19"/>
    </row>
    <row r="356" spans="1:27" ht="84">
      <c r="A356" s="19" t="s">
        <v>194</v>
      </c>
      <c r="B356" s="65"/>
      <c r="I356" s="19" t="s">
        <v>36</v>
      </c>
      <c r="J356" s="28" t="s">
        <v>1848</v>
      </c>
      <c r="K356" s="58" t="s">
        <v>2573</v>
      </c>
      <c r="P356" s="2"/>
      <c r="Q356" s="2"/>
      <c r="R356" s="2"/>
      <c r="S356" s="2"/>
      <c r="T356" s="2"/>
      <c r="U356" s="2" t="s">
        <v>2566</v>
      </c>
      <c r="V356" s="2" t="s">
        <v>2550</v>
      </c>
      <c r="W356" s="2" t="s">
        <v>2526</v>
      </c>
      <c r="X356" s="19"/>
      <c r="Y356" s="19"/>
      <c r="Z356" s="19"/>
      <c r="AA356" s="19"/>
    </row>
    <row r="357" spans="1:27" ht="168">
      <c r="A357" s="2" t="s">
        <v>514</v>
      </c>
      <c r="B357" s="65"/>
      <c r="I357" s="19" t="s">
        <v>2257</v>
      </c>
      <c r="J357" s="28" t="s">
        <v>1902</v>
      </c>
      <c r="K357" s="19" t="s">
        <v>2507</v>
      </c>
      <c r="L357" s="19" t="s">
        <v>2559</v>
      </c>
      <c r="P357" s="2"/>
      <c r="Q357" s="2"/>
      <c r="R357" s="2"/>
      <c r="S357" s="2"/>
      <c r="T357" s="2"/>
      <c r="U357" s="2" t="s">
        <v>2516</v>
      </c>
      <c r="V357" s="2" t="s">
        <v>2526</v>
      </c>
      <c r="W357" s="2"/>
      <c r="X357" s="19"/>
      <c r="Y357" s="19"/>
      <c r="Z357" s="19"/>
      <c r="AA357" s="19"/>
    </row>
    <row r="358" spans="1:27" ht="168">
      <c r="A358" s="2" t="s">
        <v>513</v>
      </c>
      <c r="B358" s="65"/>
      <c r="I358" s="19" t="s">
        <v>2257</v>
      </c>
      <c r="J358" s="28" t="s">
        <v>1902</v>
      </c>
      <c r="K358" s="19" t="s">
        <v>2507</v>
      </c>
      <c r="L358" s="19" t="s">
        <v>2559</v>
      </c>
      <c r="P358" s="2"/>
      <c r="Q358" s="2"/>
      <c r="R358" s="2"/>
      <c r="S358" s="2"/>
      <c r="T358" s="2"/>
      <c r="U358" s="2" t="s">
        <v>2516</v>
      </c>
      <c r="V358" s="2" t="s">
        <v>2526</v>
      </c>
      <c r="W358" s="2"/>
      <c r="X358" s="19"/>
      <c r="Y358" s="19"/>
      <c r="Z358" s="19"/>
      <c r="AA358" s="19"/>
    </row>
    <row r="359" spans="1:27" ht="147">
      <c r="A359" s="2" t="s">
        <v>1479</v>
      </c>
      <c r="B359" s="65"/>
      <c r="H359" s="19" t="s">
        <v>1936</v>
      </c>
      <c r="I359" s="19" t="s">
        <v>65</v>
      </c>
      <c r="J359" s="28" t="s">
        <v>1439</v>
      </c>
      <c r="K359" s="19" t="s">
        <v>2507</v>
      </c>
      <c r="L359" s="19" t="s">
        <v>2577</v>
      </c>
      <c r="M359" s="19" t="s">
        <v>2559</v>
      </c>
      <c r="P359" s="2"/>
      <c r="Q359" s="2"/>
      <c r="R359" s="2"/>
      <c r="S359" s="2"/>
      <c r="T359" s="2"/>
      <c r="U359" s="2" t="s">
        <v>2569</v>
      </c>
      <c r="V359" s="2" t="s">
        <v>2526</v>
      </c>
      <c r="W359" s="2" t="s">
        <v>2550</v>
      </c>
      <c r="X359" s="19" t="s">
        <v>2512</v>
      </c>
      <c r="Y359" s="19"/>
      <c r="Z359" s="19"/>
      <c r="AA359" s="19"/>
    </row>
    <row r="360" spans="1:27" ht="147">
      <c r="A360" s="2" t="s">
        <v>1478</v>
      </c>
      <c r="B360" s="65"/>
      <c r="H360" s="19" t="s">
        <v>1936</v>
      </c>
      <c r="I360" s="19" t="s">
        <v>65</v>
      </c>
      <c r="J360" s="28" t="s">
        <v>1439</v>
      </c>
      <c r="K360" s="19" t="s">
        <v>2507</v>
      </c>
      <c r="L360" s="19" t="s">
        <v>2577</v>
      </c>
      <c r="M360" s="19" t="s">
        <v>2559</v>
      </c>
      <c r="P360" s="2"/>
      <c r="Q360" s="2"/>
      <c r="R360" s="2"/>
      <c r="S360" s="2"/>
      <c r="T360" s="2"/>
      <c r="U360" s="2" t="s">
        <v>2569</v>
      </c>
      <c r="V360" s="2" t="s">
        <v>2526</v>
      </c>
      <c r="W360" s="2" t="s">
        <v>2550</v>
      </c>
      <c r="X360" s="19" t="s">
        <v>2512</v>
      </c>
      <c r="Y360" s="19"/>
      <c r="Z360" s="19"/>
      <c r="AA360" s="19"/>
    </row>
    <row r="361" spans="1:27" ht="147">
      <c r="A361" s="19" t="s">
        <v>1577</v>
      </c>
      <c r="B361" s="65"/>
      <c r="H361" s="19" t="s">
        <v>1936</v>
      </c>
      <c r="I361" s="19" t="s">
        <v>65</v>
      </c>
      <c r="J361" s="28" t="s">
        <v>1439</v>
      </c>
      <c r="K361" s="19" t="s">
        <v>2507</v>
      </c>
      <c r="L361" s="19" t="s">
        <v>2577</v>
      </c>
      <c r="M361" s="19" t="s">
        <v>2559</v>
      </c>
      <c r="P361" s="2"/>
      <c r="Q361" s="2"/>
      <c r="R361" s="2"/>
      <c r="S361" s="2"/>
      <c r="T361" s="2"/>
      <c r="U361" s="2" t="s">
        <v>2569</v>
      </c>
      <c r="V361" s="2" t="s">
        <v>2526</v>
      </c>
      <c r="W361" s="2" t="s">
        <v>2550</v>
      </c>
      <c r="X361" s="19" t="s">
        <v>2512</v>
      </c>
      <c r="Y361" s="19"/>
      <c r="Z361" s="19"/>
      <c r="AA361" s="19"/>
    </row>
    <row r="362" spans="1:27" ht="63">
      <c r="A362" s="2" t="s">
        <v>676</v>
      </c>
      <c r="B362" s="65"/>
      <c r="H362" s="39" t="s">
        <v>1936</v>
      </c>
      <c r="I362" s="19" t="s">
        <v>48</v>
      </c>
      <c r="J362" s="28" t="s">
        <v>1799</v>
      </c>
      <c r="K362" s="19" t="s">
        <v>2505</v>
      </c>
      <c r="L362" s="19" t="s">
        <v>2533</v>
      </c>
      <c r="M362" s="19" t="s">
        <v>2564</v>
      </c>
      <c r="N362" s="19" t="s">
        <v>2534</v>
      </c>
      <c r="P362" s="2"/>
      <c r="Q362" s="2"/>
      <c r="R362" s="2"/>
      <c r="S362" s="2"/>
      <c r="T362" s="2"/>
      <c r="U362" s="2" t="s">
        <v>2532</v>
      </c>
      <c r="V362" s="2"/>
      <c r="W362" s="2"/>
      <c r="X362" s="19"/>
      <c r="Y362" s="19"/>
      <c r="Z362" s="19"/>
      <c r="AA362" s="19"/>
    </row>
    <row r="363" spans="1:27" ht="63">
      <c r="A363" s="2" t="s">
        <v>679</v>
      </c>
      <c r="B363" s="65"/>
      <c r="H363" s="39" t="s">
        <v>1936</v>
      </c>
      <c r="I363" s="19" t="s">
        <v>48</v>
      </c>
      <c r="J363" s="28" t="s">
        <v>1799</v>
      </c>
      <c r="K363" s="19" t="s">
        <v>2505</v>
      </c>
      <c r="L363" s="19" t="s">
        <v>2533</v>
      </c>
      <c r="M363" s="19" t="s">
        <v>2564</v>
      </c>
      <c r="N363" s="19" t="s">
        <v>2534</v>
      </c>
      <c r="P363" s="2"/>
      <c r="Q363" s="2"/>
      <c r="R363" s="2"/>
      <c r="S363" s="2"/>
      <c r="T363" s="2"/>
      <c r="U363" s="2" t="s">
        <v>2532</v>
      </c>
      <c r="V363" s="2"/>
      <c r="W363" s="2"/>
      <c r="X363" s="19"/>
      <c r="Y363" s="19"/>
      <c r="Z363" s="19"/>
      <c r="AA363" s="19"/>
    </row>
    <row r="364" spans="1:27" ht="63">
      <c r="A364" s="2" t="s">
        <v>677</v>
      </c>
      <c r="B364" s="65"/>
      <c r="H364" s="39" t="s">
        <v>1936</v>
      </c>
      <c r="I364" s="19" t="s">
        <v>48</v>
      </c>
      <c r="J364" s="28" t="s">
        <v>1799</v>
      </c>
      <c r="K364" s="19" t="s">
        <v>2505</v>
      </c>
      <c r="L364" s="19" t="s">
        <v>2533</v>
      </c>
      <c r="M364" s="19" t="s">
        <v>2564</v>
      </c>
      <c r="N364" s="19" t="s">
        <v>2534</v>
      </c>
      <c r="P364" s="2"/>
      <c r="Q364" s="2"/>
      <c r="R364" s="2"/>
      <c r="S364" s="2"/>
      <c r="T364" s="2"/>
      <c r="U364" s="2" t="s">
        <v>2532</v>
      </c>
      <c r="V364" s="2"/>
      <c r="W364" s="2"/>
      <c r="X364" s="19"/>
      <c r="Y364" s="19"/>
      <c r="Z364" s="19"/>
      <c r="AA364" s="19"/>
    </row>
    <row r="365" spans="1:27" ht="63">
      <c r="A365" s="2" t="s">
        <v>678</v>
      </c>
      <c r="B365" s="65"/>
      <c r="H365" s="39" t="s">
        <v>1936</v>
      </c>
      <c r="I365" s="19" t="s">
        <v>48</v>
      </c>
      <c r="J365" s="28" t="s">
        <v>1799</v>
      </c>
      <c r="K365" s="19" t="s">
        <v>2505</v>
      </c>
      <c r="L365" s="19" t="s">
        <v>2533</v>
      </c>
      <c r="M365" s="19" t="s">
        <v>2564</v>
      </c>
      <c r="N365" s="19" t="s">
        <v>2534</v>
      </c>
      <c r="P365" s="2"/>
      <c r="Q365" s="2"/>
      <c r="R365" s="2"/>
      <c r="S365" s="2"/>
      <c r="T365" s="2"/>
      <c r="U365" s="2" t="s">
        <v>2532</v>
      </c>
      <c r="V365" s="2"/>
      <c r="W365" s="2"/>
      <c r="X365" s="19"/>
      <c r="Y365" s="19"/>
      <c r="Z365" s="19"/>
      <c r="AA365" s="19"/>
    </row>
    <row r="366" spans="1:27" ht="63">
      <c r="A366" s="2" t="s">
        <v>2146</v>
      </c>
      <c r="B366" s="65"/>
      <c r="I366" s="19" t="s">
        <v>50</v>
      </c>
      <c r="J366" s="28" t="s">
        <v>2169</v>
      </c>
      <c r="K366" s="58" t="s">
        <v>2506</v>
      </c>
      <c r="P366" s="2"/>
      <c r="Q366" s="2"/>
      <c r="R366" s="2"/>
      <c r="S366" s="2"/>
      <c r="T366" s="2"/>
      <c r="U366" s="2" t="s">
        <v>2509</v>
      </c>
      <c r="V366" s="2" t="s">
        <v>2515</v>
      </c>
      <c r="W366" s="2"/>
      <c r="X366" s="19"/>
      <c r="Y366" s="19"/>
      <c r="Z366" s="19"/>
      <c r="AA366" s="19"/>
    </row>
    <row r="367" spans="1:27" s="39" customFormat="1" ht="63">
      <c r="A367" s="2" t="s">
        <v>2147</v>
      </c>
      <c r="B367" s="65"/>
      <c r="C367" s="19"/>
      <c r="D367" s="19"/>
      <c r="E367" s="19"/>
      <c r="F367" s="19"/>
      <c r="G367" s="2"/>
      <c r="H367" s="19" t="s">
        <v>1937</v>
      </c>
      <c r="I367" s="19" t="s">
        <v>51</v>
      </c>
      <c r="J367" s="28" t="s">
        <v>2169</v>
      </c>
      <c r="K367" s="58" t="s">
        <v>2506</v>
      </c>
      <c r="L367" s="19"/>
      <c r="M367" s="19"/>
      <c r="N367" s="19"/>
      <c r="O367" s="19"/>
      <c r="P367" s="2"/>
      <c r="Q367" s="2"/>
      <c r="R367" s="2"/>
      <c r="S367" s="2"/>
      <c r="T367" s="2"/>
      <c r="U367" s="2" t="s">
        <v>2509</v>
      </c>
      <c r="V367" s="2" t="s">
        <v>2515</v>
      </c>
      <c r="W367" s="2"/>
      <c r="X367" s="19"/>
      <c r="Y367" s="19"/>
      <c r="Z367" s="19"/>
      <c r="AA367" s="19"/>
    </row>
    <row r="368" spans="1:27" s="39" customFormat="1" ht="154.15" customHeight="1">
      <c r="A368" s="2" t="s">
        <v>837</v>
      </c>
      <c r="B368" s="65"/>
      <c r="C368" s="19"/>
      <c r="D368" s="19"/>
      <c r="E368" s="19"/>
      <c r="F368" s="19"/>
      <c r="G368" s="2"/>
      <c r="H368" s="19" t="s">
        <v>1936</v>
      </c>
      <c r="I368" s="19" t="s">
        <v>2499</v>
      </c>
      <c r="J368" s="28" t="s">
        <v>1265</v>
      </c>
      <c r="K368" s="58" t="s">
        <v>2506</v>
      </c>
      <c r="L368" s="19"/>
      <c r="M368" s="19"/>
      <c r="N368" s="19"/>
      <c r="O368" s="19"/>
      <c r="P368" s="2"/>
      <c r="Q368" s="2"/>
      <c r="R368" s="2"/>
      <c r="S368" s="2"/>
      <c r="T368" s="2"/>
      <c r="U368" s="2" t="s">
        <v>2509</v>
      </c>
      <c r="V368" s="2" t="s">
        <v>2515</v>
      </c>
      <c r="W368" s="2"/>
      <c r="X368" s="19"/>
      <c r="Y368" s="19"/>
      <c r="Z368" s="19"/>
      <c r="AA368" s="19"/>
    </row>
    <row r="369" spans="1:27" ht="63">
      <c r="A369" s="38" t="s">
        <v>838</v>
      </c>
      <c r="B369" s="65"/>
      <c r="C369" s="39"/>
      <c r="D369" s="39"/>
      <c r="E369" s="39"/>
      <c r="F369" s="39"/>
      <c r="H369" s="19" t="s">
        <v>1936</v>
      </c>
      <c r="I369" s="39" t="s">
        <v>2499</v>
      </c>
      <c r="J369" s="40" t="s">
        <v>1265</v>
      </c>
      <c r="K369" s="58" t="s">
        <v>2506</v>
      </c>
      <c r="L369" s="39"/>
      <c r="M369" s="39"/>
      <c r="N369" s="39"/>
      <c r="O369" s="39"/>
      <c r="P369" s="2"/>
      <c r="Q369" s="2"/>
      <c r="R369" s="2"/>
      <c r="S369" s="2"/>
      <c r="T369" s="2"/>
      <c r="U369" s="2" t="s">
        <v>2509</v>
      </c>
      <c r="V369" s="2" t="s">
        <v>2515</v>
      </c>
      <c r="W369" s="2"/>
      <c r="X369" s="19"/>
      <c r="Y369" s="19"/>
      <c r="Z369" s="19"/>
      <c r="AA369" s="19"/>
    </row>
    <row r="370" spans="1:27" ht="63">
      <c r="A370" s="38" t="s">
        <v>838</v>
      </c>
      <c r="B370" s="65"/>
      <c r="C370" s="39"/>
      <c r="D370" s="39"/>
      <c r="E370" s="39"/>
      <c r="F370" s="39"/>
      <c r="H370" s="19" t="s">
        <v>1933</v>
      </c>
      <c r="I370" s="39" t="s">
        <v>60</v>
      </c>
      <c r="J370" s="40" t="s">
        <v>1265</v>
      </c>
      <c r="K370" s="58" t="s">
        <v>2506</v>
      </c>
      <c r="L370" s="39"/>
      <c r="M370" s="39"/>
      <c r="N370" s="39"/>
      <c r="O370" s="39"/>
      <c r="P370" s="2"/>
      <c r="Q370" s="2"/>
      <c r="R370" s="2"/>
      <c r="S370" s="2"/>
      <c r="T370" s="2"/>
      <c r="U370" s="2" t="s">
        <v>2509</v>
      </c>
      <c r="V370" s="2" t="s">
        <v>2515</v>
      </c>
      <c r="W370" s="2"/>
      <c r="X370" s="19"/>
      <c r="Y370" s="19"/>
      <c r="Z370" s="19"/>
      <c r="AA370" s="19"/>
    </row>
    <row r="371" spans="1:27" ht="63">
      <c r="A371" s="38" t="s">
        <v>1150</v>
      </c>
      <c r="B371" s="65"/>
      <c r="C371" s="39"/>
      <c r="D371" s="39"/>
      <c r="E371" s="39"/>
      <c r="F371" s="39"/>
      <c r="H371" s="19" t="s">
        <v>1936</v>
      </c>
      <c r="I371" s="39" t="s">
        <v>2499</v>
      </c>
      <c r="J371" s="40" t="s">
        <v>1265</v>
      </c>
      <c r="K371" s="58" t="s">
        <v>2506</v>
      </c>
      <c r="L371" s="39"/>
      <c r="M371" s="39"/>
      <c r="N371" s="39"/>
      <c r="O371" s="39"/>
      <c r="P371" s="2"/>
      <c r="Q371" s="2"/>
      <c r="R371" s="2"/>
      <c r="S371" s="2"/>
      <c r="T371" s="2"/>
      <c r="U371" s="2" t="s">
        <v>2509</v>
      </c>
      <c r="V371" s="2" t="s">
        <v>2515</v>
      </c>
      <c r="W371" s="2"/>
      <c r="X371" s="19"/>
      <c r="Y371" s="19"/>
      <c r="Z371" s="19"/>
      <c r="AA371" s="19"/>
    </row>
    <row r="372" spans="1:27" ht="63">
      <c r="A372" s="38" t="s">
        <v>1150</v>
      </c>
      <c r="B372" s="65"/>
      <c r="C372" s="39"/>
      <c r="D372" s="39"/>
      <c r="E372" s="39"/>
      <c r="F372" s="39"/>
      <c r="H372" s="19" t="s">
        <v>1933</v>
      </c>
      <c r="I372" s="39" t="s">
        <v>60</v>
      </c>
      <c r="J372" s="40" t="s">
        <v>1265</v>
      </c>
      <c r="K372" s="58" t="s">
        <v>2506</v>
      </c>
      <c r="L372" s="39"/>
      <c r="M372" s="39"/>
      <c r="N372" s="39"/>
      <c r="O372" s="39"/>
      <c r="P372" s="2"/>
      <c r="Q372" s="2"/>
      <c r="R372" s="2"/>
      <c r="S372" s="2"/>
      <c r="T372" s="2"/>
      <c r="U372" s="2" t="s">
        <v>2509</v>
      </c>
      <c r="V372" s="2" t="s">
        <v>2515</v>
      </c>
      <c r="W372" s="2"/>
      <c r="X372" s="19"/>
      <c r="Y372" s="19"/>
      <c r="Z372" s="19"/>
      <c r="AA372" s="19"/>
    </row>
    <row r="373" spans="1:27" ht="63">
      <c r="A373" s="2" t="s">
        <v>1151</v>
      </c>
      <c r="B373" s="65"/>
      <c r="H373" s="19" t="s">
        <v>1933</v>
      </c>
      <c r="I373" s="19" t="s">
        <v>60</v>
      </c>
      <c r="J373" s="28" t="s">
        <v>1265</v>
      </c>
      <c r="K373" s="58" t="s">
        <v>2506</v>
      </c>
      <c r="P373" s="2"/>
      <c r="Q373" s="2"/>
      <c r="R373" s="2"/>
      <c r="S373" s="2"/>
      <c r="T373" s="2"/>
      <c r="U373" s="2" t="s">
        <v>2509</v>
      </c>
      <c r="V373" s="2" t="s">
        <v>2515</v>
      </c>
      <c r="W373" s="2"/>
      <c r="X373" s="19"/>
      <c r="Y373" s="19"/>
      <c r="Z373" s="19"/>
      <c r="AA373" s="19"/>
    </row>
    <row r="374" spans="1:27" ht="66" customHeight="1">
      <c r="A374" s="19" t="s">
        <v>1527</v>
      </c>
      <c r="B374" s="65"/>
      <c r="H374" s="19" t="s">
        <v>1936</v>
      </c>
      <c r="I374" s="19" t="s">
        <v>65</v>
      </c>
      <c r="J374" s="28" t="s">
        <v>1491</v>
      </c>
      <c r="K374" s="19" t="s">
        <v>2574</v>
      </c>
      <c r="L374" s="19" t="s">
        <v>2508</v>
      </c>
      <c r="M374" s="19" t="s">
        <v>2559</v>
      </c>
      <c r="P374" s="2"/>
      <c r="Q374" s="2"/>
      <c r="R374" s="2"/>
      <c r="S374" s="2"/>
      <c r="T374" s="2"/>
      <c r="U374" s="2" t="s">
        <v>2516</v>
      </c>
      <c r="V374" s="2" t="s">
        <v>2526</v>
      </c>
      <c r="W374" s="2"/>
      <c r="X374" s="19"/>
      <c r="Y374" s="19"/>
      <c r="Z374" s="19"/>
      <c r="AA374" s="19"/>
    </row>
    <row r="375" spans="1:27" ht="66" customHeight="1">
      <c r="A375" s="2" t="s">
        <v>1341</v>
      </c>
      <c r="B375" s="65"/>
      <c r="H375" s="19" t="s">
        <v>1934</v>
      </c>
      <c r="I375" s="19" t="s">
        <v>61</v>
      </c>
      <c r="J375" s="28" t="s">
        <v>1350</v>
      </c>
      <c r="K375" s="19" t="s">
        <v>2505</v>
      </c>
      <c r="L375" s="19" t="s">
        <v>2533</v>
      </c>
      <c r="P375" s="2"/>
      <c r="Q375" s="2"/>
      <c r="R375" s="2"/>
      <c r="S375" s="2"/>
      <c r="T375" s="2"/>
      <c r="U375" s="2" t="s">
        <v>2566</v>
      </c>
      <c r="V375" s="2" t="s">
        <v>2549</v>
      </c>
      <c r="W375" s="2" t="s">
        <v>2526</v>
      </c>
      <c r="X375" s="19"/>
      <c r="Y375" s="19"/>
      <c r="Z375" s="19"/>
      <c r="AA375" s="19"/>
    </row>
    <row r="376" spans="1:27" ht="126">
      <c r="A376" s="19" t="s">
        <v>940</v>
      </c>
      <c r="B376" s="65"/>
      <c r="H376" s="19" t="s">
        <v>1933</v>
      </c>
      <c r="I376" s="19" t="s">
        <v>54</v>
      </c>
      <c r="J376" s="28" t="s">
        <v>1266</v>
      </c>
      <c r="K376" s="39" t="s">
        <v>2506</v>
      </c>
      <c r="L376" s="39" t="s">
        <v>2571</v>
      </c>
      <c r="P376" s="2"/>
      <c r="Q376" s="2"/>
      <c r="R376" s="2"/>
      <c r="S376" s="2"/>
      <c r="T376" s="2"/>
      <c r="U376" s="2" t="s">
        <v>2532</v>
      </c>
      <c r="V376" s="2"/>
      <c r="W376" s="2"/>
      <c r="X376" s="19"/>
      <c r="Y376" s="19"/>
      <c r="Z376" s="19"/>
      <c r="AA376" s="19"/>
    </row>
    <row r="377" spans="1:27" ht="66" customHeight="1">
      <c r="A377" s="38" t="s">
        <v>769</v>
      </c>
      <c r="B377" s="65"/>
      <c r="C377" s="39"/>
      <c r="D377" s="39"/>
      <c r="E377" s="39"/>
      <c r="F377" s="39"/>
      <c r="H377" s="19" t="s">
        <v>1934</v>
      </c>
      <c r="I377" s="39" t="s">
        <v>61</v>
      </c>
      <c r="J377" s="40" t="s">
        <v>1266</v>
      </c>
      <c r="K377" s="39" t="s">
        <v>2506</v>
      </c>
      <c r="L377" s="39" t="s">
        <v>2571</v>
      </c>
      <c r="M377" s="39"/>
      <c r="N377" s="39"/>
      <c r="O377" s="39"/>
      <c r="P377" s="2"/>
      <c r="Q377" s="2"/>
      <c r="R377" s="2"/>
      <c r="S377" s="2"/>
      <c r="T377" s="2"/>
      <c r="U377" s="2" t="s">
        <v>2532</v>
      </c>
      <c r="V377" s="2"/>
      <c r="W377" s="2"/>
      <c r="X377" s="19"/>
      <c r="Y377" s="19"/>
      <c r="Z377" s="19"/>
      <c r="AA377" s="19"/>
    </row>
    <row r="378" spans="1:27" ht="66" customHeight="1">
      <c r="A378" s="38" t="s">
        <v>769</v>
      </c>
      <c r="B378" s="65"/>
      <c r="C378" s="39"/>
      <c r="D378" s="39"/>
      <c r="E378" s="39"/>
      <c r="F378" s="39"/>
      <c r="H378" s="19" t="s">
        <v>1937</v>
      </c>
      <c r="I378" s="39" t="s">
        <v>51</v>
      </c>
      <c r="J378" s="40" t="s">
        <v>1266</v>
      </c>
      <c r="K378" s="39" t="s">
        <v>2506</v>
      </c>
      <c r="L378" s="39" t="s">
        <v>2571</v>
      </c>
      <c r="M378" s="39"/>
      <c r="N378" s="39"/>
      <c r="O378" s="39"/>
      <c r="P378" s="2"/>
      <c r="Q378" s="2"/>
      <c r="R378" s="2"/>
      <c r="S378" s="2"/>
      <c r="T378" s="2"/>
      <c r="U378" s="2" t="s">
        <v>2532</v>
      </c>
      <c r="V378" s="2"/>
      <c r="W378" s="2"/>
      <c r="X378" s="19"/>
      <c r="Y378" s="19"/>
      <c r="Z378" s="19"/>
      <c r="AA378" s="19"/>
    </row>
    <row r="379" spans="1:27" s="39" customFormat="1" ht="88.15" customHeight="1">
      <c r="A379" s="38" t="s">
        <v>769</v>
      </c>
      <c r="B379" s="65"/>
      <c r="G379" s="2"/>
      <c r="H379" s="19" t="s">
        <v>1933</v>
      </c>
      <c r="I379" s="39" t="s">
        <v>54</v>
      </c>
      <c r="J379" s="40" t="s">
        <v>1266</v>
      </c>
      <c r="K379" s="39" t="s">
        <v>2506</v>
      </c>
      <c r="L379" s="39" t="s">
        <v>2571</v>
      </c>
      <c r="P379" s="2"/>
      <c r="Q379" s="2"/>
      <c r="R379" s="2"/>
      <c r="S379" s="2"/>
      <c r="T379" s="2"/>
      <c r="U379" s="2" t="s">
        <v>2532</v>
      </c>
      <c r="V379" s="2"/>
      <c r="W379" s="2"/>
      <c r="X379" s="19"/>
      <c r="Y379" s="19"/>
      <c r="Z379" s="19"/>
      <c r="AA379" s="19"/>
    </row>
    <row r="380" spans="1:27" s="39" customFormat="1" ht="88.15" customHeight="1">
      <c r="A380" s="38" t="s">
        <v>770</v>
      </c>
      <c r="B380" s="65"/>
      <c r="G380" s="2"/>
      <c r="H380" s="19" t="s">
        <v>1934</v>
      </c>
      <c r="I380" s="39" t="s">
        <v>61</v>
      </c>
      <c r="J380" s="40" t="s">
        <v>1266</v>
      </c>
      <c r="K380" s="39" t="s">
        <v>2506</v>
      </c>
      <c r="L380" s="39" t="s">
        <v>2571</v>
      </c>
      <c r="P380" s="2"/>
      <c r="Q380" s="2"/>
      <c r="R380" s="2"/>
      <c r="S380" s="2"/>
      <c r="T380" s="2"/>
      <c r="U380" s="2" t="s">
        <v>2532</v>
      </c>
      <c r="V380" s="2"/>
      <c r="W380" s="2"/>
      <c r="X380" s="19"/>
      <c r="Y380" s="19"/>
      <c r="Z380" s="19"/>
      <c r="AA380" s="19"/>
    </row>
    <row r="381" spans="1:27" ht="88.15" customHeight="1">
      <c r="A381" s="38" t="s">
        <v>770</v>
      </c>
      <c r="B381" s="65"/>
      <c r="C381" s="39"/>
      <c r="D381" s="39"/>
      <c r="E381" s="39"/>
      <c r="F381" s="39"/>
      <c r="H381" s="19" t="s">
        <v>1937</v>
      </c>
      <c r="I381" s="39" t="s">
        <v>51</v>
      </c>
      <c r="J381" s="40" t="s">
        <v>1266</v>
      </c>
      <c r="K381" s="39" t="s">
        <v>2506</v>
      </c>
      <c r="L381" s="39" t="s">
        <v>2571</v>
      </c>
      <c r="M381" s="39"/>
      <c r="N381" s="39"/>
      <c r="O381" s="39"/>
      <c r="P381" s="2"/>
      <c r="Q381" s="2"/>
      <c r="R381" s="2"/>
      <c r="S381" s="2"/>
      <c r="T381" s="2"/>
      <c r="U381" s="2" t="s">
        <v>2532</v>
      </c>
      <c r="V381" s="2"/>
      <c r="W381" s="2"/>
      <c r="X381" s="19"/>
      <c r="Y381" s="19"/>
      <c r="Z381" s="19"/>
      <c r="AA381" s="19"/>
    </row>
    <row r="382" spans="1:27" ht="88.15" customHeight="1">
      <c r="A382" s="38" t="s">
        <v>939</v>
      </c>
      <c r="B382" s="65"/>
      <c r="C382" s="39"/>
      <c r="D382" s="39"/>
      <c r="E382" s="39"/>
      <c r="F382" s="39"/>
      <c r="H382" s="19" t="s">
        <v>1934</v>
      </c>
      <c r="I382" s="39" t="s">
        <v>61</v>
      </c>
      <c r="J382" s="40" t="s">
        <v>1266</v>
      </c>
      <c r="K382" s="39" t="s">
        <v>2506</v>
      </c>
      <c r="L382" s="39" t="s">
        <v>2571</v>
      </c>
      <c r="M382" s="39"/>
      <c r="N382" s="39"/>
      <c r="O382" s="39"/>
      <c r="P382" s="2"/>
      <c r="Q382" s="2"/>
      <c r="R382" s="2"/>
      <c r="S382" s="2"/>
      <c r="T382" s="2"/>
      <c r="U382" s="2" t="s">
        <v>2532</v>
      </c>
      <c r="V382" s="2"/>
      <c r="W382" s="2"/>
      <c r="X382" s="19"/>
      <c r="Y382" s="19"/>
      <c r="Z382" s="19"/>
      <c r="AA382" s="19"/>
    </row>
    <row r="383" spans="1:27" ht="126">
      <c r="A383" s="38" t="s">
        <v>939</v>
      </c>
      <c r="B383" s="65"/>
      <c r="C383" s="39"/>
      <c r="D383" s="39"/>
      <c r="E383" s="39"/>
      <c r="F383" s="39"/>
      <c r="H383" s="19" t="s">
        <v>1933</v>
      </c>
      <c r="I383" s="39" t="s">
        <v>54</v>
      </c>
      <c r="J383" s="40" t="s">
        <v>1266</v>
      </c>
      <c r="K383" s="39" t="s">
        <v>2506</v>
      </c>
      <c r="L383" s="39" t="s">
        <v>2571</v>
      </c>
      <c r="M383" s="39"/>
      <c r="N383" s="39"/>
      <c r="O383" s="39"/>
      <c r="P383" s="2"/>
      <c r="Q383" s="2"/>
      <c r="R383" s="2"/>
      <c r="S383" s="2"/>
      <c r="T383" s="2"/>
      <c r="U383" s="2" t="s">
        <v>2532</v>
      </c>
      <c r="V383" s="2"/>
      <c r="W383" s="2"/>
      <c r="X383" s="19"/>
      <c r="Y383" s="19"/>
      <c r="Z383" s="19"/>
      <c r="AA383" s="19"/>
    </row>
    <row r="384" spans="1:27" ht="126">
      <c r="A384" s="39" t="s">
        <v>609</v>
      </c>
      <c r="B384" s="65"/>
      <c r="C384" s="39"/>
      <c r="D384" s="39"/>
      <c r="E384" s="39"/>
      <c r="F384" s="39"/>
      <c r="H384" s="19" t="s">
        <v>1934</v>
      </c>
      <c r="I384" s="39" t="s">
        <v>45</v>
      </c>
      <c r="J384" s="40" t="s">
        <v>1266</v>
      </c>
      <c r="K384" s="39" t="s">
        <v>2506</v>
      </c>
      <c r="L384" s="39" t="s">
        <v>2571</v>
      </c>
      <c r="M384" s="39"/>
      <c r="N384" s="39"/>
      <c r="O384" s="39"/>
      <c r="P384" s="2"/>
      <c r="Q384" s="2"/>
      <c r="R384" s="2"/>
      <c r="S384" s="2"/>
      <c r="T384" s="2"/>
      <c r="U384" s="2" t="s">
        <v>2532</v>
      </c>
      <c r="V384" s="2"/>
      <c r="W384" s="2"/>
      <c r="X384" s="19"/>
      <c r="Y384" s="19"/>
      <c r="Z384" s="19"/>
      <c r="AA384" s="19"/>
    </row>
    <row r="385" spans="1:27" ht="88.15" customHeight="1">
      <c r="A385" s="38" t="s">
        <v>609</v>
      </c>
      <c r="B385" s="65"/>
      <c r="C385" s="39"/>
      <c r="D385" s="39"/>
      <c r="E385" s="39"/>
      <c r="F385" s="39"/>
      <c r="H385" s="19" t="s">
        <v>1934</v>
      </c>
      <c r="I385" s="39" t="s">
        <v>61</v>
      </c>
      <c r="J385" s="40" t="s">
        <v>1266</v>
      </c>
      <c r="K385" s="39" t="s">
        <v>2506</v>
      </c>
      <c r="L385" s="39" t="s">
        <v>2571</v>
      </c>
      <c r="M385" s="39"/>
      <c r="N385" s="39"/>
      <c r="O385" s="39"/>
      <c r="P385" s="2"/>
      <c r="Q385" s="2"/>
      <c r="R385" s="2"/>
      <c r="S385" s="2"/>
      <c r="T385" s="2"/>
      <c r="U385" s="2" t="s">
        <v>2532</v>
      </c>
      <c r="V385" s="2"/>
      <c r="W385" s="2"/>
      <c r="X385" s="19"/>
      <c r="Y385" s="19"/>
      <c r="Z385" s="19"/>
      <c r="AA385" s="19"/>
    </row>
    <row r="386" spans="1:27" ht="126">
      <c r="A386" s="39" t="s">
        <v>609</v>
      </c>
      <c r="B386" s="65"/>
      <c r="C386" s="39"/>
      <c r="D386" s="39"/>
      <c r="E386" s="39"/>
      <c r="F386" s="39"/>
      <c r="H386" s="19" t="s">
        <v>1937</v>
      </c>
      <c r="I386" s="39" t="s">
        <v>51</v>
      </c>
      <c r="J386" s="40" t="s">
        <v>1266</v>
      </c>
      <c r="K386" s="39" t="s">
        <v>2506</v>
      </c>
      <c r="L386" s="39" t="s">
        <v>2571</v>
      </c>
      <c r="M386" s="39"/>
      <c r="N386" s="39"/>
      <c r="O386" s="39"/>
      <c r="P386" s="2"/>
      <c r="Q386" s="2"/>
      <c r="R386" s="2"/>
      <c r="S386" s="2"/>
      <c r="T386" s="2"/>
      <c r="U386" s="2" t="s">
        <v>2532</v>
      </c>
      <c r="V386" s="2"/>
      <c r="W386" s="2"/>
      <c r="X386" s="19"/>
      <c r="Y386" s="19"/>
      <c r="Z386" s="19"/>
      <c r="AA386" s="19"/>
    </row>
    <row r="387" spans="1:27" ht="84">
      <c r="A387" s="2" t="s">
        <v>557</v>
      </c>
      <c r="B387" s="65"/>
      <c r="I387" s="19" t="s">
        <v>529</v>
      </c>
      <c r="J387" s="28" t="s">
        <v>1930</v>
      </c>
      <c r="K387" s="19" t="s">
        <v>2506</v>
      </c>
      <c r="L387" s="19" t="s">
        <v>2562</v>
      </c>
      <c r="P387" s="2"/>
      <c r="Q387" s="2"/>
      <c r="R387" s="2"/>
      <c r="S387" s="2"/>
      <c r="T387" s="2"/>
      <c r="U387" s="2" t="s">
        <v>2509</v>
      </c>
      <c r="V387" s="2" t="s">
        <v>2515</v>
      </c>
      <c r="W387" s="2" t="s">
        <v>2514</v>
      </c>
      <c r="X387" s="19"/>
      <c r="Y387" s="19"/>
      <c r="Z387" s="19"/>
      <c r="AA387" s="19"/>
    </row>
    <row r="388" spans="1:27" ht="84">
      <c r="A388" s="2" t="s">
        <v>558</v>
      </c>
      <c r="B388" s="65"/>
      <c r="I388" s="19" t="s">
        <v>529</v>
      </c>
      <c r="J388" s="28" t="s">
        <v>1930</v>
      </c>
      <c r="K388" s="19" t="s">
        <v>2506</v>
      </c>
      <c r="L388" s="19" t="s">
        <v>2562</v>
      </c>
      <c r="P388" s="2"/>
      <c r="Q388" s="2"/>
      <c r="R388" s="2"/>
      <c r="S388" s="2"/>
      <c r="T388" s="2"/>
      <c r="U388" s="2" t="s">
        <v>2509</v>
      </c>
      <c r="V388" s="2" t="s">
        <v>2515</v>
      </c>
      <c r="W388" s="2" t="s">
        <v>2514</v>
      </c>
      <c r="X388" s="19"/>
      <c r="Y388" s="19"/>
      <c r="Z388" s="19"/>
      <c r="AA388" s="19"/>
    </row>
    <row r="389" spans="1:27" ht="84">
      <c r="A389" s="2" t="s">
        <v>556</v>
      </c>
      <c r="B389" s="65"/>
      <c r="I389" s="19" t="s">
        <v>529</v>
      </c>
      <c r="J389" s="28" t="s">
        <v>1930</v>
      </c>
      <c r="K389" s="19" t="s">
        <v>2506</v>
      </c>
      <c r="L389" s="19" t="s">
        <v>2562</v>
      </c>
      <c r="P389" s="2"/>
      <c r="Q389" s="2"/>
      <c r="R389" s="2"/>
      <c r="S389" s="2"/>
      <c r="T389" s="2"/>
      <c r="U389" s="2" t="s">
        <v>2509</v>
      </c>
      <c r="V389" s="2" t="s">
        <v>2515</v>
      </c>
      <c r="W389" s="2" t="s">
        <v>2514</v>
      </c>
      <c r="X389" s="19"/>
      <c r="Y389" s="19"/>
      <c r="Z389" s="19"/>
      <c r="AA389" s="19"/>
    </row>
    <row r="390" spans="1:27" ht="147">
      <c r="A390" s="2" t="s">
        <v>2415</v>
      </c>
      <c r="B390" s="65"/>
      <c r="I390" s="19" t="s">
        <v>63</v>
      </c>
      <c r="J390" s="28" t="s">
        <v>2392</v>
      </c>
      <c r="K390" s="19" t="s">
        <v>2574</v>
      </c>
      <c r="L390" s="19" t="s">
        <v>2555</v>
      </c>
      <c r="M390" s="19" t="s">
        <v>2562</v>
      </c>
      <c r="N390" s="19" t="s">
        <v>2571</v>
      </c>
      <c r="O390" s="19" t="s">
        <v>2540</v>
      </c>
      <c r="P390" s="2" t="s">
        <v>2538</v>
      </c>
      <c r="Q390" s="2" t="s">
        <v>2557</v>
      </c>
      <c r="R390" s="2" t="s">
        <v>2558</v>
      </c>
      <c r="S390" s="2" t="s">
        <v>2559</v>
      </c>
      <c r="T390" s="2"/>
      <c r="U390" s="2" t="s">
        <v>2568</v>
      </c>
      <c r="V390" s="2" t="s">
        <v>2511</v>
      </c>
      <c r="W390" s="2" t="s">
        <v>2550</v>
      </c>
      <c r="X390" s="19" t="s">
        <v>2514</v>
      </c>
      <c r="Y390" s="19" t="s">
        <v>2515</v>
      </c>
      <c r="Z390" s="19"/>
      <c r="AA390" s="19"/>
    </row>
    <row r="391" spans="1:27" ht="147">
      <c r="A391" s="2" t="s">
        <v>2416</v>
      </c>
      <c r="B391" s="65"/>
      <c r="I391" s="19" t="s">
        <v>63</v>
      </c>
      <c r="J391" s="28" t="s">
        <v>2392</v>
      </c>
      <c r="K391" s="19" t="s">
        <v>2574</v>
      </c>
      <c r="L391" s="19" t="s">
        <v>2555</v>
      </c>
      <c r="M391" s="19" t="s">
        <v>2562</v>
      </c>
      <c r="N391" s="19" t="s">
        <v>2571</v>
      </c>
      <c r="O391" s="19" t="s">
        <v>2540</v>
      </c>
      <c r="P391" s="2" t="s">
        <v>2538</v>
      </c>
      <c r="Q391" s="2" t="s">
        <v>2557</v>
      </c>
      <c r="R391" s="2" t="s">
        <v>2558</v>
      </c>
      <c r="S391" s="2" t="s">
        <v>2559</v>
      </c>
      <c r="T391" s="2"/>
      <c r="U391" s="2" t="s">
        <v>2568</v>
      </c>
      <c r="V391" s="2" t="s">
        <v>2511</v>
      </c>
      <c r="W391" s="2" t="s">
        <v>2550</v>
      </c>
      <c r="X391" s="19" t="s">
        <v>2514</v>
      </c>
      <c r="Y391" s="19" t="s">
        <v>2515</v>
      </c>
      <c r="Z391" s="19"/>
      <c r="AA391" s="19"/>
    </row>
    <row r="392" spans="1:27" ht="147">
      <c r="A392" s="2" t="s">
        <v>2417</v>
      </c>
      <c r="B392" s="65"/>
      <c r="I392" s="19" t="s">
        <v>63</v>
      </c>
      <c r="J392" s="28" t="s">
        <v>2392</v>
      </c>
      <c r="K392" s="19" t="s">
        <v>2574</v>
      </c>
      <c r="L392" s="19" t="s">
        <v>2555</v>
      </c>
      <c r="M392" s="19" t="s">
        <v>2562</v>
      </c>
      <c r="N392" s="19" t="s">
        <v>2571</v>
      </c>
      <c r="O392" s="19" t="s">
        <v>2540</v>
      </c>
      <c r="P392" s="2" t="s">
        <v>2538</v>
      </c>
      <c r="Q392" s="2" t="s">
        <v>2557</v>
      </c>
      <c r="R392" s="2" t="s">
        <v>2558</v>
      </c>
      <c r="S392" s="2" t="s">
        <v>2559</v>
      </c>
      <c r="T392" s="2"/>
      <c r="U392" s="2" t="s">
        <v>2568</v>
      </c>
      <c r="V392" s="2" t="s">
        <v>2511</v>
      </c>
      <c r="W392" s="2" t="s">
        <v>2550</v>
      </c>
      <c r="X392" s="19" t="s">
        <v>2514</v>
      </c>
      <c r="Y392" s="19" t="s">
        <v>2515</v>
      </c>
      <c r="Z392" s="19"/>
      <c r="AA392" s="19"/>
    </row>
    <row r="393" spans="1:27" ht="88.15" customHeight="1">
      <c r="A393" s="39" t="s">
        <v>1659</v>
      </c>
      <c r="B393" s="65"/>
      <c r="C393" s="39"/>
      <c r="D393" s="39"/>
      <c r="E393" s="39"/>
      <c r="F393" s="39"/>
      <c r="H393" s="39" t="s">
        <v>1935</v>
      </c>
      <c r="I393" s="39" t="s">
        <v>67</v>
      </c>
      <c r="J393" s="40" t="s">
        <v>1636</v>
      </c>
      <c r="K393" s="58" t="s">
        <v>2505</v>
      </c>
      <c r="L393" s="39"/>
      <c r="M393" s="39"/>
      <c r="N393" s="39"/>
      <c r="O393" s="39"/>
      <c r="P393" s="2"/>
      <c r="Q393" s="2"/>
      <c r="R393" s="2"/>
      <c r="S393" s="2"/>
      <c r="T393" s="2"/>
      <c r="U393" s="2" t="s">
        <v>2527</v>
      </c>
      <c r="V393" s="2" t="s">
        <v>2550</v>
      </c>
      <c r="W393" s="2"/>
      <c r="X393" s="19"/>
      <c r="Y393" s="19"/>
      <c r="Z393" s="19"/>
      <c r="AA393" s="19"/>
    </row>
    <row r="394" spans="1:27" ht="84">
      <c r="A394" s="38" t="s">
        <v>1659</v>
      </c>
      <c r="B394" s="65"/>
      <c r="C394" s="39"/>
      <c r="D394" s="39"/>
      <c r="E394" s="39"/>
      <c r="F394" s="39"/>
      <c r="H394" s="39"/>
      <c r="I394" s="39" t="s">
        <v>2088</v>
      </c>
      <c r="J394" s="40" t="s">
        <v>1636</v>
      </c>
      <c r="K394" s="58" t="s">
        <v>2505</v>
      </c>
      <c r="L394" s="39"/>
      <c r="M394" s="39"/>
      <c r="N394" s="39"/>
      <c r="O394" s="39"/>
      <c r="P394" s="2"/>
      <c r="Q394" s="2"/>
      <c r="R394" s="2"/>
      <c r="S394" s="2"/>
      <c r="T394" s="2"/>
      <c r="U394" s="2" t="s">
        <v>2527</v>
      </c>
      <c r="V394" s="2" t="s">
        <v>2550</v>
      </c>
      <c r="W394" s="2"/>
      <c r="X394" s="19"/>
      <c r="Y394" s="19"/>
      <c r="Z394" s="19"/>
      <c r="AA394" s="19"/>
    </row>
    <row r="395" spans="1:27" ht="42">
      <c r="A395" s="2" t="s">
        <v>2201</v>
      </c>
      <c r="B395" s="65"/>
      <c r="I395" s="19" t="s">
        <v>2179</v>
      </c>
      <c r="J395" s="28" t="s">
        <v>2222</v>
      </c>
      <c r="K395" s="58" t="s">
        <v>2506</v>
      </c>
      <c r="P395" s="2"/>
      <c r="Q395" s="2"/>
      <c r="R395" s="2"/>
      <c r="S395" s="2"/>
      <c r="T395" s="2"/>
      <c r="U395" s="2" t="s">
        <v>2509</v>
      </c>
      <c r="V395" s="2" t="s">
        <v>2514</v>
      </c>
      <c r="W395" s="2"/>
      <c r="X395" s="19"/>
      <c r="Y395" s="19"/>
      <c r="Z395" s="19"/>
      <c r="AA395" s="19"/>
    </row>
    <row r="396" spans="1:27" ht="132" customHeight="1">
      <c r="A396" s="2" t="s">
        <v>2202</v>
      </c>
      <c r="B396" s="65"/>
      <c r="I396" s="19" t="s">
        <v>2179</v>
      </c>
      <c r="J396" s="28" t="s">
        <v>2222</v>
      </c>
      <c r="K396" s="58" t="s">
        <v>2506</v>
      </c>
      <c r="P396" s="2"/>
      <c r="Q396" s="2"/>
      <c r="R396" s="2"/>
      <c r="S396" s="2"/>
      <c r="T396" s="2"/>
      <c r="U396" s="2" t="s">
        <v>2509</v>
      </c>
      <c r="V396" s="2" t="s">
        <v>2514</v>
      </c>
      <c r="W396" s="2"/>
      <c r="X396" s="19"/>
      <c r="Y396" s="19"/>
      <c r="Z396" s="19"/>
      <c r="AA396" s="19"/>
    </row>
    <row r="397" spans="1:27" ht="132" customHeight="1">
      <c r="A397" s="2" t="s">
        <v>2200</v>
      </c>
      <c r="B397" s="65"/>
      <c r="I397" s="19" t="s">
        <v>2179</v>
      </c>
      <c r="J397" s="28" t="s">
        <v>2222</v>
      </c>
      <c r="K397" s="58" t="s">
        <v>2506</v>
      </c>
      <c r="P397" s="2"/>
      <c r="Q397" s="2"/>
      <c r="R397" s="2"/>
      <c r="S397" s="2"/>
      <c r="T397" s="2"/>
      <c r="U397" s="2" t="s">
        <v>2509</v>
      </c>
      <c r="V397" s="2" t="s">
        <v>2514</v>
      </c>
      <c r="W397" s="2"/>
      <c r="X397" s="19"/>
      <c r="Y397" s="19"/>
      <c r="Z397" s="19"/>
      <c r="AA397" s="19"/>
    </row>
    <row r="398" spans="1:27" ht="132" customHeight="1">
      <c r="A398" s="2" t="s">
        <v>2153</v>
      </c>
      <c r="B398" s="65"/>
      <c r="I398" s="19" t="s">
        <v>50</v>
      </c>
      <c r="J398" s="28" t="s">
        <v>2171</v>
      </c>
      <c r="K398" s="19" t="s">
        <v>2506</v>
      </c>
      <c r="L398" s="19" t="s">
        <v>2558</v>
      </c>
      <c r="M398" s="19" t="s">
        <v>2556</v>
      </c>
      <c r="N398" s="19" t="s">
        <v>2541</v>
      </c>
      <c r="P398" s="2"/>
      <c r="Q398" s="2"/>
      <c r="R398" s="2"/>
      <c r="S398" s="2"/>
      <c r="T398" s="2"/>
      <c r="U398" s="2" t="s">
        <v>2509</v>
      </c>
      <c r="V398" s="2" t="s">
        <v>2514</v>
      </c>
      <c r="W398" s="2" t="s">
        <v>2513</v>
      </c>
      <c r="X398" s="19" t="s">
        <v>2511</v>
      </c>
      <c r="Y398" s="19"/>
      <c r="Z398" s="19"/>
      <c r="AA398" s="19"/>
    </row>
    <row r="399" spans="1:27" ht="132" customHeight="1">
      <c r="A399" s="2" t="s">
        <v>2152</v>
      </c>
      <c r="B399" s="65"/>
      <c r="I399" s="19" t="s">
        <v>50</v>
      </c>
      <c r="J399" s="28" t="s">
        <v>2171</v>
      </c>
      <c r="K399" s="19" t="s">
        <v>2506</v>
      </c>
      <c r="L399" s="19" t="s">
        <v>2558</v>
      </c>
      <c r="M399" s="19" t="s">
        <v>2556</v>
      </c>
      <c r="N399" s="19" t="s">
        <v>2541</v>
      </c>
      <c r="P399" s="2"/>
      <c r="Q399" s="2"/>
      <c r="R399" s="2"/>
      <c r="S399" s="2"/>
      <c r="T399" s="2"/>
      <c r="U399" s="2" t="s">
        <v>2509</v>
      </c>
      <c r="V399" s="2" t="s">
        <v>2514</v>
      </c>
      <c r="W399" s="2" t="s">
        <v>2513</v>
      </c>
      <c r="X399" s="19" t="s">
        <v>2511</v>
      </c>
      <c r="Y399" s="19"/>
      <c r="Z399" s="19"/>
      <c r="AA399" s="19"/>
    </row>
    <row r="400" spans="1:27" ht="147">
      <c r="A400" s="19" t="s">
        <v>984</v>
      </c>
      <c r="B400" s="65"/>
      <c r="H400" s="19" t="s">
        <v>1937</v>
      </c>
      <c r="I400" s="19" t="s">
        <v>56</v>
      </c>
      <c r="J400" s="28" t="s">
        <v>1267</v>
      </c>
      <c r="K400" s="19" t="s">
        <v>2506</v>
      </c>
      <c r="L400" s="19" t="s">
        <v>2541</v>
      </c>
      <c r="P400" s="2"/>
      <c r="Q400" s="2"/>
      <c r="R400" s="2"/>
      <c r="S400" s="2"/>
      <c r="T400" s="2"/>
      <c r="U400" s="2" t="s">
        <v>2509</v>
      </c>
      <c r="V400" s="2" t="s">
        <v>2514</v>
      </c>
      <c r="W400" s="2"/>
      <c r="X400" s="19"/>
      <c r="Y400" s="19"/>
      <c r="Z400" s="19"/>
      <c r="AA400" s="19"/>
    </row>
    <row r="401" spans="1:27" ht="132" customHeight="1">
      <c r="A401" s="19" t="s">
        <v>983</v>
      </c>
      <c r="B401" s="65"/>
      <c r="H401" s="19" t="s">
        <v>1937</v>
      </c>
      <c r="I401" s="19" t="s">
        <v>56</v>
      </c>
      <c r="J401" s="28" t="s">
        <v>1267</v>
      </c>
      <c r="K401" s="19" t="s">
        <v>2506</v>
      </c>
      <c r="L401" s="19" t="s">
        <v>2541</v>
      </c>
      <c r="P401" s="2"/>
      <c r="Q401" s="2"/>
      <c r="R401" s="2"/>
      <c r="S401" s="2"/>
      <c r="T401" s="2"/>
      <c r="U401" s="2" t="s">
        <v>2509</v>
      </c>
      <c r="V401" s="2" t="s">
        <v>2514</v>
      </c>
      <c r="W401" s="2"/>
      <c r="X401" s="19"/>
      <c r="Y401" s="19"/>
      <c r="Z401" s="19"/>
      <c r="AA401" s="19"/>
    </row>
    <row r="402" spans="1:27" ht="147">
      <c r="A402" s="19" t="s">
        <v>985</v>
      </c>
      <c r="B402" s="65"/>
      <c r="H402" s="19" t="s">
        <v>1937</v>
      </c>
      <c r="I402" s="19" t="s">
        <v>56</v>
      </c>
      <c r="J402" s="28" t="s">
        <v>1268</v>
      </c>
      <c r="K402" s="19" t="s">
        <v>2506</v>
      </c>
      <c r="L402" s="19" t="s">
        <v>2541</v>
      </c>
      <c r="P402" s="2"/>
      <c r="Q402" s="2"/>
      <c r="R402" s="2"/>
      <c r="S402" s="2"/>
      <c r="T402" s="2"/>
      <c r="U402" s="2" t="s">
        <v>2509</v>
      </c>
      <c r="V402" s="2" t="s">
        <v>2514</v>
      </c>
      <c r="W402" s="2"/>
      <c r="X402" s="19"/>
      <c r="Y402" s="19"/>
      <c r="Z402" s="19"/>
      <c r="AA402" s="19"/>
    </row>
    <row r="403" spans="1:27" ht="63">
      <c r="A403" s="38" t="s">
        <v>1152</v>
      </c>
      <c r="B403" s="65"/>
      <c r="C403" s="39"/>
      <c r="D403" s="39"/>
      <c r="E403" s="39"/>
      <c r="F403" s="39"/>
      <c r="H403" s="19" t="s">
        <v>1933</v>
      </c>
      <c r="I403" s="39" t="s">
        <v>60</v>
      </c>
      <c r="J403" s="40" t="s">
        <v>1269</v>
      </c>
      <c r="K403" s="58" t="s">
        <v>2506</v>
      </c>
      <c r="P403" s="2"/>
      <c r="Q403" s="2"/>
      <c r="R403" s="2"/>
      <c r="S403" s="2"/>
      <c r="T403" s="2"/>
      <c r="U403" s="2" t="s">
        <v>2509</v>
      </c>
      <c r="V403" s="2" t="s">
        <v>2515</v>
      </c>
      <c r="W403" s="2"/>
      <c r="X403" s="19"/>
      <c r="Y403" s="19"/>
      <c r="Z403" s="19"/>
      <c r="AA403" s="19"/>
    </row>
    <row r="404" spans="1:27" s="39" customFormat="1" ht="132" customHeight="1">
      <c r="A404" s="38" t="s">
        <v>1152</v>
      </c>
      <c r="B404" s="65"/>
      <c r="G404" s="2"/>
      <c r="I404" s="39" t="s">
        <v>2503</v>
      </c>
      <c r="J404" s="40" t="s">
        <v>1269</v>
      </c>
      <c r="K404" s="58" t="s">
        <v>2506</v>
      </c>
      <c r="L404" s="19"/>
      <c r="M404" s="19"/>
      <c r="N404" s="19"/>
      <c r="O404" s="19"/>
      <c r="P404" s="2"/>
      <c r="Q404" s="2"/>
      <c r="R404" s="2"/>
      <c r="S404" s="2"/>
      <c r="T404" s="2"/>
      <c r="U404" s="2" t="s">
        <v>2509</v>
      </c>
      <c r="V404" s="2" t="s">
        <v>2515</v>
      </c>
      <c r="W404" s="2"/>
      <c r="X404" s="19"/>
      <c r="Y404" s="19"/>
      <c r="Z404" s="19"/>
      <c r="AA404" s="19"/>
    </row>
    <row r="405" spans="1:27" s="39" customFormat="1" ht="63">
      <c r="A405" s="2" t="s">
        <v>823</v>
      </c>
      <c r="B405" s="65"/>
      <c r="C405" s="19"/>
      <c r="D405" s="19"/>
      <c r="E405" s="19"/>
      <c r="F405" s="19"/>
      <c r="G405" s="2"/>
      <c r="H405" s="19" t="s">
        <v>1936</v>
      </c>
      <c r="I405" s="19" t="s">
        <v>2499</v>
      </c>
      <c r="J405" s="28" t="s">
        <v>1269</v>
      </c>
      <c r="K405" s="58" t="s">
        <v>2506</v>
      </c>
      <c r="L405" s="19"/>
      <c r="M405" s="19"/>
      <c r="N405" s="19"/>
      <c r="O405" s="19"/>
      <c r="P405" s="2"/>
      <c r="Q405" s="2"/>
      <c r="R405" s="2"/>
      <c r="S405" s="2"/>
      <c r="T405" s="2"/>
      <c r="U405" s="2" t="s">
        <v>2509</v>
      </c>
      <c r="V405" s="2" t="s">
        <v>2515</v>
      </c>
      <c r="W405" s="2"/>
      <c r="X405" s="19"/>
      <c r="Y405" s="19"/>
      <c r="Z405" s="19"/>
      <c r="AA405" s="19"/>
    </row>
    <row r="406" spans="1:27" ht="63">
      <c r="A406" s="2" t="s">
        <v>571</v>
      </c>
      <c r="B406" s="65"/>
      <c r="H406" s="19" t="s">
        <v>1933</v>
      </c>
      <c r="I406" s="19" t="s">
        <v>44</v>
      </c>
      <c r="J406" s="28" t="s">
        <v>1269</v>
      </c>
      <c r="K406" s="58" t="s">
        <v>2506</v>
      </c>
      <c r="P406" s="2"/>
      <c r="Q406" s="2"/>
      <c r="R406" s="2"/>
      <c r="S406" s="2"/>
      <c r="T406" s="2"/>
      <c r="U406" s="2" t="s">
        <v>2509</v>
      </c>
      <c r="V406" s="2" t="s">
        <v>2515</v>
      </c>
      <c r="W406" s="2"/>
      <c r="X406" s="19"/>
      <c r="Y406" s="19"/>
      <c r="Z406" s="19"/>
      <c r="AA406" s="19"/>
    </row>
    <row r="407" spans="1:27" s="39" customFormat="1" ht="63">
      <c r="A407" s="2" t="s">
        <v>821</v>
      </c>
      <c r="B407" s="65"/>
      <c r="C407" s="19"/>
      <c r="D407" s="19"/>
      <c r="E407" s="19"/>
      <c r="F407" s="19"/>
      <c r="G407" s="2"/>
      <c r="H407" s="19" t="s">
        <v>1936</v>
      </c>
      <c r="I407" s="19" t="s">
        <v>2499</v>
      </c>
      <c r="J407" s="28" t="s">
        <v>1269</v>
      </c>
      <c r="K407" s="58" t="s">
        <v>2506</v>
      </c>
      <c r="L407" s="19"/>
      <c r="M407" s="19"/>
      <c r="N407" s="19"/>
      <c r="O407" s="19"/>
      <c r="P407" s="2"/>
      <c r="Q407" s="2"/>
      <c r="R407" s="2"/>
      <c r="S407" s="2"/>
      <c r="T407" s="2"/>
      <c r="U407" s="2" t="s">
        <v>2509</v>
      </c>
      <c r="V407" s="2" t="s">
        <v>2515</v>
      </c>
      <c r="W407" s="2"/>
      <c r="X407" s="19"/>
      <c r="Y407" s="19"/>
      <c r="Z407" s="19"/>
      <c r="AA407" s="19"/>
    </row>
    <row r="408" spans="1:27" s="39" customFormat="1" ht="63">
      <c r="A408" s="2" t="s">
        <v>824</v>
      </c>
      <c r="B408" s="65"/>
      <c r="C408" s="19"/>
      <c r="D408" s="19"/>
      <c r="E408" s="19"/>
      <c r="F408" s="19"/>
      <c r="G408" s="2"/>
      <c r="H408" s="19" t="s">
        <v>1936</v>
      </c>
      <c r="I408" s="19" t="s">
        <v>2499</v>
      </c>
      <c r="J408" s="28" t="s">
        <v>1269</v>
      </c>
      <c r="K408" s="58" t="s">
        <v>2506</v>
      </c>
      <c r="L408" s="19"/>
      <c r="M408" s="19"/>
      <c r="N408" s="19"/>
      <c r="O408" s="19"/>
      <c r="P408" s="2"/>
      <c r="Q408" s="2"/>
      <c r="R408" s="2"/>
      <c r="S408" s="2"/>
      <c r="T408" s="2"/>
      <c r="U408" s="2" t="s">
        <v>2509</v>
      </c>
      <c r="V408" s="2" t="s">
        <v>2515</v>
      </c>
      <c r="W408" s="2"/>
      <c r="X408" s="19"/>
      <c r="Y408" s="19"/>
      <c r="Z408" s="19"/>
      <c r="AA408" s="19"/>
    </row>
    <row r="409" spans="1:27" s="39" customFormat="1" ht="63">
      <c r="A409" s="2" t="s">
        <v>822</v>
      </c>
      <c r="B409" s="65"/>
      <c r="C409" s="19"/>
      <c r="D409" s="19"/>
      <c r="E409" s="19"/>
      <c r="F409" s="19"/>
      <c r="G409" s="2"/>
      <c r="H409" s="19" t="s">
        <v>1936</v>
      </c>
      <c r="I409" s="19" t="s">
        <v>2499</v>
      </c>
      <c r="J409" s="28" t="s">
        <v>1269</v>
      </c>
      <c r="K409" s="58" t="s">
        <v>2506</v>
      </c>
      <c r="L409" s="19"/>
      <c r="M409" s="19"/>
      <c r="N409" s="19"/>
      <c r="O409" s="19"/>
      <c r="P409" s="2"/>
      <c r="Q409" s="2"/>
      <c r="R409" s="2"/>
      <c r="S409" s="2"/>
      <c r="T409" s="2"/>
      <c r="U409" s="2" t="s">
        <v>2509</v>
      </c>
      <c r="V409" s="2" t="s">
        <v>2515</v>
      </c>
      <c r="W409" s="2"/>
      <c r="X409" s="19"/>
      <c r="Y409" s="19"/>
      <c r="Z409" s="19"/>
      <c r="AA409" s="19"/>
    </row>
    <row r="410" spans="1:27" s="39" customFormat="1" ht="63">
      <c r="A410" s="2" t="s">
        <v>2044</v>
      </c>
      <c r="B410" s="65"/>
      <c r="C410" s="19"/>
      <c r="D410" s="19"/>
      <c r="E410" s="19"/>
      <c r="F410" s="19"/>
      <c r="G410" s="2"/>
      <c r="H410" s="19"/>
      <c r="I410" s="19" t="s">
        <v>49</v>
      </c>
      <c r="J410" s="28" t="s">
        <v>1269</v>
      </c>
      <c r="K410" s="58" t="s">
        <v>2506</v>
      </c>
      <c r="L410" s="19"/>
      <c r="M410" s="19"/>
      <c r="N410" s="19"/>
      <c r="O410" s="19"/>
      <c r="P410" s="2"/>
      <c r="Q410" s="2"/>
      <c r="R410" s="2"/>
      <c r="S410" s="2"/>
      <c r="T410" s="2"/>
      <c r="U410" s="2" t="s">
        <v>2509</v>
      </c>
      <c r="V410" s="2" t="s">
        <v>2515</v>
      </c>
      <c r="W410" s="2"/>
      <c r="X410" s="19"/>
      <c r="Y410" s="19"/>
      <c r="Z410" s="19"/>
      <c r="AA410" s="19"/>
    </row>
    <row r="411" spans="1:27" ht="63">
      <c r="A411" s="2" t="s">
        <v>2043</v>
      </c>
      <c r="B411" s="65"/>
      <c r="I411" s="19" t="s">
        <v>49</v>
      </c>
      <c r="J411" s="28" t="s">
        <v>1269</v>
      </c>
      <c r="K411" s="58" t="s">
        <v>2506</v>
      </c>
      <c r="P411" s="2"/>
      <c r="Q411" s="2"/>
      <c r="R411" s="2"/>
      <c r="S411" s="2"/>
      <c r="T411" s="2"/>
      <c r="U411" s="2" t="s">
        <v>2509</v>
      </c>
      <c r="V411" s="2" t="s">
        <v>2515</v>
      </c>
      <c r="W411" s="2"/>
      <c r="X411" s="19"/>
      <c r="Y411" s="19"/>
      <c r="Z411" s="19"/>
      <c r="AA411" s="19"/>
    </row>
    <row r="412" spans="1:27" ht="63">
      <c r="A412" s="2" t="s">
        <v>570</v>
      </c>
      <c r="B412" s="65"/>
      <c r="H412" s="19" t="s">
        <v>1933</v>
      </c>
      <c r="I412" s="19" t="s">
        <v>44</v>
      </c>
      <c r="J412" s="28" t="s">
        <v>1269</v>
      </c>
      <c r="K412" s="58" t="s">
        <v>2506</v>
      </c>
      <c r="P412" s="2"/>
      <c r="Q412" s="2"/>
      <c r="R412" s="2"/>
      <c r="S412" s="2"/>
      <c r="T412" s="2"/>
      <c r="U412" s="2" t="s">
        <v>2509</v>
      </c>
      <c r="V412" s="2" t="s">
        <v>2515</v>
      </c>
      <c r="W412" s="2"/>
      <c r="X412" s="19"/>
      <c r="Y412" s="19"/>
      <c r="Z412" s="19"/>
      <c r="AA412" s="19"/>
    </row>
    <row r="413" spans="1:27" ht="84">
      <c r="A413" s="2" t="s">
        <v>2137</v>
      </c>
      <c r="B413" s="65"/>
      <c r="I413" s="19" t="s">
        <v>50</v>
      </c>
      <c r="J413" s="28" t="s">
        <v>2162</v>
      </c>
      <c r="K413" s="58" t="s">
        <v>2505</v>
      </c>
      <c r="P413" s="2"/>
      <c r="Q413" s="2"/>
      <c r="R413" s="2"/>
      <c r="S413" s="2"/>
      <c r="T413" s="2"/>
      <c r="U413" s="2" t="s">
        <v>2527</v>
      </c>
      <c r="V413" s="2" t="s">
        <v>2550</v>
      </c>
      <c r="W413" s="2"/>
      <c r="X413" s="19"/>
      <c r="Y413" s="19"/>
      <c r="Z413" s="19"/>
      <c r="AA413" s="19"/>
    </row>
    <row r="414" spans="1:27" ht="88.15" customHeight="1">
      <c r="A414" s="2" t="s">
        <v>1515</v>
      </c>
      <c r="B414" s="65"/>
      <c r="H414" s="19" t="s">
        <v>1936</v>
      </c>
      <c r="I414" s="19" t="s">
        <v>65</v>
      </c>
      <c r="J414" s="28" t="s">
        <v>1485</v>
      </c>
      <c r="K414" s="39" t="s">
        <v>2507</v>
      </c>
      <c r="L414" s="39" t="s">
        <v>2577</v>
      </c>
      <c r="M414" s="39" t="s">
        <v>2559</v>
      </c>
      <c r="N414" s="39"/>
      <c r="O414" s="39"/>
      <c r="P414" s="2"/>
      <c r="Q414" s="2"/>
      <c r="R414" s="2"/>
      <c r="S414" s="2"/>
      <c r="T414" s="2"/>
      <c r="U414" s="2" t="s">
        <v>2567</v>
      </c>
      <c r="V414" s="2" t="s">
        <v>2513</v>
      </c>
      <c r="W414" s="2" t="s">
        <v>2512</v>
      </c>
      <c r="X414" s="19" t="s">
        <v>2526</v>
      </c>
      <c r="Y414" s="19"/>
      <c r="Z414" s="19"/>
      <c r="AA414" s="19"/>
    </row>
    <row r="415" spans="1:27" ht="88.15" customHeight="1">
      <c r="A415" s="2" t="s">
        <v>1514</v>
      </c>
      <c r="B415" s="65"/>
      <c r="H415" s="19" t="s">
        <v>1936</v>
      </c>
      <c r="I415" s="19" t="s">
        <v>65</v>
      </c>
      <c r="J415" s="28" t="s">
        <v>1485</v>
      </c>
      <c r="K415" s="39" t="s">
        <v>2507</v>
      </c>
      <c r="L415" s="39" t="s">
        <v>2577</v>
      </c>
      <c r="M415" s="39" t="s">
        <v>2559</v>
      </c>
      <c r="N415" s="39"/>
      <c r="O415" s="39"/>
      <c r="P415" s="2"/>
      <c r="Q415" s="2"/>
      <c r="R415" s="2"/>
      <c r="S415" s="2"/>
      <c r="T415" s="2"/>
      <c r="U415" s="2" t="s">
        <v>2567</v>
      </c>
      <c r="V415" s="2" t="s">
        <v>2513</v>
      </c>
      <c r="W415" s="2" t="s">
        <v>2512</v>
      </c>
      <c r="X415" s="19" t="s">
        <v>2526</v>
      </c>
      <c r="Y415" s="19"/>
      <c r="Z415" s="19"/>
      <c r="AA415" s="19"/>
    </row>
    <row r="416" spans="1:27" ht="88.15" customHeight="1">
      <c r="A416" s="38" t="s">
        <v>614</v>
      </c>
      <c r="B416" s="65"/>
      <c r="C416" s="39"/>
      <c r="D416" s="39"/>
      <c r="E416" s="39"/>
      <c r="F416" s="39"/>
      <c r="H416" s="19" t="s">
        <v>1934</v>
      </c>
      <c r="I416" s="39" t="s">
        <v>45</v>
      </c>
      <c r="J416" s="40" t="s">
        <v>1485</v>
      </c>
      <c r="K416" s="39" t="s">
        <v>2507</v>
      </c>
      <c r="L416" s="39" t="s">
        <v>2577</v>
      </c>
      <c r="M416" s="39" t="s">
        <v>2559</v>
      </c>
      <c r="N416" s="39"/>
      <c r="O416" s="39"/>
      <c r="P416" s="2"/>
      <c r="Q416" s="2"/>
      <c r="R416" s="2"/>
      <c r="S416" s="2"/>
      <c r="T416" s="2"/>
      <c r="U416" s="2" t="s">
        <v>2567</v>
      </c>
      <c r="V416" s="2" t="s">
        <v>2513</v>
      </c>
      <c r="W416" s="2" t="s">
        <v>2512</v>
      </c>
      <c r="X416" s="19" t="s">
        <v>2526</v>
      </c>
      <c r="Y416" s="19"/>
      <c r="Z416" s="19"/>
      <c r="AA416" s="19"/>
    </row>
    <row r="417" spans="1:27" ht="88.15" customHeight="1">
      <c r="A417" s="39" t="s">
        <v>614</v>
      </c>
      <c r="B417" s="65"/>
      <c r="C417" s="39"/>
      <c r="D417" s="39"/>
      <c r="E417" s="39"/>
      <c r="F417" s="39"/>
      <c r="H417" s="19" t="s">
        <v>1936</v>
      </c>
      <c r="I417" s="39" t="s">
        <v>65</v>
      </c>
      <c r="J417" s="40" t="s">
        <v>1485</v>
      </c>
      <c r="K417" s="39" t="s">
        <v>2507</v>
      </c>
      <c r="L417" s="39" t="s">
        <v>2577</v>
      </c>
      <c r="M417" s="39" t="s">
        <v>2559</v>
      </c>
      <c r="N417" s="39"/>
      <c r="O417" s="39"/>
      <c r="P417" s="2"/>
      <c r="Q417" s="2"/>
      <c r="R417" s="2"/>
      <c r="S417" s="2"/>
      <c r="T417" s="2"/>
      <c r="U417" s="2" t="s">
        <v>2567</v>
      </c>
      <c r="V417" s="2" t="s">
        <v>2513</v>
      </c>
      <c r="W417" s="2" t="s">
        <v>2512</v>
      </c>
      <c r="X417" s="19" t="s">
        <v>2526</v>
      </c>
      <c r="Y417" s="19"/>
      <c r="Z417" s="19"/>
      <c r="AA417" s="19"/>
    </row>
    <row r="418" spans="1:27" ht="132" customHeight="1">
      <c r="A418" s="2" t="s">
        <v>1516</v>
      </c>
      <c r="B418" s="65"/>
      <c r="H418" s="19" t="s">
        <v>1936</v>
      </c>
      <c r="I418" s="19" t="s">
        <v>65</v>
      </c>
      <c r="J418" s="28" t="s">
        <v>1485</v>
      </c>
      <c r="K418" s="39" t="s">
        <v>2507</v>
      </c>
      <c r="L418" s="39" t="s">
        <v>2577</v>
      </c>
      <c r="M418" s="39" t="s">
        <v>2559</v>
      </c>
      <c r="N418" s="39"/>
      <c r="O418" s="39"/>
      <c r="P418" s="2"/>
      <c r="Q418" s="2"/>
      <c r="R418" s="2"/>
      <c r="S418" s="2"/>
      <c r="T418" s="2"/>
      <c r="U418" s="2" t="s">
        <v>2567</v>
      </c>
      <c r="V418" s="2" t="s">
        <v>2513</v>
      </c>
      <c r="W418" s="2" t="s">
        <v>2512</v>
      </c>
      <c r="X418" s="19" t="s">
        <v>2526</v>
      </c>
      <c r="Y418" s="19"/>
      <c r="Z418" s="19"/>
      <c r="AA418" s="19"/>
    </row>
    <row r="419" spans="1:27" ht="132" customHeight="1">
      <c r="A419" s="38" t="s">
        <v>612</v>
      </c>
      <c r="B419" s="65"/>
      <c r="C419" s="39"/>
      <c r="D419" s="39"/>
      <c r="E419" s="39"/>
      <c r="F419" s="39"/>
      <c r="H419" s="19" t="s">
        <v>1934</v>
      </c>
      <c r="I419" s="39" t="s">
        <v>45</v>
      </c>
      <c r="J419" s="40" t="s">
        <v>1485</v>
      </c>
      <c r="K419" s="39" t="s">
        <v>2507</v>
      </c>
      <c r="L419" s="39" t="s">
        <v>2577</v>
      </c>
      <c r="M419" s="39" t="s">
        <v>2559</v>
      </c>
      <c r="N419" s="39"/>
      <c r="O419" s="39"/>
      <c r="P419" s="2"/>
      <c r="Q419" s="2"/>
      <c r="R419" s="2"/>
      <c r="S419" s="2"/>
      <c r="T419" s="2"/>
      <c r="U419" s="2" t="s">
        <v>2567</v>
      </c>
      <c r="V419" s="2" t="s">
        <v>2513</v>
      </c>
      <c r="W419" s="2" t="s">
        <v>2512</v>
      </c>
      <c r="X419" s="19" t="s">
        <v>2526</v>
      </c>
      <c r="Y419" s="19"/>
      <c r="Z419" s="19"/>
      <c r="AA419" s="19"/>
    </row>
    <row r="420" spans="1:27" ht="132" customHeight="1">
      <c r="A420" s="38" t="s">
        <v>612</v>
      </c>
      <c r="B420" s="65"/>
      <c r="C420" s="39"/>
      <c r="D420" s="39"/>
      <c r="E420" s="39"/>
      <c r="F420" s="39"/>
      <c r="H420" s="19" t="s">
        <v>1936</v>
      </c>
      <c r="I420" s="39" t="s">
        <v>65</v>
      </c>
      <c r="J420" s="40" t="s">
        <v>1485</v>
      </c>
      <c r="K420" s="39" t="s">
        <v>2507</v>
      </c>
      <c r="L420" s="39" t="s">
        <v>2577</v>
      </c>
      <c r="M420" s="39" t="s">
        <v>2559</v>
      </c>
      <c r="N420" s="39"/>
      <c r="O420" s="39"/>
      <c r="P420" s="2"/>
      <c r="Q420" s="2"/>
      <c r="R420" s="2"/>
      <c r="S420" s="2"/>
      <c r="T420" s="2"/>
      <c r="U420" s="2" t="s">
        <v>2567</v>
      </c>
      <c r="V420" s="2" t="s">
        <v>2513</v>
      </c>
      <c r="W420" s="2" t="s">
        <v>2512</v>
      </c>
      <c r="X420" s="19" t="s">
        <v>2526</v>
      </c>
      <c r="Y420" s="19"/>
      <c r="Z420" s="19"/>
      <c r="AA420" s="19"/>
    </row>
    <row r="421" spans="1:27" ht="132" customHeight="1">
      <c r="A421" s="2" t="s">
        <v>396</v>
      </c>
      <c r="B421" s="65"/>
      <c r="I421" s="19" t="s">
        <v>40</v>
      </c>
      <c r="J421" s="28" t="s">
        <v>1485</v>
      </c>
      <c r="K421" s="39" t="s">
        <v>2507</v>
      </c>
      <c r="L421" s="39" t="s">
        <v>2577</v>
      </c>
      <c r="M421" s="39" t="s">
        <v>2559</v>
      </c>
      <c r="N421" s="39"/>
      <c r="O421" s="39"/>
      <c r="P421" s="2"/>
      <c r="Q421" s="2"/>
      <c r="R421" s="2"/>
      <c r="S421" s="2"/>
      <c r="T421" s="2"/>
      <c r="U421" s="2" t="s">
        <v>2567</v>
      </c>
      <c r="V421" s="2" t="s">
        <v>2513</v>
      </c>
      <c r="W421" s="2" t="s">
        <v>2512</v>
      </c>
      <c r="X421" s="19" t="s">
        <v>2526</v>
      </c>
      <c r="Y421" s="19"/>
      <c r="Z421" s="19"/>
      <c r="AA421" s="19"/>
    </row>
    <row r="422" spans="1:27" ht="132" customHeight="1">
      <c r="A422" s="2" t="s">
        <v>395</v>
      </c>
      <c r="B422" s="65"/>
      <c r="I422" s="19" t="s">
        <v>40</v>
      </c>
      <c r="J422" s="28" t="s">
        <v>1485</v>
      </c>
      <c r="K422" s="39" t="s">
        <v>2507</v>
      </c>
      <c r="L422" s="39" t="s">
        <v>2577</v>
      </c>
      <c r="M422" s="39" t="s">
        <v>2559</v>
      </c>
      <c r="N422" s="39"/>
      <c r="O422" s="39"/>
      <c r="P422" s="2"/>
      <c r="Q422" s="2"/>
      <c r="R422" s="2"/>
      <c r="S422" s="2"/>
      <c r="T422" s="2"/>
      <c r="U422" s="2" t="s">
        <v>2567</v>
      </c>
      <c r="V422" s="2" t="s">
        <v>2513</v>
      </c>
      <c r="W422" s="2" t="s">
        <v>2512</v>
      </c>
      <c r="X422" s="19" t="s">
        <v>2526</v>
      </c>
      <c r="Y422" s="19"/>
      <c r="Z422" s="19"/>
      <c r="AA422" s="19"/>
    </row>
    <row r="423" spans="1:27" ht="88.15" customHeight="1">
      <c r="A423" s="38" t="s">
        <v>615</v>
      </c>
      <c r="B423" s="65"/>
      <c r="C423" s="39"/>
      <c r="D423" s="39"/>
      <c r="E423" s="39"/>
      <c r="F423" s="39"/>
      <c r="H423" s="19" t="s">
        <v>1934</v>
      </c>
      <c r="I423" s="39" t="s">
        <v>45</v>
      </c>
      <c r="J423" s="40" t="s">
        <v>1485</v>
      </c>
      <c r="K423" s="39" t="s">
        <v>2507</v>
      </c>
      <c r="L423" s="39" t="s">
        <v>2577</v>
      </c>
      <c r="M423" s="39" t="s">
        <v>2559</v>
      </c>
      <c r="N423" s="39"/>
      <c r="O423" s="39"/>
      <c r="P423" s="2"/>
      <c r="Q423" s="2"/>
      <c r="R423" s="2"/>
      <c r="S423" s="2"/>
      <c r="T423" s="2"/>
      <c r="U423" s="2" t="s">
        <v>2567</v>
      </c>
      <c r="V423" s="2" t="s">
        <v>2513</v>
      </c>
      <c r="W423" s="2" t="s">
        <v>2512</v>
      </c>
      <c r="X423" s="19" t="s">
        <v>2526</v>
      </c>
      <c r="Y423" s="19"/>
      <c r="Z423" s="19"/>
      <c r="AA423" s="19"/>
    </row>
    <row r="424" spans="1:27" ht="147">
      <c r="A424" s="39" t="s">
        <v>615</v>
      </c>
      <c r="B424" s="65"/>
      <c r="C424" s="39"/>
      <c r="D424" s="39"/>
      <c r="E424" s="39"/>
      <c r="F424" s="39"/>
      <c r="H424" s="19" t="s">
        <v>1936</v>
      </c>
      <c r="I424" s="39" t="s">
        <v>65</v>
      </c>
      <c r="J424" s="40" t="s">
        <v>1485</v>
      </c>
      <c r="K424" s="39" t="s">
        <v>2507</v>
      </c>
      <c r="L424" s="39" t="s">
        <v>2577</v>
      </c>
      <c r="M424" s="39" t="s">
        <v>2559</v>
      </c>
      <c r="N424" s="39"/>
      <c r="O424" s="39"/>
      <c r="P424" s="2"/>
      <c r="Q424" s="2"/>
      <c r="R424" s="2"/>
      <c r="S424" s="2"/>
      <c r="T424" s="2"/>
      <c r="U424" s="2" t="s">
        <v>2567</v>
      </c>
      <c r="V424" s="2" t="s">
        <v>2513</v>
      </c>
      <c r="W424" s="2" t="s">
        <v>2512</v>
      </c>
      <c r="X424" s="19" t="s">
        <v>2526</v>
      </c>
      <c r="Y424" s="19"/>
      <c r="Z424" s="19"/>
      <c r="AA424" s="19"/>
    </row>
    <row r="425" spans="1:27" ht="132" customHeight="1">
      <c r="A425" s="38" t="s">
        <v>613</v>
      </c>
      <c r="B425" s="65"/>
      <c r="C425" s="39"/>
      <c r="D425" s="39"/>
      <c r="E425" s="39"/>
      <c r="F425" s="39"/>
      <c r="H425" s="19" t="s">
        <v>1934</v>
      </c>
      <c r="I425" s="39" t="s">
        <v>45</v>
      </c>
      <c r="J425" s="40" t="s">
        <v>1485</v>
      </c>
      <c r="K425" s="39" t="s">
        <v>2507</v>
      </c>
      <c r="L425" s="39" t="s">
        <v>2577</v>
      </c>
      <c r="M425" s="39" t="s">
        <v>2559</v>
      </c>
      <c r="N425" s="39"/>
      <c r="O425" s="39"/>
      <c r="P425" s="2"/>
      <c r="Q425" s="2"/>
      <c r="R425" s="2"/>
      <c r="S425" s="2"/>
      <c r="T425" s="2"/>
      <c r="U425" s="2" t="s">
        <v>2567</v>
      </c>
      <c r="V425" s="2" t="s">
        <v>2513</v>
      </c>
      <c r="W425" s="2" t="s">
        <v>2512</v>
      </c>
      <c r="X425" s="19" t="s">
        <v>2526</v>
      </c>
      <c r="Y425" s="19"/>
      <c r="Z425" s="19"/>
      <c r="AA425" s="19"/>
    </row>
    <row r="426" spans="1:27" ht="147">
      <c r="A426" s="39" t="s">
        <v>613</v>
      </c>
      <c r="B426" s="65"/>
      <c r="C426" s="39"/>
      <c r="D426" s="39"/>
      <c r="E426" s="39"/>
      <c r="F426" s="39"/>
      <c r="H426" s="19" t="s">
        <v>1936</v>
      </c>
      <c r="I426" s="39" t="s">
        <v>65</v>
      </c>
      <c r="J426" s="40" t="s">
        <v>1485</v>
      </c>
      <c r="K426" s="39" t="s">
        <v>2507</v>
      </c>
      <c r="L426" s="39" t="s">
        <v>2577</v>
      </c>
      <c r="M426" s="39" t="s">
        <v>2559</v>
      </c>
      <c r="N426" s="39"/>
      <c r="O426" s="39"/>
      <c r="P426" s="2"/>
      <c r="Q426" s="2"/>
      <c r="R426" s="2"/>
      <c r="S426" s="2"/>
      <c r="T426" s="2"/>
      <c r="U426" s="2" t="s">
        <v>2567</v>
      </c>
      <c r="V426" s="2" t="s">
        <v>2513</v>
      </c>
      <c r="W426" s="2" t="s">
        <v>2512</v>
      </c>
      <c r="X426" s="19" t="s">
        <v>2526</v>
      </c>
      <c r="Y426" s="19"/>
      <c r="Z426" s="19"/>
      <c r="AA426" s="19"/>
    </row>
    <row r="427" spans="1:27" s="39" customFormat="1" ht="132" customHeight="1">
      <c r="A427" s="2" t="s">
        <v>1517</v>
      </c>
      <c r="B427" s="65"/>
      <c r="C427" s="19"/>
      <c r="D427" s="19"/>
      <c r="E427" s="19"/>
      <c r="F427" s="19"/>
      <c r="G427" s="2"/>
      <c r="H427" s="19" t="s">
        <v>1936</v>
      </c>
      <c r="I427" s="19" t="s">
        <v>65</v>
      </c>
      <c r="J427" s="28" t="s">
        <v>1485</v>
      </c>
      <c r="K427" s="39" t="s">
        <v>2507</v>
      </c>
      <c r="L427" s="39" t="s">
        <v>2577</v>
      </c>
      <c r="M427" s="39" t="s">
        <v>2559</v>
      </c>
      <c r="P427" s="2"/>
      <c r="Q427" s="2"/>
      <c r="R427" s="2"/>
      <c r="S427" s="2"/>
      <c r="T427" s="2"/>
      <c r="U427" s="2" t="s">
        <v>2567</v>
      </c>
      <c r="V427" s="2" t="s">
        <v>2513</v>
      </c>
      <c r="W427" s="2" t="s">
        <v>2512</v>
      </c>
      <c r="X427" s="19" t="s">
        <v>2526</v>
      </c>
      <c r="Y427" s="19"/>
      <c r="Z427" s="19"/>
      <c r="AA427" s="19"/>
    </row>
    <row r="428" spans="1:27" s="39" customFormat="1" ht="147">
      <c r="A428" s="19" t="s">
        <v>402</v>
      </c>
      <c r="B428" s="65"/>
      <c r="C428" s="19"/>
      <c r="D428" s="19"/>
      <c r="E428" s="19"/>
      <c r="F428" s="19"/>
      <c r="G428" s="2"/>
      <c r="H428" s="19"/>
      <c r="I428" s="19" t="s">
        <v>40</v>
      </c>
      <c r="J428" s="28" t="s">
        <v>1485</v>
      </c>
      <c r="K428" s="39" t="s">
        <v>2507</v>
      </c>
      <c r="L428" s="39" t="s">
        <v>2577</v>
      </c>
      <c r="M428" s="39" t="s">
        <v>2559</v>
      </c>
      <c r="P428" s="2"/>
      <c r="Q428" s="2"/>
      <c r="R428" s="2"/>
      <c r="S428" s="2"/>
      <c r="T428" s="2"/>
      <c r="U428" s="2" t="s">
        <v>2567</v>
      </c>
      <c r="V428" s="2" t="s">
        <v>2513</v>
      </c>
      <c r="W428" s="2" t="s">
        <v>2512</v>
      </c>
      <c r="X428" s="19" t="s">
        <v>2526</v>
      </c>
      <c r="Y428" s="19"/>
      <c r="Z428" s="19"/>
      <c r="AA428" s="19"/>
    </row>
    <row r="429" spans="1:27" ht="42">
      <c r="A429" s="2" t="s">
        <v>1720</v>
      </c>
      <c r="B429" s="65"/>
      <c r="H429" s="19" t="s">
        <v>1934</v>
      </c>
      <c r="I429" s="19" t="s">
        <v>69</v>
      </c>
      <c r="J429" s="28" t="s">
        <v>1688</v>
      </c>
      <c r="K429" s="58" t="s">
        <v>2506</v>
      </c>
      <c r="P429" s="2"/>
      <c r="Q429" s="2"/>
      <c r="R429" s="2"/>
      <c r="S429" s="2"/>
      <c r="T429" s="2"/>
      <c r="U429" s="2" t="s">
        <v>2509</v>
      </c>
      <c r="V429" s="2" t="s">
        <v>2512</v>
      </c>
      <c r="W429" s="2"/>
      <c r="X429" s="19"/>
      <c r="Y429" s="19"/>
      <c r="Z429" s="19"/>
      <c r="AA429" s="19"/>
    </row>
    <row r="430" spans="1:27" ht="42">
      <c r="A430" s="2" t="s">
        <v>1721</v>
      </c>
      <c r="B430" s="65"/>
      <c r="H430" s="19" t="s">
        <v>1934</v>
      </c>
      <c r="I430" s="19" t="s">
        <v>69</v>
      </c>
      <c r="J430" s="28" t="s">
        <v>1688</v>
      </c>
      <c r="K430" s="58" t="s">
        <v>2506</v>
      </c>
      <c r="P430" s="2"/>
      <c r="Q430" s="2"/>
      <c r="R430" s="2"/>
      <c r="S430" s="2"/>
      <c r="T430" s="2"/>
      <c r="U430" s="2" t="s">
        <v>2509</v>
      </c>
      <c r="V430" s="2" t="s">
        <v>2512</v>
      </c>
      <c r="W430" s="2"/>
      <c r="X430" s="19"/>
      <c r="Y430" s="19"/>
      <c r="Z430" s="19"/>
      <c r="AA430" s="19"/>
    </row>
    <row r="431" spans="1:27" ht="42">
      <c r="A431" s="2" t="s">
        <v>1719</v>
      </c>
      <c r="B431" s="65"/>
      <c r="H431" s="19" t="s">
        <v>1934</v>
      </c>
      <c r="I431" s="19" t="s">
        <v>69</v>
      </c>
      <c r="J431" s="28" t="s">
        <v>1688</v>
      </c>
      <c r="K431" s="58" t="s">
        <v>2506</v>
      </c>
      <c r="P431" s="2"/>
      <c r="Q431" s="2"/>
      <c r="R431" s="2"/>
      <c r="S431" s="2"/>
      <c r="T431" s="2"/>
      <c r="U431" s="2" t="s">
        <v>2509</v>
      </c>
      <c r="V431" s="2" t="s">
        <v>2512</v>
      </c>
      <c r="W431" s="2"/>
      <c r="X431" s="19"/>
      <c r="Y431" s="19"/>
      <c r="Z431" s="19"/>
      <c r="AA431" s="19"/>
    </row>
    <row r="432" spans="1:27" ht="42">
      <c r="A432" s="2" t="s">
        <v>1723</v>
      </c>
      <c r="B432" s="65"/>
      <c r="H432" s="19" t="s">
        <v>1934</v>
      </c>
      <c r="I432" s="19" t="s">
        <v>69</v>
      </c>
      <c r="J432" s="28" t="s">
        <v>1688</v>
      </c>
      <c r="K432" s="58" t="s">
        <v>2506</v>
      </c>
      <c r="P432" s="2"/>
      <c r="Q432" s="2"/>
      <c r="R432" s="2"/>
      <c r="S432" s="2"/>
      <c r="T432" s="2"/>
      <c r="U432" s="2" t="s">
        <v>2509</v>
      </c>
      <c r="V432" s="2" t="s">
        <v>2512</v>
      </c>
      <c r="W432" s="2"/>
      <c r="X432" s="19"/>
      <c r="Y432" s="19"/>
      <c r="Z432" s="19"/>
      <c r="AA432" s="19"/>
    </row>
    <row r="433" spans="1:27" ht="42">
      <c r="A433" s="2" t="s">
        <v>1722</v>
      </c>
      <c r="B433" s="65"/>
      <c r="H433" s="19" t="s">
        <v>1934</v>
      </c>
      <c r="I433" s="19" t="s">
        <v>69</v>
      </c>
      <c r="J433" s="28" t="s">
        <v>1688</v>
      </c>
      <c r="K433" s="58" t="s">
        <v>2506</v>
      </c>
      <c r="P433" s="2"/>
      <c r="Q433" s="2"/>
      <c r="R433" s="2"/>
      <c r="S433" s="2"/>
      <c r="T433" s="2"/>
      <c r="U433" s="2" t="s">
        <v>2509</v>
      </c>
      <c r="V433" s="2" t="s">
        <v>2512</v>
      </c>
      <c r="W433" s="2"/>
      <c r="X433" s="19"/>
      <c r="Y433" s="19"/>
      <c r="Z433" s="19"/>
      <c r="AA433" s="19"/>
    </row>
    <row r="434" spans="1:27" ht="42">
      <c r="A434" s="2" t="s">
        <v>1724</v>
      </c>
      <c r="B434" s="65"/>
      <c r="H434" s="19" t="s">
        <v>1934</v>
      </c>
      <c r="I434" s="19" t="s">
        <v>69</v>
      </c>
      <c r="J434" s="28" t="s">
        <v>1688</v>
      </c>
      <c r="K434" s="58" t="s">
        <v>2506</v>
      </c>
      <c r="P434" s="2"/>
      <c r="Q434" s="2"/>
      <c r="R434" s="2"/>
      <c r="S434" s="2"/>
      <c r="T434" s="2"/>
      <c r="U434" s="2" t="s">
        <v>2509</v>
      </c>
      <c r="V434" s="2" t="s">
        <v>2512</v>
      </c>
      <c r="W434" s="2"/>
      <c r="X434" s="19"/>
      <c r="Y434" s="19"/>
      <c r="Z434" s="19"/>
      <c r="AA434" s="19"/>
    </row>
    <row r="435" spans="1:27" ht="84">
      <c r="A435" s="2" t="s">
        <v>527</v>
      </c>
      <c r="B435" s="65"/>
      <c r="I435" s="19" t="s">
        <v>2257</v>
      </c>
      <c r="J435" s="28" t="s">
        <v>1928</v>
      </c>
      <c r="K435" s="19" t="s">
        <v>2505</v>
      </c>
      <c r="L435" s="19" t="s">
        <v>2539</v>
      </c>
      <c r="P435" s="2"/>
      <c r="Q435" s="2"/>
      <c r="R435" s="2"/>
      <c r="S435" s="2"/>
      <c r="T435" s="2"/>
      <c r="U435" s="2" t="s">
        <v>2527</v>
      </c>
      <c r="V435" s="2" t="s">
        <v>2550</v>
      </c>
      <c r="W435" s="2"/>
      <c r="X435" s="19"/>
      <c r="Y435" s="19"/>
      <c r="Z435" s="19"/>
      <c r="AA435" s="19"/>
    </row>
    <row r="436" spans="1:27" ht="84">
      <c r="A436" s="2" t="s">
        <v>524</v>
      </c>
      <c r="B436" s="65"/>
      <c r="I436" s="19" t="s">
        <v>2257</v>
      </c>
      <c r="J436" s="28" t="s">
        <v>1928</v>
      </c>
      <c r="K436" s="19" t="s">
        <v>2505</v>
      </c>
      <c r="L436" s="19" t="s">
        <v>2539</v>
      </c>
      <c r="P436" s="2"/>
      <c r="Q436" s="2"/>
      <c r="R436" s="2"/>
      <c r="S436" s="2"/>
      <c r="T436" s="2"/>
      <c r="U436" s="2" t="s">
        <v>2527</v>
      </c>
      <c r="V436" s="2" t="s">
        <v>2550</v>
      </c>
      <c r="W436" s="2"/>
      <c r="X436" s="19"/>
      <c r="Y436" s="19"/>
      <c r="Z436" s="19"/>
      <c r="AA436" s="19"/>
    </row>
    <row r="437" spans="1:27" ht="84">
      <c r="A437" s="2" t="s">
        <v>525</v>
      </c>
      <c r="B437" s="65"/>
      <c r="I437" s="19" t="s">
        <v>2257</v>
      </c>
      <c r="J437" s="28" t="s">
        <v>1928</v>
      </c>
      <c r="K437" s="19" t="s">
        <v>2505</v>
      </c>
      <c r="L437" s="19" t="s">
        <v>2539</v>
      </c>
      <c r="P437" s="2"/>
      <c r="Q437" s="2"/>
      <c r="R437" s="2"/>
      <c r="S437" s="2"/>
      <c r="T437" s="2"/>
      <c r="U437" s="2" t="s">
        <v>2527</v>
      </c>
      <c r="V437" s="2" t="s">
        <v>2550</v>
      </c>
      <c r="W437" s="2"/>
      <c r="X437" s="19"/>
      <c r="Y437" s="19"/>
      <c r="Z437" s="19"/>
      <c r="AA437" s="19"/>
    </row>
    <row r="438" spans="1:27">
      <c r="A438" s="2" t="s">
        <v>594</v>
      </c>
      <c r="B438" s="65"/>
      <c r="H438" s="19" t="s">
        <v>1934</v>
      </c>
      <c r="I438" s="19" t="s">
        <v>45</v>
      </c>
      <c r="J438" s="28" t="s">
        <v>1771</v>
      </c>
      <c r="K438" s="58" t="s">
        <v>2506</v>
      </c>
      <c r="P438" s="2"/>
      <c r="Q438" s="2"/>
      <c r="R438" s="2"/>
      <c r="S438" s="2"/>
      <c r="T438" s="2"/>
      <c r="U438" s="2" t="s">
        <v>2509</v>
      </c>
      <c r="V438" s="2" t="s">
        <v>2512</v>
      </c>
      <c r="W438" s="2"/>
      <c r="X438" s="19"/>
      <c r="Y438" s="19"/>
      <c r="Z438" s="19"/>
      <c r="AA438" s="19"/>
    </row>
    <row r="439" spans="1:27">
      <c r="A439" s="2" t="s">
        <v>593</v>
      </c>
      <c r="B439" s="65"/>
      <c r="H439" s="19" t="s">
        <v>1934</v>
      </c>
      <c r="I439" s="19" t="s">
        <v>45</v>
      </c>
      <c r="J439" s="28" t="s">
        <v>1771</v>
      </c>
      <c r="K439" s="58" t="s">
        <v>2506</v>
      </c>
      <c r="P439" s="2"/>
      <c r="Q439" s="2"/>
      <c r="R439" s="2"/>
      <c r="S439" s="2"/>
      <c r="T439" s="2"/>
      <c r="U439" s="2" t="s">
        <v>2509</v>
      </c>
      <c r="V439" s="2" t="s">
        <v>2512</v>
      </c>
      <c r="W439" s="2"/>
      <c r="X439" s="19"/>
      <c r="Y439" s="19"/>
      <c r="Z439" s="19"/>
      <c r="AA439" s="19"/>
    </row>
    <row r="440" spans="1:27" ht="84">
      <c r="A440" s="2" t="s">
        <v>515</v>
      </c>
      <c r="B440" s="65"/>
      <c r="I440" s="19" t="s">
        <v>2257</v>
      </c>
      <c r="J440" s="28" t="s">
        <v>1383</v>
      </c>
      <c r="K440" s="58" t="s">
        <v>2572</v>
      </c>
      <c r="P440" s="2"/>
      <c r="Q440" s="2"/>
      <c r="R440" s="2"/>
      <c r="S440" s="2"/>
      <c r="T440" s="2"/>
      <c r="U440" s="2" t="s">
        <v>2568</v>
      </c>
      <c r="V440" s="2" t="s">
        <v>2514</v>
      </c>
      <c r="W440" s="2" t="s">
        <v>2550</v>
      </c>
      <c r="X440" s="19"/>
      <c r="Y440" s="19"/>
      <c r="Z440" s="19"/>
      <c r="AA440" s="19"/>
    </row>
    <row r="441" spans="1:27" ht="84">
      <c r="A441" s="2" t="s">
        <v>1411</v>
      </c>
      <c r="B441" s="65"/>
      <c r="H441" s="19" t="s">
        <v>1934</v>
      </c>
      <c r="I441" s="19" t="s">
        <v>64</v>
      </c>
      <c r="J441" s="28" t="s">
        <v>1383</v>
      </c>
      <c r="K441" s="58" t="s">
        <v>2572</v>
      </c>
      <c r="P441" s="2"/>
      <c r="Q441" s="2"/>
      <c r="R441" s="2"/>
      <c r="S441" s="2"/>
      <c r="T441" s="2"/>
      <c r="U441" s="2" t="s">
        <v>2568</v>
      </c>
      <c r="V441" s="2" t="s">
        <v>2514</v>
      </c>
      <c r="W441" s="2" t="s">
        <v>2550</v>
      </c>
      <c r="X441" s="19"/>
      <c r="Y441" s="19"/>
      <c r="Z441" s="19"/>
      <c r="AA441" s="19"/>
    </row>
    <row r="442" spans="1:27" ht="84">
      <c r="A442" s="2" t="s">
        <v>1410</v>
      </c>
      <c r="B442" s="65"/>
      <c r="H442" s="19" t="s">
        <v>1934</v>
      </c>
      <c r="I442" s="19" t="s">
        <v>64</v>
      </c>
      <c r="J442" s="28" t="s">
        <v>1383</v>
      </c>
      <c r="K442" s="58" t="s">
        <v>2572</v>
      </c>
      <c r="P442" s="2"/>
      <c r="Q442" s="2"/>
      <c r="R442" s="2"/>
      <c r="S442" s="2"/>
      <c r="T442" s="2"/>
      <c r="U442" s="2" t="s">
        <v>2568</v>
      </c>
      <c r="V442" s="2" t="s">
        <v>2514</v>
      </c>
      <c r="W442" s="2" t="s">
        <v>2550</v>
      </c>
      <c r="X442" s="19"/>
      <c r="Y442" s="19"/>
      <c r="Z442" s="19"/>
      <c r="AA442" s="19"/>
    </row>
    <row r="443" spans="1:27" ht="84">
      <c r="A443" s="2" t="s">
        <v>1409</v>
      </c>
      <c r="B443" s="65"/>
      <c r="H443" s="19" t="s">
        <v>1934</v>
      </c>
      <c r="I443" s="19" t="s">
        <v>64</v>
      </c>
      <c r="J443" s="28" t="s">
        <v>1383</v>
      </c>
      <c r="K443" s="58" t="s">
        <v>2572</v>
      </c>
      <c r="P443" s="2"/>
      <c r="Q443" s="2"/>
      <c r="R443" s="2"/>
      <c r="S443" s="2"/>
      <c r="T443" s="2"/>
      <c r="U443" s="2" t="s">
        <v>2568</v>
      </c>
      <c r="V443" s="2" t="s">
        <v>2514</v>
      </c>
      <c r="W443" s="2" t="s">
        <v>2550</v>
      </c>
      <c r="X443" s="19"/>
      <c r="Y443" s="19"/>
      <c r="Z443" s="19"/>
      <c r="AA443" s="19"/>
    </row>
    <row r="444" spans="1:27" ht="84">
      <c r="A444" s="2" t="s">
        <v>1412</v>
      </c>
      <c r="B444" s="65"/>
      <c r="H444" s="19" t="s">
        <v>1934</v>
      </c>
      <c r="I444" s="19" t="s">
        <v>64</v>
      </c>
      <c r="J444" s="28" t="s">
        <v>1383</v>
      </c>
      <c r="K444" s="58" t="s">
        <v>2572</v>
      </c>
      <c r="P444" s="2"/>
      <c r="Q444" s="2"/>
      <c r="R444" s="2"/>
      <c r="S444" s="2"/>
      <c r="T444" s="2"/>
      <c r="U444" s="2" t="s">
        <v>2568</v>
      </c>
      <c r="V444" s="2" t="s">
        <v>2514</v>
      </c>
      <c r="W444" s="2" t="s">
        <v>2550</v>
      </c>
      <c r="X444" s="19"/>
      <c r="Y444" s="19"/>
      <c r="Z444" s="19"/>
      <c r="AA444" s="19"/>
    </row>
    <row r="445" spans="1:27" s="39" customFormat="1" ht="42">
      <c r="A445" s="2" t="s">
        <v>606</v>
      </c>
      <c r="B445" s="65"/>
      <c r="C445" s="19"/>
      <c r="D445" s="19"/>
      <c r="E445" s="19"/>
      <c r="F445" s="19"/>
      <c r="G445" s="2"/>
      <c r="H445" s="19" t="s">
        <v>1934</v>
      </c>
      <c r="I445" s="19" t="s">
        <v>45</v>
      </c>
      <c r="J445" s="28" t="s">
        <v>1682</v>
      </c>
      <c r="K445" s="58" t="s">
        <v>2506</v>
      </c>
      <c r="L445" s="19"/>
      <c r="M445" s="19"/>
      <c r="N445" s="19"/>
      <c r="O445" s="19"/>
      <c r="P445" s="2"/>
      <c r="Q445" s="2"/>
      <c r="R445" s="2"/>
      <c r="S445" s="2"/>
      <c r="T445" s="2"/>
      <c r="U445" s="2" t="s">
        <v>2509</v>
      </c>
      <c r="V445" s="2" t="s">
        <v>2512</v>
      </c>
      <c r="W445" s="2"/>
      <c r="X445" s="19"/>
      <c r="Y445" s="19"/>
      <c r="Z445" s="19"/>
      <c r="AA445" s="19"/>
    </row>
    <row r="446" spans="1:27" s="39" customFormat="1" ht="42">
      <c r="A446" s="2" t="s">
        <v>608</v>
      </c>
      <c r="B446" s="65"/>
      <c r="C446" s="19"/>
      <c r="D446" s="19"/>
      <c r="E446" s="19"/>
      <c r="F446" s="19"/>
      <c r="G446" s="2"/>
      <c r="H446" s="19" t="s">
        <v>1934</v>
      </c>
      <c r="I446" s="19" t="s">
        <v>45</v>
      </c>
      <c r="J446" s="28" t="s">
        <v>1682</v>
      </c>
      <c r="K446" s="58" t="s">
        <v>2506</v>
      </c>
      <c r="L446" s="19"/>
      <c r="M446" s="19"/>
      <c r="N446" s="19"/>
      <c r="O446" s="19"/>
      <c r="P446" s="2"/>
      <c r="Q446" s="2"/>
      <c r="R446" s="2"/>
      <c r="S446" s="2"/>
      <c r="T446" s="2"/>
      <c r="U446" s="2" t="s">
        <v>2509</v>
      </c>
      <c r="V446" s="2" t="s">
        <v>2512</v>
      </c>
      <c r="W446" s="2"/>
      <c r="X446" s="19"/>
      <c r="Y446" s="19"/>
      <c r="Z446" s="19"/>
      <c r="AA446" s="19"/>
    </row>
    <row r="447" spans="1:27" s="39" customFormat="1" ht="42">
      <c r="A447" s="2" t="s">
        <v>1709</v>
      </c>
      <c r="B447" s="65"/>
      <c r="C447" s="19"/>
      <c r="D447" s="19"/>
      <c r="E447" s="19"/>
      <c r="F447" s="19"/>
      <c r="G447" s="2"/>
      <c r="H447" s="19" t="s">
        <v>1934</v>
      </c>
      <c r="I447" s="19" t="s">
        <v>69</v>
      </c>
      <c r="J447" s="28" t="s">
        <v>1682</v>
      </c>
      <c r="K447" s="58" t="s">
        <v>2506</v>
      </c>
      <c r="L447" s="19"/>
      <c r="M447" s="19"/>
      <c r="N447" s="19"/>
      <c r="O447" s="19"/>
      <c r="P447" s="2"/>
      <c r="Q447" s="2"/>
      <c r="R447" s="2"/>
      <c r="S447" s="2"/>
      <c r="T447" s="2"/>
      <c r="U447" s="2" t="s">
        <v>2509</v>
      </c>
      <c r="V447" s="2" t="s">
        <v>2512</v>
      </c>
      <c r="W447" s="2"/>
      <c r="X447" s="19"/>
      <c r="Y447" s="19"/>
      <c r="Z447" s="19"/>
      <c r="AA447" s="19"/>
    </row>
    <row r="448" spans="1:27" ht="42">
      <c r="A448" s="2" t="s">
        <v>605</v>
      </c>
      <c r="B448" s="65"/>
      <c r="H448" s="19" t="s">
        <v>1934</v>
      </c>
      <c r="I448" s="19" t="s">
        <v>45</v>
      </c>
      <c r="J448" s="28" t="s">
        <v>1682</v>
      </c>
      <c r="K448" s="58" t="s">
        <v>2506</v>
      </c>
      <c r="P448" s="2"/>
      <c r="Q448" s="2"/>
      <c r="R448" s="2"/>
      <c r="S448" s="2"/>
      <c r="T448" s="2"/>
      <c r="U448" s="2" t="s">
        <v>2509</v>
      </c>
      <c r="V448" s="2" t="s">
        <v>2512</v>
      </c>
      <c r="W448" s="2"/>
      <c r="X448" s="19"/>
      <c r="Y448" s="19"/>
      <c r="Z448" s="19"/>
      <c r="AA448" s="19"/>
    </row>
    <row r="449" spans="1:27" s="39" customFormat="1" ht="42">
      <c r="A449" s="2" t="s">
        <v>1708</v>
      </c>
      <c r="B449" s="65"/>
      <c r="C449" s="19"/>
      <c r="D449" s="19"/>
      <c r="E449" s="19"/>
      <c r="F449" s="19"/>
      <c r="G449" s="2"/>
      <c r="H449" s="19" t="s">
        <v>1934</v>
      </c>
      <c r="I449" s="19" t="s">
        <v>69</v>
      </c>
      <c r="J449" s="28" t="s">
        <v>1682</v>
      </c>
      <c r="K449" s="58" t="s">
        <v>2506</v>
      </c>
      <c r="L449" s="19"/>
      <c r="M449" s="19"/>
      <c r="N449" s="19"/>
      <c r="O449" s="19"/>
      <c r="P449" s="2"/>
      <c r="Q449" s="2"/>
      <c r="R449" s="2"/>
      <c r="S449" s="2"/>
      <c r="T449" s="2"/>
      <c r="U449" s="2" t="s">
        <v>2509</v>
      </c>
      <c r="V449" s="2" t="s">
        <v>2512</v>
      </c>
      <c r="W449" s="2"/>
      <c r="X449" s="19"/>
      <c r="Y449" s="19"/>
      <c r="Z449" s="19"/>
      <c r="AA449" s="19"/>
    </row>
    <row r="450" spans="1:27" s="39" customFormat="1" ht="154.15" customHeight="1">
      <c r="A450" s="2" t="s">
        <v>607</v>
      </c>
      <c r="B450" s="65"/>
      <c r="C450" s="19"/>
      <c r="D450" s="19"/>
      <c r="E450" s="19"/>
      <c r="F450" s="19"/>
      <c r="G450" s="2"/>
      <c r="H450" s="19" t="s">
        <v>1934</v>
      </c>
      <c r="I450" s="19" t="s">
        <v>45</v>
      </c>
      <c r="J450" s="28" t="s">
        <v>1682</v>
      </c>
      <c r="K450" s="58" t="s">
        <v>2506</v>
      </c>
      <c r="L450" s="19"/>
      <c r="M450" s="19"/>
      <c r="N450" s="19"/>
      <c r="O450" s="19"/>
      <c r="P450" s="2"/>
      <c r="Q450" s="2"/>
      <c r="R450" s="2"/>
      <c r="S450" s="2"/>
      <c r="T450" s="2"/>
      <c r="U450" s="2" t="s">
        <v>2509</v>
      </c>
      <c r="V450" s="2" t="s">
        <v>2512</v>
      </c>
      <c r="W450" s="2"/>
      <c r="X450" s="19"/>
      <c r="Y450" s="19"/>
      <c r="Z450" s="19"/>
      <c r="AA450" s="19"/>
    </row>
    <row r="451" spans="1:27" ht="42">
      <c r="A451" s="2" t="s">
        <v>543</v>
      </c>
      <c r="B451" s="65"/>
      <c r="I451" s="19" t="s">
        <v>529</v>
      </c>
      <c r="J451" s="28" t="s">
        <v>1908</v>
      </c>
      <c r="K451" s="58" t="s">
        <v>2506</v>
      </c>
      <c r="P451" s="2"/>
      <c r="Q451" s="2"/>
      <c r="R451" s="2"/>
      <c r="S451" s="2"/>
      <c r="T451" s="2"/>
      <c r="U451" s="2" t="s">
        <v>2509</v>
      </c>
      <c r="V451" s="2" t="s">
        <v>2513</v>
      </c>
      <c r="W451" s="2"/>
      <c r="X451" s="19"/>
      <c r="Y451" s="19"/>
      <c r="Z451" s="19"/>
      <c r="AA451" s="19"/>
    </row>
    <row r="452" spans="1:27" ht="42">
      <c r="A452" s="2" t="s">
        <v>542</v>
      </c>
      <c r="B452" s="65"/>
      <c r="I452" s="19" t="s">
        <v>529</v>
      </c>
      <c r="J452" s="28" t="s">
        <v>1908</v>
      </c>
      <c r="K452" s="58" t="s">
        <v>2506</v>
      </c>
      <c r="P452" s="2"/>
      <c r="Q452" s="2"/>
      <c r="R452" s="2"/>
      <c r="S452" s="2"/>
      <c r="T452" s="2"/>
      <c r="U452" s="2" t="s">
        <v>2509</v>
      </c>
      <c r="V452" s="2" t="s">
        <v>2513</v>
      </c>
      <c r="W452" s="2"/>
      <c r="X452" s="19"/>
      <c r="Y452" s="19"/>
      <c r="Z452" s="19"/>
      <c r="AA452" s="19"/>
    </row>
    <row r="453" spans="1:27" ht="66" customHeight="1">
      <c r="A453" s="2" t="s">
        <v>487</v>
      </c>
      <c r="B453" s="65"/>
      <c r="H453" s="19" t="s">
        <v>1933</v>
      </c>
      <c r="I453" s="19" t="s">
        <v>43</v>
      </c>
      <c r="J453" s="28" t="s">
        <v>1806</v>
      </c>
      <c r="K453" s="19" t="s">
        <v>2506</v>
      </c>
      <c r="L453" s="19" t="s">
        <v>2557</v>
      </c>
      <c r="P453" s="2"/>
      <c r="Q453" s="2"/>
      <c r="R453" s="2"/>
      <c r="S453" s="2"/>
      <c r="T453" s="2"/>
      <c r="U453" s="2" t="s">
        <v>2509</v>
      </c>
      <c r="V453" s="2" t="s">
        <v>2514</v>
      </c>
      <c r="W453" s="2"/>
      <c r="X453" s="19"/>
      <c r="Y453" s="19"/>
      <c r="Z453" s="19"/>
      <c r="AA453" s="19"/>
    </row>
    <row r="454" spans="1:27" ht="84">
      <c r="A454" s="38" t="s">
        <v>488</v>
      </c>
      <c r="B454" s="65"/>
      <c r="C454" s="39"/>
      <c r="D454" s="39"/>
      <c r="E454" s="39"/>
      <c r="F454" s="39"/>
      <c r="H454" s="19" t="s">
        <v>1933</v>
      </c>
      <c r="I454" s="39" t="s">
        <v>43</v>
      </c>
      <c r="J454" s="40" t="s">
        <v>1806</v>
      </c>
      <c r="K454" s="19" t="s">
        <v>2506</v>
      </c>
      <c r="L454" s="19" t="s">
        <v>2557</v>
      </c>
      <c r="M454" s="39"/>
      <c r="N454" s="39"/>
      <c r="O454" s="39"/>
      <c r="P454" s="2"/>
      <c r="Q454" s="2"/>
      <c r="R454" s="2"/>
      <c r="S454" s="2"/>
      <c r="T454" s="2"/>
      <c r="U454" s="2" t="s">
        <v>2509</v>
      </c>
      <c r="V454" s="2" t="s">
        <v>2514</v>
      </c>
      <c r="W454" s="2"/>
      <c r="X454" s="19"/>
      <c r="Y454" s="19"/>
      <c r="Z454" s="19"/>
      <c r="AA454" s="19"/>
    </row>
    <row r="455" spans="1:27" ht="84">
      <c r="A455" s="2" t="s">
        <v>489</v>
      </c>
      <c r="B455" s="65"/>
      <c r="H455" s="19" t="s">
        <v>1933</v>
      </c>
      <c r="I455" s="19" t="s">
        <v>43</v>
      </c>
      <c r="J455" s="28" t="s">
        <v>1806</v>
      </c>
      <c r="K455" s="19" t="s">
        <v>2506</v>
      </c>
      <c r="L455" s="19" t="s">
        <v>2557</v>
      </c>
      <c r="P455" s="2"/>
      <c r="Q455" s="2"/>
      <c r="R455" s="2"/>
      <c r="S455" s="2"/>
      <c r="T455" s="2"/>
      <c r="U455" s="2" t="s">
        <v>2509</v>
      </c>
      <c r="V455" s="2" t="s">
        <v>2514</v>
      </c>
      <c r="W455" s="2"/>
      <c r="X455" s="19"/>
      <c r="Y455" s="19"/>
      <c r="Z455" s="19"/>
      <c r="AA455" s="19"/>
    </row>
    <row r="456" spans="1:27" ht="84">
      <c r="A456" s="2" t="s">
        <v>490</v>
      </c>
      <c r="B456" s="65"/>
      <c r="H456" s="19" t="s">
        <v>1933</v>
      </c>
      <c r="I456" s="19" t="s">
        <v>43</v>
      </c>
      <c r="J456" s="28" t="s">
        <v>1806</v>
      </c>
      <c r="K456" s="19" t="s">
        <v>2506</v>
      </c>
      <c r="L456" s="19" t="s">
        <v>2557</v>
      </c>
      <c r="P456" s="2"/>
      <c r="Q456" s="2"/>
      <c r="R456" s="2"/>
      <c r="S456" s="2"/>
      <c r="T456" s="2"/>
      <c r="U456" s="2" t="s">
        <v>2509</v>
      </c>
      <c r="V456" s="2" t="s">
        <v>2514</v>
      </c>
      <c r="W456" s="2"/>
      <c r="X456" s="19"/>
      <c r="Y456" s="19"/>
      <c r="Z456" s="19"/>
      <c r="AA456" s="19"/>
    </row>
    <row r="457" spans="1:27" ht="66" customHeight="1">
      <c r="A457" s="2" t="s">
        <v>460</v>
      </c>
      <c r="B457" s="65"/>
      <c r="I457" s="19" t="s">
        <v>41</v>
      </c>
      <c r="J457" s="28" t="s">
        <v>1270</v>
      </c>
      <c r="K457" s="19" t="s">
        <v>2505</v>
      </c>
      <c r="L457" s="19" t="s">
        <v>2534</v>
      </c>
      <c r="P457" s="2"/>
      <c r="Q457" s="2"/>
      <c r="R457" s="2"/>
      <c r="S457" s="2"/>
      <c r="T457" s="2"/>
      <c r="U457" s="2" t="s">
        <v>2532</v>
      </c>
      <c r="V457" s="2"/>
      <c r="W457" s="2"/>
      <c r="X457" s="19"/>
      <c r="Y457" s="19"/>
      <c r="Z457" s="19"/>
      <c r="AA457" s="19"/>
    </row>
    <row r="458" spans="1:27" ht="66" customHeight="1">
      <c r="A458" s="2" t="s">
        <v>459</v>
      </c>
      <c r="B458" s="65"/>
      <c r="I458" s="19" t="s">
        <v>41</v>
      </c>
      <c r="J458" s="28" t="s">
        <v>1270</v>
      </c>
      <c r="K458" s="19" t="s">
        <v>2505</v>
      </c>
      <c r="L458" s="19" t="s">
        <v>2534</v>
      </c>
      <c r="P458" s="2"/>
      <c r="Q458" s="2"/>
      <c r="R458" s="2"/>
      <c r="S458" s="2"/>
      <c r="T458" s="2"/>
      <c r="U458" s="2" t="s">
        <v>2532</v>
      </c>
      <c r="V458" s="2"/>
      <c r="W458" s="2"/>
      <c r="X458" s="19"/>
      <c r="Y458" s="19"/>
      <c r="Z458" s="19"/>
      <c r="AA458" s="19"/>
    </row>
    <row r="459" spans="1:27" ht="84">
      <c r="A459" s="19" t="s">
        <v>980</v>
      </c>
      <c r="B459" s="65"/>
      <c r="H459" s="19" t="s">
        <v>1937</v>
      </c>
      <c r="I459" s="19" t="s">
        <v>56</v>
      </c>
      <c r="J459" s="28" t="s">
        <v>1270</v>
      </c>
      <c r="K459" s="19" t="s">
        <v>2505</v>
      </c>
      <c r="L459" s="19" t="s">
        <v>2534</v>
      </c>
      <c r="P459" s="2"/>
      <c r="Q459" s="2"/>
      <c r="R459" s="2"/>
      <c r="S459" s="2"/>
      <c r="T459" s="2"/>
      <c r="U459" s="2" t="s">
        <v>2532</v>
      </c>
      <c r="V459" s="2"/>
      <c r="W459" s="2"/>
      <c r="X459" s="19"/>
      <c r="Y459" s="19"/>
      <c r="Z459" s="19"/>
      <c r="AA459" s="19"/>
    </row>
    <row r="460" spans="1:27" ht="84">
      <c r="A460" s="19" t="s">
        <v>981</v>
      </c>
      <c r="B460" s="65"/>
      <c r="H460" s="19" t="s">
        <v>1937</v>
      </c>
      <c r="I460" s="19" t="s">
        <v>56</v>
      </c>
      <c r="J460" s="28" t="s">
        <v>1270</v>
      </c>
      <c r="K460" s="19" t="s">
        <v>2505</v>
      </c>
      <c r="L460" s="19" t="s">
        <v>2534</v>
      </c>
      <c r="P460" s="2"/>
      <c r="Q460" s="2"/>
      <c r="R460" s="2"/>
      <c r="S460" s="2"/>
      <c r="T460" s="2"/>
      <c r="U460" s="2" t="s">
        <v>2532</v>
      </c>
      <c r="V460" s="2"/>
      <c r="W460" s="2"/>
      <c r="X460" s="19"/>
      <c r="Y460" s="19"/>
      <c r="Z460" s="19"/>
      <c r="AA460" s="19"/>
    </row>
    <row r="461" spans="1:27" ht="84">
      <c r="A461" s="2" t="s">
        <v>462</v>
      </c>
      <c r="B461" s="65"/>
      <c r="I461" s="19" t="s">
        <v>41</v>
      </c>
      <c r="J461" s="28" t="s">
        <v>1270</v>
      </c>
      <c r="K461" s="19" t="s">
        <v>2505</v>
      </c>
      <c r="L461" s="19" t="s">
        <v>2534</v>
      </c>
      <c r="P461" s="2"/>
      <c r="Q461" s="2"/>
      <c r="R461" s="2"/>
      <c r="S461" s="2"/>
      <c r="T461" s="2"/>
      <c r="U461" s="2" t="s">
        <v>2532</v>
      </c>
      <c r="V461" s="2"/>
      <c r="W461" s="2"/>
      <c r="X461" s="19"/>
      <c r="Y461" s="19"/>
      <c r="Z461" s="19"/>
      <c r="AA461" s="19"/>
    </row>
    <row r="462" spans="1:27" ht="84">
      <c r="A462" s="19" t="s">
        <v>979</v>
      </c>
      <c r="B462" s="65"/>
      <c r="H462" s="19" t="s">
        <v>1937</v>
      </c>
      <c r="I462" s="19" t="s">
        <v>56</v>
      </c>
      <c r="J462" s="28" t="s">
        <v>1270</v>
      </c>
      <c r="K462" s="19" t="s">
        <v>2505</v>
      </c>
      <c r="L462" s="19" t="s">
        <v>2534</v>
      </c>
      <c r="P462" s="2"/>
      <c r="Q462" s="2"/>
      <c r="R462" s="2"/>
      <c r="S462" s="2"/>
      <c r="T462" s="2"/>
      <c r="U462" s="2" t="s">
        <v>2532</v>
      </c>
      <c r="V462" s="2"/>
      <c r="W462" s="2"/>
      <c r="X462" s="19"/>
      <c r="Y462" s="19"/>
      <c r="Z462" s="19"/>
      <c r="AA462" s="19"/>
    </row>
    <row r="463" spans="1:27" ht="84">
      <c r="A463" s="2" t="s">
        <v>461</v>
      </c>
      <c r="B463" s="65"/>
      <c r="I463" s="19" t="s">
        <v>41</v>
      </c>
      <c r="J463" s="28" t="s">
        <v>1270</v>
      </c>
      <c r="K463" s="19" t="s">
        <v>2505</v>
      </c>
      <c r="L463" s="19" t="s">
        <v>2534</v>
      </c>
      <c r="P463" s="2"/>
      <c r="Q463" s="2"/>
      <c r="R463" s="2"/>
      <c r="S463" s="2"/>
      <c r="T463" s="2"/>
      <c r="U463" s="2" t="s">
        <v>2532</v>
      </c>
      <c r="V463" s="2"/>
      <c r="W463" s="2"/>
      <c r="X463" s="19"/>
      <c r="Y463" s="19"/>
      <c r="Z463" s="19"/>
      <c r="AA463" s="19"/>
    </row>
    <row r="464" spans="1:27" ht="84">
      <c r="A464" s="2" t="s">
        <v>2158</v>
      </c>
      <c r="B464" s="65"/>
      <c r="I464" s="19" t="s">
        <v>50</v>
      </c>
      <c r="J464" s="28" t="s">
        <v>1270</v>
      </c>
      <c r="K464" s="19" t="s">
        <v>2505</v>
      </c>
      <c r="L464" s="19" t="s">
        <v>2534</v>
      </c>
      <c r="P464" s="2"/>
      <c r="Q464" s="2"/>
      <c r="R464" s="2"/>
      <c r="S464" s="2"/>
      <c r="T464" s="2"/>
      <c r="U464" s="2" t="s">
        <v>2532</v>
      </c>
      <c r="V464" s="2"/>
      <c r="W464" s="2"/>
      <c r="X464" s="19"/>
      <c r="Y464" s="19"/>
      <c r="Z464" s="19"/>
      <c r="AA464" s="19"/>
    </row>
    <row r="465" spans="1:27" ht="154.15" customHeight="1">
      <c r="A465" s="2" t="s">
        <v>1342</v>
      </c>
      <c r="B465" s="65"/>
      <c r="H465" s="19" t="s">
        <v>1934</v>
      </c>
      <c r="I465" s="19" t="s">
        <v>61</v>
      </c>
      <c r="J465" s="28" t="s">
        <v>1270</v>
      </c>
      <c r="K465" s="19" t="s">
        <v>2505</v>
      </c>
      <c r="L465" s="19" t="s">
        <v>2534</v>
      </c>
      <c r="P465" s="2"/>
      <c r="Q465" s="2"/>
      <c r="R465" s="2"/>
      <c r="S465" s="2"/>
      <c r="T465" s="2"/>
      <c r="U465" s="2" t="s">
        <v>2532</v>
      </c>
      <c r="V465" s="2"/>
      <c r="W465" s="2"/>
      <c r="X465" s="19"/>
      <c r="Y465" s="19"/>
      <c r="Z465" s="19"/>
      <c r="AA465" s="19"/>
    </row>
    <row r="466" spans="1:27" ht="154.15" customHeight="1">
      <c r="A466" s="2" t="s">
        <v>1343</v>
      </c>
      <c r="B466" s="65"/>
      <c r="H466" s="19" t="s">
        <v>1934</v>
      </c>
      <c r="I466" s="19" t="s">
        <v>61</v>
      </c>
      <c r="J466" s="28" t="s">
        <v>1270</v>
      </c>
      <c r="K466" s="19" t="s">
        <v>2505</v>
      </c>
      <c r="L466" s="19" t="s">
        <v>2534</v>
      </c>
      <c r="P466" s="2"/>
      <c r="Q466" s="2"/>
      <c r="R466" s="2"/>
      <c r="S466" s="2"/>
      <c r="T466" s="2"/>
      <c r="U466" s="2" t="s">
        <v>2532</v>
      </c>
      <c r="V466" s="2"/>
      <c r="W466" s="2"/>
      <c r="X466" s="19"/>
      <c r="Y466" s="19"/>
      <c r="Z466" s="19"/>
      <c r="AA466" s="19"/>
    </row>
    <row r="467" spans="1:27" ht="84">
      <c r="A467" s="19" t="s">
        <v>982</v>
      </c>
      <c r="B467" s="65"/>
      <c r="H467" s="19" t="s">
        <v>1937</v>
      </c>
      <c r="I467" s="19" t="s">
        <v>56</v>
      </c>
      <c r="J467" s="28" t="s">
        <v>1270</v>
      </c>
      <c r="K467" s="19" t="s">
        <v>2505</v>
      </c>
      <c r="L467" s="19" t="s">
        <v>2534</v>
      </c>
      <c r="P467" s="2"/>
      <c r="Q467" s="2"/>
      <c r="R467" s="2"/>
      <c r="S467" s="2"/>
      <c r="T467" s="2"/>
      <c r="U467" s="2" t="s">
        <v>2532</v>
      </c>
      <c r="V467" s="2"/>
      <c r="W467" s="2"/>
      <c r="X467" s="19"/>
      <c r="Y467" s="19"/>
      <c r="Z467" s="19"/>
      <c r="AA467" s="19"/>
    </row>
    <row r="468" spans="1:27" ht="42">
      <c r="A468" s="19" t="s">
        <v>237</v>
      </c>
      <c r="B468" s="65"/>
      <c r="I468" s="19" t="s">
        <v>36</v>
      </c>
      <c r="J468" s="28" t="s">
        <v>438</v>
      </c>
      <c r="K468" s="19" t="s">
        <v>2505</v>
      </c>
      <c r="L468" s="19" t="s">
        <v>2561</v>
      </c>
      <c r="P468" s="2"/>
      <c r="Q468" s="2"/>
      <c r="R468" s="2"/>
      <c r="S468" s="2"/>
      <c r="T468" s="2"/>
      <c r="U468" s="2" t="s">
        <v>2527</v>
      </c>
      <c r="V468" s="2" t="s">
        <v>2548</v>
      </c>
      <c r="W468" s="2"/>
      <c r="X468" s="19"/>
      <c r="Y468" s="19"/>
      <c r="Z468" s="19"/>
      <c r="AA468" s="19"/>
    </row>
    <row r="469" spans="1:27" ht="42">
      <c r="A469" s="19" t="s">
        <v>236</v>
      </c>
      <c r="B469" s="65"/>
      <c r="I469" s="19" t="s">
        <v>36</v>
      </c>
      <c r="J469" s="28" t="s">
        <v>438</v>
      </c>
      <c r="K469" s="19" t="s">
        <v>2505</v>
      </c>
      <c r="L469" s="19" t="s">
        <v>2561</v>
      </c>
      <c r="P469" s="2"/>
      <c r="Q469" s="2"/>
      <c r="R469" s="2"/>
      <c r="S469" s="2"/>
      <c r="T469" s="2"/>
      <c r="U469" s="2" t="s">
        <v>2527</v>
      </c>
      <c r="V469" s="2" t="s">
        <v>2548</v>
      </c>
      <c r="W469" s="2"/>
      <c r="X469" s="19"/>
      <c r="Y469" s="19"/>
      <c r="Z469" s="19"/>
      <c r="AA469" s="19"/>
    </row>
    <row r="470" spans="1:27" ht="154.15" customHeight="1">
      <c r="A470" s="19" t="s">
        <v>1951</v>
      </c>
      <c r="B470" s="65"/>
      <c r="I470" s="19" t="s">
        <v>47</v>
      </c>
      <c r="J470" s="28" t="s">
        <v>1823</v>
      </c>
      <c r="K470" s="58" t="s">
        <v>2506</v>
      </c>
      <c r="P470" s="2"/>
      <c r="Q470" s="2"/>
      <c r="R470" s="2"/>
      <c r="S470" s="2"/>
      <c r="T470" s="2"/>
      <c r="U470" s="2" t="s">
        <v>2509</v>
      </c>
      <c r="V470" s="2" t="s">
        <v>2515</v>
      </c>
      <c r="W470" s="2"/>
      <c r="X470" s="19"/>
      <c r="Y470" s="19"/>
      <c r="Z470" s="19"/>
      <c r="AA470" s="19"/>
    </row>
    <row r="471" spans="1:27" ht="42">
      <c r="A471" s="19" t="s">
        <v>257</v>
      </c>
      <c r="B471" s="65"/>
      <c r="I471" s="19" t="s">
        <v>70</v>
      </c>
      <c r="J471" s="28" t="s">
        <v>1823</v>
      </c>
      <c r="K471" s="58" t="s">
        <v>2506</v>
      </c>
      <c r="P471" s="2"/>
      <c r="Q471" s="2"/>
      <c r="R471" s="2"/>
      <c r="S471" s="2"/>
      <c r="T471" s="2"/>
      <c r="U471" s="2" t="s">
        <v>2509</v>
      </c>
      <c r="V471" s="2" t="s">
        <v>2515</v>
      </c>
      <c r="W471" s="2"/>
      <c r="X471" s="19"/>
      <c r="Y471" s="19"/>
      <c r="Z471" s="19"/>
      <c r="AA471" s="19"/>
    </row>
    <row r="472" spans="1:27" ht="42">
      <c r="A472" s="19" t="s">
        <v>1952</v>
      </c>
      <c r="B472" s="65"/>
      <c r="I472" s="19" t="s">
        <v>47</v>
      </c>
      <c r="J472" s="28" t="s">
        <v>1823</v>
      </c>
      <c r="K472" s="58" t="s">
        <v>2506</v>
      </c>
      <c r="P472" s="2"/>
      <c r="Q472" s="2"/>
      <c r="R472" s="2"/>
      <c r="S472" s="2"/>
      <c r="T472" s="2"/>
      <c r="U472" s="2" t="s">
        <v>2509</v>
      </c>
      <c r="V472" s="2" t="s">
        <v>2515</v>
      </c>
      <c r="W472" s="2"/>
      <c r="X472" s="19"/>
      <c r="Y472" s="19"/>
      <c r="Z472" s="19"/>
      <c r="AA472" s="19"/>
    </row>
    <row r="473" spans="1:27" ht="42">
      <c r="A473" s="19" t="s">
        <v>2</v>
      </c>
      <c r="B473" s="65"/>
      <c r="I473" s="19" t="s">
        <v>70</v>
      </c>
      <c r="J473" s="28" t="s">
        <v>1823</v>
      </c>
      <c r="K473" s="58" t="s">
        <v>2506</v>
      </c>
      <c r="P473" s="2"/>
      <c r="Q473" s="2"/>
      <c r="R473" s="2"/>
      <c r="S473" s="2"/>
      <c r="T473" s="2"/>
      <c r="U473" s="2" t="s">
        <v>2509</v>
      </c>
      <c r="V473" s="2" t="s">
        <v>2515</v>
      </c>
      <c r="W473" s="2"/>
      <c r="X473" s="19"/>
      <c r="Y473" s="19"/>
      <c r="Z473" s="19"/>
      <c r="AA473" s="19"/>
    </row>
    <row r="474" spans="1:27" ht="126">
      <c r="A474" s="2" t="s">
        <v>2045</v>
      </c>
      <c r="B474" s="65"/>
      <c r="I474" s="19" t="s">
        <v>49</v>
      </c>
      <c r="J474" s="28" t="s">
        <v>2024</v>
      </c>
      <c r="K474" s="19" t="s">
        <v>2506</v>
      </c>
      <c r="L474" s="19" t="s">
        <v>2558</v>
      </c>
      <c r="M474" s="19" t="s">
        <v>2562</v>
      </c>
      <c r="N474" s="19" t="s">
        <v>2541</v>
      </c>
      <c r="P474" s="2"/>
      <c r="Q474" s="2"/>
      <c r="R474" s="2"/>
      <c r="S474" s="2"/>
      <c r="T474" s="2"/>
      <c r="U474" s="2" t="s">
        <v>2509</v>
      </c>
      <c r="V474" s="2" t="s">
        <v>2515</v>
      </c>
      <c r="W474" s="2" t="s">
        <v>2514</v>
      </c>
      <c r="X474" s="19"/>
      <c r="Y474" s="19"/>
      <c r="Z474" s="19"/>
      <c r="AA474" s="19"/>
    </row>
    <row r="475" spans="1:27" ht="126">
      <c r="A475" s="2" t="s">
        <v>2048</v>
      </c>
      <c r="B475" s="65"/>
      <c r="I475" s="19" t="s">
        <v>49</v>
      </c>
      <c r="J475" s="28" t="s">
        <v>2024</v>
      </c>
      <c r="K475" s="19" t="s">
        <v>2506</v>
      </c>
      <c r="L475" s="19" t="s">
        <v>2558</v>
      </c>
      <c r="M475" s="19" t="s">
        <v>2562</v>
      </c>
      <c r="N475" s="19" t="s">
        <v>2541</v>
      </c>
      <c r="P475" s="2"/>
      <c r="Q475" s="2"/>
      <c r="R475" s="2"/>
      <c r="S475" s="2"/>
      <c r="T475" s="2"/>
      <c r="U475" s="2" t="s">
        <v>2509</v>
      </c>
      <c r="V475" s="2" t="s">
        <v>2515</v>
      </c>
      <c r="W475" s="2" t="s">
        <v>2514</v>
      </c>
      <c r="X475" s="19"/>
      <c r="Y475" s="19"/>
      <c r="Z475" s="19"/>
      <c r="AA475" s="19"/>
    </row>
    <row r="476" spans="1:27" ht="126">
      <c r="A476" s="2" t="s">
        <v>2046</v>
      </c>
      <c r="B476" s="65"/>
      <c r="I476" s="19" t="s">
        <v>49</v>
      </c>
      <c r="J476" s="28" t="s">
        <v>2024</v>
      </c>
      <c r="K476" s="19" t="s">
        <v>2506</v>
      </c>
      <c r="L476" s="19" t="s">
        <v>2558</v>
      </c>
      <c r="M476" s="19" t="s">
        <v>2562</v>
      </c>
      <c r="N476" s="19" t="s">
        <v>2541</v>
      </c>
      <c r="P476" s="2"/>
      <c r="Q476" s="2"/>
      <c r="R476" s="2"/>
      <c r="S476" s="2"/>
      <c r="T476" s="2"/>
      <c r="U476" s="2" t="s">
        <v>2509</v>
      </c>
      <c r="V476" s="2" t="s">
        <v>2515</v>
      </c>
      <c r="W476" s="2" t="s">
        <v>2514</v>
      </c>
      <c r="X476" s="19"/>
      <c r="Y476" s="19"/>
      <c r="Z476" s="19"/>
      <c r="AA476" s="19"/>
    </row>
    <row r="477" spans="1:27" ht="126">
      <c r="A477" s="2" t="s">
        <v>2047</v>
      </c>
      <c r="B477" s="65"/>
      <c r="I477" s="19" t="s">
        <v>49</v>
      </c>
      <c r="J477" s="28" t="s">
        <v>2024</v>
      </c>
      <c r="K477" s="19" t="s">
        <v>2506</v>
      </c>
      <c r="L477" s="19" t="s">
        <v>2558</v>
      </c>
      <c r="M477" s="19" t="s">
        <v>2562</v>
      </c>
      <c r="N477" s="19" t="s">
        <v>2541</v>
      </c>
      <c r="P477" s="2"/>
      <c r="Q477" s="2"/>
      <c r="R477" s="2"/>
      <c r="S477" s="2"/>
      <c r="T477" s="2"/>
      <c r="U477" s="2" t="s">
        <v>2509</v>
      </c>
      <c r="V477" s="2" t="s">
        <v>2515</v>
      </c>
      <c r="W477" s="2" t="s">
        <v>2514</v>
      </c>
      <c r="X477" s="19"/>
      <c r="Y477" s="19"/>
      <c r="Z477" s="19"/>
      <c r="AA477" s="19"/>
    </row>
    <row r="478" spans="1:27" ht="126">
      <c r="A478" s="2" t="s">
        <v>2049</v>
      </c>
      <c r="B478" s="65"/>
      <c r="I478" s="19" t="s">
        <v>49</v>
      </c>
      <c r="J478" s="28" t="s">
        <v>2024</v>
      </c>
      <c r="K478" s="19" t="s">
        <v>2506</v>
      </c>
      <c r="L478" s="19" t="s">
        <v>2558</v>
      </c>
      <c r="M478" s="19" t="s">
        <v>2562</v>
      </c>
      <c r="N478" s="19" t="s">
        <v>2541</v>
      </c>
      <c r="P478" s="2"/>
      <c r="Q478" s="2"/>
      <c r="R478" s="2"/>
      <c r="S478" s="2"/>
      <c r="T478" s="2"/>
      <c r="U478" s="2" t="s">
        <v>2509</v>
      </c>
      <c r="V478" s="2" t="s">
        <v>2515</v>
      </c>
      <c r="W478" s="2" t="s">
        <v>2514</v>
      </c>
      <c r="X478" s="19"/>
      <c r="Y478" s="19"/>
      <c r="Z478" s="19"/>
      <c r="AA478" s="19"/>
    </row>
    <row r="479" spans="1:27" ht="84">
      <c r="A479" s="2" t="s">
        <v>2141</v>
      </c>
      <c r="B479" s="65"/>
      <c r="I479" s="19" t="s">
        <v>50</v>
      </c>
      <c r="J479" s="28" t="s">
        <v>2165</v>
      </c>
      <c r="K479" s="19" t="s">
        <v>2506</v>
      </c>
      <c r="L479" s="19" t="s">
        <v>2557</v>
      </c>
      <c r="P479" s="2"/>
      <c r="Q479" s="2"/>
      <c r="R479" s="2"/>
      <c r="S479" s="2"/>
      <c r="T479" s="2"/>
      <c r="U479" s="2" t="s">
        <v>2509</v>
      </c>
      <c r="V479" s="2" t="s">
        <v>2515</v>
      </c>
      <c r="W479" s="2"/>
      <c r="X479" s="19"/>
      <c r="Y479" s="19"/>
      <c r="Z479" s="19"/>
      <c r="AA479" s="19"/>
    </row>
    <row r="480" spans="1:27" ht="231">
      <c r="A480" s="19" t="s">
        <v>930</v>
      </c>
      <c r="B480" s="65"/>
      <c r="H480" s="19" t="s">
        <v>1933</v>
      </c>
      <c r="I480" s="19" t="s">
        <v>54</v>
      </c>
      <c r="J480" s="28" t="s">
        <v>1271</v>
      </c>
      <c r="K480" s="19" t="s">
        <v>2574</v>
      </c>
      <c r="L480" s="19" t="s">
        <v>2575</v>
      </c>
      <c r="M480" s="19" t="s">
        <v>2557</v>
      </c>
      <c r="N480" s="19" t="s">
        <v>2562</v>
      </c>
      <c r="P480" s="2"/>
      <c r="Q480" s="2"/>
      <c r="R480" s="2"/>
      <c r="S480" s="2"/>
      <c r="T480" s="2"/>
      <c r="U480" s="2" t="s">
        <v>2532</v>
      </c>
      <c r="V480" s="2"/>
      <c r="W480" s="2"/>
      <c r="X480" s="19"/>
      <c r="Y480" s="19"/>
      <c r="Z480" s="19"/>
      <c r="AA480" s="19"/>
    </row>
    <row r="481" spans="1:27" ht="231">
      <c r="A481" s="2" t="s">
        <v>478</v>
      </c>
      <c r="B481" s="65"/>
      <c r="H481" s="19" t="s">
        <v>1933</v>
      </c>
      <c r="I481" s="19" t="s">
        <v>43</v>
      </c>
      <c r="J481" s="28" t="s">
        <v>1271</v>
      </c>
      <c r="K481" s="19" t="s">
        <v>2574</v>
      </c>
      <c r="L481" s="19" t="s">
        <v>2575</v>
      </c>
      <c r="M481" s="19" t="s">
        <v>2557</v>
      </c>
      <c r="N481" s="19" t="s">
        <v>2562</v>
      </c>
      <c r="P481" s="2"/>
      <c r="Q481" s="2"/>
      <c r="R481" s="2"/>
      <c r="S481" s="2"/>
      <c r="T481" s="2"/>
      <c r="U481" s="2" t="s">
        <v>2532</v>
      </c>
      <c r="V481" s="2"/>
      <c r="W481" s="2"/>
      <c r="X481" s="19"/>
      <c r="Y481" s="19"/>
      <c r="Z481" s="19"/>
      <c r="AA481" s="19"/>
    </row>
    <row r="482" spans="1:27" ht="231">
      <c r="A482" s="2" t="s">
        <v>476</v>
      </c>
      <c r="B482" s="65"/>
      <c r="H482" s="19" t="s">
        <v>1933</v>
      </c>
      <c r="I482" s="19" t="s">
        <v>43</v>
      </c>
      <c r="J482" s="28" t="s">
        <v>1271</v>
      </c>
      <c r="K482" s="19" t="s">
        <v>2574</v>
      </c>
      <c r="L482" s="19" t="s">
        <v>2575</v>
      </c>
      <c r="M482" s="19" t="s">
        <v>2557</v>
      </c>
      <c r="N482" s="19" t="s">
        <v>2562</v>
      </c>
      <c r="P482" s="2"/>
      <c r="Q482" s="2"/>
      <c r="R482" s="2"/>
      <c r="S482" s="2"/>
      <c r="T482" s="2"/>
      <c r="U482" s="2" t="s">
        <v>2532</v>
      </c>
      <c r="V482" s="2"/>
      <c r="W482" s="2"/>
      <c r="X482" s="19"/>
      <c r="Y482" s="19"/>
      <c r="Z482" s="19"/>
      <c r="AA482" s="19"/>
    </row>
    <row r="483" spans="1:27" ht="231">
      <c r="A483" s="38" t="s">
        <v>477</v>
      </c>
      <c r="B483" s="65"/>
      <c r="C483" s="39"/>
      <c r="D483" s="39"/>
      <c r="E483" s="39"/>
      <c r="F483" s="39"/>
      <c r="H483" s="19" t="s">
        <v>1937</v>
      </c>
      <c r="I483" s="39" t="s">
        <v>56</v>
      </c>
      <c r="J483" s="40" t="s">
        <v>1271</v>
      </c>
      <c r="K483" s="19" t="s">
        <v>2574</v>
      </c>
      <c r="L483" s="19" t="s">
        <v>2575</v>
      </c>
      <c r="M483" s="19" t="s">
        <v>2557</v>
      </c>
      <c r="N483" s="19" t="s">
        <v>2562</v>
      </c>
      <c r="P483" s="2"/>
      <c r="Q483" s="2"/>
      <c r="R483" s="2"/>
      <c r="S483" s="2"/>
      <c r="T483" s="2"/>
      <c r="U483" s="2" t="s">
        <v>2532</v>
      </c>
      <c r="V483" s="2"/>
      <c r="W483" s="2"/>
      <c r="X483" s="19"/>
      <c r="Y483" s="19"/>
      <c r="Z483" s="19"/>
      <c r="AA483" s="19"/>
    </row>
    <row r="484" spans="1:27" ht="231">
      <c r="A484" s="38" t="s">
        <v>477</v>
      </c>
      <c r="B484" s="65"/>
      <c r="C484" s="39"/>
      <c r="D484" s="39"/>
      <c r="E484" s="39"/>
      <c r="F484" s="39"/>
      <c r="H484" s="19" t="s">
        <v>1933</v>
      </c>
      <c r="I484" s="39" t="s">
        <v>43</v>
      </c>
      <c r="J484" s="40" t="s">
        <v>1271</v>
      </c>
      <c r="K484" s="19" t="s">
        <v>2574</v>
      </c>
      <c r="L484" s="19" t="s">
        <v>2575</v>
      </c>
      <c r="M484" s="19" t="s">
        <v>2557</v>
      </c>
      <c r="N484" s="19" t="s">
        <v>2562</v>
      </c>
      <c r="P484" s="2"/>
      <c r="Q484" s="2"/>
      <c r="R484" s="2"/>
      <c r="S484" s="2"/>
      <c r="T484" s="2"/>
      <c r="U484" s="2" t="s">
        <v>2532</v>
      </c>
      <c r="V484" s="2"/>
      <c r="W484" s="2"/>
      <c r="X484" s="19"/>
      <c r="Y484" s="19"/>
      <c r="Z484" s="19"/>
      <c r="AA484" s="19"/>
    </row>
    <row r="485" spans="1:27" ht="231">
      <c r="A485" s="19" t="s">
        <v>929</v>
      </c>
      <c r="B485" s="65"/>
      <c r="H485" s="19" t="s">
        <v>1933</v>
      </c>
      <c r="I485" s="19" t="s">
        <v>54</v>
      </c>
      <c r="J485" s="28" t="s">
        <v>1271</v>
      </c>
      <c r="K485" s="19" t="s">
        <v>2574</v>
      </c>
      <c r="L485" s="19" t="s">
        <v>2575</v>
      </c>
      <c r="M485" s="19" t="s">
        <v>2557</v>
      </c>
      <c r="N485" s="19" t="s">
        <v>2562</v>
      </c>
      <c r="P485" s="2"/>
      <c r="Q485" s="2"/>
      <c r="R485" s="2"/>
      <c r="S485" s="2"/>
      <c r="T485" s="2"/>
      <c r="U485" s="2" t="s">
        <v>2532</v>
      </c>
      <c r="V485" s="2"/>
      <c r="W485" s="2"/>
      <c r="X485" s="19"/>
      <c r="Y485" s="19"/>
      <c r="Z485" s="19"/>
      <c r="AA485" s="19"/>
    </row>
    <row r="486" spans="1:27" ht="231">
      <c r="A486" s="2" t="s">
        <v>475</v>
      </c>
      <c r="B486" s="65"/>
      <c r="I486" s="19" t="s">
        <v>43</v>
      </c>
      <c r="J486" s="28" t="s">
        <v>1271</v>
      </c>
      <c r="K486" s="19" t="s">
        <v>2574</v>
      </c>
      <c r="L486" s="19" t="s">
        <v>2575</v>
      </c>
      <c r="M486" s="19" t="s">
        <v>2557</v>
      </c>
      <c r="N486" s="19" t="s">
        <v>2562</v>
      </c>
      <c r="P486" s="2"/>
      <c r="Q486" s="2"/>
      <c r="R486" s="2"/>
      <c r="S486" s="2"/>
      <c r="T486" s="2"/>
      <c r="U486" s="2" t="s">
        <v>2532</v>
      </c>
      <c r="V486" s="2"/>
      <c r="W486" s="2"/>
      <c r="X486" s="19"/>
      <c r="Y486" s="19"/>
      <c r="Z486" s="19"/>
      <c r="AA486" s="19"/>
    </row>
    <row r="487" spans="1:27" ht="42">
      <c r="A487" s="2" t="s">
        <v>657</v>
      </c>
      <c r="B487" s="65"/>
      <c r="H487" s="39" t="s">
        <v>1935</v>
      </c>
      <c r="I487" s="19" t="s">
        <v>46</v>
      </c>
      <c r="J487" s="28" t="s">
        <v>1775</v>
      </c>
      <c r="K487" s="58" t="s">
        <v>2506</v>
      </c>
      <c r="P487" s="2"/>
      <c r="Q487" s="2"/>
      <c r="R487" s="2"/>
      <c r="S487" s="2"/>
      <c r="T487" s="2"/>
      <c r="U487" s="2" t="s">
        <v>2509</v>
      </c>
      <c r="V487" s="2" t="s">
        <v>2514</v>
      </c>
      <c r="W487" s="2"/>
      <c r="X487" s="19"/>
      <c r="Y487" s="19"/>
      <c r="Z487" s="19"/>
      <c r="AA487" s="19"/>
    </row>
    <row r="488" spans="1:27" ht="42">
      <c r="A488" s="2" t="s">
        <v>647</v>
      </c>
      <c r="B488" s="65"/>
      <c r="H488" s="39" t="s">
        <v>1935</v>
      </c>
      <c r="I488" s="19" t="s">
        <v>46</v>
      </c>
      <c r="J488" s="28" t="s">
        <v>1775</v>
      </c>
      <c r="K488" s="58" t="s">
        <v>2506</v>
      </c>
      <c r="P488" s="2"/>
      <c r="Q488" s="2"/>
      <c r="R488" s="2"/>
      <c r="S488" s="2"/>
      <c r="T488" s="2"/>
      <c r="U488" s="2" t="s">
        <v>2509</v>
      </c>
      <c r="V488" s="2" t="s">
        <v>2514</v>
      </c>
      <c r="W488" s="2"/>
      <c r="X488" s="19"/>
      <c r="Y488" s="19"/>
      <c r="Z488" s="19"/>
      <c r="AA488" s="19"/>
    </row>
    <row r="489" spans="1:27" ht="42">
      <c r="A489" s="2" t="s">
        <v>648</v>
      </c>
      <c r="B489" s="65"/>
      <c r="H489" s="39" t="s">
        <v>1935</v>
      </c>
      <c r="I489" s="19" t="s">
        <v>46</v>
      </c>
      <c r="J489" s="28" t="s">
        <v>1775</v>
      </c>
      <c r="K489" s="58" t="s">
        <v>2506</v>
      </c>
      <c r="P489" s="2"/>
      <c r="Q489" s="2"/>
      <c r="R489" s="2"/>
      <c r="S489" s="2"/>
      <c r="T489" s="2"/>
      <c r="U489" s="2" t="s">
        <v>2509</v>
      </c>
      <c r="V489" s="2" t="s">
        <v>2514</v>
      </c>
      <c r="W489" s="2"/>
      <c r="X489" s="19"/>
      <c r="Y489" s="19"/>
      <c r="Z489" s="19"/>
      <c r="AA489" s="19"/>
    </row>
    <row r="490" spans="1:27" ht="63">
      <c r="A490" s="2" t="s">
        <v>322</v>
      </c>
      <c r="B490" s="65"/>
      <c r="I490" s="19" t="s">
        <v>38</v>
      </c>
      <c r="J490" s="28" t="s">
        <v>1865</v>
      </c>
      <c r="K490" s="58" t="s">
        <v>2574</v>
      </c>
      <c r="P490" s="2"/>
      <c r="Q490" s="2"/>
      <c r="R490" s="2"/>
      <c r="S490" s="2"/>
      <c r="T490" s="2"/>
      <c r="U490" s="2" t="s">
        <v>2567</v>
      </c>
      <c r="V490" s="2" t="s">
        <v>2515</v>
      </c>
      <c r="W490" s="2" t="s">
        <v>2517</v>
      </c>
      <c r="X490" s="19" t="s">
        <v>2510</v>
      </c>
      <c r="Y490" s="19" t="s">
        <v>2511</v>
      </c>
      <c r="Z490" s="19"/>
      <c r="AA490" s="19"/>
    </row>
    <row r="491" spans="1:27" ht="63">
      <c r="A491" s="2" t="s">
        <v>325</v>
      </c>
      <c r="B491" s="65"/>
      <c r="I491" s="19" t="s">
        <v>38</v>
      </c>
      <c r="J491" s="28" t="s">
        <v>1865</v>
      </c>
      <c r="K491" s="58" t="s">
        <v>2574</v>
      </c>
      <c r="P491" s="2"/>
      <c r="Q491" s="2"/>
      <c r="R491" s="2"/>
      <c r="S491" s="2"/>
      <c r="T491" s="2"/>
      <c r="U491" s="2" t="s">
        <v>2567</v>
      </c>
      <c r="V491" s="2" t="s">
        <v>2515</v>
      </c>
      <c r="W491" s="2" t="s">
        <v>2517</v>
      </c>
      <c r="X491" s="19" t="s">
        <v>2510</v>
      </c>
      <c r="Y491" s="19" t="s">
        <v>2511</v>
      </c>
      <c r="Z491" s="19"/>
      <c r="AA491" s="19"/>
    </row>
    <row r="492" spans="1:27" ht="66" customHeight="1">
      <c r="A492" s="2" t="s">
        <v>323</v>
      </c>
      <c r="B492" s="65"/>
      <c r="I492" s="19" t="s">
        <v>38</v>
      </c>
      <c r="J492" s="28" t="s">
        <v>1865</v>
      </c>
      <c r="K492" s="58" t="s">
        <v>2574</v>
      </c>
      <c r="P492" s="2"/>
      <c r="Q492" s="2"/>
      <c r="R492" s="2"/>
      <c r="S492" s="2"/>
      <c r="T492" s="2"/>
      <c r="U492" s="2" t="s">
        <v>2567</v>
      </c>
      <c r="V492" s="2" t="s">
        <v>2515</v>
      </c>
      <c r="W492" s="2" t="s">
        <v>2517</v>
      </c>
      <c r="X492" s="19" t="s">
        <v>2510</v>
      </c>
      <c r="Y492" s="19" t="s">
        <v>2511</v>
      </c>
      <c r="Z492" s="19"/>
      <c r="AA492" s="19"/>
    </row>
    <row r="493" spans="1:27" ht="66" customHeight="1">
      <c r="A493" s="2" t="s">
        <v>324</v>
      </c>
      <c r="B493" s="65"/>
      <c r="I493" s="19" t="s">
        <v>38</v>
      </c>
      <c r="J493" s="28" t="s">
        <v>1865</v>
      </c>
      <c r="K493" s="58" t="s">
        <v>2574</v>
      </c>
      <c r="P493" s="2"/>
      <c r="Q493" s="2"/>
      <c r="R493" s="2"/>
      <c r="S493" s="2"/>
      <c r="T493" s="2"/>
      <c r="U493" s="2" t="s">
        <v>2567</v>
      </c>
      <c r="V493" s="2" t="s">
        <v>2515</v>
      </c>
      <c r="W493" s="2" t="s">
        <v>2517</v>
      </c>
      <c r="X493" s="19" t="s">
        <v>2510</v>
      </c>
      <c r="Y493" s="19" t="s">
        <v>2511</v>
      </c>
      <c r="Z493" s="19"/>
      <c r="AA493" s="19"/>
    </row>
    <row r="494" spans="1:27" ht="126">
      <c r="A494" s="2" t="s">
        <v>2139</v>
      </c>
      <c r="B494" s="65"/>
      <c r="I494" s="19" t="s">
        <v>50</v>
      </c>
      <c r="J494" s="28" t="s">
        <v>1272</v>
      </c>
      <c r="K494" s="19" t="s">
        <v>2506</v>
      </c>
      <c r="L494" s="19" t="s">
        <v>2558</v>
      </c>
      <c r="M494" s="19" t="s">
        <v>2541</v>
      </c>
      <c r="P494" s="2"/>
      <c r="Q494" s="2"/>
      <c r="R494" s="2"/>
      <c r="S494" s="2"/>
      <c r="T494" s="2"/>
      <c r="U494" s="2" t="s">
        <v>2509</v>
      </c>
      <c r="V494" s="2" t="s">
        <v>2511</v>
      </c>
      <c r="W494" s="2" t="s">
        <v>2514</v>
      </c>
      <c r="X494" s="19"/>
      <c r="Y494" s="19"/>
      <c r="Z494" s="19"/>
      <c r="AA494" s="19"/>
    </row>
    <row r="495" spans="1:27" s="39" customFormat="1" ht="126">
      <c r="A495" s="2" t="s">
        <v>1159</v>
      </c>
      <c r="B495" s="65"/>
      <c r="C495" s="19"/>
      <c r="D495" s="19"/>
      <c r="E495" s="19"/>
      <c r="F495" s="19"/>
      <c r="G495" s="2"/>
      <c r="H495" s="19" t="s">
        <v>1933</v>
      </c>
      <c r="I495" s="19" t="s">
        <v>60</v>
      </c>
      <c r="J495" s="28" t="s">
        <v>1272</v>
      </c>
      <c r="K495" s="19" t="s">
        <v>2506</v>
      </c>
      <c r="L495" s="19" t="s">
        <v>2558</v>
      </c>
      <c r="M495" s="19" t="s">
        <v>2541</v>
      </c>
      <c r="N495" s="19"/>
      <c r="O495" s="19"/>
      <c r="P495" s="2"/>
      <c r="Q495" s="2"/>
      <c r="R495" s="2"/>
      <c r="S495" s="2"/>
      <c r="T495" s="2"/>
      <c r="U495" s="2" t="s">
        <v>2509</v>
      </c>
      <c r="V495" s="2" t="s">
        <v>2511</v>
      </c>
      <c r="W495" s="2" t="s">
        <v>2514</v>
      </c>
      <c r="X495" s="19"/>
      <c r="Y495" s="19"/>
      <c r="Z495" s="19"/>
      <c r="AA495" s="19"/>
    </row>
    <row r="496" spans="1:27" s="39" customFormat="1" ht="126">
      <c r="A496" s="2" t="s">
        <v>1160</v>
      </c>
      <c r="B496" s="65"/>
      <c r="C496" s="19"/>
      <c r="D496" s="19"/>
      <c r="E496" s="19"/>
      <c r="F496" s="19"/>
      <c r="G496" s="2"/>
      <c r="H496" s="19" t="s">
        <v>1933</v>
      </c>
      <c r="I496" s="19" t="s">
        <v>60</v>
      </c>
      <c r="J496" s="28" t="s">
        <v>1272</v>
      </c>
      <c r="K496" s="19" t="s">
        <v>2506</v>
      </c>
      <c r="L496" s="19" t="s">
        <v>2558</v>
      </c>
      <c r="M496" s="19" t="s">
        <v>2541</v>
      </c>
      <c r="N496" s="19"/>
      <c r="O496" s="19"/>
      <c r="P496" s="2"/>
      <c r="Q496" s="2"/>
      <c r="R496" s="2"/>
      <c r="S496" s="2"/>
      <c r="T496" s="2"/>
      <c r="U496" s="2" t="s">
        <v>2509</v>
      </c>
      <c r="V496" s="2" t="s">
        <v>2511</v>
      </c>
      <c r="W496" s="2" t="s">
        <v>2514</v>
      </c>
      <c r="X496" s="19"/>
      <c r="Y496" s="19"/>
      <c r="Z496" s="19"/>
      <c r="AA496" s="19"/>
    </row>
    <row r="497" spans="1:27" s="39" customFormat="1" ht="126">
      <c r="A497" s="2" t="s">
        <v>2138</v>
      </c>
      <c r="B497" s="65"/>
      <c r="C497" s="19"/>
      <c r="D497" s="19"/>
      <c r="E497" s="19"/>
      <c r="F497" s="19"/>
      <c r="G497" s="2"/>
      <c r="H497" s="19"/>
      <c r="I497" s="19" t="s">
        <v>50</v>
      </c>
      <c r="J497" s="28" t="s">
        <v>1272</v>
      </c>
      <c r="K497" s="19" t="s">
        <v>2506</v>
      </c>
      <c r="L497" s="19" t="s">
        <v>2558</v>
      </c>
      <c r="M497" s="19" t="s">
        <v>2541</v>
      </c>
      <c r="N497" s="19"/>
      <c r="O497" s="19"/>
      <c r="P497" s="2"/>
      <c r="Q497" s="2"/>
      <c r="R497" s="2"/>
      <c r="S497" s="2"/>
      <c r="T497" s="2"/>
      <c r="U497" s="2" t="s">
        <v>2509</v>
      </c>
      <c r="V497" s="2" t="s">
        <v>2511</v>
      </c>
      <c r="W497" s="2" t="s">
        <v>2514</v>
      </c>
      <c r="X497" s="19"/>
      <c r="Y497" s="19"/>
      <c r="Z497" s="19"/>
      <c r="AA497" s="19"/>
    </row>
    <row r="498" spans="1:27" s="39" customFormat="1" ht="63">
      <c r="A498" s="19" t="s">
        <v>265</v>
      </c>
      <c r="B498" s="65"/>
      <c r="C498" s="19"/>
      <c r="D498" s="19"/>
      <c r="E498" s="19"/>
      <c r="F498" s="19"/>
      <c r="G498" s="2"/>
      <c r="H498" s="19"/>
      <c r="I498" s="19" t="s">
        <v>70</v>
      </c>
      <c r="J498" s="28" t="s">
        <v>1840</v>
      </c>
      <c r="K498" s="58" t="s">
        <v>2506</v>
      </c>
      <c r="L498" s="19"/>
      <c r="M498" s="19"/>
      <c r="N498" s="19"/>
      <c r="O498" s="19"/>
      <c r="P498" s="2"/>
      <c r="Q498" s="2"/>
      <c r="R498" s="2"/>
      <c r="S498" s="2"/>
      <c r="T498" s="2"/>
      <c r="U498" s="2" t="s">
        <v>2509</v>
      </c>
      <c r="V498" s="2" t="s">
        <v>2515</v>
      </c>
      <c r="W498" s="2"/>
      <c r="X498" s="19"/>
      <c r="Y498" s="19"/>
      <c r="Z498" s="19"/>
      <c r="AA498" s="19"/>
    </row>
    <row r="499" spans="1:27" s="39" customFormat="1" ht="63">
      <c r="A499" s="19" t="s">
        <v>264</v>
      </c>
      <c r="B499" s="65"/>
      <c r="C499" s="19"/>
      <c r="D499" s="19"/>
      <c r="E499" s="19"/>
      <c r="F499" s="19"/>
      <c r="G499" s="2"/>
      <c r="H499" s="19"/>
      <c r="I499" s="19" t="s">
        <v>70</v>
      </c>
      <c r="J499" s="28" t="s">
        <v>1840</v>
      </c>
      <c r="K499" s="58" t="s">
        <v>2506</v>
      </c>
      <c r="L499" s="19"/>
      <c r="M499" s="19"/>
      <c r="N499" s="19"/>
      <c r="O499" s="19"/>
      <c r="P499" s="2"/>
      <c r="Q499" s="2"/>
      <c r="R499" s="2"/>
      <c r="S499" s="2"/>
      <c r="T499" s="2"/>
      <c r="U499" s="2" t="s">
        <v>2509</v>
      </c>
      <c r="V499" s="2" t="s">
        <v>2515</v>
      </c>
      <c r="W499" s="2"/>
      <c r="X499" s="19"/>
      <c r="Y499" s="19"/>
      <c r="Z499" s="19"/>
      <c r="AA499" s="19"/>
    </row>
    <row r="500" spans="1:27" s="39" customFormat="1" ht="168">
      <c r="A500" s="2" t="s">
        <v>466</v>
      </c>
      <c r="B500" s="65"/>
      <c r="C500" s="19"/>
      <c r="D500" s="19"/>
      <c r="E500" s="19"/>
      <c r="F500" s="19"/>
      <c r="G500" s="2"/>
      <c r="H500" s="19"/>
      <c r="I500" s="19" t="s">
        <v>41</v>
      </c>
      <c r="J500" s="28" t="s">
        <v>1786</v>
      </c>
      <c r="K500" s="19" t="s">
        <v>2507</v>
      </c>
      <c r="L500" s="19" t="s">
        <v>2582</v>
      </c>
      <c r="M500" s="19"/>
      <c r="N500" s="19"/>
      <c r="O500" s="19"/>
      <c r="P500" s="2"/>
      <c r="Q500" s="2"/>
      <c r="R500" s="2"/>
      <c r="S500" s="2"/>
      <c r="T500" s="2"/>
      <c r="U500" s="2" t="s">
        <v>2516</v>
      </c>
      <c r="V500" s="2" t="s">
        <v>2526</v>
      </c>
      <c r="W500" s="2"/>
      <c r="X500" s="19"/>
      <c r="Y500" s="19"/>
      <c r="Z500" s="19"/>
      <c r="AA500" s="19"/>
    </row>
    <row r="501" spans="1:27" ht="168">
      <c r="A501" s="2" t="s">
        <v>367</v>
      </c>
      <c r="B501" s="65"/>
      <c r="I501" s="19" t="s">
        <v>39</v>
      </c>
      <c r="J501" s="28" t="s">
        <v>1786</v>
      </c>
      <c r="K501" s="19" t="s">
        <v>2507</v>
      </c>
      <c r="L501" s="19" t="s">
        <v>2582</v>
      </c>
      <c r="P501" s="2"/>
      <c r="Q501" s="2"/>
      <c r="R501" s="2"/>
      <c r="S501" s="2"/>
      <c r="T501" s="2"/>
      <c r="U501" s="2" t="s">
        <v>2516</v>
      </c>
      <c r="V501" s="2" t="s">
        <v>2526</v>
      </c>
      <c r="W501" s="2"/>
      <c r="X501" s="19"/>
      <c r="Y501" s="19"/>
      <c r="Z501" s="19"/>
      <c r="AA501" s="19"/>
    </row>
    <row r="502" spans="1:27" ht="168">
      <c r="A502" s="2" t="s">
        <v>574</v>
      </c>
      <c r="B502" s="65"/>
      <c r="H502" s="19" t="s">
        <v>1933</v>
      </c>
      <c r="I502" s="19" t="s">
        <v>44</v>
      </c>
      <c r="J502" s="28" t="s">
        <v>1786</v>
      </c>
      <c r="K502" s="19" t="s">
        <v>2507</v>
      </c>
      <c r="L502" s="19" t="s">
        <v>2582</v>
      </c>
      <c r="P502" s="2"/>
      <c r="Q502" s="2"/>
      <c r="R502" s="2"/>
      <c r="S502" s="2"/>
      <c r="T502" s="2"/>
      <c r="U502" s="2" t="s">
        <v>2516</v>
      </c>
      <c r="V502" s="2" t="s">
        <v>2526</v>
      </c>
      <c r="W502" s="2"/>
      <c r="X502" s="19"/>
      <c r="Y502" s="19"/>
      <c r="Z502" s="19"/>
      <c r="AA502" s="19"/>
    </row>
    <row r="503" spans="1:27" ht="168">
      <c r="A503" s="2" t="s">
        <v>468</v>
      </c>
      <c r="B503" s="65"/>
      <c r="I503" s="19" t="s">
        <v>41</v>
      </c>
      <c r="J503" s="28" t="s">
        <v>1786</v>
      </c>
      <c r="K503" s="19" t="s">
        <v>2507</v>
      </c>
      <c r="L503" s="19" t="s">
        <v>2582</v>
      </c>
      <c r="P503" s="2"/>
      <c r="Q503" s="2"/>
      <c r="R503" s="2"/>
      <c r="S503" s="2"/>
      <c r="T503" s="2"/>
      <c r="U503" s="2" t="s">
        <v>2516</v>
      </c>
      <c r="V503" s="2" t="s">
        <v>2526</v>
      </c>
      <c r="W503" s="2"/>
      <c r="X503" s="19"/>
      <c r="Y503" s="19"/>
      <c r="Z503" s="19"/>
      <c r="AA503" s="19"/>
    </row>
    <row r="504" spans="1:27" ht="168">
      <c r="A504" s="2" t="s">
        <v>465</v>
      </c>
      <c r="B504" s="65"/>
      <c r="I504" s="19" t="s">
        <v>41</v>
      </c>
      <c r="J504" s="28" t="s">
        <v>1786</v>
      </c>
      <c r="K504" s="19" t="s">
        <v>2507</v>
      </c>
      <c r="L504" s="19" t="s">
        <v>2582</v>
      </c>
      <c r="P504" s="2"/>
      <c r="Q504" s="2"/>
      <c r="R504" s="2"/>
      <c r="S504" s="2"/>
      <c r="T504" s="2"/>
      <c r="U504" s="2" t="s">
        <v>2516</v>
      </c>
      <c r="V504" s="2" t="s">
        <v>2526</v>
      </c>
      <c r="W504" s="2"/>
      <c r="X504" s="19"/>
      <c r="Y504" s="19"/>
      <c r="Z504" s="19"/>
      <c r="AA504" s="19"/>
    </row>
    <row r="505" spans="1:27" ht="168">
      <c r="A505" s="2" t="s">
        <v>467</v>
      </c>
      <c r="B505" s="65"/>
      <c r="I505" s="19" t="s">
        <v>41</v>
      </c>
      <c r="J505" s="28" t="s">
        <v>1786</v>
      </c>
      <c r="K505" s="19" t="s">
        <v>2507</v>
      </c>
      <c r="L505" s="19" t="s">
        <v>2582</v>
      </c>
      <c r="P505" s="2"/>
      <c r="Q505" s="2"/>
      <c r="R505" s="2"/>
      <c r="S505" s="2"/>
      <c r="T505" s="2"/>
      <c r="U505" s="2" t="s">
        <v>2516</v>
      </c>
      <c r="V505" s="2" t="s">
        <v>2526</v>
      </c>
      <c r="W505" s="2"/>
      <c r="X505" s="19"/>
      <c r="Y505" s="19"/>
      <c r="Z505" s="19"/>
      <c r="AA505" s="19"/>
    </row>
    <row r="506" spans="1:27" ht="168">
      <c r="A506" s="2" t="s">
        <v>366</v>
      </c>
      <c r="B506" s="65"/>
      <c r="I506" s="19" t="s">
        <v>39</v>
      </c>
      <c r="J506" s="28" t="s">
        <v>1786</v>
      </c>
      <c r="K506" s="19" t="s">
        <v>2507</v>
      </c>
      <c r="L506" s="19" t="s">
        <v>2582</v>
      </c>
      <c r="P506" s="2"/>
      <c r="Q506" s="2"/>
      <c r="R506" s="2"/>
      <c r="S506" s="2"/>
      <c r="T506" s="2"/>
      <c r="U506" s="2" t="s">
        <v>2516</v>
      </c>
      <c r="V506" s="2" t="s">
        <v>2526</v>
      </c>
      <c r="W506" s="2"/>
      <c r="X506" s="19"/>
      <c r="Y506" s="19"/>
      <c r="Z506" s="19"/>
      <c r="AA506" s="19"/>
    </row>
    <row r="507" spans="1:27" ht="168">
      <c r="A507" s="2" t="s">
        <v>464</v>
      </c>
      <c r="B507" s="65"/>
      <c r="I507" s="19" t="s">
        <v>41</v>
      </c>
      <c r="J507" s="28" t="s">
        <v>1786</v>
      </c>
      <c r="K507" s="19" t="s">
        <v>2507</v>
      </c>
      <c r="L507" s="19" t="s">
        <v>2582</v>
      </c>
      <c r="P507" s="2"/>
      <c r="Q507" s="2"/>
      <c r="R507" s="2"/>
      <c r="S507" s="2"/>
      <c r="T507" s="2"/>
      <c r="U507" s="2" t="s">
        <v>2516</v>
      </c>
      <c r="V507" s="2" t="s">
        <v>2526</v>
      </c>
      <c r="W507" s="2"/>
      <c r="X507" s="19"/>
      <c r="Y507" s="19"/>
      <c r="Z507" s="19"/>
      <c r="AA507" s="19"/>
    </row>
    <row r="508" spans="1:27" ht="147">
      <c r="A508" s="2" t="s">
        <v>420</v>
      </c>
      <c r="B508" s="65"/>
      <c r="I508" s="19" t="s">
        <v>405</v>
      </c>
      <c r="J508" s="28" t="s">
        <v>1910</v>
      </c>
      <c r="K508" s="19" t="s">
        <v>2572</v>
      </c>
      <c r="L508" s="19" t="s">
        <v>2508</v>
      </c>
      <c r="M508" s="19" t="s">
        <v>2533</v>
      </c>
      <c r="N508" s="19" t="s">
        <v>2534</v>
      </c>
      <c r="P508" s="2"/>
      <c r="Q508" s="2"/>
      <c r="R508" s="2"/>
      <c r="S508" s="2"/>
      <c r="T508" s="2"/>
      <c r="U508" s="2" t="s">
        <v>2569</v>
      </c>
      <c r="V508" s="2" t="s">
        <v>2526</v>
      </c>
      <c r="W508" s="2" t="s">
        <v>2515</v>
      </c>
      <c r="X508" s="19" t="s">
        <v>2512</v>
      </c>
      <c r="Y508" s="19" t="s">
        <v>2514</v>
      </c>
      <c r="Z508" s="19"/>
      <c r="AA508" s="19"/>
    </row>
    <row r="509" spans="1:27" ht="84">
      <c r="A509" s="15" t="s">
        <v>2006</v>
      </c>
      <c r="B509" s="65"/>
      <c r="I509" s="19" t="s">
        <v>1965</v>
      </c>
      <c r="J509" s="28" t="s">
        <v>1978</v>
      </c>
      <c r="K509" s="19" t="s">
        <v>2505</v>
      </c>
      <c r="L509" s="19" t="s">
        <v>2534</v>
      </c>
      <c r="P509" s="2"/>
      <c r="Q509" s="2"/>
      <c r="R509" s="2"/>
      <c r="S509" s="2"/>
      <c r="T509" s="2"/>
      <c r="U509" s="2" t="s">
        <v>2567</v>
      </c>
      <c r="V509" s="2" t="s">
        <v>2515</v>
      </c>
      <c r="W509" s="2" t="s">
        <v>2526</v>
      </c>
      <c r="X509" s="19" t="s">
        <v>2512</v>
      </c>
      <c r="Y509" s="19"/>
      <c r="Z509" s="19"/>
      <c r="AA509" s="19"/>
    </row>
    <row r="510" spans="1:27" ht="84">
      <c r="A510" s="2" t="s">
        <v>2074</v>
      </c>
      <c r="B510" s="65"/>
      <c r="I510" s="19" t="s">
        <v>2087</v>
      </c>
      <c r="J510" s="28" t="s">
        <v>2080</v>
      </c>
      <c r="K510" s="19" t="s">
        <v>2506</v>
      </c>
      <c r="L510" s="19" t="s">
        <v>2556</v>
      </c>
      <c r="M510" s="19" t="s">
        <v>2557</v>
      </c>
      <c r="P510" s="2"/>
      <c r="Q510" s="2"/>
      <c r="R510" s="2"/>
      <c r="S510" s="2"/>
      <c r="T510" s="2"/>
      <c r="U510" s="2" t="s">
        <v>2509</v>
      </c>
      <c r="V510" s="2" t="s">
        <v>2514</v>
      </c>
      <c r="W510" s="2"/>
      <c r="X510" s="19"/>
      <c r="Y510" s="19"/>
      <c r="Z510" s="19"/>
      <c r="AA510" s="19"/>
    </row>
    <row r="511" spans="1:27" ht="84">
      <c r="A511" s="2" t="s">
        <v>2071</v>
      </c>
      <c r="B511" s="65"/>
      <c r="I511" s="19" t="s">
        <v>2087</v>
      </c>
      <c r="J511" s="28" t="s">
        <v>2080</v>
      </c>
      <c r="K511" s="19" t="s">
        <v>2506</v>
      </c>
      <c r="L511" s="19" t="s">
        <v>2556</v>
      </c>
      <c r="M511" s="19" t="s">
        <v>2557</v>
      </c>
      <c r="P511" s="2"/>
      <c r="Q511" s="2"/>
      <c r="R511" s="2"/>
      <c r="S511" s="2"/>
      <c r="T511" s="2"/>
      <c r="U511" s="2" t="s">
        <v>2509</v>
      </c>
      <c r="V511" s="2" t="s">
        <v>2514</v>
      </c>
      <c r="W511" s="2"/>
      <c r="X511" s="19"/>
      <c r="Y511" s="19"/>
      <c r="Z511" s="19"/>
      <c r="AA511" s="19"/>
    </row>
    <row r="512" spans="1:27" ht="84">
      <c r="A512" s="2" t="s">
        <v>2073</v>
      </c>
      <c r="B512" s="65"/>
      <c r="I512" s="19" t="s">
        <v>2087</v>
      </c>
      <c r="J512" s="28" t="s">
        <v>2080</v>
      </c>
      <c r="K512" s="19" t="s">
        <v>2506</v>
      </c>
      <c r="L512" s="19" t="s">
        <v>2556</v>
      </c>
      <c r="M512" s="19" t="s">
        <v>2557</v>
      </c>
      <c r="P512" s="2"/>
      <c r="Q512" s="2"/>
      <c r="R512" s="2"/>
      <c r="S512" s="2"/>
      <c r="T512" s="2"/>
      <c r="U512" s="2" t="s">
        <v>2509</v>
      </c>
      <c r="V512" s="2" t="s">
        <v>2514</v>
      </c>
      <c r="W512" s="2"/>
      <c r="X512" s="19"/>
      <c r="Y512" s="19"/>
      <c r="Z512" s="19"/>
      <c r="AA512" s="19"/>
    </row>
    <row r="513" spans="1:27" ht="84">
      <c r="A513" s="2" t="s">
        <v>2072</v>
      </c>
      <c r="B513" s="65"/>
      <c r="I513" s="19" t="s">
        <v>2087</v>
      </c>
      <c r="J513" s="28" t="s">
        <v>2080</v>
      </c>
      <c r="K513" s="19" t="s">
        <v>2506</v>
      </c>
      <c r="L513" s="19" t="s">
        <v>2556</v>
      </c>
      <c r="M513" s="19" t="s">
        <v>2557</v>
      </c>
      <c r="P513" s="2"/>
      <c r="Q513" s="2"/>
      <c r="R513" s="2"/>
      <c r="S513" s="2"/>
      <c r="T513" s="2"/>
      <c r="U513" s="2" t="s">
        <v>2509</v>
      </c>
      <c r="V513" s="2" t="s">
        <v>2514</v>
      </c>
      <c r="W513" s="2"/>
      <c r="X513" s="19"/>
      <c r="Y513" s="19"/>
      <c r="Z513" s="19"/>
      <c r="AA513" s="19"/>
    </row>
    <row r="514" spans="1:27" ht="84">
      <c r="A514" s="2" t="s">
        <v>2070</v>
      </c>
      <c r="B514" s="65"/>
      <c r="I514" s="19" t="s">
        <v>2087</v>
      </c>
      <c r="J514" s="28" t="s">
        <v>2080</v>
      </c>
      <c r="K514" s="19" t="s">
        <v>2506</v>
      </c>
      <c r="L514" s="19" t="s">
        <v>2556</v>
      </c>
      <c r="M514" s="19" t="s">
        <v>2557</v>
      </c>
      <c r="P514" s="2"/>
      <c r="Q514" s="2"/>
      <c r="R514" s="2"/>
      <c r="S514" s="2"/>
      <c r="T514" s="2"/>
      <c r="U514" s="2" t="s">
        <v>2509</v>
      </c>
      <c r="V514" s="2" t="s">
        <v>2514</v>
      </c>
      <c r="W514" s="2"/>
      <c r="X514" s="19"/>
      <c r="Y514" s="19"/>
      <c r="Z514" s="19"/>
      <c r="AA514" s="19"/>
    </row>
    <row r="515" spans="1:27" ht="84">
      <c r="A515" s="2" t="s">
        <v>827</v>
      </c>
      <c r="B515" s="65"/>
      <c r="H515" s="19" t="s">
        <v>1936</v>
      </c>
      <c r="I515" s="19" t="s">
        <v>2499</v>
      </c>
      <c r="J515" s="28" t="s">
        <v>1273</v>
      </c>
      <c r="K515" s="19" t="s">
        <v>2505</v>
      </c>
      <c r="L515" s="19" t="s">
        <v>2564</v>
      </c>
      <c r="P515" s="2"/>
      <c r="Q515" s="2"/>
      <c r="R515" s="2"/>
      <c r="S515" s="2"/>
      <c r="T515" s="2"/>
      <c r="U515" s="2" t="s">
        <v>2527</v>
      </c>
      <c r="V515" s="2" t="s">
        <v>2550</v>
      </c>
      <c r="W515" s="2"/>
      <c r="X515" s="19"/>
      <c r="Y515" s="19"/>
      <c r="Z515" s="19"/>
      <c r="AA515" s="19"/>
    </row>
    <row r="516" spans="1:27" ht="84">
      <c r="A516" s="2" t="s">
        <v>826</v>
      </c>
      <c r="B516" s="65"/>
      <c r="H516" s="19" t="s">
        <v>1936</v>
      </c>
      <c r="I516" s="19" t="s">
        <v>2499</v>
      </c>
      <c r="J516" s="28" t="s">
        <v>1273</v>
      </c>
      <c r="K516" s="19" t="s">
        <v>2505</v>
      </c>
      <c r="L516" s="19" t="s">
        <v>2564</v>
      </c>
      <c r="P516" s="2"/>
      <c r="Q516" s="2"/>
      <c r="R516" s="2"/>
      <c r="S516" s="2"/>
      <c r="T516" s="2"/>
      <c r="U516" s="2" t="s">
        <v>2527</v>
      </c>
      <c r="V516" s="2" t="s">
        <v>2550</v>
      </c>
      <c r="W516" s="2"/>
      <c r="X516" s="19"/>
      <c r="Y516" s="19"/>
      <c r="Z516" s="19"/>
      <c r="AA516" s="19"/>
    </row>
    <row r="517" spans="1:27" ht="84">
      <c r="A517" s="2" t="s">
        <v>472</v>
      </c>
      <c r="B517" s="65"/>
      <c r="I517" s="19" t="s">
        <v>41</v>
      </c>
      <c r="J517" s="28" t="s">
        <v>1922</v>
      </c>
      <c r="K517" s="19" t="s">
        <v>2505</v>
      </c>
      <c r="L517" s="19" t="s">
        <v>2564</v>
      </c>
      <c r="M517" s="19" t="s">
        <v>2534</v>
      </c>
      <c r="N517" s="19" t="s">
        <v>2565</v>
      </c>
      <c r="O517" s="19" t="s">
        <v>2561</v>
      </c>
      <c r="P517" s="2"/>
      <c r="Q517" s="2"/>
      <c r="R517" s="2"/>
      <c r="S517" s="2"/>
      <c r="T517" s="2"/>
      <c r="U517" s="2" t="s">
        <v>2527</v>
      </c>
      <c r="V517" s="2" t="s">
        <v>2550</v>
      </c>
      <c r="W517" s="2"/>
      <c r="X517" s="19"/>
      <c r="Y517" s="19"/>
      <c r="Z517" s="19"/>
      <c r="AA517" s="19"/>
    </row>
    <row r="518" spans="1:27" ht="84">
      <c r="A518" s="2" t="s">
        <v>470</v>
      </c>
      <c r="B518" s="65"/>
      <c r="I518" s="19" t="s">
        <v>41</v>
      </c>
      <c r="J518" s="28" t="s">
        <v>1922</v>
      </c>
      <c r="K518" s="19" t="s">
        <v>2505</v>
      </c>
      <c r="L518" s="19" t="s">
        <v>2564</v>
      </c>
      <c r="M518" s="19" t="s">
        <v>2534</v>
      </c>
      <c r="N518" s="19" t="s">
        <v>2565</v>
      </c>
      <c r="O518" s="19" t="s">
        <v>2561</v>
      </c>
      <c r="P518" s="2"/>
      <c r="Q518" s="2"/>
      <c r="R518" s="2"/>
      <c r="S518" s="2"/>
      <c r="T518" s="2"/>
      <c r="U518" s="2" t="s">
        <v>2527</v>
      </c>
      <c r="V518" s="2" t="s">
        <v>2550</v>
      </c>
      <c r="W518" s="2"/>
      <c r="X518" s="19"/>
      <c r="Y518" s="19"/>
      <c r="Z518" s="19"/>
      <c r="AA518" s="19"/>
    </row>
    <row r="519" spans="1:27" ht="84">
      <c r="A519" s="2" t="s">
        <v>471</v>
      </c>
      <c r="B519" s="65"/>
      <c r="I519" s="19" t="s">
        <v>41</v>
      </c>
      <c r="J519" s="28" t="s">
        <v>1922</v>
      </c>
      <c r="K519" s="19" t="s">
        <v>2505</v>
      </c>
      <c r="L519" s="19" t="s">
        <v>2564</v>
      </c>
      <c r="M519" s="19" t="s">
        <v>2534</v>
      </c>
      <c r="N519" s="19" t="s">
        <v>2565</v>
      </c>
      <c r="O519" s="19" t="s">
        <v>2561</v>
      </c>
      <c r="P519" s="2"/>
      <c r="Q519" s="2"/>
      <c r="R519" s="2"/>
      <c r="S519" s="2"/>
      <c r="T519" s="2"/>
      <c r="U519" s="2" t="s">
        <v>2527</v>
      </c>
      <c r="V519" s="2" t="s">
        <v>2550</v>
      </c>
      <c r="W519" s="2"/>
      <c r="X519" s="19"/>
      <c r="Y519" s="19"/>
      <c r="Z519" s="19"/>
      <c r="AA519" s="19"/>
    </row>
    <row r="520" spans="1:27" ht="63">
      <c r="A520" s="19" t="s">
        <v>2423</v>
      </c>
      <c r="B520" s="65"/>
      <c r="I520" s="19" t="s">
        <v>63</v>
      </c>
      <c r="J520" s="28" t="s">
        <v>2397</v>
      </c>
      <c r="K520" s="19" t="s">
        <v>2505</v>
      </c>
      <c r="L520" s="19" t="s">
        <v>2533</v>
      </c>
      <c r="P520" s="2"/>
      <c r="Q520" s="2"/>
      <c r="R520" s="2"/>
      <c r="S520" s="2"/>
      <c r="T520" s="2"/>
      <c r="U520" s="2" t="s">
        <v>2527</v>
      </c>
      <c r="V520" s="2" t="s">
        <v>2549</v>
      </c>
      <c r="W520" s="2"/>
      <c r="X520" s="19"/>
      <c r="Y520" s="19"/>
      <c r="Z520" s="19"/>
      <c r="AA520" s="19"/>
    </row>
    <row r="521" spans="1:27" ht="147">
      <c r="A521" s="2" t="s">
        <v>2279</v>
      </c>
      <c r="B521" s="65"/>
      <c r="I521" s="19" t="s">
        <v>2502</v>
      </c>
      <c r="J521" s="28" t="s">
        <v>2312</v>
      </c>
      <c r="K521" s="19" t="s">
        <v>2506</v>
      </c>
      <c r="L521" s="19" t="s">
        <v>2571</v>
      </c>
      <c r="M521" s="19" t="s">
        <v>2508</v>
      </c>
      <c r="P521" s="2"/>
      <c r="Q521" s="2"/>
      <c r="R521" s="2"/>
      <c r="S521" s="2"/>
      <c r="T521" s="2"/>
      <c r="U521" s="2" t="s">
        <v>2509</v>
      </c>
      <c r="V521" s="2" t="s">
        <v>2512</v>
      </c>
      <c r="W521" s="2"/>
      <c r="X521" s="19"/>
      <c r="Y521" s="19"/>
      <c r="Z521" s="19"/>
      <c r="AA521" s="19"/>
    </row>
    <row r="522" spans="1:27" ht="147">
      <c r="A522" s="2" t="s">
        <v>2280</v>
      </c>
      <c r="B522" s="65"/>
      <c r="I522" s="19" t="s">
        <v>2502</v>
      </c>
      <c r="J522" s="28" t="s">
        <v>2312</v>
      </c>
      <c r="K522" s="19" t="s">
        <v>2506</v>
      </c>
      <c r="L522" s="19" t="s">
        <v>2571</v>
      </c>
      <c r="M522" s="19" t="s">
        <v>2508</v>
      </c>
      <c r="P522" s="2"/>
      <c r="Q522" s="2"/>
      <c r="R522" s="2"/>
      <c r="S522" s="2"/>
      <c r="T522" s="2"/>
      <c r="U522" s="2" t="s">
        <v>2509</v>
      </c>
      <c r="V522" s="2" t="s">
        <v>2512</v>
      </c>
      <c r="W522" s="2"/>
      <c r="X522" s="19"/>
      <c r="Y522" s="19"/>
      <c r="Z522" s="19"/>
      <c r="AA522" s="19"/>
    </row>
    <row r="523" spans="1:27" ht="42">
      <c r="A523" s="19" t="s">
        <v>2424</v>
      </c>
      <c r="B523" s="65"/>
      <c r="I523" s="19" t="s">
        <v>63</v>
      </c>
      <c r="J523" s="28" t="s">
        <v>2399</v>
      </c>
      <c r="K523" s="19" t="s">
        <v>2505</v>
      </c>
      <c r="L523" s="19" t="s">
        <v>2533</v>
      </c>
      <c r="P523" s="2"/>
      <c r="Q523" s="2"/>
      <c r="R523" s="2"/>
      <c r="S523" s="2"/>
      <c r="T523" s="2"/>
      <c r="U523" s="2" t="s">
        <v>2527</v>
      </c>
      <c r="V523" s="2" t="s">
        <v>2549</v>
      </c>
      <c r="W523" s="2"/>
      <c r="X523" s="19"/>
      <c r="Y523" s="19"/>
      <c r="Z523" s="19"/>
      <c r="AA523" s="19"/>
    </row>
    <row r="524" spans="1:27" ht="154.15" customHeight="1">
      <c r="A524" s="2" t="s">
        <v>368</v>
      </c>
      <c r="B524" s="65"/>
      <c r="I524" s="19" t="s">
        <v>39</v>
      </c>
      <c r="J524" s="28" t="s">
        <v>1879</v>
      </c>
      <c r="K524" s="19" t="s">
        <v>2506</v>
      </c>
      <c r="L524" s="19" t="s">
        <v>2541</v>
      </c>
      <c r="P524" s="2"/>
      <c r="Q524" s="2"/>
      <c r="R524" s="2"/>
      <c r="S524" s="2"/>
      <c r="T524" s="2"/>
      <c r="U524" s="2" t="s">
        <v>2509</v>
      </c>
      <c r="V524" s="2" t="s">
        <v>2514</v>
      </c>
      <c r="W524" s="2"/>
      <c r="X524" s="19"/>
      <c r="Y524" s="19"/>
      <c r="Z524" s="19"/>
      <c r="AA524" s="19"/>
    </row>
    <row r="525" spans="1:27" ht="147">
      <c r="A525" s="2" t="s">
        <v>369</v>
      </c>
      <c r="B525" s="65"/>
      <c r="I525" s="19" t="s">
        <v>39</v>
      </c>
      <c r="J525" s="28" t="s">
        <v>1879</v>
      </c>
      <c r="K525" s="19" t="s">
        <v>2506</v>
      </c>
      <c r="L525" s="19" t="s">
        <v>2541</v>
      </c>
      <c r="P525" s="2"/>
      <c r="Q525" s="2"/>
      <c r="R525" s="2"/>
      <c r="S525" s="2"/>
      <c r="T525" s="2"/>
      <c r="U525" s="2" t="s">
        <v>2509</v>
      </c>
      <c r="V525" s="2" t="s">
        <v>2514</v>
      </c>
      <c r="W525" s="2"/>
      <c r="X525" s="19"/>
      <c r="Y525" s="19"/>
      <c r="Z525" s="19"/>
      <c r="AA525" s="19"/>
    </row>
    <row r="526" spans="1:27" ht="147">
      <c r="A526" s="2" t="s">
        <v>370</v>
      </c>
      <c r="B526" s="65"/>
      <c r="I526" s="19" t="s">
        <v>39</v>
      </c>
      <c r="J526" s="28" t="s">
        <v>1879</v>
      </c>
      <c r="K526" s="19" t="s">
        <v>2506</v>
      </c>
      <c r="L526" s="19" t="s">
        <v>2541</v>
      </c>
      <c r="P526" s="2"/>
      <c r="Q526" s="2"/>
      <c r="R526" s="2"/>
      <c r="S526" s="2"/>
      <c r="T526" s="2"/>
      <c r="U526" s="2" t="s">
        <v>2509</v>
      </c>
      <c r="V526" s="2" t="s">
        <v>2514</v>
      </c>
      <c r="W526" s="2"/>
      <c r="X526" s="19"/>
      <c r="Y526" s="19"/>
      <c r="Z526" s="19"/>
      <c r="AA526" s="19"/>
    </row>
    <row r="527" spans="1:27" ht="147">
      <c r="A527" s="2" t="s">
        <v>2196</v>
      </c>
      <c r="B527" s="65"/>
      <c r="I527" s="19" t="s">
        <v>2179</v>
      </c>
      <c r="J527" s="28" t="s">
        <v>1879</v>
      </c>
      <c r="K527" s="19" t="s">
        <v>2506</v>
      </c>
      <c r="L527" s="19" t="s">
        <v>2541</v>
      </c>
      <c r="P527" s="2"/>
      <c r="Q527" s="2"/>
      <c r="R527" s="2"/>
      <c r="S527" s="2"/>
      <c r="T527" s="2"/>
      <c r="U527" s="2" t="s">
        <v>2509</v>
      </c>
      <c r="V527" s="2" t="s">
        <v>2514</v>
      </c>
      <c r="W527" s="2"/>
      <c r="X527" s="19"/>
      <c r="Y527" s="19"/>
      <c r="Z527" s="19"/>
      <c r="AA527" s="19"/>
    </row>
    <row r="528" spans="1:27" ht="42">
      <c r="A528" s="2" t="s">
        <v>595</v>
      </c>
      <c r="B528" s="65"/>
      <c r="H528" s="19" t="s">
        <v>1934</v>
      </c>
      <c r="I528" s="19" t="s">
        <v>45</v>
      </c>
      <c r="J528" s="28" t="s">
        <v>1784</v>
      </c>
      <c r="K528" s="58" t="s">
        <v>2506</v>
      </c>
      <c r="P528" s="2"/>
      <c r="Q528" s="2"/>
      <c r="R528" s="2"/>
      <c r="S528" s="2"/>
      <c r="T528" s="2"/>
      <c r="U528" s="2" t="s">
        <v>2509</v>
      </c>
      <c r="V528" s="2" t="s">
        <v>2512</v>
      </c>
      <c r="W528" s="2"/>
      <c r="X528" s="19"/>
      <c r="Y528" s="19"/>
      <c r="Z528" s="19"/>
      <c r="AA528" s="19"/>
    </row>
    <row r="529" spans="1:27" ht="42">
      <c r="A529" s="2" t="s">
        <v>599</v>
      </c>
      <c r="B529" s="65"/>
      <c r="H529" s="19" t="s">
        <v>1934</v>
      </c>
      <c r="I529" s="19" t="s">
        <v>45</v>
      </c>
      <c r="J529" s="28" t="s">
        <v>1784</v>
      </c>
      <c r="K529" s="58" t="s">
        <v>2506</v>
      </c>
      <c r="P529" s="2"/>
      <c r="Q529" s="2"/>
      <c r="R529" s="2"/>
      <c r="S529" s="2"/>
      <c r="T529" s="2"/>
      <c r="U529" s="2" t="s">
        <v>2509</v>
      </c>
      <c r="V529" s="2" t="s">
        <v>2512</v>
      </c>
      <c r="W529" s="2"/>
      <c r="X529" s="19"/>
      <c r="Y529" s="19"/>
      <c r="Z529" s="19"/>
      <c r="AA529" s="19"/>
    </row>
    <row r="530" spans="1:27" ht="42">
      <c r="A530" s="38" t="s">
        <v>2419</v>
      </c>
      <c r="B530" s="65" t="s">
        <v>2671</v>
      </c>
      <c r="C530" s="39" t="s">
        <v>2666</v>
      </c>
      <c r="D530" s="39" t="s">
        <v>2506</v>
      </c>
      <c r="E530" s="39" t="s">
        <v>2656</v>
      </c>
      <c r="F530" s="39" t="s">
        <v>1219</v>
      </c>
      <c r="H530" s="19" t="s">
        <v>1934</v>
      </c>
      <c r="I530" s="39" t="s">
        <v>45</v>
      </c>
      <c r="J530" s="40" t="s">
        <v>1784</v>
      </c>
      <c r="K530" s="58" t="s">
        <v>2506</v>
      </c>
      <c r="L530" s="39"/>
      <c r="M530" s="39"/>
      <c r="N530" s="39"/>
      <c r="O530" s="39"/>
      <c r="P530" s="2"/>
      <c r="Q530" s="2"/>
      <c r="R530" s="2"/>
      <c r="S530" s="2"/>
      <c r="T530" s="2"/>
      <c r="U530" s="2" t="s">
        <v>2509</v>
      </c>
      <c r="V530" s="2" t="s">
        <v>2512</v>
      </c>
      <c r="W530" s="2"/>
      <c r="X530" s="19"/>
      <c r="Y530" s="19"/>
      <c r="Z530" s="19"/>
      <c r="AA530" s="19"/>
    </row>
    <row r="531" spans="1:27" ht="154.15" customHeight="1">
      <c r="A531" s="2" t="s">
        <v>598</v>
      </c>
      <c r="B531" s="65"/>
      <c r="H531" s="19" t="s">
        <v>1934</v>
      </c>
      <c r="I531" s="19" t="s">
        <v>45</v>
      </c>
      <c r="J531" s="28" t="s">
        <v>1784</v>
      </c>
      <c r="K531" s="58" t="s">
        <v>2506</v>
      </c>
      <c r="P531" s="2"/>
      <c r="Q531" s="2"/>
      <c r="R531" s="2"/>
      <c r="S531" s="2"/>
      <c r="T531" s="2"/>
      <c r="U531" s="2" t="s">
        <v>2509</v>
      </c>
      <c r="V531" s="2" t="s">
        <v>2512</v>
      </c>
      <c r="W531" s="2"/>
      <c r="X531" s="19"/>
      <c r="Y531" s="19"/>
      <c r="Z531" s="19"/>
      <c r="AA531" s="19"/>
    </row>
    <row r="532" spans="1:27" ht="42">
      <c r="A532" s="2" t="s">
        <v>596</v>
      </c>
      <c r="B532" s="65"/>
      <c r="H532" s="19" t="s">
        <v>1934</v>
      </c>
      <c r="I532" s="19" t="s">
        <v>45</v>
      </c>
      <c r="J532" s="28" t="s">
        <v>1784</v>
      </c>
      <c r="K532" s="58" t="s">
        <v>2506</v>
      </c>
      <c r="P532" s="2"/>
      <c r="Q532" s="2"/>
      <c r="R532" s="2"/>
      <c r="S532" s="2"/>
      <c r="T532" s="2"/>
      <c r="U532" s="2" t="s">
        <v>2509</v>
      </c>
      <c r="V532" s="2" t="s">
        <v>2512</v>
      </c>
      <c r="W532" s="2"/>
      <c r="X532" s="19"/>
      <c r="Y532" s="19"/>
      <c r="Z532" s="19"/>
      <c r="AA532" s="19"/>
    </row>
    <row r="533" spans="1:27" ht="63">
      <c r="A533" s="2" t="s">
        <v>2213</v>
      </c>
      <c r="B533" s="65"/>
      <c r="I533" s="19" t="s">
        <v>2179</v>
      </c>
      <c r="J533" s="28" t="s">
        <v>2229</v>
      </c>
      <c r="K533" s="58" t="s">
        <v>2506</v>
      </c>
      <c r="P533" s="2"/>
      <c r="Q533" s="2"/>
      <c r="R533" s="2"/>
      <c r="S533" s="2"/>
      <c r="T533" s="2"/>
      <c r="U533" s="2" t="s">
        <v>2509</v>
      </c>
      <c r="V533" s="2" t="s">
        <v>2514</v>
      </c>
      <c r="W533" s="2" t="s">
        <v>2511</v>
      </c>
      <c r="X533" s="19" t="s">
        <v>2513</v>
      </c>
      <c r="Y533" s="19"/>
      <c r="Z533" s="19"/>
      <c r="AA533" s="19"/>
    </row>
    <row r="534" spans="1:27" ht="42">
      <c r="A534" s="2" t="s">
        <v>1703</v>
      </c>
      <c r="B534" s="65"/>
      <c r="H534" s="19" t="s">
        <v>1934</v>
      </c>
      <c r="I534" s="19" t="s">
        <v>69</v>
      </c>
      <c r="J534" s="28" t="s">
        <v>1670</v>
      </c>
      <c r="K534" s="58" t="s">
        <v>2507</v>
      </c>
      <c r="P534" s="2"/>
      <c r="Q534" s="2"/>
      <c r="R534" s="2"/>
      <c r="S534" s="2"/>
      <c r="T534" s="2"/>
      <c r="U534" s="2" t="s">
        <v>2516</v>
      </c>
      <c r="V534" s="2" t="s">
        <v>2517</v>
      </c>
      <c r="W534" s="2"/>
      <c r="X534" s="19"/>
      <c r="Y534" s="19"/>
      <c r="Z534" s="19"/>
      <c r="AA534" s="19"/>
    </row>
    <row r="535" spans="1:27" s="39" customFormat="1" ht="42">
      <c r="A535" s="2" t="s">
        <v>1702</v>
      </c>
      <c r="B535" s="65"/>
      <c r="C535" s="19"/>
      <c r="D535" s="19"/>
      <c r="E535" s="19"/>
      <c r="F535" s="19"/>
      <c r="G535" s="2"/>
      <c r="H535" s="19" t="s">
        <v>1934</v>
      </c>
      <c r="I535" s="19" t="s">
        <v>69</v>
      </c>
      <c r="J535" s="28" t="s">
        <v>1670</v>
      </c>
      <c r="K535" s="58" t="s">
        <v>2507</v>
      </c>
      <c r="L535" s="19"/>
      <c r="M535" s="19"/>
      <c r="N535" s="19"/>
      <c r="O535" s="19"/>
      <c r="P535" s="2"/>
      <c r="Q535" s="2"/>
      <c r="R535" s="2"/>
      <c r="S535" s="2"/>
      <c r="T535" s="2"/>
      <c r="U535" s="2" t="s">
        <v>2516</v>
      </c>
      <c r="V535" s="2" t="s">
        <v>2517</v>
      </c>
      <c r="W535" s="2"/>
      <c r="X535" s="19"/>
      <c r="Y535" s="19"/>
      <c r="Z535" s="19"/>
      <c r="AA535" s="19"/>
    </row>
    <row r="536" spans="1:27" s="39" customFormat="1" ht="42">
      <c r="A536" s="2" t="s">
        <v>1704</v>
      </c>
      <c r="B536" s="65"/>
      <c r="C536" s="19"/>
      <c r="D536" s="19"/>
      <c r="E536" s="19"/>
      <c r="F536" s="19"/>
      <c r="G536" s="2"/>
      <c r="H536" s="19" t="s">
        <v>1934</v>
      </c>
      <c r="I536" s="19" t="s">
        <v>69</v>
      </c>
      <c r="J536" s="28" t="s">
        <v>1670</v>
      </c>
      <c r="K536" s="58" t="s">
        <v>2507</v>
      </c>
      <c r="L536" s="19"/>
      <c r="M536" s="19"/>
      <c r="N536" s="19"/>
      <c r="O536" s="19"/>
      <c r="P536" s="2"/>
      <c r="Q536" s="2"/>
      <c r="R536" s="2"/>
      <c r="S536" s="2"/>
      <c r="T536" s="2"/>
      <c r="U536" s="2" t="s">
        <v>2516</v>
      </c>
      <c r="V536" s="2" t="s">
        <v>2517</v>
      </c>
      <c r="W536" s="2"/>
      <c r="X536" s="19"/>
      <c r="Y536" s="19"/>
      <c r="Z536" s="19"/>
      <c r="AA536" s="19"/>
    </row>
    <row r="537" spans="1:27" ht="84">
      <c r="A537" s="2" t="s">
        <v>707</v>
      </c>
      <c r="B537" s="65"/>
      <c r="H537" s="39" t="s">
        <v>1936</v>
      </c>
      <c r="I537" s="19" t="s">
        <v>48</v>
      </c>
      <c r="J537" s="28" t="s">
        <v>1819</v>
      </c>
      <c r="K537" s="19" t="s">
        <v>2505</v>
      </c>
      <c r="L537" s="19" t="s">
        <v>2564</v>
      </c>
      <c r="P537" s="2"/>
      <c r="Q537" s="2"/>
      <c r="R537" s="2"/>
      <c r="S537" s="2"/>
      <c r="T537" s="2"/>
      <c r="U537" s="2" t="s">
        <v>2568</v>
      </c>
      <c r="V537" s="2" t="s">
        <v>2550</v>
      </c>
      <c r="W537" s="2" t="s">
        <v>2515</v>
      </c>
      <c r="X537" s="19"/>
      <c r="Y537" s="19"/>
      <c r="Z537" s="19"/>
      <c r="AA537" s="19"/>
    </row>
    <row r="538" spans="1:27" ht="189">
      <c r="A538" s="2" t="s">
        <v>2125</v>
      </c>
      <c r="B538" s="65"/>
      <c r="I538" s="19" t="s">
        <v>2088</v>
      </c>
      <c r="J538" s="28" t="s">
        <v>2127</v>
      </c>
      <c r="K538" s="19" t="s">
        <v>2507</v>
      </c>
      <c r="L538" s="19" t="s">
        <v>2583</v>
      </c>
      <c r="M538" s="19" t="s">
        <v>2584</v>
      </c>
      <c r="N538" s="19" t="s">
        <v>2575</v>
      </c>
      <c r="O538" s="19" t="s">
        <v>2552</v>
      </c>
      <c r="P538" s="2"/>
      <c r="Q538" s="2"/>
      <c r="R538" s="2"/>
      <c r="S538" s="2"/>
      <c r="T538" s="2"/>
      <c r="U538" s="2" t="s">
        <v>2516</v>
      </c>
      <c r="V538" s="2" t="s">
        <v>2517</v>
      </c>
      <c r="W538" s="2"/>
      <c r="X538" s="19"/>
      <c r="Y538" s="19"/>
      <c r="Z538" s="19"/>
      <c r="AA538" s="19"/>
    </row>
    <row r="539" spans="1:27" s="39" customFormat="1" ht="189">
      <c r="A539" s="2" t="s">
        <v>2126</v>
      </c>
      <c r="B539" s="65"/>
      <c r="C539" s="19"/>
      <c r="D539" s="19"/>
      <c r="E539" s="19"/>
      <c r="F539" s="19"/>
      <c r="G539" s="2"/>
      <c r="H539" s="19"/>
      <c r="I539" s="19" t="s">
        <v>2088</v>
      </c>
      <c r="J539" s="28" t="s">
        <v>2127</v>
      </c>
      <c r="K539" s="19" t="s">
        <v>2507</v>
      </c>
      <c r="L539" s="19" t="s">
        <v>2583</v>
      </c>
      <c r="M539" s="19" t="s">
        <v>2584</v>
      </c>
      <c r="N539" s="19" t="s">
        <v>2575</v>
      </c>
      <c r="O539" s="19" t="s">
        <v>2552</v>
      </c>
      <c r="P539" s="2"/>
      <c r="Q539" s="2"/>
      <c r="R539" s="2"/>
      <c r="S539" s="2"/>
      <c r="T539" s="2"/>
      <c r="U539" s="2" t="s">
        <v>2516</v>
      </c>
      <c r="V539" s="2" t="s">
        <v>2517</v>
      </c>
      <c r="W539" s="2"/>
      <c r="X539" s="19"/>
      <c r="Y539" s="19"/>
      <c r="Z539" s="19"/>
      <c r="AA539" s="19"/>
    </row>
    <row r="540" spans="1:27" s="39" customFormat="1" ht="189">
      <c r="A540" s="2" t="s">
        <v>2124</v>
      </c>
      <c r="B540" s="65"/>
      <c r="C540" s="19"/>
      <c r="D540" s="19"/>
      <c r="E540" s="19"/>
      <c r="F540" s="19"/>
      <c r="G540" s="2"/>
      <c r="H540" s="19"/>
      <c r="I540" s="19" t="s">
        <v>2088</v>
      </c>
      <c r="J540" s="28" t="s">
        <v>2127</v>
      </c>
      <c r="K540" s="19" t="s">
        <v>2507</v>
      </c>
      <c r="L540" s="19" t="s">
        <v>2583</v>
      </c>
      <c r="M540" s="19" t="s">
        <v>2584</v>
      </c>
      <c r="N540" s="19" t="s">
        <v>2575</v>
      </c>
      <c r="O540" s="19" t="s">
        <v>2552</v>
      </c>
      <c r="P540" s="2"/>
      <c r="Q540" s="2"/>
      <c r="R540" s="2"/>
      <c r="S540" s="2"/>
      <c r="T540" s="2"/>
      <c r="U540" s="2" t="s">
        <v>2516</v>
      </c>
      <c r="V540" s="2" t="s">
        <v>2517</v>
      </c>
      <c r="W540" s="2"/>
      <c r="X540" s="19"/>
      <c r="Y540" s="19"/>
      <c r="Z540" s="19"/>
      <c r="AA540" s="19"/>
    </row>
    <row r="541" spans="1:27" ht="189">
      <c r="A541" s="2" t="s">
        <v>2122</v>
      </c>
      <c r="B541" s="65"/>
      <c r="I541" s="19" t="s">
        <v>2088</v>
      </c>
      <c r="J541" s="28" t="s">
        <v>2127</v>
      </c>
      <c r="K541" s="19" t="s">
        <v>2507</v>
      </c>
      <c r="L541" s="19" t="s">
        <v>2583</v>
      </c>
      <c r="M541" s="19" t="s">
        <v>2584</v>
      </c>
      <c r="N541" s="19" t="s">
        <v>2575</v>
      </c>
      <c r="O541" s="19" t="s">
        <v>2552</v>
      </c>
      <c r="P541" s="2"/>
      <c r="Q541" s="2"/>
      <c r="R541" s="2"/>
      <c r="S541" s="2"/>
      <c r="T541" s="2"/>
      <c r="U541" s="2" t="s">
        <v>2516</v>
      </c>
      <c r="V541" s="2" t="s">
        <v>2517</v>
      </c>
      <c r="W541" s="2"/>
      <c r="X541" s="19"/>
      <c r="Y541" s="19"/>
      <c r="Z541" s="19"/>
      <c r="AA541" s="19"/>
    </row>
    <row r="542" spans="1:27" ht="189">
      <c r="A542" s="2" t="s">
        <v>2123</v>
      </c>
      <c r="B542" s="65"/>
      <c r="I542" s="19" t="s">
        <v>2088</v>
      </c>
      <c r="J542" s="28" t="s">
        <v>2127</v>
      </c>
      <c r="K542" s="19" t="s">
        <v>2507</v>
      </c>
      <c r="L542" s="19" t="s">
        <v>2583</v>
      </c>
      <c r="M542" s="19" t="s">
        <v>2584</v>
      </c>
      <c r="N542" s="19" t="s">
        <v>2575</v>
      </c>
      <c r="O542" s="19" t="s">
        <v>2552</v>
      </c>
      <c r="P542" s="2"/>
      <c r="Q542" s="2"/>
      <c r="R542" s="2"/>
      <c r="S542" s="2"/>
      <c r="T542" s="2"/>
      <c r="U542" s="2" t="s">
        <v>2516</v>
      </c>
      <c r="V542" s="2" t="s">
        <v>2517</v>
      </c>
      <c r="W542" s="2"/>
      <c r="X542" s="19"/>
      <c r="Y542" s="19"/>
      <c r="Z542" s="19"/>
      <c r="AA542" s="19"/>
    </row>
    <row r="543" spans="1:27" ht="147">
      <c r="A543" s="19" t="s">
        <v>1025</v>
      </c>
      <c r="B543" s="65"/>
      <c r="H543" s="19" t="s">
        <v>1933</v>
      </c>
      <c r="I543" s="19" t="s">
        <v>57</v>
      </c>
      <c r="J543" s="28" t="s">
        <v>1274</v>
      </c>
      <c r="K543" s="19" t="s">
        <v>2506</v>
      </c>
      <c r="L543" s="19" t="s">
        <v>2508</v>
      </c>
      <c r="P543" s="2"/>
      <c r="Q543" s="2"/>
      <c r="R543" s="2"/>
      <c r="S543" s="2"/>
      <c r="T543" s="2"/>
      <c r="U543" s="2" t="s">
        <v>2509</v>
      </c>
      <c r="V543" s="2" t="s">
        <v>2514</v>
      </c>
      <c r="W543" s="2" t="s">
        <v>2512</v>
      </c>
      <c r="X543" s="19"/>
      <c r="Y543" s="19"/>
      <c r="Z543" s="19"/>
      <c r="AA543" s="19"/>
    </row>
    <row r="544" spans="1:27" ht="147">
      <c r="A544" s="2" t="s">
        <v>2061</v>
      </c>
      <c r="B544" s="65"/>
      <c r="I544" s="19" t="s">
        <v>2087</v>
      </c>
      <c r="J544" s="28" t="s">
        <v>1274</v>
      </c>
      <c r="K544" s="19" t="s">
        <v>2506</v>
      </c>
      <c r="L544" s="19" t="s">
        <v>2508</v>
      </c>
      <c r="P544" s="2"/>
      <c r="Q544" s="2"/>
      <c r="R544" s="2"/>
      <c r="S544" s="2"/>
      <c r="T544" s="2"/>
      <c r="U544" s="2" t="s">
        <v>2509</v>
      </c>
      <c r="V544" s="2" t="s">
        <v>2514</v>
      </c>
      <c r="W544" s="2" t="s">
        <v>2512</v>
      </c>
      <c r="X544" s="19"/>
      <c r="Y544" s="19"/>
      <c r="Z544" s="19"/>
      <c r="AA544" s="19"/>
    </row>
    <row r="545" spans="1:27" ht="88.15" customHeight="1">
      <c r="A545" s="2" t="s">
        <v>1513</v>
      </c>
      <c r="B545" s="65"/>
      <c r="H545" s="19" t="s">
        <v>1936</v>
      </c>
      <c r="I545" s="19" t="s">
        <v>65</v>
      </c>
      <c r="J545" s="28" t="s">
        <v>1483</v>
      </c>
      <c r="K545" s="19" t="s">
        <v>2585</v>
      </c>
      <c r="L545" s="19" t="s">
        <v>2559</v>
      </c>
      <c r="M545" s="19" t="s">
        <v>2577</v>
      </c>
      <c r="N545" s="19" t="s">
        <v>2564</v>
      </c>
      <c r="O545" s="19" t="s">
        <v>2508</v>
      </c>
      <c r="P545" s="2" t="s">
        <v>2541</v>
      </c>
      <c r="Q545" s="2" t="s">
        <v>2556</v>
      </c>
      <c r="R545" s="2"/>
      <c r="S545" s="2"/>
      <c r="T545" s="2"/>
      <c r="U545" s="2" t="s">
        <v>2569</v>
      </c>
      <c r="V545" s="2" t="s">
        <v>2550</v>
      </c>
      <c r="W545" s="2" t="s">
        <v>2526</v>
      </c>
      <c r="X545" s="19" t="s">
        <v>2512</v>
      </c>
      <c r="Y545" s="19"/>
      <c r="Z545" s="19"/>
      <c r="AA545" s="19"/>
    </row>
    <row r="546" spans="1:27" ht="168">
      <c r="A546" s="39" t="s">
        <v>1728</v>
      </c>
      <c r="B546" s="65"/>
      <c r="C546" s="39"/>
      <c r="D546" s="39"/>
      <c r="E546" s="39"/>
      <c r="F546" s="39"/>
      <c r="H546" s="19" t="s">
        <v>1934</v>
      </c>
      <c r="I546" s="39" t="s">
        <v>69</v>
      </c>
      <c r="J546" s="40" t="s">
        <v>1483</v>
      </c>
      <c r="K546" s="19" t="s">
        <v>2585</v>
      </c>
      <c r="L546" s="19" t="s">
        <v>2559</v>
      </c>
      <c r="M546" s="19" t="s">
        <v>2577</v>
      </c>
      <c r="N546" s="19" t="s">
        <v>2564</v>
      </c>
      <c r="O546" s="19" t="s">
        <v>2508</v>
      </c>
      <c r="P546" s="2" t="s">
        <v>2541</v>
      </c>
      <c r="Q546" s="2" t="s">
        <v>2556</v>
      </c>
      <c r="R546" s="2"/>
      <c r="S546" s="2"/>
      <c r="T546" s="2"/>
      <c r="U546" s="2" t="s">
        <v>2569</v>
      </c>
      <c r="V546" s="2" t="s">
        <v>2550</v>
      </c>
      <c r="W546" s="2" t="s">
        <v>2526</v>
      </c>
      <c r="X546" s="19" t="s">
        <v>2512</v>
      </c>
      <c r="Y546" s="19"/>
      <c r="Z546" s="19"/>
      <c r="AA546" s="19"/>
    </row>
    <row r="547" spans="1:27" ht="168">
      <c r="A547" s="38" t="s">
        <v>1728</v>
      </c>
      <c r="B547" s="65"/>
      <c r="C547" s="39"/>
      <c r="D547" s="39"/>
      <c r="E547" s="39"/>
      <c r="F547" s="39"/>
      <c r="H547" s="39"/>
      <c r="I547" s="39" t="s">
        <v>2088</v>
      </c>
      <c r="J547" s="40" t="s">
        <v>1483</v>
      </c>
      <c r="K547" s="19" t="s">
        <v>2585</v>
      </c>
      <c r="L547" s="19" t="s">
        <v>2559</v>
      </c>
      <c r="M547" s="19" t="s">
        <v>2577</v>
      </c>
      <c r="N547" s="19" t="s">
        <v>2564</v>
      </c>
      <c r="O547" s="19" t="s">
        <v>2508</v>
      </c>
      <c r="P547" s="2" t="s">
        <v>2541</v>
      </c>
      <c r="Q547" s="2" t="s">
        <v>2556</v>
      </c>
      <c r="R547" s="2"/>
      <c r="S547" s="2"/>
      <c r="T547" s="2"/>
      <c r="U547" s="2" t="s">
        <v>2569</v>
      </c>
      <c r="V547" s="2" t="s">
        <v>2550</v>
      </c>
      <c r="W547" s="2" t="s">
        <v>2526</v>
      </c>
      <c r="X547" s="19" t="s">
        <v>2512</v>
      </c>
      <c r="Y547" s="19"/>
      <c r="Z547" s="19"/>
      <c r="AA547" s="19"/>
    </row>
    <row r="548" spans="1:27" ht="168">
      <c r="A548" s="39" t="s">
        <v>689</v>
      </c>
      <c r="B548" s="65"/>
      <c r="C548" s="39"/>
      <c r="D548" s="39"/>
      <c r="E548" s="39"/>
      <c r="F548" s="39"/>
      <c r="H548" s="19" t="s">
        <v>1934</v>
      </c>
      <c r="I548" s="39" t="s">
        <v>69</v>
      </c>
      <c r="J548" s="40" t="s">
        <v>1483</v>
      </c>
      <c r="K548" s="19" t="s">
        <v>2585</v>
      </c>
      <c r="L548" s="19" t="s">
        <v>2559</v>
      </c>
      <c r="M548" s="19" t="s">
        <v>2577</v>
      </c>
      <c r="N548" s="19" t="s">
        <v>2564</v>
      </c>
      <c r="O548" s="19" t="s">
        <v>2508</v>
      </c>
      <c r="P548" s="2" t="s">
        <v>2541</v>
      </c>
      <c r="Q548" s="2" t="s">
        <v>2556</v>
      </c>
      <c r="R548" s="2"/>
      <c r="S548" s="2"/>
      <c r="T548" s="2"/>
      <c r="U548" s="2" t="s">
        <v>2569</v>
      </c>
      <c r="V548" s="2" t="s">
        <v>2550</v>
      </c>
      <c r="W548" s="2" t="s">
        <v>2526</v>
      </c>
      <c r="X548" s="19" t="s">
        <v>2512</v>
      </c>
      <c r="Y548" s="19"/>
      <c r="Z548" s="19"/>
      <c r="AA548" s="19"/>
    </row>
    <row r="549" spans="1:27" ht="168">
      <c r="A549" s="38" t="s">
        <v>689</v>
      </c>
      <c r="B549" s="65"/>
      <c r="C549" s="39"/>
      <c r="D549" s="39"/>
      <c r="E549" s="39"/>
      <c r="F549" s="39"/>
      <c r="H549" s="39" t="s">
        <v>1936</v>
      </c>
      <c r="I549" s="39" t="s">
        <v>48</v>
      </c>
      <c r="J549" s="40" t="s">
        <v>1483</v>
      </c>
      <c r="K549" s="19" t="s">
        <v>2585</v>
      </c>
      <c r="L549" s="19" t="s">
        <v>2559</v>
      </c>
      <c r="M549" s="19" t="s">
        <v>2577</v>
      </c>
      <c r="N549" s="19" t="s">
        <v>2564</v>
      </c>
      <c r="O549" s="19" t="s">
        <v>2508</v>
      </c>
      <c r="P549" s="2" t="s">
        <v>2541</v>
      </c>
      <c r="Q549" s="2" t="s">
        <v>2556</v>
      </c>
      <c r="R549" s="2"/>
      <c r="S549" s="2"/>
      <c r="T549" s="2"/>
      <c r="U549" s="2" t="s">
        <v>2569</v>
      </c>
      <c r="V549" s="2" t="s">
        <v>2550</v>
      </c>
      <c r="W549" s="2" t="s">
        <v>2526</v>
      </c>
      <c r="X549" s="19" t="s">
        <v>2512</v>
      </c>
      <c r="Y549" s="19"/>
      <c r="Z549" s="19"/>
      <c r="AA549" s="19"/>
    </row>
    <row r="550" spans="1:27" ht="168">
      <c r="A550" s="39" t="s">
        <v>688</v>
      </c>
      <c r="B550" s="65"/>
      <c r="C550" s="39"/>
      <c r="D550" s="39"/>
      <c r="E550" s="39"/>
      <c r="F550" s="39"/>
      <c r="H550" s="19" t="s">
        <v>1934</v>
      </c>
      <c r="I550" s="39" t="s">
        <v>69</v>
      </c>
      <c r="J550" s="40" t="s">
        <v>1483</v>
      </c>
      <c r="K550" s="19" t="s">
        <v>2585</v>
      </c>
      <c r="L550" s="19" t="s">
        <v>2559</v>
      </c>
      <c r="M550" s="19" t="s">
        <v>2577</v>
      </c>
      <c r="N550" s="19" t="s">
        <v>2564</v>
      </c>
      <c r="O550" s="19" t="s">
        <v>2508</v>
      </c>
      <c r="P550" s="2" t="s">
        <v>2541</v>
      </c>
      <c r="Q550" s="2" t="s">
        <v>2556</v>
      </c>
      <c r="R550" s="2"/>
      <c r="S550" s="2"/>
      <c r="T550" s="2"/>
      <c r="U550" s="2" t="s">
        <v>2569</v>
      </c>
      <c r="V550" s="2" t="s">
        <v>2550</v>
      </c>
      <c r="W550" s="2" t="s">
        <v>2526</v>
      </c>
      <c r="X550" s="19" t="s">
        <v>2512</v>
      </c>
      <c r="Y550" s="19"/>
      <c r="Z550" s="19"/>
      <c r="AA550" s="19"/>
    </row>
    <row r="551" spans="1:27" ht="88.15" customHeight="1">
      <c r="A551" s="38" t="s">
        <v>688</v>
      </c>
      <c r="B551" s="65"/>
      <c r="C551" s="39"/>
      <c r="D551" s="39"/>
      <c r="E551" s="39"/>
      <c r="F551" s="39"/>
      <c r="H551" s="39" t="s">
        <v>1936</v>
      </c>
      <c r="I551" s="39" t="s">
        <v>48</v>
      </c>
      <c r="J551" s="40" t="s">
        <v>1483</v>
      </c>
      <c r="K551" s="19" t="s">
        <v>2585</v>
      </c>
      <c r="L551" s="19" t="s">
        <v>2559</v>
      </c>
      <c r="M551" s="19" t="s">
        <v>2577</v>
      </c>
      <c r="N551" s="19" t="s">
        <v>2564</v>
      </c>
      <c r="O551" s="19" t="s">
        <v>2508</v>
      </c>
      <c r="P551" s="2" t="s">
        <v>2541</v>
      </c>
      <c r="Q551" s="2" t="s">
        <v>2556</v>
      </c>
      <c r="R551" s="2"/>
      <c r="S551" s="2"/>
      <c r="T551" s="2"/>
      <c r="U551" s="2" t="s">
        <v>2569</v>
      </c>
      <c r="V551" s="2" t="s">
        <v>2550</v>
      </c>
      <c r="W551" s="2" t="s">
        <v>2526</v>
      </c>
      <c r="X551" s="19" t="s">
        <v>2512</v>
      </c>
      <c r="Y551" s="19"/>
      <c r="Z551" s="19"/>
      <c r="AA551" s="19"/>
    </row>
    <row r="552" spans="1:27" s="39" customFormat="1" ht="168">
      <c r="A552" s="39" t="s">
        <v>692</v>
      </c>
      <c r="B552" s="65"/>
      <c r="G552" s="2"/>
      <c r="H552" s="19" t="s">
        <v>1934</v>
      </c>
      <c r="I552" s="39" t="s">
        <v>69</v>
      </c>
      <c r="J552" s="40" t="s">
        <v>1483</v>
      </c>
      <c r="K552" s="19" t="s">
        <v>2585</v>
      </c>
      <c r="L552" s="19" t="s">
        <v>2559</v>
      </c>
      <c r="M552" s="19" t="s">
        <v>2577</v>
      </c>
      <c r="N552" s="19" t="s">
        <v>2564</v>
      </c>
      <c r="O552" s="19" t="s">
        <v>2508</v>
      </c>
      <c r="P552" s="2" t="s">
        <v>2541</v>
      </c>
      <c r="Q552" s="2" t="s">
        <v>2556</v>
      </c>
      <c r="R552" s="2"/>
      <c r="S552" s="2"/>
      <c r="T552" s="2"/>
      <c r="U552" s="2" t="s">
        <v>2569</v>
      </c>
      <c r="V552" s="2" t="s">
        <v>2550</v>
      </c>
      <c r="W552" s="2" t="s">
        <v>2526</v>
      </c>
      <c r="X552" s="19" t="s">
        <v>2512</v>
      </c>
      <c r="Y552" s="19"/>
      <c r="Z552" s="19"/>
      <c r="AA552" s="19"/>
    </row>
    <row r="553" spans="1:27" s="39" customFormat="1" ht="168">
      <c r="A553" s="38" t="s">
        <v>692</v>
      </c>
      <c r="B553" s="65"/>
      <c r="G553" s="2"/>
      <c r="H553" s="39" t="s">
        <v>1936</v>
      </c>
      <c r="I553" s="39" t="s">
        <v>48</v>
      </c>
      <c r="J553" s="40" t="s">
        <v>1483</v>
      </c>
      <c r="K553" s="19" t="s">
        <v>2585</v>
      </c>
      <c r="L553" s="19" t="s">
        <v>2559</v>
      </c>
      <c r="M553" s="19" t="s">
        <v>2577</v>
      </c>
      <c r="N553" s="19" t="s">
        <v>2564</v>
      </c>
      <c r="O553" s="19" t="s">
        <v>2508</v>
      </c>
      <c r="P553" s="2" t="s">
        <v>2541</v>
      </c>
      <c r="Q553" s="2" t="s">
        <v>2556</v>
      </c>
      <c r="R553" s="2"/>
      <c r="S553" s="2"/>
      <c r="T553" s="2"/>
      <c r="U553" s="2" t="s">
        <v>2569</v>
      </c>
      <c r="V553" s="2" t="s">
        <v>2550</v>
      </c>
      <c r="W553" s="2" t="s">
        <v>2526</v>
      </c>
      <c r="X553" s="19" t="s">
        <v>2512</v>
      </c>
      <c r="Y553" s="19"/>
      <c r="Z553" s="19"/>
      <c r="AA553" s="19"/>
    </row>
    <row r="554" spans="1:27" s="39" customFormat="1" ht="168">
      <c r="A554" s="38" t="s">
        <v>692</v>
      </c>
      <c r="B554" s="65"/>
      <c r="G554" s="2"/>
      <c r="I554" s="39" t="s">
        <v>2088</v>
      </c>
      <c r="J554" s="40" t="s">
        <v>1483</v>
      </c>
      <c r="K554" s="19" t="s">
        <v>2585</v>
      </c>
      <c r="L554" s="19" t="s">
        <v>2559</v>
      </c>
      <c r="M554" s="19" t="s">
        <v>2577</v>
      </c>
      <c r="N554" s="19" t="s">
        <v>2564</v>
      </c>
      <c r="O554" s="19" t="s">
        <v>2508</v>
      </c>
      <c r="P554" s="2" t="s">
        <v>2541</v>
      </c>
      <c r="Q554" s="2" t="s">
        <v>2556</v>
      </c>
      <c r="R554" s="2"/>
      <c r="S554" s="2"/>
      <c r="T554" s="2"/>
      <c r="U554" s="2" t="s">
        <v>2569</v>
      </c>
      <c r="V554" s="2" t="s">
        <v>2550</v>
      </c>
      <c r="W554" s="2" t="s">
        <v>2526</v>
      </c>
      <c r="X554" s="19" t="s">
        <v>2512</v>
      </c>
      <c r="Y554" s="19"/>
      <c r="Z554" s="19"/>
      <c r="AA554" s="19"/>
    </row>
    <row r="555" spans="1:27" ht="168">
      <c r="A555" s="2" t="s">
        <v>690</v>
      </c>
      <c r="B555" s="65"/>
      <c r="H555" s="39" t="s">
        <v>1936</v>
      </c>
      <c r="I555" s="19" t="s">
        <v>48</v>
      </c>
      <c r="J555" s="28" t="s">
        <v>1483</v>
      </c>
      <c r="K555" s="19" t="s">
        <v>2585</v>
      </c>
      <c r="L555" s="19" t="s">
        <v>2559</v>
      </c>
      <c r="M555" s="19" t="s">
        <v>2577</v>
      </c>
      <c r="N555" s="19" t="s">
        <v>2564</v>
      </c>
      <c r="O555" s="19" t="s">
        <v>2508</v>
      </c>
      <c r="P555" s="2" t="s">
        <v>2541</v>
      </c>
      <c r="Q555" s="2" t="s">
        <v>2556</v>
      </c>
      <c r="R555" s="2"/>
      <c r="S555" s="2"/>
      <c r="T555" s="2"/>
      <c r="U555" s="2" t="s">
        <v>2569</v>
      </c>
      <c r="V555" s="2" t="s">
        <v>2550</v>
      </c>
      <c r="W555" s="2" t="s">
        <v>2526</v>
      </c>
      <c r="X555" s="19" t="s">
        <v>2512</v>
      </c>
      <c r="Y555" s="19"/>
      <c r="Z555" s="19"/>
      <c r="AA555" s="19"/>
    </row>
    <row r="556" spans="1:27" ht="88.15" customHeight="1">
      <c r="A556" s="39" t="s">
        <v>1727</v>
      </c>
      <c r="B556" s="65"/>
      <c r="C556" s="39"/>
      <c r="D556" s="39"/>
      <c r="E556" s="39"/>
      <c r="F556" s="39"/>
      <c r="H556" s="19" t="s">
        <v>1934</v>
      </c>
      <c r="I556" s="39" t="s">
        <v>69</v>
      </c>
      <c r="J556" s="40" t="s">
        <v>1483</v>
      </c>
      <c r="K556" s="19" t="s">
        <v>2585</v>
      </c>
      <c r="L556" s="19" t="s">
        <v>2559</v>
      </c>
      <c r="M556" s="19" t="s">
        <v>2577</v>
      </c>
      <c r="N556" s="19" t="s">
        <v>2564</v>
      </c>
      <c r="O556" s="19" t="s">
        <v>2508</v>
      </c>
      <c r="P556" s="2" t="s">
        <v>2541</v>
      </c>
      <c r="Q556" s="2" t="s">
        <v>2556</v>
      </c>
      <c r="R556" s="2"/>
      <c r="S556" s="2"/>
      <c r="T556" s="2"/>
      <c r="U556" s="2" t="s">
        <v>2569</v>
      </c>
      <c r="V556" s="2" t="s">
        <v>2550</v>
      </c>
      <c r="W556" s="2" t="s">
        <v>2526</v>
      </c>
      <c r="X556" s="19" t="s">
        <v>2512</v>
      </c>
      <c r="Y556" s="19"/>
      <c r="Z556" s="19"/>
      <c r="AA556" s="19"/>
    </row>
    <row r="557" spans="1:27" ht="168">
      <c r="A557" s="38" t="s">
        <v>1727</v>
      </c>
      <c r="B557" s="65"/>
      <c r="C557" s="39"/>
      <c r="D557" s="39"/>
      <c r="E557" s="39"/>
      <c r="F557" s="39"/>
      <c r="H557" s="39"/>
      <c r="I557" s="39" t="s">
        <v>2088</v>
      </c>
      <c r="J557" s="40" t="s">
        <v>1483</v>
      </c>
      <c r="K557" s="19" t="s">
        <v>2585</v>
      </c>
      <c r="L557" s="19" t="s">
        <v>2559</v>
      </c>
      <c r="M557" s="19" t="s">
        <v>2577</v>
      </c>
      <c r="N557" s="19" t="s">
        <v>2564</v>
      </c>
      <c r="O557" s="19" t="s">
        <v>2508</v>
      </c>
      <c r="P557" s="2" t="s">
        <v>2541</v>
      </c>
      <c r="Q557" s="2" t="s">
        <v>2556</v>
      </c>
      <c r="R557" s="2"/>
      <c r="S557" s="2"/>
      <c r="T557" s="2"/>
      <c r="U557" s="2" t="s">
        <v>2569</v>
      </c>
      <c r="V557" s="2" t="s">
        <v>2550</v>
      </c>
      <c r="W557" s="2" t="s">
        <v>2526</v>
      </c>
      <c r="X557" s="19" t="s">
        <v>2512</v>
      </c>
      <c r="Y557" s="19"/>
      <c r="Z557" s="19"/>
      <c r="AA557" s="19"/>
    </row>
    <row r="558" spans="1:27" ht="168">
      <c r="A558" s="2" t="s">
        <v>691</v>
      </c>
      <c r="B558" s="65"/>
      <c r="H558" s="39" t="s">
        <v>1936</v>
      </c>
      <c r="I558" s="19" t="s">
        <v>48</v>
      </c>
      <c r="J558" s="28" t="s">
        <v>1483</v>
      </c>
      <c r="K558" s="19" t="s">
        <v>2585</v>
      </c>
      <c r="L558" s="19" t="s">
        <v>2559</v>
      </c>
      <c r="M558" s="19" t="s">
        <v>2577</v>
      </c>
      <c r="N558" s="19" t="s">
        <v>2564</v>
      </c>
      <c r="O558" s="19" t="s">
        <v>2508</v>
      </c>
      <c r="P558" s="2" t="s">
        <v>2541</v>
      </c>
      <c r="Q558" s="2" t="s">
        <v>2556</v>
      </c>
      <c r="R558" s="2"/>
      <c r="S558" s="2"/>
      <c r="T558" s="2"/>
      <c r="U558" s="2" t="s">
        <v>2569</v>
      </c>
      <c r="V558" s="2" t="s">
        <v>2550</v>
      </c>
      <c r="W558" s="2" t="s">
        <v>2526</v>
      </c>
      <c r="X558" s="19" t="s">
        <v>2512</v>
      </c>
      <c r="Y558" s="19"/>
      <c r="Z558" s="19"/>
      <c r="AA558" s="19"/>
    </row>
    <row r="559" spans="1:27" ht="168">
      <c r="A559" s="2" t="s">
        <v>326</v>
      </c>
      <c r="B559" s="65"/>
      <c r="I559" s="19" t="s">
        <v>38</v>
      </c>
      <c r="J559" s="28" t="s">
        <v>1483</v>
      </c>
      <c r="K559" s="19" t="s">
        <v>2585</v>
      </c>
      <c r="L559" s="19" t="s">
        <v>2559</v>
      </c>
      <c r="M559" s="19" t="s">
        <v>2577</v>
      </c>
      <c r="N559" s="19" t="s">
        <v>2564</v>
      </c>
      <c r="O559" s="19" t="s">
        <v>2508</v>
      </c>
      <c r="P559" s="2" t="s">
        <v>2541</v>
      </c>
      <c r="Q559" s="2" t="s">
        <v>2556</v>
      </c>
      <c r="R559" s="2"/>
      <c r="S559" s="2"/>
      <c r="T559" s="2"/>
      <c r="U559" s="2" t="s">
        <v>2569</v>
      </c>
      <c r="V559" s="2" t="s">
        <v>2550</v>
      </c>
      <c r="W559" s="2" t="s">
        <v>2526</v>
      </c>
      <c r="X559" s="19" t="s">
        <v>2512</v>
      </c>
      <c r="Y559" s="19"/>
      <c r="Z559" s="19"/>
      <c r="AA559" s="19"/>
    </row>
    <row r="560" spans="1:27" ht="168">
      <c r="A560" s="2" t="s">
        <v>1726</v>
      </c>
      <c r="B560" s="65"/>
      <c r="H560" s="19" t="s">
        <v>1934</v>
      </c>
      <c r="I560" s="19" t="s">
        <v>69</v>
      </c>
      <c r="J560" s="28" t="s">
        <v>1483</v>
      </c>
      <c r="K560" s="19" t="s">
        <v>2585</v>
      </c>
      <c r="L560" s="19" t="s">
        <v>2559</v>
      </c>
      <c r="M560" s="19" t="s">
        <v>2577</v>
      </c>
      <c r="N560" s="19" t="s">
        <v>2564</v>
      </c>
      <c r="O560" s="19" t="s">
        <v>2508</v>
      </c>
      <c r="P560" s="2" t="s">
        <v>2541</v>
      </c>
      <c r="Q560" s="2" t="s">
        <v>2556</v>
      </c>
      <c r="R560" s="2"/>
      <c r="S560" s="2"/>
      <c r="T560" s="2"/>
      <c r="U560" s="2" t="s">
        <v>2569</v>
      </c>
      <c r="V560" s="2" t="s">
        <v>2550</v>
      </c>
      <c r="W560" s="2" t="s">
        <v>2526</v>
      </c>
      <c r="X560" s="19" t="s">
        <v>2512</v>
      </c>
      <c r="Y560" s="19"/>
      <c r="Z560" s="19"/>
      <c r="AA560" s="19"/>
    </row>
    <row r="561" spans="1:28" ht="88.15" customHeight="1">
      <c r="A561" s="2" t="s">
        <v>2337</v>
      </c>
      <c r="B561" s="65"/>
      <c r="I561" s="19" t="s">
        <v>62</v>
      </c>
      <c r="J561" s="28" t="s">
        <v>2365</v>
      </c>
      <c r="K561" s="19" t="s">
        <v>2506</v>
      </c>
      <c r="L561" s="19" t="s">
        <v>2541</v>
      </c>
      <c r="P561" s="2"/>
      <c r="Q561" s="2"/>
      <c r="R561" s="2"/>
      <c r="S561" s="2"/>
      <c r="T561" s="2"/>
      <c r="U561" s="2" t="s">
        <v>2509</v>
      </c>
      <c r="V561" s="2" t="s">
        <v>2514</v>
      </c>
      <c r="W561" s="2"/>
      <c r="X561" s="19"/>
      <c r="Y561" s="19"/>
      <c r="Z561" s="19"/>
      <c r="AA561" s="19"/>
    </row>
    <row r="562" spans="1:28" ht="88.15" customHeight="1">
      <c r="A562" s="2" t="s">
        <v>2340</v>
      </c>
      <c r="B562" s="65"/>
      <c r="I562" s="19" t="s">
        <v>62</v>
      </c>
      <c r="J562" s="28" t="s">
        <v>2365</v>
      </c>
      <c r="K562" s="19" t="s">
        <v>2506</v>
      </c>
      <c r="L562" s="19" t="s">
        <v>2541</v>
      </c>
      <c r="P562" s="2"/>
      <c r="Q562" s="2"/>
      <c r="R562" s="2"/>
      <c r="S562" s="2"/>
      <c r="T562" s="2"/>
      <c r="U562" s="2" t="s">
        <v>2509</v>
      </c>
      <c r="V562" s="2" t="s">
        <v>2514</v>
      </c>
      <c r="W562" s="2"/>
      <c r="X562" s="19"/>
      <c r="Y562" s="19"/>
      <c r="Z562" s="19"/>
      <c r="AA562" s="19"/>
    </row>
    <row r="563" spans="1:28" ht="147">
      <c r="A563" s="2" t="s">
        <v>2344</v>
      </c>
      <c r="B563" s="65"/>
      <c r="I563" s="19" t="s">
        <v>62</v>
      </c>
      <c r="J563" s="28" t="s">
        <v>2365</v>
      </c>
      <c r="K563" s="19" t="s">
        <v>2506</v>
      </c>
      <c r="L563" s="19" t="s">
        <v>2541</v>
      </c>
      <c r="P563" s="2"/>
      <c r="Q563" s="2"/>
      <c r="R563" s="2"/>
      <c r="S563" s="2"/>
      <c r="T563" s="2"/>
      <c r="U563" s="2" t="s">
        <v>2509</v>
      </c>
      <c r="V563" s="2" t="s">
        <v>2514</v>
      </c>
      <c r="W563" s="2"/>
      <c r="X563" s="19"/>
      <c r="Y563" s="19"/>
      <c r="Z563" s="19"/>
      <c r="AA563" s="19"/>
    </row>
    <row r="564" spans="1:28" ht="147">
      <c r="A564" s="2" t="s">
        <v>2336</v>
      </c>
      <c r="B564" s="65"/>
      <c r="I564" s="19" t="s">
        <v>62</v>
      </c>
      <c r="J564" s="28" t="s">
        <v>2365</v>
      </c>
      <c r="K564" s="19" t="s">
        <v>2506</v>
      </c>
      <c r="L564" s="19" t="s">
        <v>2541</v>
      </c>
      <c r="P564" s="2"/>
      <c r="Q564" s="2"/>
      <c r="R564" s="2"/>
      <c r="S564" s="2"/>
      <c r="T564" s="2"/>
      <c r="U564" s="2" t="s">
        <v>2509</v>
      </c>
      <c r="V564" s="2" t="s">
        <v>2514</v>
      </c>
      <c r="W564" s="2"/>
      <c r="X564" s="19"/>
      <c r="Y564" s="19"/>
      <c r="Z564" s="19"/>
      <c r="AA564" s="19"/>
    </row>
    <row r="565" spans="1:28" ht="147">
      <c r="A565" s="2" t="s">
        <v>2346</v>
      </c>
      <c r="B565" s="65"/>
      <c r="I565" s="19" t="s">
        <v>62</v>
      </c>
      <c r="J565" s="28" t="s">
        <v>2365</v>
      </c>
      <c r="K565" s="19" t="s">
        <v>2506</v>
      </c>
      <c r="L565" s="19" t="s">
        <v>2541</v>
      </c>
      <c r="P565" s="2"/>
      <c r="Q565" s="2"/>
      <c r="R565" s="2"/>
      <c r="S565" s="2"/>
      <c r="T565" s="2"/>
      <c r="U565" s="2" t="s">
        <v>2509</v>
      </c>
      <c r="V565" s="2" t="s">
        <v>2514</v>
      </c>
      <c r="W565" s="2"/>
      <c r="X565" s="19"/>
      <c r="Y565" s="19"/>
      <c r="Z565" s="19"/>
      <c r="AA565" s="19"/>
    </row>
    <row r="566" spans="1:28" ht="147">
      <c r="A566" s="2" t="s">
        <v>2341</v>
      </c>
      <c r="B566" s="65"/>
      <c r="I566" s="19" t="s">
        <v>62</v>
      </c>
      <c r="J566" s="28" t="s">
        <v>2365</v>
      </c>
      <c r="K566" s="19" t="s">
        <v>2506</v>
      </c>
      <c r="L566" s="19" t="s">
        <v>2541</v>
      </c>
      <c r="P566" s="2"/>
      <c r="Q566" s="2"/>
      <c r="R566" s="2"/>
      <c r="S566" s="2"/>
      <c r="T566" s="2"/>
      <c r="U566" s="2" t="s">
        <v>2509</v>
      </c>
      <c r="V566" s="2" t="s">
        <v>2514</v>
      </c>
      <c r="W566" s="2"/>
      <c r="X566" s="19"/>
      <c r="Y566" s="19"/>
      <c r="Z566" s="19"/>
      <c r="AA566" s="19"/>
    </row>
    <row r="567" spans="1:28" ht="147">
      <c r="A567" s="2" t="s">
        <v>2343</v>
      </c>
      <c r="B567" s="65"/>
      <c r="I567" s="19" t="s">
        <v>62</v>
      </c>
      <c r="J567" s="28" t="s">
        <v>2365</v>
      </c>
      <c r="K567" s="19" t="s">
        <v>2506</v>
      </c>
      <c r="L567" s="19" t="s">
        <v>2541</v>
      </c>
      <c r="P567" s="2"/>
      <c r="Q567" s="2"/>
      <c r="R567" s="2"/>
      <c r="S567" s="2"/>
      <c r="T567" s="2"/>
      <c r="U567" s="2" t="s">
        <v>2509</v>
      </c>
      <c r="V567" s="2" t="s">
        <v>2514</v>
      </c>
      <c r="W567" s="2"/>
      <c r="X567" s="19"/>
      <c r="Y567" s="19"/>
      <c r="Z567" s="19"/>
      <c r="AA567" s="19"/>
    </row>
    <row r="568" spans="1:28" ht="147">
      <c r="A568" s="2" t="s">
        <v>2345</v>
      </c>
      <c r="B568" s="65"/>
      <c r="I568" s="19" t="s">
        <v>62</v>
      </c>
      <c r="J568" s="28" t="s">
        <v>2365</v>
      </c>
      <c r="K568" s="19" t="s">
        <v>2506</v>
      </c>
      <c r="L568" s="19" t="s">
        <v>2541</v>
      </c>
      <c r="P568" s="2"/>
      <c r="Q568" s="2"/>
      <c r="R568" s="2"/>
      <c r="S568" s="2"/>
      <c r="T568" s="2"/>
      <c r="U568" s="2" t="s">
        <v>2509</v>
      </c>
      <c r="V568" s="2" t="s">
        <v>2514</v>
      </c>
      <c r="W568" s="2"/>
      <c r="X568" s="19"/>
      <c r="Y568" s="19"/>
      <c r="Z568" s="19"/>
      <c r="AA568" s="19"/>
    </row>
    <row r="569" spans="1:28" ht="147">
      <c r="A569" s="2" t="s">
        <v>2339</v>
      </c>
      <c r="B569" s="65"/>
      <c r="I569" s="19" t="s">
        <v>62</v>
      </c>
      <c r="J569" s="28" t="s">
        <v>2365</v>
      </c>
      <c r="K569" s="19" t="s">
        <v>2506</v>
      </c>
      <c r="L569" s="19" t="s">
        <v>2541</v>
      </c>
      <c r="P569" s="2"/>
      <c r="Q569" s="2"/>
      <c r="R569" s="2"/>
      <c r="S569" s="2"/>
      <c r="T569" s="2"/>
      <c r="U569" s="2" t="s">
        <v>2509</v>
      </c>
      <c r="V569" s="2" t="s">
        <v>2514</v>
      </c>
      <c r="W569" s="2"/>
      <c r="X569" s="19"/>
      <c r="Y569" s="19"/>
      <c r="Z569" s="19"/>
      <c r="AA569" s="19"/>
    </row>
    <row r="570" spans="1:28" ht="147">
      <c r="A570" s="2" t="s">
        <v>2338</v>
      </c>
      <c r="B570" s="65"/>
      <c r="I570" s="19" t="s">
        <v>62</v>
      </c>
      <c r="J570" s="28" t="s">
        <v>2365</v>
      </c>
      <c r="K570" s="19" t="s">
        <v>2506</v>
      </c>
      <c r="L570" s="19" t="s">
        <v>2541</v>
      </c>
      <c r="P570" s="2"/>
      <c r="Q570" s="2"/>
      <c r="R570" s="2"/>
      <c r="S570" s="2"/>
      <c r="T570" s="2"/>
      <c r="U570" s="2" t="s">
        <v>2509</v>
      </c>
      <c r="V570" s="2" t="s">
        <v>2514</v>
      </c>
      <c r="W570" s="2"/>
      <c r="X570" s="19"/>
      <c r="Y570" s="19"/>
      <c r="Z570" s="19"/>
      <c r="AA570" s="19"/>
      <c r="AB570" s="29" t="s">
        <v>1243</v>
      </c>
    </row>
    <row r="571" spans="1:28" ht="147">
      <c r="A571" s="2" t="s">
        <v>2342</v>
      </c>
      <c r="B571" s="65"/>
      <c r="I571" s="19" t="s">
        <v>62</v>
      </c>
      <c r="J571" s="28" t="s">
        <v>2365</v>
      </c>
      <c r="K571" s="19" t="s">
        <v>2506</v>
      </c>
      <c r="L571" s="19" t="s">
        <v>2541</v>
      </c>
      <c r="P571" s="2"/>
      <c r="Q571" s="2"/>
      <c r="R571" s="2"/>
      <c r="S571" s="2"/>
      <c r="T571" s="2"/>
      <c r="U571" s="2" t="s">
        <v>2509</v>
      </c>
      <c r="V571" s="2" t="s">
        <v>2514</v>
      </c>
      <c r="W571" s="2"/>
      <c r="X571" s="19"/>
      <c r="Y571" s="19"/>
      <c r="Z571" s="19"/>
      <c r="AA571" s="19"/>
    </row>
    <row r="572" spans="1:28" s="24" customFormat="1" ht="84">
      <c r="A572" s="2" t="s">
        <v>392</v>
      </c>
      <c r="B572" s="65"/>
      <c r="C572" s="19"/>
      <c r="D572" s="19"/>
      <c r="E572" s="19"/>
      <c r="F572" s="19"/>
      <c r="G572" s="2"/>
      <c r="H572" s="19"/>
      <c r="I572" s="19" t="s">
        <v>40</v>
      </c>
      <c r="J572" s="28" t="s">
        <v>1815</v>
      </c>
      <c r="K572" s="58" t="s">
        <v>2572</v>
      </c>
      <c r="L572" s="19"/>
      <c r="M572" s="19"/>
      <c r="N572" s="19"/>
      <c r="O572" s="19"/>
      <c r="P572" s="2"/>
      <c r="Q572" s="2"/>
      <c r="R572" s="2"/>
      <c r="S572" s="2"/>
      <c r="T572" s="2"/>
      <c r="U572" s="2" t="s">
        <v>2568</v>
      </c>
      <c r="V572" s="2" t="s">
        <v>2550</v>
      </c>
      <c r="W572" s="2" t="s">
        <v>2512</v>
      </c>
      <c r="X572" s="19"/>
      <c r="Y572" s="19"/>
      <c r="Z572" s="19"/>
      <c r="AA572" s="19"/>
    </row>
    <row r="573" spans="1:28" s="24" customFormat="1" ht="84">
      <c r="A573" s="38" t="s">
        <v>391</v>
      </c>
      <c r="B573" s="65"/>
      <c r="C573" s="39"/>
      <c r="D573" s="39"/>
      <c r="E573" s="39"/>
      <c r="F573" s="39"/>
      <c r="G573" s="2"/>
      <c r="H573" s="19" t="s">
        <v>1934</v>
      </c>
      <c r="I573" s="39" t="s">
        <v>45</v>
      </c>
      <c r="J573" s="40" t="s">
        <v>1815</v>
      </c>
      <c r="K573" s="58" t="s">
        <v>2572</v>
      </c>
      <c r="L573" s="39"/>
      <c r="M573" s="39"/>
      <c r="N573" s="39"/>
      <c r="O573" s="39"/>
      <c r="P573" s="2"/>
      <c r="Q573" s="2"/>
      <c r="R573" s="2"/>
      <c r="S573" s="2"/>
      <c r="T573" s="2"/>
      <c r="U573" s="2" t="s">
        <v>2568</v>
      </c>
      <c r="V573" s="2" t="s">
        <v>2550</v>
      </c>
      <c r="W573" s="2" t="s">
        <v>2512</v>
      </c>
      <c r="X573" s="19"/>
      <c r="Y573" s="19"/>
      <c r="Z573" s="19"/>
      <c r="AA573" s="19"/>
    </row>
    <row r="574" spans="1:28" s="24" customFormat="1" ht="154.15" customHeight="1">
      <c r="A574" s="38" t="s">
        <v>391</v>
      </c>
      <c r="B574" s="65"/>
      <c r="C574" s="39"/>
      <c r="D574" s="39"/>
      <c r="E574" s="39"/>
      <c r="F574" s="39"/>
      <c r="G574" s="2"/>
      <c r="H574" s="39"/>
      <c r="I574" s="39" t="s">
        <v>40</v>
      </c>
      <c r="J574" s="40" t="s">
        <v>1815</v>
      </c>
      <c r="K574" s="58" t="s">
        <v>2572</v>
      </c>
      <c r="L574" s="39"/>
      <c r="M574" s="39"/>
      <c r="N574" s="39"/>
      <c r="O574" s="39"/>
      <c r="P574" s="2"/>
      <c r="Q574" s="2"/>
      <c r="R574" s="2"/>
      <c r="S574" s="2"/>
      <c r="T574" s="2"/>
      <c r="U574" s="2" t="s">
        <v>2568</v>
      </c>
      <c r="V574" s="2" t="s">
        <v>2550</v>
      </c>
      <c r="W574" s="2" t="s">
        <v>2512</v>
      </c>
      <c r="X574" s="19"/>
      <c r="Y574" s="19"/>
      <c r="Z574" s="19"/>
      <c r="AA574" s="19"/>
    </row>
    <row r="575" spans="1:28" ht="84">
      <c r="A575" s="2" t="s">
        <v>611</v>
      </c>
      <c r="B575" s="65"/>
      <c r="H575" s="19" t="s">
        <v>1934</v>
      </c>
      <c r="I575" s="19" t="s">
        <v>45</v>
      </c>
      <c r="J575" s="28" t="s">
        <v>1815</v>
      </c>
      <c r="K575" s="58" t="s">
        <v>2572</v>
      </c>
      <c r="P575" s="2"/>
      <c r="Q575" s="2"/>
      <c r="R575" s="2"/>
      <c r="S575" s="2"/>
      <c r="T575" s="2"/>
      <c r="U575" s="2" t="s">
        <v>2568</v>
      </c>
      <c r="V575" s="2" t="s">
        <v>2550</v>
      </c>
      <c r="W575" s="2" t="s">
        <v>2512</v>
      </c>
      <c r="X575" s="19"/>
      <c r="Y575" s="19"/>
      <c r="Z575" s="19"/>
      <c r="AA575" s="19"/>
    </row>
    <row r="576" spans="1:28" ht="63">
      <c r="A576" s="2" t="s">
        <v>2207</v>
      </c>
      <c r="B576" s="65"/>
      <c r="I576" s="19" t="s">
        <v>2179</v>
      </c>
      <c r="J576" s="28" t="s">
        <v>2225</v>
      </c>
      <c r="K576" s="19" t="s">
        <v>2506</v>
      </c>
      <c r="L576" s="19" t="s">
        <v>2556</v>
      </c>
      <c r="P576" s="2"/>
      <c r="Q576" s="2"/>
      <c r="R576" s="2"/>
      <c r="S576" s="2"/>
      <c r="T576" s="2"/>
      <c r="U576" s="2" t="s">
        <v>2509</v>
      </c>
      <c r="V576" s="2" t="s">
        <v>2513</v>
      </c>
      <c r="W576" s="2" t="s">
        <v>2511</v>
      </c>
      <c r="X576" s="19"/>
      <c r="Y576" s="19"/>
      <c r="Z576" s="19"/>
      <c r="AA576" s="19"/>
    </row>
    <row r="577" spans="1:27" ht="63">
      <c r="A577" s="2" t="s">
        <v>2208</v>
      </c>
      <c r="B577" s="65"/>
      <c r="I577" s="19" t="s">
        <v>2179</v>
      </c>
      <c r="J577" s="28" t="s">
        <v>2225</v>
      </c>
      <c r="K577" s="19" t="s">
        <v>2506</v>
      </c>
      <c r="L577" s="19" t="s">
        <v>2556</v>
      </c>
      <c r="P577" s="2"/>
      <c r="Q577" s="2"/>
      <c r="R577" s="2"/>
      <c r="S577" s="2"/>
      <c r="T577" s="2"/>
      <c r="U577" s="2" t="s">
        <v>2509</v>
      </c>
      <c r="V577" s="2" t="s">
        <v>2513</v>
      </c>
      <c r="W577" s="2" t="s">
        <v>2511</v>
      </c>
      <c r="X577" s="19"/>
      <c r="Y577" s="19"/>
      <c r="Z577" s="19"/>
      <c r="AA577" s="19"/>
    </row>
    <row r="578" spans="1:27" ht="63">
      <c r="A578" s="2" t="s">
        <v>2211</v>
      </c>
      <c r="B578" s="65"/>
      <c r="I578" s="19" t="s">
        <v>2179</v>
      </c>
      <c r="J578" s="28" t="s">
        <v>2225</v>
      </c>
      <c r="K578" s="19" t="s">
        <v>2506</v>
      </c>
      <c r="L578" s="19" t="s">
        <v>2556</v>
      </c>
      <c r="P578" s="2"/>
      <c r="Q578" s="2"/>
      <c r="R578" s="2"/>
      <c r="S578" s="2"/>
      <c r="T578" s="2"/>
      <c r="U578" s="2" t="s">
        <v>2509</v>
      </c>
      <c r="V578" s="2" t="s">
        <v>2513</v>
      </c>
      <c r="W578" s="2" t="s">
        <v>2511</v>
      </c>
      <c r="X578" s="19"/>
      <c r="Y578" s="19"/>
      <c r="Z578" s="19"/>
      <c r="AA578" s="19"/>
    </row>
    <row r="579" spans="1:27" ht="63">
      <c r="A579" s="2" t="s">
        <v>2209</v>
      </c>
      <c r="B579" s="65"/>
      <c r="I579" s="19" t="s">
        <v>2179</v>
      </c>
      <c r="J579" s="28" t="s">
        <v>2225</v>
      </c>
      <c r="K579" s="19" t="s">
        <v>2506</v>
      </c>
      <c r="L579" s="19" t="s">
        <v>2556</v>
      </c>
      <c r="P579" s="2"/>
      <c r="Q579" s="2"/>
      <c r="R579" s="2"/>
      <c r="S579" s="2"/>
      <c r="T579" s="2"/>
      <c r="U579" s="2" t="s">
        <v>2509</v>
      </c>
      <c r="V579" s="2" t="s">
        <v>2513</v>
      </c>
      <c r="W579" s="2" t="s">
        <v>2511</v>
      </c>
      <c r="X579" s="19"/>
      <c r="Y579" s="19"/>
      <c r="Z579" s="19"/>
      <c r="AA579" s="19"/>
    </row>
    <row r="580" spans="1:27" ht="63">
      <c r="A580" s="2" t="s">
        <v>2210</v>
      </c>
      <c r="B580" s="65"/>
      <c r="I580" s="2" t="s">
        <v>2179</v>
      </c>
      <c r="J580" s="28" t="s">
        <v>2225</v>
      </c>
      <c r="K580" s="19" t="s">
        <v>2506</v>
      </c>
      <c r="L580" s="19" t="s">
        <v>2556</v>
      </c>
      <c r="P580" s="2"/>
      <c r="Q580" s="2"/>
      <c r="R580" s="2"/>
      <c r="S580" s="2"/>
      <c r="T580" s="2"/>
      <c r="U580" s="2" t="s">
        <v>2509</v>
      </c>
      <c r="V580" s="2" t="s">
        <v>2513</v>
      </c>
      <c r="W580" s="2" t="s">
        <v>2511</v>
      </c>
      <c r="X580" s="19"/>
      <c r="Y580" s="19"/>
      <c r="Z580" s="19"/>
      <c r="AA580" s="19"/>
    </row>
    <row r="581" spans="1:27" ht="63">
      <c r="A581" s="2" t="s">
        <v>2212</v>
      </c>
      <c r="B581" s="65"/>
      <c r="I581" s="19" t="s">
        <v>2179</v>
      </c>
      <c r="J581" s="28" t="s">
        <v>2227</v>
      </c>
      <c r="K581" s="58" t="s">
        <v>2574</v>
      </c>
      <c r="P581" s="2"/>
      <c r="Q581" s="2"/>
      <c r="R581" s="2"/>
      <c r="S581" s="2"/>
      <c r="T581" s="2"/>
      <c r="U581" s="2" t="s">
        <v>2567</v>
      </c>
      <c r="V581" s="2" t="s">
        <v>2526</v>
      </c>
      <c r="W581" s="2" t="s">
        <v>2513</v>
      </c>
      <c r="X581" s="19" t="s">
        <v>2517</v>
      </c>
      <c r="Y581" s="19"/>
      <c r="Z581" s="19"/>
      <c r="AA581" s="19"/>
    </row>
    <row r="582" spans="1:27" ht="147">
      <c r="A582" s="38" t="s">
        <v>773</v>
      </c>
      <c r="B582" s="65"/>
      <c r="C582" s="39"/>
      <c r="D582" s="39"/>
      <c r="E582" s="39"/>
      <c r="F582" s="39"/>
      <c r="H582" s="19" t="s">
        <v>1937</v>
      </c>
      <c r="I582" s="39" t="s">
        <v>51</v>
      </c>
      <c r="J582" s="40" t="s">
        <v>1275</v>
      </c>
      <c r="K582" s="39" t="s">
        <v>2574</v>
      </c>
      <c r="L582" s="39" t="s">
        <v>2558</v>
      </c>
      <c r="M582" s="39" t="s">
        <v>2541</v>
      </c>
      <c r="N582" s="39" t="s">
        <v>2577</v>
      </c>
      <c r="O582" s="39" t="s">
        <v>2559</v>
      </c>
      <c r="P582" s="2"/>
      <c r="Q582" s="2"/>
      <c r="R582" s="2"/>
      <c r="S582" s="2"/>
      <c r="T582" s="2"/>
      <c r="U582" s="2" t="s">
        <v>2509</v>
      </c>
      <c r="V582" s="2" t="s">
        <v>2514</v>
      </c>
      <c r="W582" s="2"/>
      <c r="X582" s="19"/>
      <c r="Y582" s="19"/>
      <c r="Z582" s="19"/>
      <c r="AA582" s="19"/>
    </row>
    <row r="583" spans="1:27" ht="147">
      <c r="A583" s="38" t="s">
        <v>773</v>
      </c>
      <c r="B583" s="65"/>
      <c r="C583" s="39"/>
      <c r="D583" s="39"/>
      <c r="E583" s="39"/>
      <c r="F583" s="39"/>
      <c r="H583" s="39"/>
      <c r="I583" s="39" t="s">
        <v>2179</v>
      </c>
      <c r="J583" s="40" t="s">
        <v>1275</v>
      </c>
      <c r="K583" s="39" t="s">
        <v>2574</v>
      </c>
      <c r="L583" s="39" t="s">
        <v>2558</v>
      </c>
      <c r="M583" s="39" t="s">
        <v>2541</v>
      </c>
      <c r="N583" s="39" t="s">
        <v>2577</v>
      </c>
      <c r="O583" s="39" t="s">
        <v>2559</v>
      </c>
      <c r="P583" s="2"/>
      <c r="Q583" s="2"/>
      <c r="R583" s="2"/>
      <c r="S583" s="2"/>
      <c r="T583" s="2"/>
      <c r="U583" s="2" t="s">
        <v>2509</v>
      </c>
      <c r="V583" s="2" t="s">
        <v>2514</v>
      </c>
      <c r="W583" s="2"/>
      <c r="X583" s="19"/>
      <c r="Y583" s="19"/>
      <c r="Z583" s="19"/>
      <c r="AA583" s="19"/>
    </row>
    <row r="584" spans="1:27" ht="147">
      <c r="A584" s="2" t="s">
        <v>774</v>
      </c>
      <c r="B584" s="65"/>
      <c r="H584" s="19" t="s">
        <v>1937</v>
      </c>
      <c r="I584" s="19" t="s">
        <v>51</v>
      </c>
      <c r="J584" s="28" t="s">
        <v>1275</v>
      </c>
      <c r="K584" s="39" t="s">
        <v>2574</v>
      </c>
      <c r="L584" s="39" t="s">
        <v>2558</v>
      </c>
      <c r="M584" s="39" t="s">
        <v>2541</v>
      </c>
      <c r="N584" s="39" t="s">
        <v>2577</v>
      </c>
      <c r="O584" s="39" t="s">
        <v>2559</v>
      </c>
      <c r="P584" s="2"/>
      <c r="Q584" s="2"/>
      <c r="R584" s="2"/>
      <c r="S584" s="2"/>
      <c r="T584" s="2"/>
      <c r="U584" s="2" t="s">
        <v>2509</v>
      </c>
      <c r="V584" s="2" t="s">
        <v>2514</v>
      </c>
      <c r="W584" s="2"/>
      <c r="X584" s="19"/>
      <c r="Y584" s="19"/>
      <c r="Z584" s="19"/>
      <c r="AA584" s="19"/>
    </row>
    <row r="585" spans="1:27" ht="147">
      <c r="A585" s="2" t="s">
        <v>772</v>
      </c>
      <c r="B585" s="65"/>
      <c r="H585" s="19" t="s">
        <v>1937</v>
      </c>
      <c r="I585" s="19" t="s">
        <v>51</v>
      </c>
      <c r="J585" s="28" t="s">
        <v>1275</v>
      </c>
      <c r="K585" s="39" t="s">
        <v>2574</v>
      </c>
      <c r="L585" s="39" t="s">
        <v>2558</v>
      </c>
      <c r="M585" s="39" t="s">
        <v>2541</v>
      </c>
      <c r="N585" s="39" t="s">
        <v>2577</v>
      </c>
      <c r="O585" s="39" t="s">
        <v>2559</v>
      </c>
      <c r="P585" s="2"/>
      <c r="Q585" s="2"/>
      <c r="R585" s="2"/>
      <c r="S585" s="2"/>
      <c r="T585" s="2"/>
      <c r="U585" s="2" t="s">
        <v>2509</v>
      </c>
      <c r="V585" s="2" t="s">
        <v>2514</v>
      </c>
      <c r="W585" s="2"/>
      <c r="X585" s="19"/>
      <c r="Y585" s="19"/>
      <c r="Z585" s="19"/>
      <c r="AA585" s="19"/>
    </row>
    <row r="586" spans="1:27" ht="147">
      <c r="A586" s="2" t="s">
        <v>2069</v>
      </c>
      <c r="B586" s="65"/>
      <c r="I586" s="19" t="s">
        <v>2087</v>
      </c>
      <c r="J586" s="28" t="s">
        <v>1275</v>
      </c>
      <c r="K586" s="39" t="s">
        <v>2574</v>
      </c>
      <c r="L586" s="39" t="s">
        <v>2558</v>
      </c>
      <c r="M586" s="39" t="s">
        <v>2541</v>
      </c>
      <c r="N586" s="39" t="s">
        <v>2577</v>
      </c>
      <c r="O586" s="39" t="s">
        <v>2559</v>
      </c>
      <c r="P586" s="2"/>
      <c r="Q586" s="2"/>
      <c r="R586" s="2"/>
      <c r="S586" s="2"/>
      <c r="T586" s="2"/>
      <c r="U586" s="2" t="s">
        <v>2509</v>
      </c>
      <c r="V586" s="2" t="s">
        <v>2514</v>
      </c>
      <c r="W586" s="2"/>
      <c r="X586" s="19"/>
      <c r="Y586" s="19"/>
      <c r="Z586" s="19"/>
      <c r="AA586" s="19"/>
    </row>
    <row r="587" spans="1:27" ht="147">
      <c r="A587" s="2" t="s">
        <v>771</v>
      </c>
      <c r="B587" s="65"/>
      <c r="H587" s="19" t="s">
        <v>1937</v>
      </c>
      <c r="I587" s="19" t="s">
        <v>51</v>
      </c>
      <c r="J587" s="28" t="s">
        <v>1275</v>
      </c>
      <c r="K587" s="39" t="s">
        <v>2574</v>
      </c>
      <c r="L587" s="39" t="s">
        <v>2558</v>
      </c>
      <c r="M587" s="39" t="s">
        <v>2541</v>
      </c>
      <c r="N587" s="39" t="s">
        <v>2577</v>
      </c>
      <c r="O587" s="39" t="s">
        <v>2559</v>
      </c>
      <c r="P587" s="2"/>
      <c r="Q587" s="2"/>
      <c r="R587" s="2"/>
      <c r="S587" s="2"/>
      <c r="T587" s="2"/>
      <c r="U587" s="2" t="s">
        <v>2509</v>
      </c>
      <c r="V587" s="2" t="s">
        <v>2514</v>
      </c>
      <c r="W587" s="2"/>
      <c r="X587" s="19"/>
      <c r="Y587" s="19"/>
      <c r="Z587" s="19"/>
      <c r="AA587" s="19"/>
    </row>
    <row r="588" spans="1:27" ht="63">
      <c r="A588" s="2" t="s">
        <v>535</v>
      </c>
      <c r="B588" s="65"/>
      <c r="I588" s="19" t="s">
        <v>529</v>
      </c>
      <c r="J588" s="28" t="s">
        <v>1313</v>
      </c>
      <c r="K588" s="19" t="s">
        <v>2506</v>
      </c>
      <c r="L588" s="19" t="s">
        <v>2558</v>
      </c>
      <c r="M588" s="19" t="s">
        <v>2556</v>
      </c>
      <c r="P588" s="2"/>
      <c r="Q588" s="2"/>
      <c r="R588" s="2"/>
      <c r="S588" s="2"/>
      <c r="T588" s="2"/>
      <c r="U588" s="2" t="s">
        <v>2509</v>
      </c>
      <c r="V588" s="2" t="s">
        <v>2514</v>
      </c>
      <c r="W588" s="2" t="s">
        <v>2513</v>
      </c>
      <c r="X588" s="19"/>
      <c r="Y588" s="19"/>
      <c r="Z588" s="19"/>
      <c r="AA588" s="19"/>
    </row>
    <row r="589" spans="1:27" ht="63">
      <c r="A589" s="19" t="s">
        <v>921</v>
      </c>
      <c r="B589" s="65"/>
      <c r="H589" s="19" t="s">
        <v>1933</v>
      </c>
      <c r="I589" s="19" t="s">
        <v>54</v>
      </c>
      <c r="J589" s="28" t="s">
        <v>1313</v>
      </c>
      <c r="K589" s="19" t="s">
        <v>2506</v>
      </c>
      <c r="L589" s="19" t="s">
        <v>2558</v>
      </c>
      <c r="M589" s="19" t="s">
        <v>2556</v>
      </c>
      <c r="P589" s="2"/>
      <c r="Q589" s="2"/>
      <c r="R589" s="2"/>
      <c r="S589" s="2"/>
      <c r="T589" s="2"/>
      <c r="U589" s="2" t="s">
        <v>2509</v>
      </c>
      <c r="V589" s="2" t="s">
        <v>2514</v>
      </c>
      <c r="W589" s="2" t="s">
        <v>2513</v>
      </c>
      <c r="X589" s="19"/>
      <c r="Y589" s="19"/>
      <c r="Z589" s="19"/>
      <c r="AA589" s="19"/>
    </row>
    <row r="590" spans="1:27" ht="63">
      <c r="A590" s="2" t="s">
        <v>536</v>
      </c>
      <c r="B590" s="65"/>
      <c r="I590" s="19" t="s">
        <v>529</v>
      </c>
      <c r="J590" s="28" t="s">
        <v>1313</v>
      </c>
      <c r="K590" s="19" t="s">
        <v>2506</v>
      </c>
      <c r="L590" s="19" t="s">
        <v>2558</v>
      </c>
      <c r="M590" s="19" t="s">
        <v>2556</v>
      </c>
      <c r="P590" s="2"/>
      <c r="Q590" s="2"/>
      <c r="R590" s="2"/>
      <c r="S590" s="2"/>
      <c r="T590" s="2"/>
      <c r="U590" s="2" t="s">
        <v>2509</v>
      </c>
      <c r="V590" s="2" t="s">
        <v>2514</v>
      </c>
      <c r="W590" s="2" t="s">
        <v>2513</v>
      </c>
      <c r="X590" s="19"/>
      <c r="Y590" s="19"/>
      <c r="Z590" s="19"/>
      <c r="AA590" s="19"/>
    </row>
    <row r="591" spans="1:27" ht="63">
      <c r="A591" s="2" t="s">
        <v>539</v>
      </c>
      <c r="B591" s="65"/>
      <c r="I591" s="19" t="s">
        <v>529</v>
      </c>
      <c r="J591" s="28" t="s">
        <v>1313</v>
      </c>
      <c r="K591" s="19" t="s">
        <v>2506</v>
      </c>
      <c r="L591" s="19" t="s">
        <v>2558</v>
      </c>
      <c r="M591" s="19" t="s">
        <v>2556</v>
      </c>
      <c r="P591" s="2"/>
      <c r="Q591" s="2"/>
      <c r="R591" s="2"/>
      <c r="S591" s="2"/>
      <c r="T591" s="2"/>
      <c r="U591" s="2" t="s">
        <v>2509</v>
      </c>
      <c r="V591" s="2" t="s">
        <v>2514</v>
      </c>
      <c r="W591" s="2" t="s">
        <v>2513</v>
      </c>
      <c r="X591" s="19"/>
      <c r="Y591" s="19"/>
      <c r="Z591" s="19"/>
      <c r="AA591" s="19"/>
    </row>
    <row r="592" spans="1:27" ht="63">
      <c r="A592" s="2" t="s">
        <v>538</v>
      </c>
      <c r="B592" s="65"/>
      <c r="I592" s="19" t="s">
        <v>529</v>
      </c>
      <c r="J592" s="28" t="s">
        <v>1313</v>
      </c>
      <c r="K592" s="19" t="s">
        <v>2506</v>
      </c>
      <c r="L592" s="19" t="s">
        <v>2558</v>
      </c>
      <c r="M592" s="19" t="s">
        <v>2556</v>
      </c>
      <c r="P592" s="2"/>
      <c r="Q592" s="2"/>
      <c r="R592" s="2"/>
      <c r="S592" s="2"/>
      <c r="T592" s="2"/>
      <c r="U592" s="2" t="s">
        <v>2509</v>
      </c>
      <c r="V592" s="2" t="s">
        <v>2514</v>
      </c>
      <c r="W592" s="2" t="s">
        <v>2513</v>
      </c>
      <c r="X592" s="19"/>
      <c r="Y592" s="19"/>
      <c r="Z592" s="19"/>
      <c r="AA592" s="19"/>
    </row>
    <row r="593" spans="1:27" s="39" customFormat="1" ht="63">
      <c r="A593" s="2" t="s">
        <v>537</v>
      </c>
      <c r="B593" s="65"/>
      <c r="C593" s="19"/>
      <c r="D593" s="19"/>
      <c r="E593" s="19"/>
      <c r="F593" s="19"/>
      <c r="G593" s="2"/>
      <c r="H593" s="19"/>
      <c r="I593" s="19" t="s">
        <v>529</v>
      </c>
      <c r="J593" s="28" t="s">
        <v>1313</v>
      </c>
      <c r="K593" s="19" t="s">
        <v>2506</v>
      </c>
      <c r="L593" s="19" t="s">
        <v>2558</v>
      </c>
      <c r="M593" s="19" t="s">
        <v>2556</v>
      </c>
      <c r="N593" s="19"/>
      <c r="O593" s="19"/>
      <c r="P593" s="2"/>
      <c r="Q593" s="2"/>
      <c r="R593" s="2"/>
      <c r="S593" s="2"/>
      <c r="T593" s="2"/>
      <c r="U593" s="2" t="s">
        <v>2509</v>
      </c>
      <c r="V593" s="2" t="s">
        <v>2514</v>
      </c>
      <c r="W593" s="2" t="s">
        <v>2513</v>
      </c>
      <c r="X593" s="19"/>
      <c r="Y593" s="19"/>
      <c r="Z593" s="19"/>
      <c r="AA593" s="19"/>
    </row>
    <row r="594" spans="1:27" s="39" customFormat="1" ht="154.15" customHeight="1">
      <c r="A594" s="2" t="s">
        <v>572</v>
      </c>
      <c r="B594" s="65"/>
      <c r="C594" s="19"/>
      <c r="D594" s="19"/>
      <c r="E594" s="19"/>
      <c r="F594" s="19"/>
      <c r="G594" s="2"/>
      <c r="H594" s="19" t="s">
        <v>1933</v>
      </c>
      <c r="I594" s="19" t="s">
        <v>44</v>
      </c>
      <c r="J594" s="28" t="s">
        <v>1768</v>
      </c>
      <c r="K594" s="19" t="s">
        <v>2507</v>
      </c>
      <c r="L594" s="19" t="s">
        <v>2582</v>
      </c>
      <c r="M594" s="19"/>
      <c r="N594" s="19"/>
      <c r="O594" s="19"/>
      <c r="P594" s="2"/>
      <c r="Q594" s="2"/>
      <c r="R594" s="2"/>
      <c r="S594" s="2"/>
      <c r="T594" s="2"/>
      <c r="U594" s="2" t="s">
        <v>2516</v>
      </c>
      <c r="V594" s="2" t="s">
        <v>2517</v>
      </c>
      <c r="W594" s="2"/>
      <c r="X594" s="19"/>
      <c r="Y594" s="19"/>
      <c r="Z594" s="19"/>
      <c r="AA594" s="19"/>
    </row>
    <row r="595" spans="1:27" s="39" customFormat="1" ht="154.15" customHeight="1">
      <c r="A595" s="2" t="s">
        <v>573</v>
      </c>
      <c r="B595" s="65"/>
      <c r="C595" s="19"/>
      <c r="D595" s="19"/>
      <c r="E595" s="19"/>
      <c r="F595" s="19"/>
      <c r="G595" s="2"/>
      <c r="H595" s="19" t="s">
        <v>1933</v>
      </c>
      <c r="I595" s="19" t="s">
        <v>44</v>
      </c>
      <c r="J595" s="28" t="s">
        <v>1768</v>
      </c>
      <c r="K595" s="19" t="s">
        <v>2507</v>
      </c>
      <c r="L595" s="19" t="s">
        <v>2582</v>
      </c>
      <c r="M595" s="19"/>
      <c r="N595" s="19"/>
      <c r="O595" s="19"/>
      <c r="P595" s="2"/>
      <c r="Q595" s="2"/>
      <c r="R595" s="2"/>
      <c r="S595" s="2"/>
      <c r="T595" s="2"/>
      <c r="U595" s="2" t="s">
        <v>2516</v>
      </c>
      <c r="V595" s="2" t="s">
        <v>2517</v>
      </c>
      <c r="W595" s="2"/>
      <c r="X595" s="19"/>
      <c r="Y595" s="19"/>
      <c r="Z595" s="19"/>
      <c r="AA595" s="19"/>
    </row>
    <row r="596" spans="1:27" ht="154.15" customHeight="1">
      <c r="A596" s="19" t="s">
        <v>987</v>
      </c>
      <c r="B596" s="65"/>
      <c r="H596" s="19" t="s">
        <v>1937</v>
      </c>
      <c r="I596" s="19" t="s">
        <v>56</v>
      </c>
      <c r="J596" s="28" t="s">
        <v>1312</v>
      </c>
      <c r="K596" s="19" t="s">
        <v>2505</v>
      </c>
      <c r="L596" s="19" t="s">
        <v>2533</v>
      </c>
      <c r="M596" s="19" t="s">
        <v>2564</v>
      </c>
      <c r="N596" s="19" t="s">
        <v>2534</v>
      </c>
      <c r="P596" s="2"/>
      <c r="Q596" s="2"/>
      <c r="R596" s="2"/>
      <c r="S596" s="2"/>
      <c r="T596" s="2"/>
      <c r="U596" s="2" t="s">
        <v>2527</v>
      </c>
      <c r="V596" s="2" t="s">
        <v>2550</v>
      </c>
      <c r="W596" s="2"/>
      <c r="X596" s="19"/>
      <c r="Y596" s="19"/>
      <c r="Z596" s="19"/>
      <c r="AA596" s="19"/>
    </row>
    <row r="597" spans="1:27" ht="154.15" customHeight="1">
      <c r="A597" s="38" t="s">
        <v>2075</v>
      </c>
      <c r="B597" s="65"/>
      <c r="C597" s="39"/>
      <c r="D597" s="39"/>
      <c r="E597" s="39"/>
      <c r="F597" s="39"/>
      <c r="H597" s="39"/>
      <c r="I597" s="39" t="s">
        <v>2087</v>
      </c>
      <c r="J597" s="40" t="s">
        <v>1312</v>
      </c>
      <c r="K597" s="19" t="s">
        <v>2505</v>
      </c>
      <c r="L597" s="19" t="s">
        <v>2533</v>
      </c>
      <c r="M597" s="19" t="s">
        <v>2564</v>
      </c>
      <c r="N597" s="19" t="s">
        <v>2534</v>
      </c>
      <c r="O597" s="39"/>
      <c r="P597" s="2"/>
      <c r="Q597" s="2"/>
      <c r="R597" s="2"/>
      <c r="S597" s="2"/>
      <c r="T597" s="2"/>
      <c r="U597" s="2" t="s">
        <v>2527</v>
      </c>
      <c r="V597" s="2" t="s">
        <v>2550</v>
      </c>
      <c r="W597" s="2"/>
      <c r="X597" s="19"/>
      <c r="Y597" s="19"/>
      <c r="Z597" s="19"/>
      <c r="AA597" s="19"/>
    </row>
    <row r="598" spans="1:27" ht="84">
      <c r="A598" s="38" t="s">
        <v>2075</v>
      </c>
      <c r="B598" s="65"/>
      <c r="C598" s="39"/>
      <c r="D598" s="39"/>
      <c r="E598" s="39"/>
      <c r="F598" s="39"/>
      <c r="H598" s="39"/>
      <c r="I598" s="39" t="s">
        <v>2179</v>
      </c>
      <c r="J598" s="40" t="s">
        <v>1312</v>
      </c>
      <c r="K598" s="19" t="s">
        <v>2505</v>
      </c>
      <c r="L598" s="19" t="s">
        <v>2533</v>
      </c>
      <c r="M598" s="19" t="s">
        <v>2564</v>
      </c>
      <c r="N598" s="19" t="s">
        <v>2534</v>
      </c>
      <c r="O598" s="39"/>
      <c r="P598" s="2"/>
      <c r="Q598" s="2"/>
      <c r="R598" s="2"/>
      <c r="S598" s="2"/>
      <c r="T598" s="2"/>
      <c r="U598" s="2" t="s">
        <v>2527</v>
      </c>
      <c r="V598" s="2" t="s">
        <v>2550</v>
      </c>
      <c r="W598" s="2"/>
      <c r="X598" s="19"/>
      <c r="Y598" s="19"/>
      <c r="Z598" s="19"/>
      <c r="AA598" s="19"/>
    </row>
    <row r="599" spans="1:27" s="39" customFormat="1" ht="84">
      <c r="A599" s="2" t="s">
        <v>2188</v>
      </c>
      <c r="B599" s="65"/>
      <c r="C599" s="19"/>
      <c r="D599" s="19"/>
      <c r="E599" s="19"/>
      <c r="F599" s="19"/>
      <c r="G599" s="2"/>
      <c r="H599" s="19"/>
      <c r="I599" s="19" t="s">
        <v>2179</v>
      </c>
      <c r="J599" s="28" t="s">
        <v>1312</v>
      </c>
      <c r="K599" s="19" t="s">
        <v>2505</v>
      </c>
      <c r="L599" s="19" t="s">
        <v>2533</v>
      </c>
      <c r="M599" s="19" t="s">
        <v>2564</v>
      </c>
      <c r="N599" s="19" t="s">
        <v>2534</v>
      </c>
      <c r="O599" s="19"/>
      <c r="P599" s="2"/>
      <c r="Q599" s="2"/>
      <c r="R599" s="2"/>
      <c r="S599" s="2"/>
      <c r="T599" s="2"/>
      <c r="U599" s="2" t="s">
        <v>2527</v>
      </c>
      <c r="V599" s="2" t="s">
        <v>2550</v>
      </c>
      <c r="W599" s="2"/>
      <c r="X599" s="19"/>
      <c r="Y599" s="19"/>
      <c r="Z599" s="19"/>
      <c r="AA599" s="19"/>
    </row>
    <row r="600" spans="1:27" s="39" customFormat="1" ht="84">
      <c r="A600" s="38" t="s">
        <v>2189</v>
      </c>
      <c r="B600" s="65"/>
      <c r="G600" s="2"/>
      <c r="H600" s="19" t="s">
        <v>1937</v>
      </c>
      <c r="I600" s="39" t="s">
        <v>51</v>
      </c>
      <c r="J600" s="40" t="s">
        <v>1312</v>
      </c>
      <c r="K600" s="19" t="s">
        <v>2505</v>
      </c>
      <c r="L600" s="19" t="s">
        <v>2533</v>
      </c>
      <c r="M600" s="19" t="s">
        <v>2564</v>
      </c>
      <c r="N600" s="19" t="s">
        <v>2534</v>
      </c>
      <c r="P600" s="2"/>
      <c r="Q600" s="2"/>
      <c r="R600" s="2"/>
      <c r="S600" s="2"/>
      <c r="T600" s="2"/>
      <c r="U600" s="2" t="s">
        <v>2527</v>
      </c>
      <c r="V600" s="2" t="s">
        <v>2550</v>
      </c>
      <c r="W600" s="2"/>
      <c r="X600" s="19"/>
      <c r="Y600" s="19"/>
      <c r="Z600" s="19"/>
      <c r="AA600" s="19"/>
    </row>
    <row r="601" spans="1:27" ht="84">
      <c r="A601" s="38" t="s">
        <v>2189</v>
      </c>
      <c r="B601" s="65"/>
      <c r="C601" s="39"/>
      <c r="D601" s="39"/>
      <c r="E601" s="39"/>
      <c r="F601" s="39"/>
      <c r="H601" s="39"/>
      <c r="I601" s="39" t="s">
        <v>2179</v>
      </c>
      <c r="J601" s="40" t="s">
        <v>1312</v>
      </c>
      <c r="K601" s="19" t="s">
        <v>2505</v>
      </c>
      <c r="L601" s="19" t="s">
        <v>2533</v>
      </c>
      <c r="M601" s="19" t="s">
        <v>2564</v>
      </c>
      <c r="N601" s="19" t="s">
        <v>2534</v>
      </c>
      <c r="O601" s="39"/>
      <c r="P601" s="2"/>
      <c r="Q601" s="2"/>
      <c r="R601" s="2"/>
      <c r="S601" s="2"/>
      <c r="T601" s="2"/>
      <c r="U601" s="2" t="s">
        <v>2527</v>
      </c>
      <c r="V601" s="2" t="s">
        <v>2550</v>
      </c>
      <c r="W601" s="2"/>
      <c r="X601" s="19"/>
      <c r="Y601" s="19"/>
      <c r="Z601" s="19"/>
      <c r="AA601" s="19"/>
    </row>
    <row r="602" spans="1:27" ht="84">
      <c r="A602" s="2" t="s">
        <v>2190</v>
      </c>
      <c r="B602" s="65"/>
      <c r="I602" s="19" t="s">
        <v>2179</v>
      </c>
      <c r="J602" s="28" t="s">
        <v>1312</v>
      </c>
      <c r="K602" s="19" t="s">
        <v>2505</v>
      </c>
      <c r="L602" s="19" t="s">
        <v>2533</v>
      </c>
      <c r="M602" s="19" t="s">
        <v>2564</v>
      </c>
      <c r="N602" s="19" t="s">
        <v>2534</v>
      </c>
      <c r="P602" s="2"/>
      <c r="Q602" s="2"/>
      <c r="R602" s="2"/>
      <c r="S602" s="2"/>
      <c r="T602" s="2"/>
      <c r="U602" s="2" t="s">
        <v>2527</v>
      </c>
      <c r="V602" s="2" t="s">
        <v>2550</v>
      </c>
      <c r="W602" s="2"/>
      <c r="X602" s="19"/>
      <c r="Y602" s="19"/>
      <c r="Z602" s="19"/>
      <c r="AA602" s="19"/>
    </row>
    <row r="603" spans="1:27" ht="84">
      <c r="A603" s="2" t="s">
        <v>2191</v>
      </c>
      <c r="B603" s="65"/>
      <c r="I603" s="19" t="s">
        <v>2179</v>
      </c>
      <c r="J603" s="28" t="s">
        <v>1312</v>
      </c>
      <c r="K603" s="19" t="s">
        <v>2505</v>
      </c>
      <c r="L603" s="19" t="s">
        <v>2533</v>
      </c>
      <c r="M603" s="19" t="s">
        <v>2564</v>
      </c>
      <c r="N603" s="19" t="s">
        <v>2534</v>
      </c>
      <c r="P603" s="2"/>
      <c r="Q603" s="2"/>
      <c r="R603" s="2"/>
      <c r="S603" s="2"/>
      <c r="T603" s="2"/>
      <c r="U603" s="2" t="s">
        <v>2527</v>
      </c>
      <c r="V603" s="2" t="s">
        <v>2550</v>
      </c>
      <c r="W603" s="2"/>
      <c r="X603" s="19"/>
      <c r="Y603" s="19"/>
      <c r="Z603" s="19"/>
      <c r="AA603" s="19"/>
    </row>
    <row r="604" spans="1:27" ht="84">
      <c r="A604" s="19" t="s">
        <v>990</v>
      </c>
      <c r="B604" s="65"/>
      <c r="H604" s="19" t="s">
        <v>1937</v>
      </c>
      <c r="I604" s="19" t="s">
        <v>56</v>
      </c>
      <c r="J604" s="28" t="s">
        <v>1312</v>
      </c>
      <c r="K604" s="19" t="s">
        <v>2505</v>
      </c>
      <c r="L604" s="19" t="s">
        <v>2533</v>
      </c>
      <c r="M604" s="19" t="s">
        <v>2564</v>
      </c>
      <c r="N604" s="19" t="s">
        <v>2534</v>
      </c>
      <c r="P604" s="2"/>
      <c r="Q604" s="2"/>
      <c r="R604" s="2"/>
      <c r="S604" s="2"/>
      <c r="T604" s="2"/>
      <c r="U604" s="2" t="s">
        <v>2527</v>
      </c>
      <c r="V604" s="2" t="s">
        <v>2550</v>
      </c>
      <c r="W604" s="2"/>
      <c r="X604" s="19"/>
      <c r="Y604" s="19"/>
      <c r="Z604" s="19"/>
      <c r="AA604" s="19"/>
    </row>
    <row r="605" spans="1:27" ht="66" customHeight="1">
      <c r="A605" s="2" t="s">
        <v>1661</v>
      </c>
      <c r="B605" s="65"/>
      <c r="H605" s="39" t="s">
        <v>1935</v>
      </c>
      <c r="I605" s="19" t="s">
        <v>67</v>
      </c>
      <c r="J605" s="28" t="s">
        <v>1642</v>
      </c>
      <c r="K605" s="58" t="s">
        <v>2574</v>
      </c>
      <c r="P605" s="2"/>
      <c r="Q605" s="2"/>
      <c r="R605" s="2"/>
      <c r="S605" s="2"/>
      <c r="T605" s="2"/>
      <c r="U605" s="2" t="s">
        <v>2567</v>
      </c>
      <c r="V605" s="2" t="s">
        <v>2526</v>
      </c>
      <c r="W605" s="2" t="s">
        <v>2517</v>
      </c>
      <c r="X605" s="19" t="s">
        <v>2511</v>
      </c>
      <c r="Y605" s="19"/>
      <c r="Z605" s="19"/>
      <c r="AA605" s="19"/>
    </row>
    <row r="606" spans="1:27" ht="84">
      <c r="A606" s="19" t="s">
        <v>241</v>
      </c>
      <c r="B606" s="65"/>
      <c r="I606" s="19" t="s">
        <v>36</v>
      </c>
      <c r="J606" s="28" t="s">
        <v>2459</v>
      </c>
      <c r="K606" s="19" t="s">
        <v>2505</v>
      </c>
      <c r="L606" s="19" t="s">
        <v>2564</v>
      </c>
      <c r="M606" s="19" t="s">
        <v>2561</v>
      </c>
      <c r="P606" s="2"/>
      <c r="Q606" s="2"/>
      <c r="R606" s="2"/>
      <c r="S606" s="2"/>
      <c r="T606" s="2"/>
      <c r="U606" s="2" t="s">
        <v>2527</v>
      </c>
      <c r="V606" s="2" t="s">
        <v>2550</v>
      </c>
      <c r="W606" s="2" t="s">
        <v>2548</v>
      </c>
      <c r="X606" s="19"/>
      <c r="Y606" s="19"/>
      <c r="Z606" s="19"/>
      <c r="AA606" s="19"/>
    </row>
    <row r="607" spans="1:27" ht="84">
      <c r="A607" s="19" t="s">
        <v>1062</v>
      </c>
      <c r="B607" s="65"/>
      <c r="H607" s="19" t="s">
        <v>1936</v>
      </c>
      <c r="I607" s="19" t="s">
        <v>58</v>
      </c>
      <c r="J607" s="28" t="s">
        <v>1311</v>
      </c>
      <c r="K607" s="19" t="s">
        <v>2505</v>
      </c>
      <c r="L607" s="19" t="s">
        <v>2534</v>
      </c>
      <c r="P607" s="2"/>
      <c r="Q607" s="2"/>
      <c r="R607" s="2"/>
      <c r="S607" s="2"/>
      <c r="T607" s="2"/>
      <c r="U607" s="2" t="s">
        <v>2527</v>
      </c>
      <c r="V607" s="2" t="s">
        <v>2550</v>
      </c>
      <c r="W607" s="2"/>
      <c r="X607" s="19"/>
      <c r="Y607" s="19"/>
      <c r="Z607" s="19"/>
      <c r="AA607" s="19"/>
    </row>
    <row r="608" spans="1:27" s="39" customFormat="1" ht="66" customHeight="1">
      <c r="A608" s="19" t="s">
        <v>2456</v>
      </c>
      <c r="B608" s="65"/>
      <c r="C608" s="19"/>
      <c r="D608" s="19"/>
      <c r="E608" s="19"/>
      <c r="F608" s="19"/>
      <c r="G608" s="2"/>
      <c r="H608" s="19"/>
      <c r="I608" s="19" t="s">
        <v>2503</v>
      </c>
      <c r="J608" s="28" t="s">
        <v>1311</v>
      </c>
      <c r="K608" s="19" t="s">
        <v>2505</v>
      </c>
      <c r="L608" s="19" t="s">
        <v>2534</v>
      </c>
      <c r="M608" s="19"/>
      <c r="N608" s="19"/>
      <c r="O608" s="19"/>
      <c r="P608" s="2"/>
      <c r="Q608" s="2"/>
      <c r="R608" s="2"/>
      <c r="S608" s="2"/>
      <c r="T608" s="2"/>
      <c r="U608" s="2" t="s">
        <v>2527</v>
      </c>
      <c r="V608" s="2" t="s">
        <v>2550</v>
      </c>
      <c r="W608" s="2"/>
      <c r="X608" s="19"/>
      <c r="Y608" s="19"/>
      <c r="Z608" s="19"/>
      <c r="AA608" s="19"/>
    </row>
    <row r="609" spans="1:27" s="39" customFormat="1" ht="84">
      <c r="A609" s="2" t="s">
        <v>1710</v>
      </c>
      <c r="B609" s="65"/>
      <c r="C609" s="19"/>
      <c r="D609" s="19"/>
      <c r="E609" s="19"/>
      <c r="F609" s="19"/>
      <c r="G609" s="2"/>
      <c r="H609" s="19" t="s">
        <v>1934</v>
      </c>
      <c r="I609" s="19" t="s">
        <v>69</v>
      </c>
      <c r="J609" s="28" t="s">
        <v>1311</v>
      </c>
      <c r="K609" s="19" t="s">
        <v>2505</v>
      </c>
      <c r="L609" s="19" t="s">
        <v>2534</v>
      </c>
      <c r="M609" s="19"/>
      <c r="N609" s="19"/>
      <c r="O609" s="19"/>
      <c r="P609" s="2"/>
      <c r="Q609" s="2"/>
      <c r="R609" s="2"/>
      <c r="S609" s="2"/>
      <c r="T609" s="2"/>
      <c r="U609" s="2" t="s">
        <v>2527</v>
      </c>
      <c r="V609" s="2" t="s">
        <v>2550</v>
      </c>
      <c r="W609" s="2"/>
      <c r="X609" s="19"/>
      <c r="Y609" s="19"/>
      <c r="Z609" s="19"/>
      <c r="AA609" s="19"/>
    </row>
    <row r="610" spans="1:27" ht="84">
      <c r="A610" s="38" t="s">
        <v>386</v>
      </c>
      <c r="B610" s="65"/>
      <c r="C610" s="39"/>
      <c r="D610" s="39"/>
      <c r="E610" s="39"/>
      <c r="F610" s="39"/>
      <c r="H610" s="39"/>
      <c r="I610" s="39" t="s">
        <v>40</v>
      </c>
      <c r="J610" s="40" t="s">
        <v>1311</v>
      </c>
      <c r="K610" s="19" t="s">
        <v>2505</v>
      </c>
      <c r="L610" s="19" t="s">
        <v>2534</v>
      </c>
      <c r="M610" s="39"/>
      <c r="N610" s="39"/>
      <c r="O610" s="39"/>
      <c r="P610" s="2"/>
      <c r="Q610" s="2"/>
      <c r="R610" s="2"/>
      <c r="S610" s="2"/>
      <c r="T610" s="2"/>
      <c r="U610" s="2" t="s">
        <v>2527</v>
      </c>
      <c r="V610" s="2" t="s">
        <v>2550</v>
      </c>
      <c r="W610" s="2"/>
      <c r="X610" s="19"/>
      <c r="Y610" s="19"/>
      <c r="Z610" s="19"/>
      <c r="AA610" s="19"/>
    </row>
    <row r="611" spans="1:27" ht="84">
      <c r="A611" s="38" t="s">
        <v>386</v>
      </c>
      <c r="B611" s="65"/>
      <c r="C611" s="39"/>
      <c r="D611" s="39"/>
      <c r="E611" s="39"/>
      <c r="F611" s="39"/>
      <c r="H611" s="39"/>
      <c r="I611" s="39" t="s">
        <v>2503</v>
      </c>
      <c r="J611" s="40" t="s">
        <v>1311</v>
      </c>
      <c r="K611" s="19" t="s">
        <v>2505</v>
      </c>
      <c r="L611" s="19" t="s">
        <v>2534</v>
      </c>
      <c r="M611" s="39"/>
      <c r="N611" s="39"/>
      <c r="O611" s="39"/>
      <c r="P611" s="2"/>
      <c r="Q611" s="2"/>
      <c r="R611" s="2"/>
      <c r="S611" s="2"/>
      <c r="T611" s="2"/>
      <c r="U611" s="2" t="s">
        <v>2527</v>
      </c>
      <c r="V611" s="2" t="s">
        <v>2550</v>
      </c>
      <c r="W611" s="2"/>
      <c r="X611" s="19"/>
      <c r="Y611" s="19"/>
      <c r="Z611" s="19"/>
      <c r="AA611" s="19"/>
    </row>
    <row r="612" spans="1:27" ht="84">
      <c r="A612" s="19" t="s">
        <v>1061</v>
      </c>
      <c r="B612" s="65"/>
      <c r="H612" s="19" t="s">
        <v>1936</v>
      </c>
      <c r="I612" s="19" t="s">
        <v>58</v>
      </c>
      <c r="J612" s="28" t="s">
        <v>1311</v>
      </c>
      <c r="K612" s="19" t="s">
        <v>2505</v>
      </c>
      <c r="L612" s="19" t="s">
        <v>2534</v>
      </c>
      <c r="P612" s="2"/>
      <c r="Q612" s="2"/>
      <c r="R612" s="2"/>
      <c r="S612" s="2"/>
      <c r="T612" s="2"/>
      <c r="U612" s="2" t="s">
        <v>2527</v>
      </c>
      <c r="V612" s="2" t="s">
        <v>2550</v>
      </c>
      <c r="W612" s="2"/>
      <c r="X612" s="19"/>
      <c r="Y612" s="19"/>
      <c r="Z612" s="19"/>
      <c r="AA612" s="19"/>
    </row>
    <row r="613" spans="1:27" ht="84">
      <c r="A613" s="2" t="s">
        <v>385</v>
      </c>
      <c r="B613" s="65"/>
      <c r="I613" s="19" t="s">
        <v>40</v>
      </c>
      <c r="J613" s="28" t="s">
        <v>1311</v>
      </c>
      <c r="K613" s="19" t="s">
        <v>2505</v>
      </c>
      <c r="L613" s="19" t="s">
        <v>2534</v>
      </c>
      <c r="P613" s="2"/>
      <c r="Q613" s="2"/>
      <c r="R613" s="2"/>
      <c r="S613" s="2"/>
      <c r="T613" s="2"/>
      <c r="U613" s="2" t="s">
        <v>2527</v>
      </c>
      <c r="V613" s="2" t="s">
        <v>2550</v>
      </c>
      <c r="W613" s="2"/>
      <c r="X613" s="19"/>
      <c r="Y613" s="19"/>
      <c r="Z613" s="19"/>
      <c r="AA613" s="19"/>
    </row>
    <row r="614" spans="1:27" ht="84">
      <c r="A614" s="19" t="s">
        <v>1060</v>
      </c>
      <c r="B614" s="65"/>
      <c r="H614" s="19" t="s">
        <v>1936</v>
      </c>
      <c r="I614" s="19" t="s">
        <v>58</v>
      </c>
      <c r="J614" s="28" t="s">
        <v>1311</v>
      </c>
      <c r="K614" s="19" t="s">
        <v>2505</v>
      </c>
      <c r="L614" s="19" t="s">
        <v>2534</v>
      </c>
      <c r="P614" s="2"/>
      <c r="Q614" s="2"/>
      <c r="R614" s="2"/>
      <c r="S614" s="2"/>
      <c r="T614" s="2"/>
      <c r="U614" s="2" t="s">
        <v>2527</v>
      </c>
      <c r="V614" s="2" t="s">
        <v>2550</v>
      </c>
      <c r="W614" s="2"/>
      <c r="X614" s="19"/>
      <c r="Y614" s="19"/>
      <c r="Z614" s="19"/>
      <c r="AA614" s="19"/>
    </row>
    <row r="615" spans="1:27" ht="84">
      <c r="A615" s="19" t="s">
        <v>1059</v>
      </c>
      <c r="B615" s="65"/>
      <c r="H615" s="19" t="s">
        <v>1936</v>
      </c>
      <c r="I615" s="19" t="s">
        <v>58</v>
      </c>
      <c r="J615" s="28" t="s">
        <v>1311</v>
      </c>
      <c r="K615" s="19" t="s">
        <v>2505</v>
      </c>
      <c r="L615" s="19" t="s">
        <v>2534</v>
      </c>
      <c r="P615" s="2"/>
      <c r="Q615" s="2"/>
      <c r="R615" s="2"/>
      <c r="S615" s="2"/>
      <c r="T615" s="2"/>
      <c r="U615" s="2" t="s">
        <v>2527</v>
      </c>
      <c r="V615" s="2" t="s">
        <v>2550</v>
      </c>
      <c r="W615" s="2"/>
      <c r="X615" s="19"/>
      <c r="Y615" s="19"/>
      <c r="Z615" s="19"/>
      <c r="AA615" s="19"/>
    </row>
    <row r="616" spans="1:27" ht="84">
      <c r="A616" s="2" t="s">
        <v>2457</v>
      </c>
      <c r="B616" s="65"/>
      <c r="I616" s="19" t="s">
        <v>2503</v>
      </c>
      <c r="J616" s="28" t="s">
        <v>1311</v>
      </c>
      <c r="K616" s="19" t="s">
        <v>2505</v>
      </c>
      <c r="L616" s="19" t="s">
        <v>2534</v>
      </c>
      <c r="P616" s="2"/>
      <c r="Q616" s="2"/>
      <c r="R616" s="2"/>
      <c r="S616" s="2"/>
      <c r="T616" s="2"/>
      <c r="U616" s="2" t="s">
        <v>2527</v>
      </c>
      <c r="V616" s="2" t="s">
        <v>2550</v>
      </c>
      <c r="W616" s="2"/>
      <c r="X616" s="19"/>
      <c r="Y616" s="19"/>
      <c r="Z616" s="19"/>
      <c r="AA616" s="19"/>
    </row>
    <row r="617" spans="1:27" ht="84">
      <c r="A617" s="2" t="s">
        <v>509</v>
      </c>
      <c r="B617" s="65"/>
      <c r="I617" s="19" t="s">
        <v>2257</v>
      </c>
      <c r="J617" s="28" t="s">
        <v>1685</v>
      </c>
      <c r="K617" s="58" t="s">
        <v>2505</v>
      </c>
      <c r="L617" s="58" t="s">
        <v>2563</v>
      </c>
      <c r="M617" s="58" t="s">
        <v>2534</v>
      </c>
      <c r="P617" s="2"/>
      <c r="Q617" s="2"/>
      <c r="R617" s="2"/>
      <c r="S617" s="2"/>
      <c r="T617" s="2"/>
      <c r="U617" s="2" t="s">
        <v>2527</v>
      </c>
      <c r="V617" s="2" t="s">
        <v>2550</v>
      </c>
      <c r="W617" s="2"/>
      <c r="X617" s="19"/>
      <c r="Y617" s="19"/>
      <c r="Z617" s="19"/>
      <c r="AA617" s="19"/>
    </row>
    <row r="618" spans="1:27" ht="84">
      <c r="A618" s="2" t="s">
        <v>1711</v>
      </c>
      <c r="B618" s="65"/>
      <c r="H618" s="19" t="s">
        <v>1934</v>
      </c>
      <c r="I618" s="19" t="s">
        <v>69</v>
      </c>
      <c r="J618" s="28" t="s">
        <v>1685</v>
      </c>
      <c r="K618" s="58" t="s">
        <v>2505</v>
      </c>
      <c r="L618" s="58" t="s">
        <v>2563</v>
      </c>
      <c r="M618" s="58" t="s">
        <v>2534</v>
      </c>
      <c r="P618" s="2"/>
      <c r="Q618" s="2"/>
      <c r="R618" s="2"/>
      <c r="S618" s="2"/>
      <c r="T618" s="2"/>
      <c r="U618" s="2" t="s">
        <v>2527</v>
      </c>
      <c r="V618" s="2" t="s">
        <v>2550</v>
      </c>
      <c r="W618" s="59" t="s">
        <v>2545</v>
      </c>
      <c r="X618" s="19"/>
      <c r="Y618" s="19"/>
      <c r="Z618" s="19"/>
      <c r="AA618" s="19"/>
    </row>
    <row r="619" spans="1:27" ht="84">
      <c r="A619" s="2" t="s">
        <v>511</v>
      </c>
      <c r="B619" s="65"/>
      <c r="I619" s="19" t="s">
        <v>2257</v>
      </c>
      <c r="J619" s="28" t="s">
        <v>1685</v>
      </c>
      <c r="K619" s="58" t="s">
        <v>2505</v>
      </c>
      <c r="L619" s="58" t="s">
        <v>2563</v>
      </c>
      <c r="M619" s="58" t="s">
        <v>2534</v>
      </c>
      <c r="P619" s="2"/>
      <c r="Q619" s="2"/>
      <c r="R619" s="2"/>
      <c r="S619" s="2"/>
      <c r="T619" s="2"/>
      <c r="U619" s="2" t="s">
        <v>2527</v>
      </c>
      <c r="V619" s="2" t="s">
        <v>2550</v>
      </c>
      <c r="W619" s="59" t="s">
        <v>2545</v>
      </c>
      <c r="X619" s="19"/>
      <c r="Y619" s="19"/>
      <c r="Z619" s="19"/>
      <c r="AA619" s="19"/>
    </row>
    <row r="620" spans="1:27" s="39" customFormat="1" ht="84">
      <c r="A620" s="2" t="s">
        <v>512</v>
      </c>
      <c r="B620" s="65"/>
      <c r="C620" s="19"/>
      <c r="D620" s="19"/>
      <c r="E620" s="19"/>
      <c r="F620" s="19"/>
      <c r="G620" s="2"/>
      <c r="H620" s="19"/>
      <c r="I620" s="19" t="s">
        <v>2257</v>
      </c>
      <c r="J620" s="28" t="s">
        <v>1685</v>
      </c>
      <c r="K620" s="58" t="s">
        <v>2505</v>
      </c>
      <c r="L620" s="58" t="s">
        <v>2563</v>
      </c>
      <c r="M620" s="58" t="s">
        <v>2534</v>
      </c>
      <c r="N620" s="19"/>
      <c r="O620" s="19"/>
      <c r="P620" s="2"/>
      <c r="Q620" s="2"/>
      <c r="R620" s="2"/>
      <c r="S620" s="2"/>
      <c r="T620" s="2"/>
      <c r="U620" s="2" t="s">
        <v>2527</v>
      </c>
      <c r="V620" s="2" t="s">
        <v>2550</v>
      </c>
      <c r="W620" s="59" t="s">
        <v>2545</v>
      </c>
      <c r="X620" s="19"/>
      <c r="Y620" s="19"/>
      <c r="Z620" s="19"/>
      <c r="AA620" s="19"/>
    </row>
    <row r="621" spans="1:27" s="39" customFormat="1" ht="84">
      <c r="A621" s="2" t="s">
        <v>510</v>
      </c>
      <c r="B621" s="65"/>
      <c r="C621" s="19"/>
      <c r="D621" s="19"/>
      <c r="E621" s="19"/>
      <c r="F621" s="19"/>
      <c r="G621" s="2"/>
      <c r="H621" s="19"/>
      <c r="I621" s="19" t="s">
        <v>2257</v>
      </c>
      <c r="J621" s="28" t="s">
        <v>1685</v>
      </c>
      <c r="K621" s="58" t="s">
        <v>2505</v>
      </c>
      <c r="L621" s="58" t="s">
        <v>2563</v>
      </c>
      <c r="M621" s="58" t="s">
        <v>2534</v>
      </c>
      <c r="N621" s="19"/>
      <c r="O621" s="19"/>
      <c r="P621" s="2"/>
      <c r="Q621" s="2"/>
      <c r="R621" s="2"/>
      <c r="S621" s="2"/>
      <c r="T621" s="2"/>
      <c r="U621" s="2" t="s">
        <v>2527</v>
      </c>
      <c r="V621" s="2" t="s">
        <v>2550</v>
      </c>
      <c r="W621" s="59" t="s">
        <v>2545</v>
      </c>
      <c r="X621" s="19"/>
      <c r="Y621" s="19"/>
      <c r="Z621" s="19"/>
      <c r="AA621" s="19"/>
    </row>
    <row r="622" spans="1:27" ht="84">
      <c r="A622" s="2" t="s">
        <v>508</v>
      </c>
      <c r="B622" s="65"/>
      <c r="I622" s="19" t="s">
        <v>2257</v>
      </c>
      <c r="J622" s="28" t="s">
        <v>1685</v>
      </c>
      <c r="K622" s="58" t="s">
        <v>2505</v>
      </c>
      <c r="L622" s="58" t="s">
        <v>2563</v>
      </c>
      <c r="M622" s="58" t="s">
        <v>2534</v>
      </c>
      <c r="P622" s="2"/>
      <c r="Q622" s="2"/>
      <c r="R622" s="2"/>
      <c r="S622" s="2"/>
      <c r="T622" s="2"/>
      <c r="U622" s="2" t="s">
        <v>2527</v>
      </c>
      <c r="V622" s="2" t="s">
        <v>2550</v>
      </c>
      <c r="W622" s="59" t="s">
        <v>2545</v>
      </c>
      <c r="X622" s="19"/>
      <c r="Y622" s="19"/>
      <c r="Z622" s="19"/>
      <c r="AA622" s="19"/>
    </row>
    <row r="623" spans="1:27" ht="42">
      <c r="A623" s="19" t="s">
        <v>179</v>
      </c>
      <c r="B623" s="65"/>
      <c r="I623" s="19" t="s">
        <v>70</v>
      </c>
      <c r="J623" s="28" t="s">
        <v>1837</v>
      </c>
      <c r="K623" s="58" t="s">
        <v>2506</v>
      </c>
      <c r="P623" s="2"/>
      <c r="Q623" s="2"/>
      <c r="R623" s="2"/>
      <c r="S623" s="2"/>
      <c r="T623" s="2"/>
      <c r="U623" s="2" t="s">
        <v>2509</v>
      </c>
      <c r="V623" s="2" t="s">
        <v>2514</v>
      </c>
      <c r="W623" s="2"/>
      <c r="X623" s="19"/>
      <c r="Y623" s="19"/>
      <c r="Z623" s="19"/>
      <c r="AA623" s="19"/>
    </row>
    <row r="624" spans="1:27" ht="168">
      <c r="A624" s="2" t="s">
        <v>2104</v>
      </c>
      <c r="B624" s="65"/>
      <c r="I624" s="19" t="s">
        <v>2088</v>
      </c>
      <c r="J624" s="28" t="s">
        <v>2093</v>
      </c>
      <c r="K624" s="19" t="s">
        <v>2507</v>
      </c>
      <c r="L624" s="19" t="s">
        <v>2582</v>
      </c>
      <c r="P624" s="2"/>
      <c r="Q624" s="2"/>
      <c r="R624" s="2"/>
      <c r="S624" s="2"/>
      <c r="T624" s="2"/>
      <c r="U624" s="2" t="s">
        <v>2516</v>
      </c>
      <c r="V624" s="2" t="s">
        <v>2517</v>
      </c>
      <c r="W624" s="2"/>
      <c r="X624" s="19"/>
      <c r="Y624" s="19"/>
      <c r="Z624" s="19"/>
      <c r="AA624" s="19"/>
    </row>
    <row r="625" spans="1:27" s="39" customFormat="1" ht="132" customHeight="1">
      <c r="A625" s="2" t="s">
        <v>2105</v>
      </c>
      <c r="B625" s="65"/>
      <c r="C625" s="19"/>
      <c r="D625" s="19"/>
      <c r="E625" s="19"/>
      <c r="F625" s="19"/>
      <c r="G625" s="2"/>
      <c r="H625" s="19"/>
      <c r="I625" s="19" t="s">
        <v>2088</v>
      </c>
      <c r="J625" s="28" t="s">
        <v>2093</v>
      </c>
      <c r="K625" s="19" t="s">
        <v>2507</v>
      </c>
      <c r="L625" s="19" t="s">
        <v>2582</v>
      </c>
      <c r="M625" s="19"/>
      <c r="N625" s="19"/>
      <c r="O625" s="19"/>
      <c r="P625" s="2"/>
      <c r="Q625" s="2"/>
      <c r="R625" s="2"/>
      <c r="S625" s="2"/>
      <c r="T625" s="2"/>
      <c r="U625" s="2" t="s">
        <v>2516</v>
      </c>
      <c r="V625" s="2" t="s">
        <v>2517</v>
      </c>
      <c r="W625" s="2"/>
      <c r="X625" s="19"/>
      <c r="Y625" s="19"/>
      <c r="Z625" s="19"/>
      <c r="AA625" s="19"/>
    </row>
    <row r="626" spans="1:27" s="39" customFormat="1" ht="168">
      <c r="A626" s="2" t="s">
        <v>2103</v>
      </c>
      <c r="B626" s="65"/>
      <c r="C626" s="19"/>
      <c r="D626" s="19"/>
      <c r="E626" s="19"/>
      <c r="F626" s="19"/>
      <c r="G626" s="2"/>
      <c r="H626" s="19"/>
      <c r="I626" s="19" t="s">
        <v>2088</v>
      </c>
      <c r="J626" s="28" t="s">
        <v>2093</v>
      </c>
      <c r="K626" s="19" t="s">
        <v>2507</v>
      </c>
      <c r="L626" s="19" t="s">
        <v>2582</v>
      </c>
      <c r="M626" s="19"/>
      <c r="N626" s="19"/>
      <c r="O626" s="19"/>
      <c r="P626" s="2"/>
      <c r="Q626" s="2"/>
      <c r="R626" s="2"/>
      <c r="S626" s="2"/>
      <c r="T626" s="2"/>
      <c r="U626" s="2" t="s">
        <v>2516</v>
      </c>
      <c r="V626" s="2" t="s">
        <v>2517</v>
      </c>
      <c r="W626" s="2"/>
      <c r="X626" s="19"/>
      <c r="Y626" s="19"/>
      <c r="Z626" s="19"/>
      <c r="AA626" s="19"/>
    </row>
    <row r="627" spans="1:27" ht="84">
      <c r="A627" s="2" t="s">
        <v>2496</v>
      </c>
      <c r="B627" s="65"/>
      <c r="I627" s="19" t="s">
        <v>2257</v>
      </c>
      <c r="J627" s="28" t="s">
        <v>1876</v>
      </c>
      <c r="K627" s="19" t="s">
        <v>2505</v>
      </c>
      <c r="L627" s="19" t="s">
        <v>2534</v>
      </c>
      <c r="P627" s="2"/>
      <c r="Q627" s="2"/>
      <c r="R627" s="2"/>
      <c r="S627" s="2"/>
      <c r="T627" s="2"/>
      <c r="U627" s="2" t="s">
        <v>2532</v>
      </c>
      <c r="V627" s="2"/>
      <c r="W627" s="2"/>
      <c r="X627" s="19"/>
      <c r="Y627" s="19"/>
      <c r="Z627" s="19"/>
      <c r="AA627" s="19"/>
    </row>
    <row r="628" spans="1:27" ht="84">
      <c r="A628" s="38" t="s">
        <v>299</v>
      </c>
      <c r="B628" s="65"/>
      <c r="C628" s="39"/>
      <c r="D628" s="39"/>
      <c r="E628" s="39"/>
      <c r="F628" s="39"/>
      <c r="H628" s="39"/>
      <c r="I628" s="39" t="s">
        <v>38</v>
      </c>
      <c r="J628" s="40" t="s">
        <v>1876</v>
      </c>
      <c r="K628" s="19" t="s">
        <v>2505</v>
      </c>
      <c r="L628" s="19" t="s">
        <v>2534</v>
      </c>
      <c r="M628" s="39"/>
      <c r="N628" s="39"/>
      <c r="O628" s="39"/>
      <c r="P628" s="2"/>
      <c r="Q628" s="2"/>
      <c r="R628" s="2"/>
      <c r="S628" s="2"/>
      <c r="T628" s="2"/>
      <c r="U628" s="2" t="s">
        <v>2532</v>
      </c>
      <c r="V628" s="2"/>
      <c r="W628" s="2"/>
      <c r="X628" s="19"/>
      <c r="Y628" s="19"/>
      <c r="Z628" s="19"/>
      <c r="AA628" s="19"/>
    </row>
    <row r="629" spans="1:27" ht="84">
      <c r="A629" s="38" t="s">
        <v>299</v>
      </c>
      <c r="B629" s="65"/>
      <c r="C629" s="39"/>
      <c r="D629" s="39"/>
      <c r="E629" s="39"/>
      <c r="F629" s="39"/>
      <c r="H629" s="39"/>
      <c r="I629" s="39" t="s">
        <v>2257</v>
      </c>
      <c r="J629" s="40" t="s">
        <v>1876</v>
      </c>
      <c r="K629" s="19" t="s">
        <v>2505</v>
      </c>
      <c r="L629" s="19" t="s">
        <v>2534</v>
      </c>
      <c r="M629" s="39"/>
      <c r="N629" s="39"/>
      <c r="O629" s="39"/>
      <c r="P629" s="2"/>
      <c r="Q629" s="2"/>
      <c r="R629" s="2"/>
      <c r="S629" s="2"/>
      <c r="T629" s="2"/>
      <c r="U629" s="2" t="s">
        <v>2532</v>
      </c>
      <c r="V629" s="2"/>
      <c r="W629" s="2"/>
      <c r="X629" s="19"/>
      <c r="Y629" s="19"/>
      <c r="Z629" s="19"/>
      <c r="AA629" s="19"/>
    </row>
    <row r="630" spans="1:27" ht="84">
      <c r="A630" s="2" t="s">
        <v>523</v>
      </c>
      <c r="B630" s="65"/>
      <c r="I630" s="19" t="s">
        <v>2257</v>
      </c>
      <c r="J630" s="28" t="s">
        <v>1876</v>
      </c>
      <c r="K630" s="19" t="s">
        <v>2505</v>
      </c>
      <c r="L630" s="19" t="s">
        <v>2534</v>
      </c>
      <c r="P630" s="2"/>
      <c r="Q630" s="2"/>
      <c r="R630" s="2"/>
      <c r="S630" s="2"/>
      <c r="T630" s="2"/>
      <c r="U630" s="2" t="s">
        <v>2532</v>
      </c>
      <c r="V630" s="2"/>
      <c r="W630" s="2"/>
      <c r="X630" s="19"/>
      <c r="Y630" s="19"/>
      <c r="Z630" s="19"/>
      <c r="AA630" s="19"/>
    </row>
    <row r="631" spans="1:27" ht="84">
      <c r="A631" s="2" t="s">
        <v>297</v>
      </c>
      <c r="B631" s="65"/>
      <c r="I631" s="19" t="s">
        <v>38</v>
      </c>
      <c r="J631" s="28" t="s">
        <v>1876</v>
      </c>
      <c r="K631" s="19" t="s">
        <v>2505</v>
      </c>
      <c r="L631" s="19" t="s">
        <v>2534</v>
      </c>
      <c r="P631" s="2"/>
      <c r="Q631" s="2"/>
      <c r="R631" s="2"/>
      <c r="S631" s="2"/>
      <c r="T631" s="2"/>
      <c r="U631" s="2" t="s">
        <v>2532</v>
      </c>
      <c r="V631" s="2"/>
      <c r="W631" s="2"/>
      <c r="X631" s="19"/>
      <c r="Y631" s="19"/>
      <c r="Z631" s="19"/>
      <c r="AA631" s="19"/>
    </row>
    <row r="632" spans="1:27" ht="84">
      <c r="A632" s="2" t="s">
        <v>300</v>
      </c>
      <c r="B632" s="65"/>
      <c r="I632" s="19" t="s">
        <v>38</v>
      </c>
      <c r="J632" s="28" t="s">
        <v>1876</v>
      </c>
      <c r="K632" s="19" t="s">
        <v>2505</v>
      </c>
      <c r="L632" s="19" t="s">
        <v>2534</v>
      </c>
      <c r="P632" s="2"/>
      <c r="Q632" s="2"/>
      <c r="R632" s="2"/>
      <c r="S632" s="2"/>
      <c r="T632" s="2"/>
      <c r="U632" s="2" t="s">
        <v>2532</v>
      </c>
      <c r="V632" s="2"/>
      <c r="W632" s="2"/>
      <c r="X632" s="19"/>
      <c r="Y632" s="19"/>
      <c r="Z632" s="19"/>
      <c r="AA632" s="19"/>
    </row>
    <row r="633" spans="1:27" ht="84">
      <c r="A633" s="2" t="s">
        <v>298</v>
      </c>
      <c r="B633" s="65"/>
      <c r="I633" s="19" t="s">
        <v>38</v>
      </c>
      <c r="J633" s="28" t="s">
        <v>1876</v>
      </c>
      <c r="K633" s="19" t="s">
        <v>2505</v>
      </c>
      <c r="L633" s="19" t="s">
        <v>2534</v>
      </c>
      <c r="P633" s="2"/>
      <c r="Q633" s="2"/>
      <c r="R633" s="2"/>
      <c r="S633" s="2"/>
      <c r="T633" s="2"/>
      <c r="U633" s="2" t="s">
        <v>2532</v>
      </c>
      <c r="V633" s="2"/>
      <c r="W633" s="2"/>
      <c r="X633" s="19"/>
      <c r="Y633" s="19"/>
      <c r="Z633" s="19"/>
      <c r="AA633" s="19"/>
    </row>
    <row r="634" spans="1:27" ht="84">
      <c r="A634" s="2" t="s">
        <v>522</v>
      </c>
      <c r="B634" s="65"/>
      <c r="I634" s="19" t="s">
        <v>2257</v>
      </c>
      <c r="J634" s="28" t="s">
        <v>1876</v>
      </c>
      <c r="K634" s="19" t="s">
        <v>2505</v>
      </c>
      <c r="L634" s="19" t="s">
        <v>2534</v>
      </c>
      <c r="P634" s="2"/>
      <c r="Q634" s="2"/>
      <c r="R634" s="2"/>
      <c r="S634" s="2"/>
      <c r="T634" s="2"/>
      <c r="U634" s="2" t="s">
        <v>2532</v>
      </c>
      <c r="V634" s="2"/>
      <c r="W634" s="2"/>
      <c r="X634" s="19"/>
      <c r="Y634" s="19"/>
      <c r="Z634" s="19"/>
      <c r="AA634" s="19"/>
    </row>
    <row r="635" spans="1:27" ht="147">
      <c r="A635" s="2" t="s">
        <v>1395</v>
      </c>
      <c r="B635" s="65"/>
      <c r="H635" s="19" t="s">
        <v>1934</v>
      </c>
      <c r="I635" s="19" t="s">
        <v>64</v>
      </c>
      <c r="J635" s="28" t="s">
        <v>1364</v>
      </c>
      <c r="K635" s="19" t="s">
        <v>2506</v>
      </c>
      <c r="L635" s="19" t="s">
        <v>2541</v>
      </c>
      <c r="P635" s="2"/>
      <c r="Q635" s="2"/>
      <c r="R635" s="2"/>
      <c r="S635" s="2"/>
      <c r="T635" s="2"/>
      <c r="U635" s="2" t="s">
        <v>2509</v>
      </c>
      <c r="V635" s="2" t="s">
        <v>2514</v>
      </c>
      <c r="W635" s="2"/>
      <c r="X635" s="19"/>
      <c r="Y635" s="19"/>
      <c r="Z635" s="19"/>
      <c r="AA635" s="19"/>
    </row>
    <row r="636" spans="1:27" ht="147">
      <c r="A636" s="2" t="s">
        <v>1394</v>
      </c>
      <c r="B636" s="65"/>
      <c r="H636" s="19" t="s">
        <v>1934</v>
      </c>
      <c r="I636" s="19" t="s">
        <v>64</v>
      </c>
      <c r="J636" s="28" t="s">
        <v>1364</v>
      </c>
      <c r="K636" s="19" t="s">
        <v>2506</v>
      </c>
      <c r="L636" s="19" t="s">
        <v>2541</v>
      </c>
      <c r="P636" s="2"/>
      <c r="Q636" s="2"/>
      <c r="R636" s="2"/>
      <c r="S636" s="2"/>
      <c r="T636" s="2"/>
      <c r="U636" s="2" t="s">
        <v>2509</v>
      </c>
      <c r="V636" s="2" t="s">
        <v>2514</v>
      </c>
      <c r="W636" s="2"/>
      <c r="X636" s="19"/>
      <c r="Y636" s="19"/>
      <c r="Z636" s="19"/>
      <c r="AA636" s="19"/>
    </row>
    <row r="637" spans="1:27" ht="132" customHeight="1">
      <c r="A637" s="19" t="s">
        <v>1024</v>
      </c>
      <c r="B637" s="65"/>
      <c r="H637" s="19" t="s">
        <v>1933</v>
      </c>
      <c r="I637" s="19" t="s">
        <v>57</v>
      </c>
      <c r="J637" s="28" t="s">
        <v>1310</v>
      </c>
      <c r="K637" s="19" t="s">
        <v>2572</v>
      </c>
      <c r="L637" s="19" t="s">
        <v>2534</v>
      </c>
      <c r="M637" s="19" t="s">
        <v>2555</v>
      </c>
      <c r="N637" s="19" t="s">
        <v>2557</v>
      </c>
      <c r="O637" s="19" t="s">
        <v>2508</v>
      </c>
      <c r="P637" s="2" t="s">
        <v>2562</v>
      </c>
      <c r="Q637" s="2"/>
      <c r="R637" s="2"/>
      <c r="S637" s="2"/>
      <c r="T637" s="2"/>
      <c r="U637" s="2" t="s">
        <v>2569</v>
      </c>
      <c r="V637" s="2" t="s">
        <v>2526</v>
      </c>
      <c r="W637" s="2" t="s">
        <v>2510</v>
      </c>
      <c r="X637" s="19" t="s">
        <v>2515</v>
      </c>
      <c r="Y637" s="19" t="s">
        <v>2517</v>
      </c>
      <c r="Z637" s="19" t="s">
        <v>2550</v>
      </c>
      <c r="AA637" s="19" t="s">
        <v>2512</v>
      </c>
    </row>
    <row r="638" spans="1:27" ht="132" customHeight="1">
      <c r="A638" s="19" t="s">
        <v>184</v>
      </c>
      <c r="B638" s="65"/>
      <c r="I638" s="19" t="s">
        <v>70</v>
      </c>
      <c r="J638" s="28" t="s">
        <v>1842</v>
      </c>
      <c r="K638" s="19" t="s">
        <v>2573</v>
      </c>
      <c r="L638" s="19" t="s">
        <v>2583</v>
      </c>
      <c r="M638" s="19" t="s">
        <v>2582</v>
      </c>
      <c r="N638" s="19" t="s">
        <v>2565</v>
      </c>
      <c r="P638" s="2"/>
      <c r="Q638" s="2"/>
      <c r="R638" s="2"/>
      <c r="S638" s="2"/>
      <c r="T638" s="2"/>
      <c r="U638" s="2" t="s">
        <v>2516</v>
      </c>
      <c r="V638" s="2" t="s">
        <v>2517</v>
      </c>
      <c r="W638" s="2"/>
      <c r="X638" s="19"/>
      <c r="Y638" s="19"/>
      <c r="Z638" s="19"/>
      <c r="AA638" s="19"/>
    </row>
    <row r="639" spans="1:27" ht="168">
      <c r="A639" s="2" t="s">
        <v>425</v>
      </c>
      <c r="B639" s="65"/>
      <c r="I639" s="19" t="s">
        <v>405</v>
      </c>
      <c r="J639" s="28" t="s">
        <v>1842</v>
      </c>
      <c r="K639" s="19" t="s">
        <v>2573</v>
      </c>
      <c r="L639" s="19" t="s">
        <v>2583</v>
      </c>
      <c r="M639" s="19" t="s">
        <v>2582</v>
      </c>
      <c r="N639" s="19" t="s">
        <v>2565</v>
      </c>
      <c r="P639" s="2"/>
      <c r="Q639" s="2"/>
      <c r="R639" s="2"/>
      <c r="S639" s="2"/>
      <c r="T639" s="2"/>
      <c r="U639" s="2" t="s">
        <v>2516</v>
      </c>
      <c r="V639" s="2" t="s">
        <v>2517</v>
      </c>
      <c r="W639" s="2"/>
      <c r="X639" s="19"/>
      <c r="Y639" s="19"/>
      <c r="Z639" s="19"/>
      <c r="AA639" s="19"/>
    </row>
    <row r="640" spans="1:27" ht="168">
      <c r="A640" s="19" t="s">
        <v>185</v>
      </c>
      <c r="B640" s="65"/>
      <c r="I640" s="19" t="s">
        <v>70</v>
      </c>
      <c r="J640" s="28" t="s">
        <v>1842</v>
      </c>
      <c r="K640" s="19" t="s">
        <v>2573</v>
      </c>
      <c r="L640" s="19" t="s">
        <v>2583</v>
      </c>
      <c r="M640" s="19" t="s">
        <v>2582</v>
      </c>
      <c r="N640" s="19" t="s">
        <v>2565</v>
      </c>
      <c r="P640" s="2"/>
      <c r="Q640" s="2"/>
      <c r="R640" s="2"/>
      <c r="S640" s="2"/>
      <c r="T640" s="2"/>
      <c r="U640" s="2" t="s">
        <v>2516</v>
      </c>
      <c r="V640" s="2" t="s">
        <v>2517</v>
      </c>
      <c r="W640" s="2"/>
      <c r="X640" s="19"/>
      <c r="Y640" s="19"/>
      <c r="Z640" s="19"/>
      <c r="AA640" s="19"/>
    </row>
    <row r="641" spans="1:27" ht="168">
      <c r="A641" s="2" t="s">
        <v>426</v>
      </c>
      <c r="B641" s="65"/>
      <c r="I641" s="19" t="s">
        <v>405</v>
      </c>
      <c r="J641" s="28" t="s">
        <v>1842</v>
      </c>
      <c r="K641" s="19" t="s">
        <v>2573</v>
      </c>
      <c r="L641" s="19" t="s">
        <v>2583</v>
      </c>
      <c r="M641" s="19" t="s">
        <v>2582</v>
      </c>
      <c r="N641" s="19" t="s">
        <v>2565</v>
      </c>
      <c r="P641" s="2"/>
      <c r="Q641" s="2"/>
      <c r="R641" s="2"/>
      <c r="S641" s="2"/>
      <c r="T641" s="2"/>
      <c r="U641" s="2" t="s">
        <v>2516</v>
      </c>
      <c r="V641" s="2" t="s">
        <v>2517</v>
      </c>
      <c r="W641" s="2"/>
      <c r="X641" s="19"/>
      <c r="Y641" s="19"/>
      <c r="Z641" s="19"/>
      <c r="AA641" s="19"/>
    </row>
    <row r="642" spans="1:27" ht="168">
      <c r="A642" s="2" t="s">
        <v>427</v>
      </c>
      <c r="B642" s="65"/>
      <c r="I642" s="19" t="s">
        <v>405</v>
      </c>
      <c r="J642" s="28" t="s">
        <v>1842</v>
      </c>
      <c r="K642" s="19" t="s">
        <v>2573</v>
      </c>
      <c r="L642" s="19" t="s">
        <v>2583</v>
      </c>
      <c r="M642" s="19" t="s">
        <v>2582</v>
      </c>
      <c r="N642" s="19" t="s">
        <v>2565</v>
      </c>
      <c r="P642" s="2"/>
      <c r="Q642" s="2"/>
      <c r="R642" s="2"/>
      <c r="S642" s="2"/>
      <c r="T642" s="2"/>
      <c r="U642" s="2" t="s">
        <v>2516</v>
      </c>
      <c r="V642" s="2" t="s">
        <v>2517</v>
      </c>
      <c r="W642" s="2"/>
      <c r="X642" s="19"/>
      <c r="Y642" s="19"/>
      <c r="Z642" s="19"/>
      <c r="AA642" s="19"/>
    </row>
    <row r="643" spans="1:27" ht="147">
      <c r="A643" s="19" t="s">
        <v>197</v>
      </c>
      <c r="B643" s="65"/>
      <c r="I643" s="19" t="s">
        <v>36</v>
      </c>
      <c r="J643" s="28" t="s">
        <v>1850</v>
      </c>
      <c r="K643" s="19" t="s">
        <v>2574</v>
      </c>
      <c r="L643" s="19" t="s">
        <v>2577</v>
      </c>
      <c r="M643" s="19" t="s">
        <v>2571</v>
      </c>
      <c r="N643" s="19" t="s">
        <v>2508</v>
      </c>
      <c r="P643" s="2"/>
      <c r="Q643" s="2"/>
      <c r="R643" s="2"/>
      <c r="S643" s="2"/>
      <c r="T643" s="2"/>
      <c r="U643" s="2" t="s">
        <v>2509</v>
      </c>
      <c r="V643" s="2" t="s">
        <v>2512</v>
      </c>
      <c r="W643" s="2"/>
      <c r="X643" s="19"/>
      <c r="Y643" s="19"/>
      <c r="Z643" s="19"/>
      <c r="AA643" s="19"/>
    </row>
    <row r="644" spans="1:27" ht="147">
      <c r="A644" s="2" t="s">
        <v>2306</v>
      </c>
      <c r="B644" s="65"/>
      <c r="I644" s="19" t="s">
        <v>2502</v>
      </c>
      <c r="J644" s="28" t="s">
        <v>1850</v>
      </c>
      <c r="K644" s="19" t="s">
        <v>2574</v>
      </c>
      <c r="L644" s="19" t="s">
        <v>2577</v>
      </c>
      <c r="M644" s="19" t="s">
        <v>2571</v>
      </c>
      <c r="N644" s="19" t="s">
        <v>2508</v>
      </c>
      <c r="P644" s="2"/>
      <c r="Q644" s="2"/>
      <c r="R644" s="2"/>
      <c r="S644" s="2"/>
      <c r="T644" s="2"/>
      <c r="U644" s="2" t="s">
        <v>2509</v>
      </c>
      <c r="V644" s="2" t="s">
        <v>2512</v>
      </c>
      <c r="W644" s="2"/>
      <c r="X644" s="19"/>
      <c r="Y644" s="19"/>
      <c r="Z644" s="19"/>
      <c r="AA644" s="19"/>
    </row>
    <row r="645" spans="1:27" ht="147">
      <c r="A645" s="2" t="s">
        <v>2305</v>
      </c>
      <c r="B645" s="65"/>
      <c r="I645" s="19" t="s">
        <v>2502</v>
      </c>
      <c r="J645" s="28" t="s">
        <v>1850</v>
      </c>
      <c r="K645" s="19" t="s">
        <v>2574</v>
      </c>
      <c r="L645" s="19" t="s">
        <v>2577</v>
      </c>
      <c r="M645" s="19" t="s">
        <v>2571</v>
      </c>
      <c r="N645" s="19" t="s">
        <v>2508</v>
      </c>
      <c r="P645" s="2"/>
      <c r="Q645" s="2"/>
      <c r="R645" s="2"/>
      <c r="S645" s="2"/>
      <c r="T645" s="2"/>
      <c r="U645" s="2" t="s">
        <v>2509</v>
      </c>
      <c r="V645" s="2" t="s">
        <v>2512</v>
      </c>
      <c r="W645" s="2"/>
      <c r="X645" s="19"/>
      <c r="Y645" s="19"/>
      <c r="Z645" s="19"/>
      <c r="AA645" s="19"/>
    </row>
    <row r="646" spans="1:27" ht="147">
      <c r="A646" s="2" t="s">
        <v>2304</v>
      </c>
      <c r="B646" s="65"/>
      <c r="I646" s="19" t="s">
        <v>2502</v>
      </c>
      <c r="J646" s="28" t="s">
        <v>1850</v>
      </c>
      <c r="K646" s="19" t="s">
        <v>2574</v>
      </c>
      <c r="L646" s="19" t="s">
        <v>2577</v>
      </c>
      <c r="M646" s="19" t="s">
        <v>2571</v>
      </c>
      <c r="N646" s="19" t="s">
        <v>2508</v>
      </c>
      <c r="P646" s="2"/>
      <c r="Q646" s="2"/>
      <c r="R646" s="2"/>
      <c r="S646" s="2"/>
      <c r="T646" s="2"/>
      <c r="U646" s="2" t="s">
        <v>2509</v>
      </c>
      <c r="V646" s="2" t="s">
        <v>2512</v>
      </c>
      <c r="W646" s="2"/>
      <c r="X646" s="19"/>
      <c r="Y646" s="19"/>
      <c r="Z646" s="19"/>
      <c r="AA646" s="19"/>
    </row>
    <row r="647" spans="1:27" s="39" customFormat="1" ht="110.1" customHeight="1">
      <c r="A647" s="15" t="s">
        <v>1991</v>
      </c>
      <c r="B647" s="65"/>
      <c r="C647" s="19"/>
      <c r="D647" s="19"/>
      <c r="E647" s="19"/>
      <c r="F647" s="19"/>
      <c r="G647" s="2"/>
      <c r="H647" s="19"/>
      <c r="I647" s="19" t="s">
        <v>1965</v>
      </c>
      <c r="J647" s="28" t="s">
        <v>1970</v>
      </c>
      <c r="K647" s="19" t="s">
        <v>2505</v>
      </c>
      <c r="L647" s="19" t="s">
        <v>2533</v>
      </c>
      <c r="M647" s="19"/>
      <c r="N647" s="19"/>
      <c r="O647" s="19"/>
      <c r="P647" s="2"/>
      <c r="Q647" s="2"/>
      <c r="R647" s="2"/>
      <c r="S647" s="2"/>
      <c r="T647" s="2"/>
      <c r="U647" s="2" t="s">
        <v>2527</v>
      </c>
      <c r="V647" s="2" t="s">
        <v>2550</v>
      </c>
      <c r="W647" s="2"/>
      <c r="X647" s="19"/>
      <c r="Y647" s="19"/>
      <c r="Z647" s="19"/>
      <c r="AA647" s="19"/>
    </row>
    <row r="648" spans="1:27" s="39" customFormat="1" ht="110.1" customHeight="1">
      <c r="A648" s="15" t="s">
        <v>1994</v>
      </c>
      <c r="B648" s="65"/>
      <c r="C648" s="19"/>
      <c r="D648" s="19"/>
      <c r="E648" s="19"/>
      <c r="F648" s="19"/>
      <c r="G648" s="2"/>
      <c r="H648" s="19"/>
      <c r="I648" s="19" t="s">
        <v>1965</v>
      </c>
      <c r="J648" s="28" t="s">
        <v>1970</v>
      </c>
      <c r="K648" s="19" t="s">
        <v>2505</v>
      </c>
      <c r="L648" s="19" t="s">
        <v>2533</v>
      </c>
      <c r="M648" s="19"/>
      <c r="N648" s="19"/>
      <c r="O648" s="19"/>
      <c r="P648" s="2"/>
      <c r="Q648" s="2"/>
      <c r="R648" s="2"/>
      <c r="S648" s="2"/>
      <c r="T648" s="2"/>
      <c r="U648" s="2" t="s">
        <v>2527</v>
      </c>
      <c r="V648" s="2" t="s">
        <v>2550</v>
      </c>
      <c r="W648" s="2"/>
      <c r="X648" s="19"/>
      <c r="Y648" s="19"/>
      <c r="Z648" s="19"/>
      <c r="AA648" s="19"/>
    </row>
    <row r="649" spans="1:27" ht="84">
      <c r="A649" s="15" t="s">
        <v>1992</v>
      </c>
      <c r="B649" s="65"/>
      <c r="I649" s="19" t="s">
        <v>1965</v>
      </c>
      <c r="J649" s="28" t="s">
        <v>1970</v>
      </c>
      <c r="K649" s="19" t="s">
        <v>2505</v>
      </c>
      <c r="L649" s="19" t="s">
        <v>2533</v>
      </c>
      <c r="P649" s="2"/>
      <c r="Q649" s="2"/>
      <c r="R649" s="2"/>
      <c r="S649" s="2"/>
      <c r="T649" s="2"/>
      <c r="U649" s="2" t="s">
        <v>2527</v>
      </c>
      <c r="V649" s="2" t="s">
        <v>2550</v>
      </c>
      <c r="W649" s="2"/>
      <c r="X649" s="19"/>
      <c r="Y649" s="19"/>
      <c r="Z649" s="19"/>
      <c r="AA649" s="19"/>
    </row>
    <row r="650" spans="1:27" ht="84">
      <c r="A650" s="15" t="s">
        <v>1993</v>
      </c>
      <c r="B650" s="65"/>
      <c r="I650" s="19" t="s">
        <v>1965</v>
      </c>
      <c r="J650" s="28" t="s">
        <v>1970</v>
      </c>
      <c r="K650" s="19" t="s">
        <v>2505</v>
      </c>
      <c r="L650" s="19" t="s">
        <v>2533</v>
      </c>
      <c r="P650" s="2"/>
      <c r="Q650" s="2"/>
      <c r="R650" s="2"/>
      <c r="S650" s="2"/>
      <c r="T650" s="2"/>
      <c r="U650" s="2" t="s">
        <v>2527</v>
      </c>
      <c r="V650" s="2" t="s">
        <v>2550</v>
      </c>
      <c r="W650" s="2"/>
      <c r="X650" s="19"/>
      <c r="Y650" s="19"/>
      <c r="Z650" s="19"/>
      <c r="AA650" s="19"/>
    </row>
    <row r="651" spans="1:27" ht="63">
      <c r="A651" s="2" t="s">
        <v>2054</v>
      </c>
      <c r="B651" s="65"/>
      <c r="I651" s="19" t="s">
        <v>49</v>
      </c>
      <c r="J651" s="28" t="s">
        <v>2029</v>
      </c>
      <c r="K651" s="58" t="s">
        <v>2506</v>
      </c>
      <c r="P651" s="2"/>
      <c r="Q651" s="2"/>
      <c r="R651" s="2"/>
      <c r="S651" s="2"/>
      <c r="T651" s="2"/>
      <c r="U651" s="2" t="s">
        <v>2509</v>
      </c>
      <c r="V651" s="2" t="s">
        <v>2514</v>
      </c>
      <c r="W651" s="2"/>
      <c r="X651" s="19"/>
      <c r="Y651" s="19"/>
      <c r="Z651" s="19"/>
      <c r="AA651" s="19"/>
    </row>
    <row r="652" spans="1:27" ht="63">
      <c r="A652" s="2" t="s">
        <v>2148</v>
      </c>
      <c r="B652" s="65"/>
      <c r="I652" s="19" t="s">
        <v>50</v>
      </c>
      <c r="J652" s="28" t="s">
        <v>2029</v>
      </c>
      <c r="K652" s="58" t="s">
        <v>2506</v>
      </c>
      <c r="P652" s="2"/>
      <c r="Q652" s="2"/>
      <c r="R652" s="2"/>
      <c r="S652" s="2"/>
      <c r="T652" s="2"/>
      <c r="U652" s="2" t="s">
        <v>2509</v>
      </c>
      <c r="V652" s="2" t="s">
        <v>2514</v>
      </c>
      <c r="W652" s="2"/>
      <c r="X652" s="19"/>
      <c r="Y652" s="19"/>
      <c r="Z652" s="19"/>
      <c r="AA652" s="19"/>
    </row>
    <row r="653" spans="1:27" s="39" customFormat="1" ht="63">
      <c r="A653" s="2" t="s">
        <v>2149</v>
      </c>
      <c r="B653" s="65"/>
      <c r="C653" s="19"/>
      <c r="D653" s="19"/>
      <c r="E653" s="19"/>
      <c r="F653" s="19"/>
      <c r="G653" s="2"/>
      <c r="H653" s="19"/>
      <c r="I653" s="19" t="s">
        <v>50</v>
      </c>
      <c r="J653" s="28" t="s">
        <v>2029</v>
      </c>
      <c r="K653" s="58" t="s">
        <v>2506</v>
      </c>
      <c r="L653" s="19"/>
      <c r="M653" s="19"/>
      <c r="N653" s="19"/>
      <c r="O653" s="19"/>
      <c r="P653" s="2"/>
      <c r="Q653" s="2"/>
      <c r="R653" s="2"/>
      <c r="S653" s="2"/>
      <c r="T653" s="2"/>
      <c r="U653" s="2" t="s">
        <v>2509</v>
      </c>
      <c r="V653" s="2" t="s">
        <v>2514</v>
      </c>
      <c r="W653" s="2"/>
      <c r="X653" s="19"/>
      <c r="Y653" s="19"/>
      <c r="Z653" s="19"/>
      <c r="AA653" s="19"/>
    </row>
    <row r="654" spans="1:27" s="39" customFormat="1" ht="63">
      <c r="A654" s="2" t="s">
        <v>2150</v>
      </c>
      <c r="B654" s="65"/>
      <c r="C654" s="19"/>
      <c r="D654" s="19"/>
      <c r="E654" s="19"/>
      <c r="F654" s="19"/>
      <c r="G654" s="2"/>
      <c r="H654" s="19"/>
      <c r="I654" s="19" t="s">
        <v>50</v>
      </c>
      <c r="J654" s="28" t="s">
        <v>2029</v>
      </c>
      <c r="K654" s="58" t="s">
        <v>2506</v>
      </c>
      <c r="L654" s="19"/>
      <c r="M654" s="19"/>
      <c r="N654" s="19"/>
      <c r="O654" s="19"/>
      <c r="P654" s="2"/>
      <c r="Q654" s="2"/>
      <c r="R654" s="2"/>
      <c r="S654" s="2"/>
      <c r="T654" s="2"/>
      <c r="U654" s="2" t="s">
        <v>2509</v>
      </c>
      <c r="V654" s="2" t="s">
        <v>2514</v>
      </c>
      <c r="W654" s="2"/>
      <c r="X654" s="19"/>
      <c r="Y654" s="19"/>
      <c r="Z654" s="19"/>
      <c r="AA654" s="19"/>
    </row>
    <row r="655" spans="1:27" ht="63">
      <c r="A655" s="39" t="s">
        <v>2058</v>
      </c>
      <c r="B655" s="65"/>
      <c r="C655" s="39"/>
      <c r="D655" s="39"/>
      <c r="E655" s="39"/>
      <c r="F655" s="39"/>
      <c r="H655" s="39"/>
      <c r="I655" s="39" t="s">
        <v>49</v>
      </c>
      <c r="J655" s="40" t="s">
        <v>2029</v>
      </c>
      <c r="K655" s="58" t="s">
        <v>2506</v>
      </c>
      <c r="L655" s="39"/>
      <c r="M655" s="39"/>
      <c r="N655" s="39"/>
      <c r="O655" s="39"/>
      <c r="P655" s="2"/>
      <c r="Q655" s="2"/>
      <c r="R655" s="2"/>
      <c r="S655" s="2"/>
      <c r="T655" s="2"/>
      <c r="U655" s="2" t="s">
        <v>2509</v>
      </c>
      <c r="V655" s="2" t="s">
        <v>2514</v>
      </c>
      <c r="W655" s="2"/>
      <c r="X655" s="19"/>
      <c r="Y655" s="19"/>
      <c r="Z655" s="19"/>
      <c r="AA655" s="19"/>
    </row>
    <row r="656" spans="1:27" ht="63">
      <c r="A656" s="38" t="s">
        <v>2058</v>
      </c>
      <c r="B656" s="65"/>
      <c r="C656" s="39"/>
      <c r="D656" s="39"/>
      <c r="E656" s="39"/>
      <c r="F656" s="39"/>
      <c r="H656" s="39"/>
      <c r="I656" s="39" t="s">
        <v>50</v>
      </c>
      <c r="J656" s="40" t="s">
        <v>2029</v>
      </c>
      <c r="K656" s="58" t="s">
        <v>2506</v>
      </c>
      <c r="L656" s="39"/>
      <c r="M656" s="39"/>
      <c r="N656" s="39"/>
      <c r="O656" s="39"/>
      <c r="P656" s="2"/>
      <c r="Q656" s="2"/>
      <c r="R656" s="2"/>
      <c r="S656" s="2"/>
      <c r="T656" s="2"/>
      <c r="U656" s="2" t="s">
        <v>2509</v>
      </c>
      <c r="V656" s="2" t="s">
        <v>2514</v>
      </c>
      <c r="W656" s="2"/>
      <c r="X656" s="19"/>
      <c r="Y656" s="19"/>
      <c r="Z656" s="19"/>
      <c r="AA656" s="19"/>
    </row>
    <row r="657" spans="1:27" ht="63">
      <c r="A657" s="2" t="s">
        <v>2151</v>
      </c>
      <c r="B657" s="65"/>
      <c r="I657" s="19" t="s">
        <v>50</v>
      </c>
      <c r="J657" s="28" t="s">
        <v>2029</v>
      </c>
      <c r="K657" s="58" t="s">
        <v>2506</v>
      </c>
      <c r="P657" s="2"/>
      <c r="Q657" s="2"/>
      <c r="R657" s="2"/>
      <c r="S657" s="2"/>
      <c r="T657" s="2"/>
      <c r="U657" s="2" t="s">
        <v>2509</v>
      </c>
      <c r="V657" s="2" t="s">
        <v>2514</v>
      </c>
      <c r="W657" s="2"/>
      <c r="X657" s="19"/>
      <c r="Y657" s="19"/>
      <c r="Z657" s="19"/>
      <c r="AA657" s="19"/>
    </row>
    <row r="658" spans="1:27" ht="154.15" customHeight="1">
      <c r="A658" s="38" t="s">
        <v>2053</v>
      </c>
      <c r="B658" s="65"/>
      <c r="C658" s="39"/>
      <c r="D658" s="39"/>
      <c r="E658" s="39"/>
      <c r="F658" s="39"/>
      <c r="H658" s="39"/>
      <c r="I658" s="39" t="s">
        <v>49</v>
      </c>
      <c r="J658" s="40" t="s">
        <v>2029</v>
      </c>
      <c r="K658" s="58" t="s">
        <v>2506</v>
      </c>
      <c r="L658" s="39"/>
      <c r="M658" s="39"/>
      <c r="N658" s="39"/>
      <c r="O658" s="39"/>
      <c r="P658" s="2"/>
      <c r="Q658" s="2"/>
      <c r="R658" s="2"/>
      <c r="S658" s="2"/>
      <c r="T658" s="2"/>
      <c r="U658" s="2" t="s">
        <v>2509</v>
      </c>
      <c r="V658" s="2" t="s">
        <v>2514</v>
      </c>
      <c r="W658" s="2"/>
      <c r="X658" s="19"/>
      <c r="Y658" s="19"/>
      <c r="Z658" s="19"/>
      <c r="AA658" s="19"/>
    </row>
    <row r="659" spans="1:27" ht="63">
      <c r="A659" s="38" t="s">
        <v>2053</v>
      </c>
      <c r="B659" s="65"/>
      <c r="C659" s="39"/>
      <c r="D659" s="39"/>
      <c r="E659" s="39"/>
      <c r="F659" s="39"/>
      <c r="H659" s="39"/>
      <c r="I659" s="39" t="s">
        <v>50</v>
      </c>
      <c r="J659" s="40" t="s">
        <v>2029</v>
      </c>
      <c r="K659" s="58" t="s">
        <v>2506</v>
      </c>
      <c r="L659" s="39"/>
      <c r="M659" s="39"/>
      <c r="N659" s="39"/>
      <c r="O659" s="39"/>
      <c r="P659" s="2"/>
      <c r="Q659" s="2"/>
      <c r="R659" s="2"/>
      <c r="S659" s="2"/>
      <c r="T659" s="2"/>
      <c r="U659" s="2" t="s">
        <v>2509</v>
      </c>
      <c r="V659" s="2" t="s">
        <v>2514</v>
      </c>
      <c r="W659" s="2"/>
      <c r="X659" s="19"/>
      <c r="Y659" s="19"/>
      <c r="Z659" s="19"/>
      <c r="AA659" s="19"/>
    </row>
    <row r="660" spans="1:27" ht="84">
      <c r="A660" s="2" t="s">
        <v>1957</v>
      </c>
      <c r="B660" s="65"/>
      <c r="I660" s="19" t="s">
        <v>47</v>
      </c>
      <c r="J660" s="28" t="s">
        <v>1959</v>
      </c>
      <c r="K660" s="58" t="s">
        <v>2505</v>
      </c>
      <c r="P660" s="2"/>
      <c r="Q660" s="2"/>
      <c r="R660" s="2"/>
      <c r="S660" s="2"/>
      <c r="T660" s="2"/>
      <c r="U660" s="2" t="s">
        <v>2527</v>
      </c>
      <c r="V660" s="2" t="s">
        <v>2550</v>
      </c>
      <c r="W660" s="2" t="s">
        <v>2546</v>
      </c>
      <c r="X660" s="19"/>
      <c r="Y660" s="19"/>
      <c r="Z660" s="19"/>
      <c r="AA660" s="19"/>
    </row>
    <row r="661" spans="1:27" ht="154.15" customHeight="1">
      <c r="A661" s="2" t="s">
        <v>1955</v>
      </c>
      <c r="B661" s="65"/>
      <c r="I661" s="19" t="s">
        <v>47</v>
      </c>
      <c r="J661" s="28" t="s">
        <v>1959</v>
      </c>
      <c r="K661" s="58" t="s">
        <v>2505</v>
      </c>
      <c r="P661" s="2"/>
      <c r="Q661" s="2"/>
      <c r="R661" s="2"/>
      <c r="S661" s="2"/>
      <c r="T661" s="2"/>
      <c r="U661" s="2" t="s">
        <v>2527</v>
      </c>
      <c r="V661" s="2" t="s">
        <v>2550</v>
      </c>
      <c r="W661" s="2" t="s">
        <v>2546</v>
      </c>
      <c r="X661" s="19"/>
      <c r="Y661" s="19"/>
      <c r="Z661" s="19"/>
      <c r="AA661" s="19"/>
    </row>
    <row r="662" spans="1:27" ht="84">
      <c r="A662" s="2" t="s">
        <v>1958</v>
      </c>
      <c r="B662" s="65"/>
      <c r="I662" s="19" t="s">
        <v>47</v>
      </c>
      <c r="J662" s="28" t="s">
        <v>1959</v>
      </c>
      <c r="K662" s="58" t="s">
        <v>2505</v>
      </c>
      <c r="P662" s="2"/>
      <c r="Q662" s="2"/>
      <c r="R662" s="2"/>
      <c r="S662" s="2"/>
      <c r="T662" s="2"/>
      <c r="U662" s="2" t="s">
        <v>2527</v>
      </c>
      <c r="V662" s="2" t="s">
        <v>2550</v>
      </c>
      <c r="W662" s="2" t="s">
        <v>2546</v>
      </c>
      <c r="X662" s="19"/>
      <c r="Y662" s="19"/>
      <c r="Z662" s="19"/>
      <c r="AA662" s="19"/>
    </row>
    <row r="663" spans="1:27" ht="84">
      <c r="A663" s="2" t="s">
        <v>1956</v>
      </c>
      <c r="B663" s="65"/>
      <c r="I663" s="19" t="s">
        <v>47</v>
      </c>
      <c r="J663" s="28" t="s">
        <v>1959</v>
      </c>
      <c r="K663" s="58" t="s">
        <v>2505</v>
      </c>
      <c r="P663" s="2"/>
      <c r="Q663" s="2"/>
      <c r="R663" s="2"/>
      <c r="S663" s="2"/>
      <c r="T663" s="2"/>
      <c r="U663" s="2" t="s">
        <v>2527</v>
      </c>
      <c r="V663" s="2" t="s">
        <v>2550</v>
      </c>
      <c r="W663" s="2" t="s">
        <v>2546</v>
      </c>
      <c r="X663" s="19"/>
      <c r="Y663" s="19"/>
      <c r="Z663" s="19"/>
      <c r="AA663" s="19"/>
    </row>
    <row r="664" spans="1:27" ht="147">
      <c r="A664" s="2" t="s">
        <v>2332</v>
      </c>
      <c r="B664" s="65"/>
      <c r="I664" s="19" t="s">
        <v>2502</v>
      </c>
      <c r="J664" s="28" t="s">
        <v>2308</v>
      </c>
      <c r="K664" s="19" t="s">
        <v>2506</v>
      </c>
      <c r="L664" s="19" t="s">
        <v>2508</v>
      </c>
      <c r="P664" s="2"/>
      <c r="Q664" s="2"/>
      <c r="R664" s="2"/>
      <c r="S664" s="2"/>
      <c r="T664" s="2"/>
      <c r="U664" s="2" t="s">
        <v>2567</v>
      </c>
      <c r="V664" s="2" t="s">
        <v>2526</v>
      </c>
      <c r="W664" s="2" t="s">
        <v>2514</v>
      </c>
      <c r="X664" s="19" t="s">
        <v>2512</v>
      </c>
      <c r="Y664" s="19" t="s">
        <v>2511</v>
      </c>
      <c r="Z664" s="19"/>
      <c r="AA664" s="19"/>
    </row>
    <row r="665" spans="1:27" ht="147">
      <c r="A665" s="2" t="s">
        <v>2272</v>
      </c>
      <c r="B665" s="65"/>
      <c r="I665" s="19" t="s">
        <v>2502</v>
      </c>
      <c r="J665" s="28" t="s">
        <v>2308</v>
      </c>
      <c r="K665" s="19" t="s">
        <v>2506</v>
      </c>
      <c r="L665" s="19" t="s">
        <v>2508</v>
      </c>
      <c r="P665" s="2"/>
      <c r="Q665" s="2"/>
      <c r="R665" s="2"/>
      <c r="S665" s="2"/>
      <c r="T665" s="2"/>
      <c r="U665" s="2" t="s">
        <v>2567</v>
      </c>
      <c r="V665" s="2" t="s">
        <v>2526</v>
      </c>
      <c r="W665" s="2" t="s">
        <v>2514</v>
      </c>
      <c r="X665" s="19" t="s">
        <v>2512</v>
      </c>
      <c r="Y665" s="19" t="s">
        <v>2511</v>
      </c>
      <c r="Z665" s="19"/>
      <c r="AA665" s="19"/>
    </row>
    <row r="666" spans="1:27" ht="147">
      <c r="A666" s="2" t="s">
        <v>2274</v>
      </c>
      <c r="B666" s="65"/>
      <c r="I666" s="19" t="s">
        <v>2502</v>
      </c>
      <c r="J666" s="28" t="s">
        <v>2308</v>
      </c>
      <c r="K666" s="19" t="s">
        <v>2506</v>
      </c>
      <c r="L666" s="19" t="s">
        <v>2508</v>
      </c>
      <c r="P666" s="2"/>
      <c r="Q666" s="2"/>
      <c r="R666" s="2"/>
      <c r="S666" s="2"/>
      <c r="T666" s="2"/>
      <c r="U666" s="2" t="s">
        <v>2567</v>
      </c>
      <c r="V666" s="2" t="s">
        <v>2526</v>
      </c>
      <c r="W666" s="2" t="s">
        <v>2514</v>
      </c>
      <c r="X666" s="19" t="s">
        <v>2512</v>
      </c>
      <c r="Y666" s="19" t="s">
        <v>2511</v>
      </c>
      <c r="Z666" s="19"/>
      <c r="AA666" s="19"/>
    </row>
    <row r="667" spans="1:27" ht="147">
      <c r="A667" s="2" t="s">
        <v>2270</v>
      </c>
      <c r="B667" s="65"/>
      <c r="I667" s="19" t="s">
        <v>2502</v>
      </c>
      <c r="J667" s="28" t="s">
        <v>2308</v>
      </c>
      <c r="K667" s="19" t="s">
        <v>2506</v>
      </c>
      <c r="L667" s="19" t="s">
        <v>2508</v>
      </c>
      <c r="P667" s="2"/>
      <c r="Q667" s="2"/>
      <c r="R667" s="2"/>
      <c r="S667" s="2"/>
      <c r="T667" s="2"/>
      <c r="U667" s="2" t="s">
        <v>2567</v>
      </c>
      <c r="V667" s="2" t="s">
        <v>2526</v>
      </c>
      <c r="W667" s="2" t="s">
        <v>2514</v>
      </c>
      <c r="X667" s="19" t="s">
        <v>2512</v>
      </c>
      <c r="Y667" s="19" t="s">
        <v>2511</v>
      </c>
      <c r="Z667" s="19"/>
      <c r="AA667" s="19"/>
    </row>
    <row r="668" spans="1:27" ht="147">
      <c r="A668" s="2" t="s">
        <v>2271</v>
      </c>
      <c r="B668" s="65"/>
      <c r="I668" s="19" t="s">
        <v>2502</v>
      </c>
      <c r="J668" s="28" t="s">
        <v>2308</v>
      </c>
      <c r="K668" s="19" t="s">
        <v>2506</v>
      </c>
      <c r="L668" s="19" t="s">
        <v>2508</v>
      </c>
      <c r="P668" s="2"/>
      <c r="Q668" s="2"/>
      <c r="R668" s="2"/>
      <c r="S668" s="2"/>
      <c r="T668" s="2"/>
      <c r="U668" s="2" t="s">
        <v>2567</v>
      </c>
      <c r="V668" s="2" t="s">
        <v>2526</v>
      </c>
      <c r="W668" s="2" t="s">
        <v>2514</v>
      </c>
      <c r="X668" s="19" t="s">
        <v>2512</v>
      </c>
      <c r="Y668" s="19" t="s">
        <v>2511</v>
      </c>
      <c r="Z668" s="19"/>
      <c r="AA668" s="19"/>
    </row>
    <row r="669" spans="1:27" ht="147">
      <c r="A669" s="2" t="s">
        <v>2331</v>
      </c>
      <c r="B669" s="65"/>
      <c r="I669" s="19" t="s">
        <v>2502</v>
      </c>
      <c r="J669" s="28" t="s">
        <v>2308</v>
      </c>
      <c r="K669" s="19" t="s">
        <v>2506</v>
      </c>
      <c r="L669" s="19" t="s">
        <v>2508</v>
      </c>
      <c r="P669" s="2"/>
      <c r="Q669" s="2"/>
      <c r="R669" s="2"/>
      <c r="S669" s="2"/>
      <c r="T669" s="2"/>
      <c r="U669" s="2" t="s">
        <v>2567</v>
      </c>
      <c r="V669" s="2" t="s">
        <v>2526</v>
      </c>
      <c r="W669" s="2" t="s">
        <v>2514</v>
      </c>
      <c r="X669" s="19" t="s">
        <v>2512</v>
      </c>
      <c r="Y669" s="19" t="s">
        <v>2511</v>
      </c>
      <c r="Z669" s="19"/>
      <c r="AA669" s="19"/>
    </row>
    <row r="670" spans="1:27" ht="147">
      <c r="A670" s="2" t="s">
        <v>2273</v>
      </c>
      <c r="B670" s="65"/>
      <c r="I670" s="19" t="s">
        <v>2502</v>
      </c>
      <c r="J670" s="28" t="s">
        <v>2308</v>
      </c>
      <c r="K670" s="19" t="s">
        <v>2506</v>
      </c>
      <c r="L670" s="19" t="s">
        <v>2508</v>
      </c>
      <c r="P670" s="2"/>
      <c r="Q670" s="2"/>
      <c r="R670" s="2"/>
      <c r="S670" s="2"/>
      <c r="T670" s="2"/>
      <c r="U670" s="2" t="s">
        <v>2567</v>
      </c>
      <c r="V670" s="2" t="s">
        <v>2526</v>
      </c>
      <c r="W670" s="2" t="s">
        <v>2514</v>
      </c>
      <c r="X670" s="19" t="s">
        <v>2512</v>
      </c>
      <c r="Y670" s="19" t="s">
        <v>2511</v>
      </c>
      <c r="Z670" s="19"/>
      <c r="AA670" s="19"/>
    </row>
    <row r="671" spans="1:27" ht="147">
      <c r="A671" s="2" t="s">
        <v>2275</v>
      </c>
      <c r="B671" s="65"/>
      <c r="I671" s="19" t="s">
        <v>2502</v>
      </c>
      <c r="J671" s="28" t="s">
        <v>2308</v>
      </c>
      <c r="K671" s="19" t="s">
        <v>2506</v>
      </c>
      <c r="L671" s="19" t="s">
        <v>2508</v>
      </c>
      <c r="P671" s="2"/>
      <c r="Q671" s="2"/>
      <c r="R671" s="2"/>
      <c r="S671" s="2"/>
      <c r="T671" s="2"/>
      <c r="U671" s="2" t="s">
        <v>2567</v>
      </c>
      <c r="V671" s="2" t="s">
        <v>2526</v>
      </c>
      <c r="W671" s="2" t="s">
        <v>2514</v>
      </c>
      <c r="X671" s="19" t="s">
        <v>2512</v>
      </c>
      <c r="Y671" s="19" t="s">
        <v>2511</v>
      </c>
      <c r="Z671" s="19"/>
      <c r="AA671" s="19"/>
    </row>
    <row r="672" spans="1:27" ht="42">
      <c r="A672" s="2" t="s">
        <v>2136</v>
      </c>
      <c r="B672" s="65"/>
      <c r="I672" s="19" t="s">
        <v>50</v>
      </c>
      <c r="J672" s="28" t="s">
        <v>2160</v>
      </c>
      <c r="K672" s="19" t="s">
        <v>2505</v>
      </c>
      <c r="L672" s="19" t="s">
        <v>2533</v>
      </c>
      <c r="P672" s="2"/>
      <c r="Q672" s="2"/>
      <c r="R672" s="2"/>
      <c r="S672" s="2"/>
      <c r="T672" s="2"/>
      <c r="U672" s="2" t="s">
        <v>2527</v>
      </c>
      <c r="V672" s="2" t="s">
        <v>2549</v>
      </c>
      <c r="W672" s="2"/>
      <c r="X672" s="19"/>
      <c r="Y672" s="19"/>
      <c r="Z672" s="19"/>
      <c r="AA672" s="19"/>
    </row>
    <row r="673" spans="1:27" ht="126">
      <c r="A673" s="2" t="s">
        <v>1161</v>
      </c>
      <c r="B673" s="65"/>
      <c r="H673" s="19" t="s">
        <v>1933</v>
      </c>
      <c r="I673" s="19" t="s">
        <v>60</v>
      </c>
      <c r="J673" s="28" t="s">
        <v>1309</v>
      </c>
      <c r="K673" s="19" t="s">
        <v>2572</v>
      </c>
      <c r="L673" s="19" t="s">
        <v>2557</v>
      </c>
      <c r="M673" s="19" t="s">
        <v>2562</v>
      </c>
      <c r="N673" s="19" t="s">
        <v>2508</v>
      </c>
      <c r="O673" s="19" t="s">
        <v>2565</v>
      </c>
      <c r="P673" s="2"/>
      <c r="Q673" s="2"/>
      <c r="R673" s="2"/>
      <c r="S673" s="2"/>
      <c r="T673" s="2"/>
      <c r="U673" s="2" t="s">
        <v>2509</v>
      </c>
      <c r="V673" s="2" t="s">
        <v>2515</v>
      </c>
      <c r="W673" s="2" t="s">
        <v>2514</v>
      </c>
      <c r="X673" s="19"/>
      <c r="Y673" s="19"/>
      <c r="Z673" s="19"/>
      <c r="AA673" s="19"/>
    </row>
    <row r="674" spans="1:27" ht="126">
      <c r="A674" s="2" t="s">
        <v>1654</v>
      </c>
      <c r="B674" s="65"/>
      <c r="H674" s="39" t="s">
        <v>1935</v>
      </c>
      <c r="I674" s="19" t="s">
        <v>67</v>
      </c>
      <c r="J674" s="28" t="s">
        <v>1309</v>
      </c>
      <c r="K674" s="19" t="s">
        <v>2572</v>
      </c>
      <c r="L674" s="19" t="s">
        <v>2557</v>
      </c>
      <c r="M674" s="19" t="s">
        <v>2562</v>
      </c>
      <c r="N674" s="19" t="s">
        <v>2508</v>
      </c>
      <c r="O674" s="19" t="s">
        <v>2565</v>
      </c>
      <c r="P674" s="2"/>
      <c r="Q674" s="2"/>
      <c r="R674" s="2"/>
      <c r="S674" s="2"/>
      <c r="T674" s="2"/>
      <c r="U674" s="2" t="s">
        <v>2509</v>
      </c>
      <c r="V674" s="2" t="s">
        <v>2515</v>
      </c>
      <c r="W674" s="2" t="s">
        <v>2514</v>
      </c>
      <c r="X674" s="19"/>
      <c r="Y674" s="19"/>
      <c r="Z674" s="19"/>
      <c r="AA674" s="19"/>
    </row>
    <row r="675" spans="1:27" ht="126">
      <c r="A675" s="2" t="s">
        <v>1162</v>
      </c>
      <c r="B675" s="65"/>
      <c r="H675" s="19" t="s">
        <v>1933</v>
      </c>
      <c r="I675" s="19" t="s">
        <v>60</v>
      </c>
      <c r="J675" s="28" t="s">
        <v>1309</v>
      </c>
      <c r="K675" s="19" t="s">
        <v>2572</v>
      </c>
      <c r="L675" s="19" t="s">
        <v>2557</v>
      </c>
      <c r="M675" s="19" t="s">
        <v>2562</v>
      </c>
      <c r="N675" s="19" t="s">
        <v>2508</v>
      </c>
      <c r="O675" s="19" t="s">
        <v>2565</v>
      </c>
      <c r="P675" s="2"/>
      <c r="Q675" s="2"/>
      <c r="R675" s="2"/>
      <c r="S675" s="2"/>
      <c r="T675" s="2"/>
      <c r="U675" s="2" t="s">
        <v>2509</v>
      </c>
      <c r="V675" s="2" t="s">
        <v>2515</v>
      </c>
      <c r="W675" s="2" t="s">
        <v>2514</v>
      </c>
      <c r="X675" s="19"/>
      <c r="Y675" s="19"/>
      <c r="Z675" s="19"/>
      <c r="AA675" s="19"/>
    </row>
    <row r="676" spans="1:27" ht="126">
      <c r="A676" s="2" t="s">
        <v>1653</v>
      </c>
      <c r="B676" s="65"/>
      <c r="H676" s="39" t="s">
        <v>1935</v>
      </c>
      <c r="I676" s="19" t="s">
        <v>67</v>
      </c>
      <c r="J676" s="28" t="s">
        <v>1309</v>
      </c>
      <c r="K676" s="19" t="s">
        <v>2572</v>
      </c>
      <c r="L676" s="19" t="s">
        <v>2557</v>
      </c>
      <c r="M676" s="19" t="s">
        <v>2562</v>
      </c>
      <c r="N676" s="19" t="s">
        <v>2508</v>
      </c>
      <c r="O676" s="19" t="s">
        <v>2565</v>
      </c>
      <c r="P676" s="2"/>
      <c r="Q676" s="2"/>
      <c r="R676" s="2"/>
      <c r="S676" s="2"/>
      <c r="T676" s="2"/>
      <c r="U676" s="2" t="s">
        <v>2509</v>
      </c>
      <c r="V676" s="2" t="s">
        <v>2515</v>
      </c>
      <c r="W676" s="2" t="s">
        <v>2514</v>
      </c>
      <c r="X676" s="19"/>
      <c r="Y676" s="19"/>
      <c r="Z676" s="19"/>
      <c r="AA676" s="19"/>
    </row>
    <row r="677" spans="1:27" ht="105">
      <c r="A677" s="19" t="s">
        <v>936</v>
      </c>
      <c r="B677" s="65"/>
      <c r="H677" s="19" t="s">
        <v>1933</v>
      </c>
      <c r="I677" s="19" t="s">
        <v>54</v>
      </c>
      <c r="J677" s="28" t="s">
        <v>1308</v>
      </c>
      <c r="K677" s="19" t="s">
        <v>2506</v>
      </c>
      <c r="L677" s="19" t="s">
        <v>2555</v>
      </c>
      <c r="M677" s="19" t="s">
        <v>2557</v>
      </c>
      <c r="N677" s="19" t="s">
        <v>2562</v>
      </c>
      <c r="O677" s="19" t="s">
        <v>2571</v>
      </c>
      <c r="P677" s="2"/>
      <c r="Q677" s="2"/>
      <c r="R677" s="2"/>
      <c r="S677" s="2"/>
      <c r="T677" s="2"/>
      <c r="U677" s="2" t="s">
        <v>2509</v>
      </c>
      <c r="V677" s="2" t="s">
        <v>2515</v>
      </c>
      <c r="W677" s="2" t="s">
        <v>2510</v>
      </c>
      <c r="X677" s="19"/>
      <c r="Y677" s="19"/>
      <c r="Z677" s="19"/>
      <c r="AA677" s="19"/>
    </row>
    <row r="678" spans="1:27" ht="105">
      <c r="A678" s="19" t="s">
        <v>659</v>
      </c>
      <c r="B678" s="65"/>
      <c r="I678" s="19" t="s">
        <v>70</v>
      </c>
      <c r="J678" s="28" t="s">
        <v>1308</v>
      </c>
      <c r="K678" s="19" t="s">
        <v>2506</v>
      </c>
      <c r="L678" s="19" t="s">
        <v>2555</v>
      </c>
      <c r="M678" s="19" t="s">
        <v>2557</v>
      </c>
      <c r="N678" s="19" t="s">
        <v>2562</v>
      </c>
      <c r="O678" s="19" t="s">
        <v>2571</v>
      </c>
      <c r="P678" s="2"/>
      <c r="Q678" s="2"/>
      <c r="R678" s="2"/>
      <c r="S678" s="2"/>
      <c r="T678" s="2"/>
      <c r="U678" s="2" t="s">
        <v>2509</v>
      </c>
      <c r="V678" s="2" t="s">
        <v>2515</v>
      </c>
      <c r="W678" s="2" t="s">
        <v>2510</v>
      </c>
      <c r="X678" s="19"/>
      <c r="Y678" s="19"/>
      <c r="Z678" s="19"/>
      <c r="AA678" s="19"/>
    </row>
    <row r="679" spans="1:27" ht="105">
      <c r="A679" s="19" t="s">
        <v>261</v>
      </c>
      <c r="B679" s="65"/>
      <c r="I679" s="19" t="s">
        <v>70</v>
      </c>
      <c r="J679" s="28" t="s">
        <v>1308</v>
      </c>
      <c r="K679" s="19" t="s">
        <v>2506</v>
      </c>
      <c r="L679" s="19" t="s">
        <v>2555</v>
      </c>
      <c r="M679" s="19" t="s">
        <v>2557</v>
      </c>
      <c r="N679" s="19" t="s">
        <v>2562</v>
      </c>
      <c r="O679" s="19" t="s">
        <v>2571</v>
      </c>
      <c r="P679" s="2"/>
      <c r="Q679" s="2"/>
      <c r="R679" s="2"/>
      <c r="S679" s="2"/>
      <c r="T679" s="2"/>
      <c r="U679" s="2" t="s">
        <v>2509</v>
      </c>
      <c r="V679" s="2" t="s">
        <v>2515</v>
      </c>
      <c r="W679" s="2" t="s">
        <v>2510</v>
      </c>
      <c r="X679" s="19"/>
      <c r="Y679" s="19"/>
      <c r="Z679" s="19"/>
      <c r="AA679" s="19"/>
    </row>
    <row r="680" spans="1:27" ht="105">
      <c r="A680" s="19" t="s">
        <v>178</v>
      </c>
      <c r="B680" s="65"/>
      <c r="I680" s="19" t="s">
        <v>70</v>
      </c>
      <c r="J680" s="28" t="s">
        <v>1308</v>
      </c>
      <c r="K680" s="19" t="s">
        <v>2506</v>
      </c>
      <c r="L680" s="19" t="s">
        <v>2555</v>
      </c>
      <c r="M680" s="19" t="s">
        <v>2557</v>
      </c>
      <c r="N680" s="19" t="s">
        <v>2562</v>
      </c>
      <c r="O680" s="19" t="s">
        <v>2571</v>
      </c>
      <c r="P680" s="2"/>
      <c r="Q680" s="2"/>
      <c r="R680" s="2"/>
      <c r="S680" s="2"/>
      <c r="T680" s="2"/>
      <c r="U680" s="2" t="s">
        <v>2509</v>
      </c>
      <c r="V680" s="2" t="s">
        <v>2515</v>
      </c>
      <c r="W680" s="2" t="s">
        <v>2510</v>
      </c>
      <c r="X680" s="19"/>
      <c r="Y680" s="19"/>
      <c r="Z680" s="19"/>
      <c r="AA680" s="19"/>
    </row>
    <row r="681" spans="1:27" ht="105">
      <c r="A681" s="19" t="s">
        <v>937</v>
      </c>
      <c r="B681" s="65"/>
      <c r="H681" s="19" t="s">
        <v>1933</v>
      </c>
      <c r="I681" s="19" t="s">
        <v>54</v>
      </c>
      <c r="J681" s="28" t="s">
        <v>1308</v>
      </c>
      <c r="K681" s="19" t="s">
        <v>2506</v>
      </c>
      <c r="L681" s="19" t="s">
        <v>2555</v>
      </c>
      <c r="M681" s="19" t="s">
        <v>2557</v>
      </c>
      <c r="N681" s="19" t="s">
        <v>2562</v>
      </c>
      <c r="O681" s="19" t="s">
        <v>2571</v>
      </c>
      <c r="P681" s="2"/>
      <c r="Q681" s="2"/>
      <c r="R681" s="2"/>
      <c r="S681" s="2"/>
      <c r="T681" s="2"/>
      <c r="U681" s="2" t="s">
        <v>2509</v>
      </c>
      <c r="V681" s="2" t="s">
        <v>2515</v>
      </c>
      <c r="W681" s="2" t="s">
        <v>2510</v>
      </c>
      <c r="X681" s="19"/>
      <c r="Y681" s="19"/>
      <c r="Z681" s="19"/>
      <c r="AA681" s="19"/>
    </row>
    <row r="682" spans="1:27" ht="105">
      <c r="A682" s="19" t="s">
        <v>262</v>
      </c>
      <c r="B682" s="65"/>
      <c r="I682" s="19" t="s">
        <v>70</v>
      </c>
      <c r="J682" s="28" t="s">
        <v>1308</v>
      </c>
      <c r="K682" s="19" t="s">
        <v>2506</v>
      </c>
      <c r="L682" s="19" t="s">
        <v>2555</v>
      </c>
      <c r="M682" s="19" t="s">
        <v>2557</v>
      </c>
      <c r="N682" s="19" t="s">
        <v>2562</v>
      </c>
      <c r="O682" s="19" t="s">
        <v>2571</v>
      </c>
      <c r="P682" s="2"/>
      <c r="Q682" s="2"/>
      <c r="R682" s="2"/>
      <c r="S682" s="2"/>
      <c r="T682" s="2"/>
      <c r="U682" s="2" t="s">
        <v>2509</v>
      </c>
      <c r="V682" s="2" t="s">
        <v>2515</v>
      </c>
      <c r="W682" s="2" t="s">
        <v>2510</v>
      </c>
      <c r="X682" s="19"/>
      <c r="Y682" s="19"/>
      <c r="Z682" s="19"/>
      <c r="AA682" s="19"/>
    </row>
    <row r="683" spans="1:27" ht="242.1" customHeight="1">
      <c r="A683" s="2" t="s">
        <v>2040</v>
      </c>
      <c r="B683" s="65"/>
      <c r="I683" s="19" t="s">
        <v>49</v>
      </c>
      <c r="J683" s="28" t="s">
        <v>1503</v>
      </c>
      <c r="K683" s="19" t="s">
        <v>2572</v>
      </c>
      <c r="L683" s="19" t="s">
        <v>2508</v>
      </c>
      <c r="M683" s="19" t="s">
        <v>2557</v>
      </c>
      <c r="N683" s="19" t="s">
        <v>2562</v>
      </c>
      <c r="O683" s="19" t="s">
        <v>2564</v>
      </c>
      <c r="P683" s="2" t="s">
        <v>2534</v>
      </c>
      <c r="Q683" s="2" t="s">
        <v>2565</v>
      </c>
      <c r="R683" s="2"/>
      <c r="S683" s="2"/>
      <c r="T683" s="2"/>
      <c r="U683" s="2" t="s">
        <v>2568</v>
      </c>
      <c r="V683" s="2" t="s">
        <v>2515</v>
      </c>
      <c r="W683" s="2" t="s">
        <v>2550</v>
      </c>
      <c r="X683" s="19"/>
      <c r="Y683" s="19"/>
      <c r="Z683" s="19"/>
      <c r="AA683" s="19"/>
    </row>
    <row r="684" spans="1:27" ht="147">
      <c r="A684" s="39" t="s">
        <v>1656</v>
      </c>
      <c r="B684" s="65"/>
      <c r="C684" s="39"/>
      <c r="D684" s="39"/>
      <c r="E684" s="39"/>
      <c r="F684" s="39"/>
      <c r="H684" s="39" t="s">
        <v>1935</v>
      </c>
      <c r="I684" s="39" t="s">
        <v>67</v>
      </c>
      <c r="J684" s="40" t="s">
        <v>1503</v>
      </c>
      <c r="K684" s="19" t="s">
        <v>2572</v>
      </c>
      <c r="L684" s="19" t="s">
        <v>2508</v>
      </c>
      <c r="M684" s="19" t="s">
        <v>2557</v>
      </c>
      <c r="N684" s="19" t="s">
        <v>2562</v>
      </c>
      <c r="O684" s="19" t="s">
        <v>2564</v>
      </c>
      <c r="P684" s="2" t="s">
        <v>2534</v>
      </c>
      <c r="Q684" s="2" t="s">
        <v>2565</v>
      </c>
      <c r="R684" s="2"/>
      <c r="S684" s="2"/>
      <c r="T684" s="2"/>
      <c r="U684" s="2" t="s">
        <v>2568</v>
      </c>
      <c r="V684" s="2" t="s">
        <v>2515</v>
      </c>
      <c r="W684" s="2" t="s">
        <v>2550</v>
      </c>
      <c r="X684" s="19"/>
      <c r="Y684" s="19"/>
      <c r="Z684" s="19"/>
      <c r="AA684" s="19"/>
    </row>
    <row r="685" spans="1:27" s="39" customFormat="1" ht="147">
      <c r="A685" s="38" t="s">
        <v>1656</v>
      </c>
      <c r="B685" s="65"/>
      <c r="G685" s="2"/>
      <c r="I685" s="39" t="s">
        <v>2088</v>
      </c>
      <c r="J685" s="40" t="s">
        <v>1503</v>
      </c>
      <c r="K685" s="19" t="s">
        <v>2572</v>
      </c>
      <c r="L685" s="19" t="s">
        <v>2508</v>
      </c>
      <c r="M685" s="19" t="s">
        <v>2557</v>
      </c>
      <c r="N685" s="19" t="s">
        <v>2562</v>
      </c>
      <c r="O685" s="19" t="s">
        <v>2564</v>
      </c>
      <c r="P685" s="2" t="s">
        <v>2534</v>
      </c>
      <c r="Q685" s="2" t="s">
        <v>2565</v>
      </c>
      <c r="R685" s="2"/>
      <c r="S685" s="2"/>
      <c r="T685" s="2"/>
      <c r="U685" s="2" t="s">
        <v>2568</v>
      </c>
      <c r="V685" s="2" t="s">
        <v>2515</v>
      </c>
      <c r="W685" s="2" t="s">
        <v>2550</v>
      </c>
      <c r="X685" s="19"/>
      <c r="Y685" s="19"/>
      <c r="Z685" s="19"/>
      <c r="AA685" s="19"/>
    </row>
    <row r="686" spans="1:27" s="39" customFormat="1" ht="147">
      <c r="A686" s="2" t="s">
        <v>2041</v>
      </c>
      <c r="B686" s="65"/>
      <c r="C686" s="19"/>
      <c r="D686" s="19"/>
      <c r="E686" s="19"/>
      <c r="F686" s="19"/>
      <c r="G686" s="2"/>
      <c r="H686" s="19"/>
      <c r="I686" s="19" t="s">
        <v>49</v>
      </c>
      <c r="J686" s="28" t="s">
        <v>1503</v>
      </c>
      <c r="K686" s="19" t="s">
        <v>2572</v>
      </c>
      <c r="L686" s="19" t="s">
        <v>2508</v>
      </c>
      <c r="M686" s="19" t="s">
        <v>2557</v>
      </c>
      <c r="N686" s="19" t="s">
        <v>2562</v>
      </c>
      <c r="O686" s="19" t="s">
        <v>2564</v>
      </c>
      <c r="P686" s="2" t="s">
        <v>2534</v>
      </c>
      <c r="Q686" s="2" t="s">
        <v>2565</v>
      </c>
      <c r="R686" s="2"/>
      <c r="S686" s="2"/>
      <c r="T686" s="2"/>
      <c r="U686" s="2" t="s">
        <v>2568</v>
      </c>
      <c r="V686" s="2" t="s">
        <v>2515</v>
      </c>
      <c r="W686" s="2" t="s">
        <v>2550</v>
      </c>
      <c r="X686" s="19"/>
      <c r="Y686" s="19"/>
      <c r="Z686" s="19"/>
      <c r="AA686" s="19"/>
    </row>
    <row r="687" spans="1:27" ht="147">
      <c r="A687" s="2" t="s">
        <v>2039</v>
      </c>
      <c r="B687" s="65"/>
      <c r="I687" s="19" t="s">
        <v>49</v>
      </c>
      <c r="J687" s="28" t="s">
        <v>1503</v>
      </c>
      <c r="K687" s="19" t="s">
        <v>2572</v>
      </c>
      <c r="L687" s="19" t="s">
        <v>2508</v>
      </c>
      <c r="M687" s="19" t="s">
        <v>2557</v>
      </c>
      <c r="N687" s="19" t="s">
        <v>2562</v>
      </c>
      <c r="O687" s="19" t="s">
        <v>2564</v>
      </c>
      <c r="P687" s="2" t="s">
        <v>2534</v>
      </c>
      <c r="Q687" s="2" t="s">
        <v>2565</v>
      </c>
      <c r="R687" s="2"/>
      <c r="S687" s="2"/>
      <c r="T687" s="2"/>
      <c r="U687" s="2" t="s">
        <v>2568</v>
      </c>
      <c r="V687" s="2" t="s">
        <v>2515</v>
      </c>
      <c r="W687" s="2" t="s">
        <v>2550</v>
      </c>
      <c r="X687" s="19"/>
      <c r="Y687" s="19"/>
      <c r="Z687" s="19"/>
      <c r="AA687" s="19"/>
    </row>
    <row r="688" spans="1:27" ht="147">
      <c r="A688" s="2" t="s">
        <v>2042</v>
      </c>
      <c r="B688" s="65"/>
      <c r="I688" s="19" t="s">
        <v>49</v>
      </c>
      <c r="J688" s="28" t="s">
        <v>1503</v>
      </c>
      <c r="K688" s="19" t="s">
        <v>2572</v>
      </c>
      <c r="L688" s="19" t="s">
        <v>2508</v>
      </c>
      <c r="M688" s="19" t="s">
        <v>2557</v>
      </c>
      <c r="N688" s="19" t="s">
        <v>2562</v>
      </c>
      <c r="O688" s="19" t="s">
        <v>2564</v>
      </c>
      <c r="P688" s="2" t="s">
        <v>2534</v>
      </c>
      <c r="Q688" s="2" t="s">
        <v>2565</v>
      </c>
      <c r="R688" s="2"/>
      <c r="S688" s="2"/>
      <c r="T688" s="2"/>
      <c r="U688" s="2" t="s">
        <v>2568</v>
      </c>
      <c r="V688" s="2" t="s">
        <v>2515</v>
      </c>
      <c r="W688" s="2" t="s">
        <v>2550</v>
      </c>
      <c r="X688" s="19"/>
      <c r="Y688" s="19"/>
      <c r="Z688" s="19"/>
      <c r="AA688" s="19"/>
    </row>
    <row r="689" spans="1:27" ht="147">
      <c r="A689" s="39" t="s">
        <v>1655</v>
      </c>
      <c r="B689" s="65"/>
      <c r="C689" s="39"/>
      <c r="D689" s="39"/>
      <c r="E689" s="39"/>
      <c r="F689" s="39"/>
      <c r="H689" s="39" t="s">
        <v>1935</v>
      </c>
      <c r="I689" s="39" t="s">
        <v>67</v>
      </c>
      <c r="J689" s="40" t="s">
        <v>1503</v>
      </c>
      <c r="K689" s="19" t="s">
        <v>2572</v>
      </c>
      <c r="L689" s="19" t="s">
        <v>2508</v>
      </c>
      <c r="M689" s="19" t="s">
        <v>2557</v>
      </c>
      <c r="N689" s="19" t="s">
        <v>2562</v>
      </c>
      <c r="O689" s="19" t="s">
        <v>2564</v>
      </c>
      <c r="P689" s="2" t="s">
        <v>2534</v>
      </c>
      <c r="Q689" s="2" t="s">
        <v>2565</v>
      </c>
      <c r="R689" s="2"/>
      <c r="S689" s="2"/>
      <c r="T689" s="2"/>
      <c r="U689" s="2" t="s">
        <v>2568</v>
      </c>
      <c r="V689" s="2" t="s">
        <v>2515</v>
      </c>
      <c r="W689" s="2" t="s">
        <v>2550</v>
      </c>
      <c r="X689" s="19"/>
      <c r="Y689" s="19"/>
      <c r="Z689" s="19"/>
      <c r="AA689" s="19"/>
    </row>
    <row r="690" spans="1:27" ht="147">
      <c r="A690" s="38" t="s">
        <v>1655</v>
      </c>
      <c r="B690" s="65"/>
      <c r="C690" s="39"/>
      <c r="D690" s="39"/>
      <c r="E690" s="39"/>
      <c r="F690" s="39"/>
      <c r="H690" s="39"/>
      <c r="I690" s="39" t="s">
        <v>2088</v>
      </c>
      <c r="J690" s="40" t="s">
        <v>1503</v>
      </c>
      <c r="K690" s="19" t="s">
        <v>2572</v>
      </c>
      <c r="L690" s="19" t="s">
        <v>2508</v>
      </c>
      <c r="M690" s="19" t="s">
        <v>2557</v>
      </c>
      <c r="N690" s="19" t="s">
        <v>2562</v>
      </c>
      <c r="O690" s="19" t="s">
        <v>2564</v>
      </c>
      <c r="P690" s="2" t="s">
        <v>2534</v>
      </c>
      <c r="Q690" s="2" t="s">
        <v>2565</v>
      </c>
      <c r="R690" s="2"/>
      <c r="S690" s="2"/>
      <c r="T690" s="2"/>
      <c r="U690" s="2" t="s">
        <v>2568</v>
      </c>
      <c r="V690" s="2" t="s">
        <v>2515</v>
      </c>
      <c r="W690" s="2" t="s">
        <v>2550</v>
      </c>
      <c r="X690" s="19"/>
      <c r="Y690" s="19"/>
      <c r="Z690" s="19"/>
      <c r="AA690" s="19"/>
    </row>
    <row r="691" spans="1:27" ht="147">
      <c r="A691" s="38" t="s">
        <v>488</v>
      </c>
      <c r="B691" s="65"/>
      <c r="C691" s="39"/>
      <c r="D691" s="39"/>
      <c r="E691" s="39"/>
      <c r="F691" s="39"/>
      <c r="H691" s="39"/>
      <c r="I691" s="39" t="s">
        <v>49</v>
      </c>
      <c r="J691" s="40" t="s">
        <v>1503</v>
      </c>
      <c r="K691" s="19" t="s">
        <v>2572</v>
      </c>
      <c r="L691" s="19" t="s">
        <v>2508</v>
      </c>
      <c r="M691" s="19" t="s">
        <v>2557</v>
      </c>
      <c r="N691" s="19" t="s">
        <v>2562</v>
      </c>
      <c r="O691" s="19" t="s">
        <v>2564</v>
      </c>
      <c r="P691" s="2" t="s">
        <v>2534</v>
      </c>
      <c r="Q691" s="2" t="s">
        <v>2565</v>
      </c>
      <c r="R691" s="2"/>
      <c r="S691" s="2"/>
      <c r="T691" s="2"/>
      <c r="U691" s="2" t="s">
        <v>2568</v>
      </c>
      <c r="V691" s="2" t="s">
        <v>2515</v>
      </c>
      <c r="W691" s="2" t="s">
        <v>2550</v>
      </c>
      <c r="X691" s="19"/>
      <c r="Y691" s="19"/>
      <c r="Z691" s="19"/>
      <c r="AA691" s="19"/>
    </row>
    <row r="692" spans="1:27" ht="147">
      <c r="A692" s="2" t="s">
        <v>2036</v>
      </c>
      <c r="B692" s="65"/>
      <c r="I692" s="19" t="s">
        <v>49</v>
      </c>
      <c r="J692" s="28" t="s">
        <v>1503</v>
      </c>
      <c r="K692" s="19" t="s">
        <v>2572</v>
      </c>
      <c r="L692" s="19" t="s">
        <v>2508</v>
      </c>
      <c r="M692" s="19" t="s">
        <v>2557</v>
      </c>
      <c r="N692" s="19" t="s">
        <v>2562</v>
      </c>
      <c r="O692" s="19" t="s">
        <v>2564</v>
      </c>
      <c r="P692" s="2" t="s">
        <v>2534</v>
      </c>
      <c r="Q692" s="2" t="s">
        <v>2565</v>
      </c>
      <c r="R692" s="2"/>
      <c r="S692" s="2"/>
      <c r="T692" s="2"/>
      <c r="U692" s="2" t="s">
        <v>2568</v>
      </c>
      <c r="V692" s="2" t="s">
        <v>2515</v>
      </c>
      <c r="W692" s="2" t="s">
        <v>2550</v>
      </c>
      <c r="X692" s="19"/>
      <c r="Y692" s="19"/>
      <c r="Z692" s="19"/>
      <c r="AA692" s="19"/>
    </row>
    <row r="693" spans="1:27" ht="147">
      <c r="A693" s="38" t="s">
        <v>1657</v>
      </c>
      <c r="B693" s="65"/>
      <c r="C693" s="39"/>
      <c r="D693" s="39"/>
      <c r="E693" s="39"/>
      <c r="F693" s="39"/>
      <c r="H693" s="39" t="s">
        <v>1935</v>
      </c>
      <c r="I693" s="39" t="s">
        <v>67</v>
      </c>
      <c r="J693" s="40" t="s">
        <v>1503</v>
      </c>
      <c r="K693" s="19" t="s">
        <v>2572</v>
      </c>
      <c r="L693" s="19" t="s">
        <v>2508</v>
      </c>
      <c r="M693" s="19" t="s">
        <v>2557</v>
      </c>
      <c r="N693" s="19" t="s">
        <v>2562</v>
      </c>
      <c r="O693" s="19" t="s">
        <v>2564</v>
      </c>
      <c r="P693" s="2" t="s">
        <v>2534</v>
      </c>
      <c r="Q693" s="2" t="s">
        <v>2565</v>
      </c>
      <c r="R693" s="2"/>
      <c r="S693" s="2"/>
      <c r="T693" s="2"/>
      <c r="U693" s="2" t="s">
        <v>2568</v>
      </c>
      <c r="V693" s="2" t="s">
        <v>2515</v>
      </c>
      <c r="W693" s="2" t="s">
        <v>2550</v>
      </c>
      <c r="X693" s="19"/>
      <c r="Y693" s="19"/>
      <c r="Z693" s="19"/>
      <c r="AA693" s="19"/>
    </row>
    <row r="694" spans="1:27" ht="147">
      <c r="A694" s="38" t="s">
        <v>1657</v>
      </c>
      <c r="B694" s="65"/>
      <c r="C694" s="39"/>
      <c r="D694" s="39"/>
      <c r="E694" s="39"/>
      <c r="F694" s="39"/>
      <c r="H694" s="39"/>
      <c r="I694" s="39" t="s">
        <v>2088</v>
      </c>
      <c r="J694" s="40" t="s">
        <v>1503</v>
      </c>
      <c r="K694" s="19" t="s">
        <v>2572</v>
      </c>
      <c r="L694" s="19" t="s">
        <v>2508</v>
      </c>
      <c r="M694" s="19" t="s">
        <v>2557</v>
      </c>
      <c r="N694" s="19" t="s">
        <v>2562</v>
      </c>
      <c r="O694" s="19" t="s">
        <v>2564</v>
      </c>
      <c r="P694" s="2" t="s">
        <v>2534</v>
      </c>
      <c r="Q694" s="2" t="s">
        <v>2565</v>
      </c>
      <c r="R694" s="2"/>
      <c r="S694" s="2"/>
      <c r="T694" s="2"/>
      <c r="U694" s="2" t="s">
        <v>2568</v>
      </c>
      <c r="V694" s="2" t="s">
        <v>2515</v>
      </c>
      <c r="W694" s="2" t="s">
        <v>2550</v>
      </c>
      <c r="X694" s="19"/>
      <c r="Y694" s="19"/>
      <c r="Z694" s="19"/>
      <c r="AA694" s="19"/>
    </row>
    <row r="695" spans="1:27" ht="176.1" customHeight="1">
      <c r="A695" s="19" t="s">
        <v>1532</v>
      </c>
      <c r="B695" s="65"/>
      <c r="H695" s="19" t="s">
        <v>1936</v>
      </c>
      <c r="I695" s="19" t="s">
        <v>65</v>
      </c>
      <c r="J695" s="28" t="s">
        <v>1503</v>
      </c>
      <c r="K695" s="19" t="s">
        <v>2572</v>
      </c>
      <c r="L695" s="19" t="s">
        <v>2508</v>
      </c>
      <c r="M695" s="19" t="s">
        <v>2557</v>
      </c>
      <c r="N695" s="19" t="s">
        <v>2562</v>
      </c>
      <c r="O695" s="19" t="s">
        <v>2564</v>
      </c>
      <c r="P695" s="2" t="s">
        <v>2534</v>
      </c>
      <c r="Q695" s="2" t="s">
        <v>2565</v>
      </c>
      <c r="R695" s="2"/>
      <c r="S695" s="2"/>
      <c r="T695" s="2"/>
      <c r="U695" s="2" t="s">
        <v>2568</v>
      </c>
      <c r="V695" s="2" t="s">
        <v>2515</v>
      </c>
      <c r="W695" s="2" t="s">
        <v>2550</v>
      </c>
      <c r="X695" s="19"/>
      <c r="Y695" s="19"/>
      <c r="Z695" s="19"/>
      <c r="AA695" s="19"/>
    </row>
    <row r="696" spans="1:27" ht="147">
      <c r="A696" s="2" t="s">
        <v>2038</v>
      </c>
      <c r="B696" s="65"/>
      <c r="I696" s="19" t="s">
        <v>49</v>
      </c>
      <c r="J696" s="28" t="s">
        <v>1503</v>
      </c>
      <c r="K696" s="19" t="s">
        <v>2572</v>
      </c>
      <c r="L696" s="19" t="s">
        <v>2508</v>
      </c>
      <c r="M696" s="19" t="s">
        <v>2557</v>
      </c>
      <c r="N696" s="19" t="s">
        <v>2562</v>
      </c>
      <c r="O696" s="19" t="s">
        <v>2564</v>
      </c>
      <c r="P696" s="2" t="s">
        <v>2534</v>
      </c>
      <c r="Q696" s="2" t="s">
        <v>2565</v>
      </c>
      <c r="R696" s="2"/>
      <c r="S696" s="2"/>
      <c r="T696" s="2"/>
      <c r="U696" s="2" t="s">
        <v>2568</v>
      </c>
      <c r="V696" s="2" t="s">
        <v>2515</v>
      </c>
      <c r="W696" s="2" t="s">
        <v>2550</v>
      </c>
      <c r="X696" s="19"/>
      <c r="Y696" s="19"/>
      <c r="Z696" s="19"/>
      <c r="AA696" s="19"/>
    </row>
    <row r="697" spans="1:27" ht="147">
      <c r="A697" s="2" t="s">
        <v>2037</v>
      </c>
      <c r="B697" s="65"/>
      <c r="I697" s="19" t="s">
        <v>49</v>
      </c>
      <c r="J697" s="28" t="s">
        <v>1503</v>
      </c>
      <c r="K697" s="19" t="s">
        <v>2572</v>
      </c>
      <c r="L697" s="19" t="s">
        <v>2508</v>
      </c>
      <c r="M697" s="19" t="s">
        <v>2557</v>
      </c>
      <c r="N697" s="19" t="s">
        <v>2562</v>
      </c>
      <c r="O697" s="19" t="s">
        <v>2564</v>
      </c>
      <c r="P697" s="2" t="s">
        <v>2534</v>
      </c>
      <c r="Q697" s="2" t="s">
        <v>2565</v>
      </c>
      <c r="R697" s="2"/>
      <c r="S697" s="2"/>
      <c r="T697" s="2"/>
      <c r="U697" s="2" t="s">
        <v>2568</v>
      </c>
      <c r="V697" s="2" t="s">
        <v>2515</v>
      </c>
      <c r="W697" s="2" t="s">
        <v>2550</v>
      </c>
      <c r="X697" s="19"/>
      <c r="Y697" s="19"/>
      <c r="Z697" s="19"/>
      <c r="AA697" s="19"/>
    </row>
    <row r="698" spans="1:27" s="39" customFormat="1" ht="176.1" customHeight="1">
      <c r="A698" s="2" t="s">
        <v>2102</v>
      </c>
      <c r="B698" s="65"/>
      <c r="C698" s="19"/>
      <c r="D698" s="19"/>
      <c r="E698" s="19"/>
      <c r="F698" s="19"/>
      <c r="G698" s="2"/>
      <c r="H698" s="19"/>
      <c r="I698" s="19" t="s">
        <v>2088</v>
      </c>
      <c r="J698" s="28" t="s">
        <v>1503</v>
      </c>
      <c r="K698" s="19" t="s">
        <v>2572</v>
      </c>
      <c r="L698" s="19" t="s">
        <v>2508</v>
      </c>
      <c r="M698" s="19" t="s">
        <v>2557</v>
      </c>
      <c r="N698" s="19" t="s">
        <v>2562</v>
      </c>
      <c r="O698" s="19" t="s">
        <v>2564</v>
      </c>
      <c r="P698" s="2" t="s">
        <v>2534</v>
      </c>
      <c r="Q698" s="2" t="s">
        <v>2565</v>
      </c>
      <c r="R698" s="2"/>
      <c r="S698" s="2"/>
      <c r="T698" s="2"/>
      <c r="U698" s="2" t="s">
        <v>2568</v>
      </c>
      <c r="V698" s="2" t="s">
        <v>2515</v>
      </c>
      <c r="W698" s="2" t="s">
        <v>2550</v>
      </c>
      <c r="X698" s="19"/>
      <c r="Y698" s="19"/>
      <c r="Z698" s="19"/>
      <c r="AA698" s="19"/>
    </row>
    <row r="699" spans="1:27" s="39" customFormat="1" ht="126">
      <c r="A699" s="2" t="s">
        <v>320</v>
      </c>
      <c r="B699" s="65"/>
      <c r="C699" s="19"/>
      <c r="D699" s="19"/>
      <c r="E699" s="19"/>
      <c r="F699" s="19"/>
      <c r="G699" s="2"/>
      <c r="H699" s="19"/>
      <c r="I699" s="19" t="s">
        <v>38</v>
      </c>
      <c r="J699" s="28" t="s">
        <v>1307</v>
      </c>
      <c r="K699" s="19" t="s">
        <v>2506</v>
      </c>
      <c r="L699" s="19" t="s">
        <v>2540</v>
      </c>
      <c r="M699" s="19" t="s">
        <v>2558</v>
      </c>
      <c r="N699" s="19" t="s">
        <v>2541</v>
      </c>
      <c r="O699" s="19"/>
      <c r="P699" s="2"/>
      <c r="Q699" s="2"/>
      <c r="R699" s="2"/>
      <c r="S699" s="2"/>
      <c r="T699" s="2"/>
      <c r="U699" s="2" t="s">
        <v>2509</v>
      </c>
      <c r="V699" s="2" t="s">
        <v>2514</v>
      </c>
      <c r="W699" s="2"/>
      <c r="X699" s="19"/>
      <c r="Y699" s="19"/>
      <c r="Z699" s="19"/>
      <c r="AA699" s="19"/>
    </row>
    <row r="700" spans="1:27" ht="126">
      <c r="A700" s="38" t="s">
        <v>317</v>
      </c>
      <c r="B700" s="65"/>
      <c r="C700" s="39"/>
      <c r="D700" s="39"/>
      <c r="E700" s="39"/>
      <c r="F700" s="39"/>
      <c r="H700" s="19" t="s">
        <v>1937</v>
      </c>
      <c r="I700" s="39" t="s">
        <v>51</v>
      </c>
      <c r="J700" s="40" t="s">
        <v>1307</v>
      </c>
      <c r="K700" s="19" t="s">
        <v>2506</v>
      </c>
      <c r="L700" s="19" t="s">
        <v>2540</v>
      </c>
      <c r="M700" s="19" t="s">
        <v>2558</v>
      </c>
      <c r="N700" s="19" t="s">
        <v>2541</v>
      </c>
      <c r="O700" s="39"/>
      <c r="P700" s="2"/>
      <c r="Q700" s="2"/>
      <c r="R700" s="2"/>
      <c r="S700" s="2"/>
      <c r="T700" s="2"/>
      <c r="U700" s="2" t="s">
        <v>2509</v>
      </c>
      <c r="V700" s="2" t="s">
        <v>2514</v>
      </c>
      <c r="W700" s="2"/>
      <c r="X700" s="19"/>
      <c r="Y700" s="19"/>
      <c r="Z700" s="19"/>
      <c r="AA700" s="19"/>
    </row>
    <row r="701" spans="1:27" ht="126">
      <c r="A701" s="38" t="s">
        <v>317</v>
      </c>
      <c r="B701" s="65"/>
      <c r="C701" s="39"/>
      <c r="D701" s="39"/>
      <c r="E701" s="39"/>
      <c r="F701" s="39"/>
      <c r="H701" s="39"/>
      <c r="I701" s="39" t="s">
        <v>38</v>
      </c>
      <c r="J701" s="40" t="s">
        <v>1307</v>
      </c>
      <c r="K701" s="19" t="s">
        <v>2506</v>
      </c>
      <c r="L701" s="19" t="s">
        <v>2540</v>
      </c>
      <c r="M701" s="19" t="s">
        <v>2558</v>
      </c>
      <c r="N701" s="19" t="s">
        <v>2541</v>
      </c>
      <c r="O701" s="39"/>
      <c r="P701" s="2"/>
      <c r="Q701" s="2"/>
      <c r="R701" s="2"/>
      <c r="S701" s="2"/>
      <c r="T701" s="2"/>
      <c r="U701" s="2" t="s">
        <v>2509</v>
      </c>
      <c r="V701" s="2" t="s">
        <v>2514</v>
      </c>
      <c r="W701" s="2"/>
      <c r="X701" s="19"/>
      <c r="Y701" s="19"/>
      <c r="Z701" s="19"/>
      <c r="AA701" s="19"/>
    </row>
    <row r="702" spans="1:27" ht="126">
      <c r="A702" s="2" t="s">
        <v>316</v>
      </c>
      <c r="B702" s="65"/>
      <c r="I702" s="19" t="s">
        <v>38</v>
      </c>
      <c r="J702" s="28" t="s">
        <v>1307</v>
      </c>
      <c r="K702" s="19" t="s">
        <v>2506</v>
      </c>
      <c r="L702" s="19" t="s">
        <v>2540</v>
      </c>
      <c r="M702" s="19" t="s">
        <v>2558</v>
      </c>
      <c r="N702" s="19" t="s">
        <v>2541</v>
      </c>
      <c r="P702" s="2"/>
      <c r="Q702" s="2"/>
      <c r="R702" s="2"/>
      <c r="S702" s="2"/>
      <c r="T702" s="2"/>
      <c r="U702" s="2" t="s">
        <v>2509</v>
      </c>
      <c r="V702" s="2" t="s">
        <v>2514</v>
      </c>
      <c r="W702" s="2"/>
      <c r="X702" s="19"/>
      <c r="Y702" s="19"/>
      <c r="Z702" s="19"/>
      <c r="AA702" s="19"/>
    </row>
    <row r="703" spans="1:27" ht="126">
      <c r="A703" s="2" t="s">
        <v>318</v>
      </c>
      <c r="B703" s="65"/>
      <c r="I703" s="19" t="s">
        <v>38</v>
      </c>
      <c r="J703" s="28" t="s">
        <v>1307</v>
      </c>
      <c r="K703" s="19" t="s">
        <v>2506</v>
      </c>
      <c r="L703" s="19" t="s">
        <v>2540</v>
      </c>
      <c r="M703" s="19" t="s">
        <v>2558</v>
      </c>
      <c r="N703" s="19" t="s">
        <v>2541</v>
      </c>
      <c r="P703" s="2"/>
      <c r="Q703" s="2"/>
      <c r="R703" s="2"/>
      <c r="S703" s="2"/>
      <c r="T703" s="2"/>
      <c r="U703" s="2" t="s">
        <v>2509</v>
      </c>
      <c r="V703" s="2" t="s">
        <v>2514</v>
      </c>
      <c r="W703" s="2"/>
      <c r="X703" s="19"/>
      <c r="Y703" s="19"/>
      <c r="Z703" s="19"/>
      <c r="AA703" s="19"/>
    </row>
    <row r="704" spans="1:27" ht="126">
      <c r="A704" s="2" t="s">
        <v>319</v>
      </c>
      <c r="B704" s="65"/>
      <c r="I704" s="19" t="s">
        <v>38</v>
      </c>
      <c r="J704" s="28" t="s">
        <v>1307</v>
      </c>
      <c r="K704" s="19" t="s">
        <v>2506</v>
      </c>
      <c r="L704" s="19" t="s">
        <v>2540</v>
      </c>
      <c r="M704" s="19" t="s">
        <v>2558</v>
      </c>
      <c r="N704" s="19" t="s">
        <v>2541</v>
      </c>
      <c r="P704" s="2"/>
      <c r="Q704" s="2"/>
      <c r="R704" s="2"/>
      <c r="S704" s="2"/>
      <c r="T704" s="2"/>
      <c r="U704" s="2" t="s">
        <v>2509</v>
      </c>
      <c r="V704" s="2" t="s">
        <v>2514</v>
      </c>
      <c r="W704" s="2"/>
      <c r="X704" s="19"/>
      <c r="Y704" s="19"/>
      <c r="Z704" s="19"/>
      <c r="AA704" s="19"/>
    </row>
    <row r="705" spans="1:27" ht="126">
      <c r="A705" s="2" t="s">
        <v>760</v>
      </c>
      <c r="B705" s="65"/>
      <c r="H705" s="19" t="s">
        <v>1937</v>
      </c>
      <c r="I705" s="19" t="s">
        <v>51</v>
      </c>
      <c r="J705" s="28" t="s">
        <v>1307</v>
      </c>
      <c r="K705" s="19" t="s">
        <v>2506</v>
      </c>
      <c r="L705" s="19" t="s">
        <v>2540</v>
      </c>
      <c r="M705" s="19" t="s">
        <v>2558</v>
      </c>
      <c r="N705" s="19" t="s">
        <v>2541</v>
      </c>
      <c r="P705" s="2"/>
      <c r="Q705" s="2"/>
      <c r="R705" s="2"/>
      <c r="S705" s="2"/>
      <c r="T705" s="2"/>
      <c r="U705" s="2" t="s">
        <v>2509</v>
      </c>
      <c r="V705" s="2" t="s">
        <v>2514</v>
      </c>
      <c r="W705" s="2"/>
      <c r="X705" s="19"/>
      <c r="Y705" s="19"/>
      <c r="Z705" s="19"/>
      <c r="AA705" s="19"/>
    </row>
    <row r="706" spans="1:27" ht="105">
      <c r="A706" s="2" t="s">
        <v>2236</v>
      </c>
      <c r="B706" s="65"/>
      <c r="I706" s="19" t="s">
        <v>2232</v>
      </c>
      <c r="J706" s="28" t="s">
        <v>2247</v>
      </c>
      <c r="K706" s="19" t="s">
        <v>2572</v>
      </c>
      <c r="L706" s="19" t="s">
        <v>2555</v>
      </c>
      <c r="M706" s="19" t="s">
        <v>2533</v>
      </c>
      <c r="N706" s="19" t="s">
        <v>2565</v>
      </c>
      <c r="P706" s="2"/>
      <c r="Q706" s="2"/>
      <c r="R706" s="2"/>
      <c r="S706" s="2"/>
      <c r="T706" s="2"/>
      <c r="U706" s="2" t="s">
        <v>2568</v>
      </c>
      <c r="V706" s="2" t="s">
        <v>2550</v>
      </c>
      <c r="W706" s="2" t="s">
        <v>2510</v>
      </c>
      <c r="X706" s="19" t="s">
        <v>2549</v>
      </c>
      <c r="Y706" s="19"/>
      <c r="Z706" s="19"/>
      <c r="AA706" s="19"/>
    </row>
    <row r="707" spans="1:27" ht="42">
      <c r="A707" s="19" t="s">
        <v>238</v>
      </c>
      <c r="B707" s="65"/>
      <c r="I707" s="19" t="s">
        <v>36</v>
      </c>
      <c r="J707" s="28" t="s">
        <v>1276</v>
      </c>
      <c r="K707" s="19" t="s">
        <v>2505</v>
      </c>
      <c r="L707" s="19" t="s">
        <v>2561</v>
      </c>
      <c r="P707" s="2"/>
      <c r="Q707" s="2"/>
      <c r="R707" s="2"/>
      <c r="S707" s="2"/>
      <c r="T707" s="2"/>
      <c r="U707" s="2" t="s">
        <v>2527</v>
      </c>
      <c r="V707" s="2" t="s">
        <v>2548</v>
      </c>
      <c r="W707" s="2"/>
      <c r="X707" s="19"/>
      <c r="Y707" s="19"/>
      <c r="Z707" s="19"/>
      <c r="AA707" s="19"/>
    </row>
    <row r="708" spans="1:27" ht="242.1" customHeight="1">
      <c r="A708" s="19" t="s">
        <v>1531</v>
      </c>
      <c r="B708" s="65"/>
      <c r="H708" s="19" t="s">
        <v>1936</v>
      </c>
      <c r="I708" s="19" t="s">
        <v>65</v>
      </c>
      <c r="J708" s="28" t="s">
        <v>1500</v>
      </c>
      <c r="K708" s="58" t="s">
        <v>2506</v>
      </c>
      <c r="P708" s="2"/>
      <c r="Q708" s="2"/>
      <c r="R708" s="2"/>
      <c r="S708" s="2"/>
      <c r="T708" s="2"/>
      <c r="U708" s="2" t="s">
        <v>2509</v>
      </c>
      <c r="V708" s="2" t="s">
        <v>2512</v>
      </c>
      <c r="W708" s="2"/>
      <c r="X708" s="19"/>
      <c r="Y708" s="19"/>
      <c r="Z708" s="19"/>
      <c r="AA708" s="19"/>
    </row>
    <row r="709" spans="1:27" ht="154.15" customHeight="1">
      <c r="A709" s="2" t="s">
        <v>2238</v>
      </c>
      <c r="B709" s="65"/>
      <c r="I709" s="19" t="s">
        <v>2232</v>
      </c>
      <c r="J709" s="28" t="s">
        <v>1500</v>
      </c>
      <c r="K709" s="58" t="s">
        <v>2506</v>
      </c>
      <c r="P709" s="2"/>
      <c r="Q709" s="2"/>
      <c r="R709" s="2"/>
      <c r="S709" s="2"/>
      <c r="T709" s="2"/>
      <c r="U709" s="2" t="s">
        <v>2509</v>
      </c>
      <c r="V709" s="2" t="s">
        <v>2512</v>
      </c>
      <c r="W709" s="2"/>
      <c r="X709" s="19"/>
      <c r="Y709" s="19"/>
      <c r="Z709" s="19"/>
      <c r="AA709" s="19"/>
    </row>
    <row r="710" spans="1:27" ht="154.15" customHeight="1">
      <c r="A710" s="19" t="s">
        <v>1530</v>
      </c>
      <c r="B710" s="65"/>
      <c r="H710" s="19" t="s">
        <v>1936</v>
      </c>
      <c r="I710" s="19" t="s">
        <v>65</v>
      </c>
      <c r="J710" s="28" t="s">
        <v>1500</v>
      </c>
      <c r="K710" s="58" t="s">
        <v>2506</v>
      </c>
      <c r="P710" s="2"/>
      <c r="Q710" s="2"/>
      <c r="R710" s="2"/>
      <c r="S710" s="2"/>
      <c r="T710" s="2"/>
      <c r="U710" s="2" t="s">
        <v>2509</v>
      </c>
      <c r="V710" s="2" t="s">
        <v>2512</v>
      </c>
      <c r="W710" s="2"/>
      <c r="X710" s="19"/>
      <c r="Y710" s="19"/>
      <c r="Z710" s="19"/>
      <c r="AA710" s="19"/>
    </row>
    <row r="711" spans="1:27" ht="42">
      <c r="A711" s="2" t="s">
        <v>2237</v>
      </c>
      <c r="B711" s="65"/>
      <c r="I711" s="19" t="s">
        <v>2232</v>
      </c>
      <c r="J711" s="28" t="s">
        <v>1500</v>
      </c>
      <c r="K711" s="58" t="s">
        <v>2506</v>
      </c>
      <c r="P711" s="2"/>
      <c r="Q711" s="2"/>
      <c r="R711" s="2"/>
      <c r="S711" s="2"/>
      <c r="T711" s="2"/>
      <c r="U711" s="2" t="s">
        <v>2509</v>
      </c>
      <c r="V711" s="2" t="s">
        <v>2512</v>
      </c>
      <c r="W711" s="2"/>
      <c r="X711" s="19"/>
      <c r="Y711" s="19"/>
      <c r="Z711" s="19"/>
      <c r="AA711" s="19"/>
    </row>
    <row r="712" spans="1:27" ht="126">
      <c r="A712" s="2" t="s">
        <v>1393</v>
      </c>
      <c r="B712" s="65"/>
      <c r="H712" s="19" t="s">
        <v>1934</v>
      </c>
      <c r="I712" s="19" t="s">
        <v>64</v>
      </c>
      <c r="J712" s="28" t="s">
        <v>1361</v>
      </c>
      <c r="K712" s="19" t="s">
        <v>2506</v>
      </c>
      <c r="L712" s="19" t="s">
        <v>2556</v>
      </c>
      <c r="M712" s="19" t="s">
        <v>2541</v>
      </c>
      <c r="P712" s="2"/>
      <c r="Q712" s="2"/>
      <c r="R712" s="2"/>
      <c r="S712" s="2"/>
      <c r="T712" s="2"/>
      <c r="U712" s="2" t="s">
        <v>2509</v>
      </c>
      <c r="V712" s="2" t="s">
        <v>2514</v>
      </c>
      <c r="W712" s="2"/>
      <c r="X712" s="19"/>
      <c r="Y712" s="19"/>
      <c r="Z712" s="19"/>
      <c r="AA712" s="19"/>
    </row>
    <row r="713" spans="1:27" ht="126">
      <c r="A713" s="2" t="s">
        <v>1392</v>
      </c>
      <c r="B713" s="65"/>
      <c r="H713" s="19" t="s">
        <v>1934</v>
      </c>
      <c r="I713" s="19" t="s">
        <v>64</v>
      </c>
      <c r="J713" s="28" t="s">
        <v>1361</v>
      </c>
      <c r="K713" s="19" t="s">
        <v>2506</v>
      </c>
      <c r="L713" s="19" t="s">
        <v>2556</v>
      </c>
      <c r="M713" s="19" t="s">
        <v>2541</v>
      </c>
      <c r="P713" s="2"/>
      <c r="Q713" s="2"/>
      <c r="R713" s="2"/>
      <c r="S713" s="2"/>
      <c r="T713" s="2"/>
      <c r="U713" s="2" t="s">
        <v>2509</v>
      </c>
      <c r="V713" s="2" t="s">
        <v>2514</v>
      </c>
      <c r="W713" s="2"/>
      <c r="X713" s="19"/>
      <c r="Y713" s="19"/>
      <c r="Z713" s="19"/>
      <c r="AA713" s="19"/>
    </row>
    <row r="714" spans="1:27" ht="231">
      <c r="A714" s="2" t="s">
        <v>1717</v>
      </c>
      <c r="B714" s="65"/>
      <c r="H714" s="19" t="s">
        <v>1934</v>
      </c>
      <c r="I714" s="19" t="s">
        <v>69</v>
      </c>
      <c r="J714" s="28" t="s">
        <v>1695</v>
      </c>
      <c r="K714" s="19" t="s">
        <v>2507</v>
      </c>
      <c r="L714" s="19" t="s">
        <v>2575</v>
      </c>
      <c r="M714" s="19" t="s">
        <v>2552</v>
      </c>
      <c r="P714" s="2"/>
      <c r="Q714" s="2"/>
      <c r="R714" s="2"/>
      <c r="S714" s="2"/>
      <c r="T714" s="2"/>
      <c r="U714" s="2" t="s">
        <v>2516</v>
      </c>
      <c r="V714" s="2" t="s">
        <v>2517</v>
      </c>
      <c r="W714" s="2"/>
      <c r="X714" s="19"/>
      <c r="Y714" s="19"/>
      <c r="Z714" s="19"/>
      <c r="AA714" s="19"/>
    </row>
    <row r="715" spans="1:27" ht="231">
      <c r="A715" s="2" t="s">
        <v>1718</v>
      </c>
      <c r="B715" s="65"/>
      <c r="H715" s="19" t="s">
        <v>1934</v>
      </c>
      <c r="I715" s="19" t="s">
        <v>69</v>
      </c>
      <c r="J715" s="28" t="s">
        <v>1695</v>
      </c>
      <c r="K715" s="19" t="s">
        <v>2507</v>
      </c>
      <c r="L715" s="19" t="s">
        <v>2575</v>
      </c>
      <c r="M715" s="19" t="s">
        <v>2552</v>
      </c>
      <c r="P715" s="2"/>
      <c r="Q715" s="2"/>
      <c r="R715" s="2"/>
      <c r="S715" s="2"/>
      <c r="T715" s="2"/>
      <c r="U715" s="2" t="s">
        <v>2516</v>
      </c>
      <c r="V715" s="2" t="s">
        <v>2517</v>
      </c>
      <c r="W715" s="2"/>
      <c r="X715" s="19"/>
      <c r="Y715" s="19"/>
      <c r="Z715" s="19"/>
      <c r="AA715" s="19"/>
    </row>
    <row r="716" spans="1:27" ht="63">
      <c r="A716" s="2" t="s">
        <v>2242</v>
      </c>
      <c r="B716" s="65"/>
      <c r="I716" s="19" t="s">
        <v>2232</v>
      </c>
      <c r="J716" s="28" t="s">
        <v>2251</v>
      </c>
      <c r="K716" s="19" t="s">
        <v>2506</v>
      </c>
      <c r="L716" s="19" t="s">
        <v>2558</v>
      </c>
      <c r="P716" s="2"/>
      <c r="Q716" s="2"/>
      <c r="R716" s="2"/>
      <c r="S716" s="2"/>
      <c r="T716" s="2"/>
      <c r="U716" s="2" t="s">
        <v>2509</v>
      </c>
      <c r="V716" s="2" t="s">
        <v>2515</v>
      </c>
      <c r="W716" s="2" t="s">
        <v>2514</v>
      </c>
      <c r="X716" s="19" t="s">
        <v>2513</v>
      </c>
      <c r="Y716" s="19" t="s">
        <v>2511</v>
      </c>
      <c r="Z716" s="19"/>
      <c r="AA716" s="19"/>
    </row>
    <row r="717" spans="1:27" ht="168">
      <c r="A717" s="2" t="s">
        <v>761</v>
      </c>
      <c r="B717" s="65"/>
      <c r="H717" s="19" t="s">
        <v>1937</v>
      </c>
      <c r="I717" s="19" t="s">
        <v>51</v>
      </c>
      <c r="J717" s="28" t="s">
        <v>1306</v>
      </c>
      <c r="K717" s="19" t="s">
        <v>2574</v>
      </c>
      <c r="L717" s="19" t="s">
        <v>2553</v>
      </c>
      <c r="M717" s="19" t="s">
        <v>2554</v>
      </c>
      <c r="N717" s="19" t="s">
        <v>2577</v>
      </c>
      <c r="O717" s="19" t="s">
        <v>2559</v>
      </c>
      <c r="P717" s="2" t="s">
        <v>2508</v>
      </c>
      <c r="Q717" s="2"/>
      <c r="R717" s="2"/>
      <c r="S717" s="2"/>
      <c r="T717" s="2"/>
      <c r="U717" s="2" t="s">
        <v>2516</v>
      </c>
      <c r="V717" s="2" t="s">
        <v>2526</v>
      </c>
      <c r="W717" s="2" t="s">
        <v>2517</v>
      </c>
      <c r="X717" s="19"/>
      <c r="Y717" s="19"/>
      <c r="Z717" s="19"/>
      <c r="AA717" s="19"/>
    </row>
    <row r="718" spans="1:27" ht="168">
      <c r="A718" s="2" t="s">
        <v>764</v>
      </c>
      <c r="B718" s="65"/>
      <c r="H718" s="19" t="s">
        <v>1937</v>
      </c>
      <c r="I718" s="19" t="s">
        <v>51</v>
      </c>
      <c r="J718" s="28" t="s">
        <v>1306</v>
      </c>
      <c r="K718" s="19" t="s">
        <v>2574</v>
      </c>
      <c r="L718" s="19" t="s">
        <v>2553</v>
      </c>
      <c r="M718" s="19" t="s">
        <v>2554</v>
      </c>
      <c r="N718" s="19" t="s">
        <v>2577</v>
      </c>
      <c r="O718" s="19" t="s">
        <v>2559</v>
      </c>
      <c r="P718" s="2" t="s">
        <v>2508</v>
      </c>
      <c r="Q718" s="2"/>
      <c r="R718" s="2"/>
      <c r="S718" s="2"/>
      <c r="T718" s="2"/>
      <c r="U718" s="2" t="s">
        <v>2516</v>
      </c>
      <c r="V718" s="2" t="s">
        <v>2526</v>
      </c>
      <c r="W718" s="2" t="s">
        <v>2517</v>
      </c>
      <c r="X718" s="19"/>
      <c r="Y718" s="19"/>
      <c r="Z718" s="19"/>
      <c r="AA718" s="19"/>
    </row>
    <row r="719" spans="1:27" ht="168">
      <c r="A719" s="2" t="s">
        <v>763</v>
      </c>
      <c r="B719" s="65"/>
      <c r="H719" s="19" t="s">
        <v>1937</v>
      </c>
      <c r="I719" s="19" t="s">
        <v>51</v>
      </c>
      <c r="J719" s="28" t="s">
        <v>1306</v>
      </c>
      <c r="K719" s="19" t="s">
        <v>2574</v>
      </c>
      <c r="L719" s="19" t="s">
        <v>2553</v>
      </c>
      <c r="M719" s="19" t="s">
        <v>2554</v>
      </c>
      <c r="N719" s="19" t="s">
        <v>2577</v>
      </c>
      <c r="O719" s="19" t="s">
        <v>2559</v>
      </c>
      <c r="P719" s="2" t="s">
        <v>2508</v>
      </c>
      <c r="Q719" s="2"/>
      <c r="R719" s="2"/>
      <c r="S719" s="2"/>
      <c r="T719" s="2"/>
      <c r="U719" s="2" t="s">
        <v>2516</v>
      </c>
      <c r="V719" s="2" t="s">
        <v>2526</v>
      </c>
      <c r="W719" s="2" t="s">
        <v>2517</v>
      </c>
      <c r="X719" s="19"/>
      <c r="Y719" s="19"/>
      <c r="Z719" s="19"/>
      <c r="AA719" s="19"/>
    </row>
    <row r="720" spans="1:27" s="39" customFormat="1" ht="168">
      <c r="A720" s="2" t="s">
        <v>2243</v>
      </c>
      <c r="B720" s="65"/>
      <c r="C720" s="19"/>
      <c r="D720" s="19"/>
      <c r="E720" s="19"/>
      <c r="F720" s="19"/>
      <c r="G720" s="2"/>
      <c r="H720" s="19"/>
      <c r="I720" s="19" t="s">
        <v>2232</v>
      </c>
      <c r="J720" s="28" t="s">
        <v>1306</v>
      </c>
      <c r="K720" s="19" t="s">
        <v>2574</v>
      </c>
      <c r="L720" s="19" t="s">
        <v>2553</v>
      </c>
      <c r="M720" s="19" t="s">
        <v>2554</v>
      </c>
      <c r="N720" s="19" t="s">
        <v>2577</v>
      </c>
      <c r="O720" s="19" t="s">
        <v>2559</v>
      </c>
      <c r="P720" s="2" t="s">
        <v>2508</v>
      </c>
      <c r="Q720" s="2"/>
      <c r="R720" s="2"/>
      <c r="S720" s="2"/>
      <c r="T720" s="2"/>
      <c r="U720" s="2" t="s">
        <v>2516</v>
      </c>
      <c r="V720" s="2" t="s">
        <v>2526</v>
      </c>
      <c r="W720" s="2" t="s">
        <v>2517</v>
      </c>
      <c r="X720" s="19"/>
      <c r="Y720" s="19"/>
      <c r="Z720" s="19"/>
      <c r="AA720" s="19"/>
    </row>
    <row r="721" spans="1:27" s="39" customFormat="1" ht="168">
      <c r="A721" s="2" t="s">
        <v>762</v>
      </c>
      <c r="B721" s="65"/>
      <c r="C721" s="19"/>
      <c r="D721" s="19"/>
      <c r="E721" s="19"/>
      <c r="F721" s="19"/>
      <c r="G721" s="2"/>
      <c r="H721" s="19" t="s">
        <v>1937</v>
      </c>
      <c r="I721" s="19" t="s">
        <v>51</v>
      </c>
      <c r="J721" s="28" t="s">
        <v>1306</v>
      </c>
      <c r="K721" s="19" t="s">
        <v>2574</v>
      </c>
      <c r="L721" s="19" t="s">
        <v>2553</v>
      </c>
      <c r="M721" s="19" t="s">
        <v>2554</v>
      </c>
      <c r="N721" s="19" t="s">
        <v>2577</v>
      </c>
      <c r="O721" s="19" t="s">
        <v>2559</v>
      </c>
      <c r="P721" s="2" t="s">
        <v>2508</v>
      </c>
      <c r="Q721" s="2"/>
      <c r="R721" s="2"/>
      <c r="S721" s="2"/>
      <c r="T721" s="2"/>
      <c r="U721" s="2" t="s">
        <v>2516</v>
      </c>
      <c r="V721" s="2" t="s">
        <v>2526</v>
      </c>
      <c r="W721" s="2" t="s">
        <v>2517</v>
      </c>
      <c r="X721" s="19"/>
      <c r="Y721" s="19"/>
      <c r="Z721" s="19"/>
      <c r="AA721" s="19"/>
    </row>
    <row r="722" spans="1:27" ht="168">
      <c r="A722" s="19" t="s">
        <v>401</v>
      </c>
      <c r="B722" s="65"/>
      <c r="I722" s="19" t="s">
        <v>40</v>
      </c>
      <c r="J722" s="28" t="s">
        <v>1306</v>
      </c>
      <c r="K722" s="19" t="s">
        <v>2574</v>
      </c>
      <c r="L722" s="19" t="s">
        <v>2553</v>
      </c>
      <c r="M722" s="19" t="s">
        <v>2554</v>
      </c>
      <c r="N722" s="19" t="s">
        <v>2577</v>
      </c>
      <c r="O722" s="19" t="s">
        <v>2559</v>
      </c>
      <c r="P722" s="2" t="s">
        <v>2508</v>
      </c>
      <c r="Q722" s="2"/>
      <c r="R722" s="2"/>
      <c r="S722" s="2"/>
      <c r="T722" s="2"/>
      <c r="U722" s="2" t="s">
        <v>2516</v>
      </c>
      <c r="V722" s="2" t="s">
        <v>2526</v>
      </c>
      <c r="W722" s="2" t="s">
        <v>2517</v>
      </c>
      <c r="X722" s="19"/>
      <c r="Y722" s="19"/>
      <c r="Z722" s="19"/>
      <c r="AA722" s="19"/>
    </row>
    <row r="723" spans="1:27" ht="147">
      <c r="A723" s="19" t="s">
        <v>199</v>
      </c>
      <c r="B723" s="65"/>
      <c r="I723" s="19" t="s">
        <v>36</v>
      </c>
      <c r="J723" s="28" t="s">
        <v>1854</v>
      </c>
      <c r="K723" s="19" t="s">
        <v>2573</v>
      </c>
      <c r="L723" s="19" t="s">
        <v>2534</v>
      </c>
      <c r="M723" s="19" t="s">
        <v>2577</v>
      </c>
      <c r="N723" s="19" t="s">
        <v>2561</v>
      </c>
      <c r="O723" s="19" t="s">
        <v>2552</v>
      </c>
      <c r="P723" s="2" t="s">
        <v>2539</v>
      </c>
      <c r="Q723" s="2" t="s">
        <v>2584</v>
      </c>
      <c r="R723" s="2" t="s">
        <v>2582</v>
      </c>
      <c r="S723" s="2"/>
      <c r="T723" s="2"/>
      <c r="U723" s="2" t="s">
        <v>2566</v>
      </c>
      <c r="V723" s="2" t="s">
        <v>2550</v>
      </c>
      <c r="W723" s="2" t="s">
        <v>2548</v>
      </c>
      <c r="X723" s="19" t="s">
        <v>2517</v>
      </c>
      <c r="Y723" s="19"/>
      <c r="Z723" s="19"/>
      <c r="AA723" s="19"/>
    </row>
    <row r="724" spans="1:27" ht="147">
      <c r="A724" s="19" t="s">
        <v>198</v>
      </c>
      <c r="B724" s="65"/>
      <c r="I724" s="19" t="s">
        <v>36</v>
      </c>
      <c r="J724" s="28" t="s">
        <v>1854</v>
      </c>
      <c r="K724" s="19" t="s">
        <v>2573</v>
      </c>
      <c r="L724" s="19" t="s">
        <v>2534</v>
      </c>
      <c r="M724" s="19" t="s">
        <v>2577</v>
      </c>
      <c r="N724" s="19" t="s">
        <v>2561</v>
      </c>
      <c r="O724" s="19" t="s">
        <v>2552</v>
      </c>
      <c r="P724" s="2" t="s">
        <v>2539</v>
      </c>
      <c r="Q724" s="2" t="s">
        <v>2584</v>
      </c>
      <c r="R724" s="2" t="s">
        <v>2582</v>
      </c>
      <c r="S724" s="2"/>
      <c r="T724" s="2"/>
      <c r="U724" s="2" t="s">
        <v>2566</v>
      </c>
      <c r="V724" s="2" t="s">
        <v>2550</v>
      </c>
      <c r="W724" s="2" t="s">
        <v>2548</v>
      </c>
      <c r="X724" s="19" t="s">
        <v>2517</v>
      </c>
      <c r="Y724" s="19"/>
      <c r="Z724" s="19"/>
      <c r="AA724" s="19"/>
    </row>
    <row r="725" spans="1:27" ht="63">
      <c r="A725" s="2" t="s">
        <v>747</v>
      </c>
      <c r="B725" s="65"/>
      <c r="H725" s="19" t="s">
        <v>1937</v>
      </c>
      <c r="I725" s="19" t="s">
        <v>51</v>
      </c>
      <c r="J725" s="28" t="s">
        <v>1305</v>
      </c>
      <c r="K725" s="19" t="s">
        <v>2506</v>
      </c>
      <c r="L725" s="19" t="s">
        <v>2556</v>
      </c>
      <c r="P725" s="2"/>
      <c r="Q725" s="2"/>
      <c r="R725" s="2"/>
      <c r="S725" s="2"/>
      <c r="T725" s="2"/>
      <c r="U725" s="2" t="s">
        <v>2509</v>
      </c>
      <c r="V725" s="2" t="s">
        <v>2513</v>
      </c>
      <c r="W725" s="2" t="s">
        <v>2512</v>
      </c>
      <c r="X725" s="19"/>
      <c r="Y725" s="19"/>
      <c r="Z725" s="19"/>
      <c r="AA725" s="19"/>
    </row>
    <row r="726" spans="1:27" ht="63">
      <c r="A726" s="2" t="s">
        <v>752</v>
      </c>
      <c r="B726" s="65"/>
      <c r="H726" s="19" t="s">
        <v>1937</v>
      </c>
      <c r="I726" s="19" t="s">
        <v>51</v>
      </c>
      <c r="J726" s="28" t="s">
        <v>1305</v>
      </c>
      <c r="K726" s="19" t="s">
        <v>2506</v>
      </c>
      <c r="L726" s="19" t="s">
        <v>2556</v>
      </c>
      <c r="P726" s="2"/>
      <c r="Q726" s="2"/>
      <c r="R726" s="2"/>
      <c r="S726" s="2"/>
      <c r="T726" s="2"/>
      <c r="U726" s="2" t="s">
        <v>2509</v>
      </c>
      <c r="V726" s="2" t="s">
        <v>2513</v>
      </c>
      <c r="W726" s="2" t="s">
        <v>2512</v>
      </c>
      <c r="X726" s="19"/>
      <c r="Y726" s="19"/>
      <c r="Z726" s="19"/>
      <c r="AA726" s="19"/>
    </row>
    <row r="727" spans="1:27" ht="63">
      <c r="A727" s="2" t="s">
        <v>755</v>
      </c>
      <c r="B727" s="65"/>
      <c r="H727" s="19" t="s">
        <v>1937</v>
      </c>
      <c r="I727" s="19" t="s">
        <v>51</v>
      </c>
      <c r="J727" s="28" t="s">
        <v>1305</v>
      </c>
      <c r="K727" s="19" t="s">
        <v>2506</v>
      </c>
      <c r="L727" s="19" t="s">
        <v>2556</v>
      </c>
      <c r="P727" s="2"/>
      <c r="Q727" s="2"/>
      <c r="R727" s="2"/>
      <c r="S727" s="2"/>
      <c r="T727" s="2"/>
      <c r="U727" s="2" t="s">
        <v>2509</v>
      </c>
      <c r="V727" s="2" t="s">
        <v>2513</v>
      </c>
      <c r="W727" s="2" t="s">
        <v>2512</v>
      </c>
      <c r="X727" s="19"/>
      <c r="Y727" s="19"/>
      <c r="Z727" s="19"/>
      <c r="AA727" s="19"/>
    </row>
    <row r="728" spans="1:27" ht="63">
      <c r="A728" s="2" t="s">
        <v>748</v>
      </c>
      <c r="B728" s="65"/>
      <c r="H728" s="19" t="s">
        <v>1937</v>
      </c>
      <c r="I728" s="19" t="s">
        <v>51</v>
      </c>
      <c r="J728" s="28" t="s">
        <v>1305</v>
      </c>
      <c r="K728" s="19" t="s">
        <v>2506</v>
      </c>
      <c r="L728" s="19" t="s">
        <v>2556</v>
      </c>
      <c r="P728" s="2"/>
      <c r="Q728" s="2"/>
      <c r="R728" s="2"/>
      <c r="S728" s="2"/>
      <c r="T728" s="2"/>
      <c r="U728" s="2" t="s">
        <v>2509</v>
      </c>
      <c r="V728" s="2" t="s">
        <v>2513</v>
      </c>
      <c r="W728" s="2" t="s">
        <v>2512</v>
      </c>
      <c r="X728" s="19"/>
      <c r="Y728" s="19"/>
      <c r="Z728" s="19"/>
      <c r="AA728" s="19"/>
    </row>
    <row r="729" spans="1:27" ht="63">
      <c r="A729" s="2" t="s">
        <v>754</v>
      </c>
      <c r="B729" s="65"/>
      <c r="H729" s="19" t="s">
        <v>1937</v>
      </c>
      <c r="I729" s="19" t="s">
        <v>51</v>
      </c>
      <c r="J729" s="28" t="s">
        <v>1305</v>
      </c>
      <c r="K729" s="19" t="s">
        <v>2506</v>
      </c>
      <c r="L729" s="19" t="s">
        <v>2556</v>
      </c>
      <c r="P729" s="2"/>
      <c r="Q729" s="2"/>
      <c r="R729" s="2"/>
      <c r="S729" s="2"/>
      <c r="T729" s="2"/>
      <c r="U729" s="2" t="s">
        <v>2509</v>
      </c>
      <c r="V729" s="2" t="s">
        <v>2513</v>
      </c>
      <c r="W729" s="2" t="s">
        <v>2512</v>
      </c>
      <c r="X729" s="19"/>
      <c r="Y729" s="19"/>
      <c r="Z729" s="19"/>
      <c r="AA729" s="19"/>
    </row>
    <row r="730" spans="1:27" ht="63">
      <c r="A730" s="2" t="s">
        <v>750</v>
      </c>
      <c r="B730" s="65"/>
      <c r="H730" s="19" t="s">
        <v>1937</v>
      </c>
      <c r="I730" s="19" t="s">
        <v>51</v>
      </c>
      <c r="J730" s="28" t="s">
        <v>1305</v>
      </c>
      <c r="K730" s="19" t="s">
        <v>2506</v>
      </c>
      <c r="L730" s="19" t="s">
        <v>2556</v>
      </c>
      <c r="P730" s="2"/>
      <c r="Q730" s="2"/>
      <c r="R730" s="2"/>
      <c r="S730" s="2"/>
      <c r="T730" s="2"/>
      <c r="U730" s="2" t="s">
        <v>2509</v>
      </c>
      <c r="V730" s="2" t="s">
        <v>2513</v>
      </c>
      <c r="W730" s="2" t="s">
        <v>2512</v>
      </c>
      <c r="X730" s="19"/>
      <c r="Y730" s="19"/>
      <c r="Z730" s="19"/>
      <c r="AA730" s="19"/>
    </row>
    <row r="731" spans="1:27" s="39" customFormat="1" ht="63">
      <c r="A731" s="2" t="s">
        <v>753</v>
      </c>
      <c r="B731" s="65"/>
      <c r="C731" s="19"/>
      <c r="D731" s="19"/>
      <c r="E731" s="19"/>
      <c r="F731" s="19"/>
      <c r="G731" s="2"/>
      <c r="H731" s="19" t="s">
        <v>1937</v>
      </c>
      <c r="I731" s="19" t="s">
        <v>51</v>
      </c>
      <c r="J731" s="28" t="s">
        <v>1305</v>
      </c>
      <c r="K731" s="19" t="s">
        <v>2506</v>
      </c>
      <c r="L731" s="19" t="s">
        <v>2556</v>
      </c>
      <c r="M731" s="19"/>
      <c r="N731" s="19"/>
      <c r="O731" s="19"/>
      <c r="P731" s="2"/>
      <c r="Q731" s="2"/>
      <c r="R731" s="2"/>
      <c r="S731" s="2"/>
      <c r="T731" s="2"/>
      <c r="U731" s="2" t="s">
        <v>2509</v>
      </c>
      <c r="V731" s="2" t="s">
        <v>2513</v>
      </c>
      <c r="W731" s="2" t="s">
        <v>2512</v>
      </c>
      <c r="X731" s="19"/>
      <c r="Y731" s="19"/>
      <c r="Z731" s="19"/>
      <c r="AA731" s="19"/>
    </row>
    <row r="732" spans="1:27" s="39" customFormat="1" ht="63">
      <c r="A732" s="2" t="s">
        <v>751</v>
      </c>
      <c r="B732" s="65"/>
      <c r="C732" s="19"/>
      <c r="D732" s="19"/>
      <c r="E732" s="19"/>
      <c r="F732" s="19"/>
      <c r="G732" s="2"/>
      <c r="H732" s="19" t="s">
        <v>1937</v>
      </c>
      <c r="I732" s="19" t="s">
        <v>51</v>
      </c>
      <c r="J732" s="28" t="s">
        <v>1305</v>
      </c>
      <c r="K732" s="19" t="s">
        <v>2506</v>
      </c>
      <c r="L732" s="19" t="s">
        <v>2556</v>
      </c>
      <c r="M732" s="19"/>
      <c r="N732" s="19"/>
      <c r="O732" s="19"/>
      <c r="P732" s="2"/>
      <c r="Q732" s="2"/>
      <c r="R732" s="2"/>
      <c r="S732" s="2"/>
      <c r="T732" s="2"/>
      <c r="U732" s="2" t="s">
        <v>2509</v>
      </c>
      <c r="V732" s="2" t="s">
        <v>2513</v>
      </c>
      <c r="W732" s="2" t="s">
        <v>2512</v>
      </c>
      <c r="X732" s="19"/>
      <c r="Y732" s="19"/>
      <c r="Z732" s="19"/>
      <c r="AA732" s="19"/>
    </row>
    <row r="733" spans="1:27" ht="63">
      <c r="A733" s="2" t="s">
        <v>2239</v>
      </c>
      <c r="B733" s="65"/>
      <c r="I733" s="19" t="s">
        <v>2232</v>
      </c>
      <c r="J733" s="28" t="s">
        <v>1305</v>
      </c>
      <c r="K733" s="19" t="s">
        <v>2506</v>
      </c>
      <c r="L733" s="19" t="s">
        <v>2556</v>
      </c>
      <c r="P733" s="2"/>
      <c r="Q733" s="2"/>
      <c r="R733" s="2"/>
      <c r="S733" s="2"/>
      <c r="T733" s="2"/>
      <c r="U733" s="2" t="s">
        <v>2509</v>
      </c>
      <c r="V733" s="2" t="s">
        <v>2513</v>
      </c>
      <c r="W733" s="2" t="s">
        <v>2512</v>
      </c>
      <c r="X733" s="19"/>
      <c r="Y733" s="19"/>
      <c r="Z733" s="19"/>
      <c r="AA733" s="19"/>
    </row>
    <row r="734" spans="1:27" ht="63">
      <c r="A734" s="38" t="s">
        <v>749</v>
      </c>
      <c r="B734" s="65"/>
      <c r="C734" s="39"/>
      <c r="D734" s="39"/>
      <c r="E734" s="39"/>
      <c r="F734" s="39"/>
      <c r="H734" s="19" t="s">
        <v>1937</v>
      </c>
      <c r="I734" s="39" t="s">
        <v>51</v>
      </c>
      <c r="J734" s="40" t="s">
        <v>1305</v>
      </c>
      <c r="K734" s="19" t="s">
        <v>2506</v>
      </c>
      <c r="L734" s="19" t="s">
        <v>2556</v>
      </c>
      <c r="P734" s="2"/>
      <c r="Q734" s="2"/>
      <c r="R734" s="2"/>
      <c r="S734" s="2"/>
      <c r="T734" s="2"/>
      <c r="U734" s="2" t="s">
        <v>2509</v>
      </c>
      <c r="V734" s="2" t="s">
        <v>2513</v>
      </c>
      <c r="W734" s="2" t="s">
        <v>2512</v>
      </c>
      <c r="X734" s="19"/>
      <c r="Y734" s="19"/>
      <c r="Z734" s="19"/>
      <c r="AA734" s="19"/>
    </row>
    <row r="735" spans="1:27" ht="63">
      <c r="A735" s="38" t="s">
        <v>749</v>
      </c>
      <c r="B735" s="65"/>
      <c r="C735" s="39"/>
      <c r="D735" s="39"/>
      <c r="E735" s="39"/>
      <c r="F735" s="39"/>
      <c r="H735" s="39"/>
      <c r="I735" s="39" t="s">
        <v>2232</v>
      </c>
      <c r="J735" s="40" t="s">
        <v>1305</v>
      </c>
      <c r="K735" s="19" t="s">
        <v>2506</v>
      </c>
      <c r="L735" s="19" t="s">
        <v>2556</v>
      </c>
      <c r="P735" s="2"/>
      <c r="Q735" s="2"/>
      <c r="R735" s="2"/>
      <c r="S735" s="2"/>
      <c r="T735" s="2"/>
      <c r="U735" s="2" t="s">
        <v>2509</v>
      </c>
      <c r="V735" s="2" t="s">
        <v>2513</v>
      </c>
      <c r="W735" s="2" t="s">
        <v>2512</v>
      </c>
      <c r="X735" s="19"/>
      <c r="Y735" s="19"/>
      <c r="Z735" s="19"/>
      <c r="AA735" s="19"/>
    </row>
    <row r="736" spans="1:27" ht="42">
      <c r="A736" s="2" t="s">
        <v>877</v>
      </c>
      <c r="B736" s="65"/>
      <c r="H736" s="19" t="s">
        <v>1933</v>
      </c>
      <c r="I736" s="19" t="s">
        <v>52</v>
      </c>
      <c r="J736" s="28" t="s">
        <v>1304</v>
      </c>
      <c r="K736" s="19" t="s">
        <v>2505</v>
      </c>
      <c r="L736" s="19" t="s">
        <v>2533</v>
      </c>
      <c r="P736" s="2"/>
      <c r="Q736" s="2"/>
      <c r="R736" s="2"/>
      <c r="S736" s="2"/>
      <c r="T736" s="2"/>
      <c r="U736" s="2" t="s">
        <v>2527</v>
      </c>
      <c r="V736" s="2" t="s">
        <v>2549</v>
      </c>
      <c r="W736" s="2"/>
      <c r="X736" s="19"/>
      <c r="Y736" s="19"/>
      <c r="Z736" s="19"/>
      <c r="AA736" s="19"/>
    </row>
    <row r="737" spans="1:27" ht="42">
      <c r="A737" s="2" t="s">
        <v>875</v>
      </c>
      <c r="B737" s="65"/>
      <c r="H737" s="19" t="s">
        <v>1933</v>
      </c>
      <c r="I737" s="19" t="s">
        <v>52</v>
      </c>
      <c r="J737" s="28" t="s">
        <v>1304</v>
      </c>
      <c r="K737" s="19" t="s">
        <v>2505</v>
      </c>
      <c r="L737" s="19" t="s">
        <v>2533</v>
      </c>
      <c r="P737" s="2"/>
      <c r="Q737" s="2"/>
      <c r="R737" s="2"/>
      <c r="S737" s="2"/>
      <c r="T737" s="2"/>
      <c r="U737" s="2" t="s">
        <v>2527</v>
      </c>
      <c r="V737" s="2" t="s">
        <v>2549</v>
      </c>
      <c r="W737" s="2"/>
      <c r="X737" s="19"/>
      <c r="Y737" s="19"/>
      <c r="Z737" s="19"/>
      <c r="AA737" s="19"/>
    </row>
    <row r="738" spans="1:27" ht="42">
      <c r="A738" s="2" t="s">
        <v>876</v>
      </c>
      <c r="B738" s="65"/>
      <c r="H738" s="19" t="s">
        <v>1933</v>
      </c>
      <c r="I738" s="19" t="s">
        <v>52</v>
      </c>
      <c r="J738" s="28" t="s">
        <v>1304</v>
      </c>
      <c r="K738" s="19" t="s">
        <v>2505</v>
      </c>
      <c r="L738" s="19" t="s">
        <v>2533</v>
      </c>
      <c r="P738" s="2"/>
      <c r="Q738" s="2"/>
      <c r="R738" s="2"/>
      <c r="S738" s="2"/>
      <c r="T738" s="2"/>
      <c r="U738" s="2" t="s">
        <v>2527</v>
      </c>
      <c r="V738" s="2" t="s">
        <v>2549</v>
      </c>
      <c r="W738" s="2"/>
      <c r="X738" s="19"/>
      <c r="Y738" s="19"/>
      <c r="Z738" s="19"/>
      <c r="AA738" s="19"/>
    </row>
    <row r="739" spans="1:27" ht="42">
      <c r="A739" s="2" t="s">
        <v>878</v>
      </c>
      <c r="B739" s="65"/>
      <c r="H739" s="19" t="s">
        <v>1933</v>
      </c>
      <c r="I739" s="19" t="s">
        <v>52</v>
      </c>
      <c r="J739" s="28" t="s">
        <v>1304</v>
      </c>
      <c r="K739" s="19" t="s">
        <v>2505</v>
      </c>
      <c r="L739" s="19" t="s">
        <v>2533</v>
      </c>
      <c r="P739" s="2"/>
      <c r="Q739" s="2"/>
      <c r="R739" s="2"/>
      <c r="S739" s="2"/>
      <c r="T739" s="2"/>
      <c r="U739" s="2" t="s">
        <v>2527</v>
      </c>
      <c r="V739" s="2" t="s">
        <v>2549</v>
      </c>
      <c r="W739" s="2"/>
      <c r="X739" s="19"/>
      <c r="Y739" s="19"/>
      <c r="Z739" s="19"/>
      <c r="AA739" s="19"/>
    </row>
    <row r="740" spans="1:27" ht="168">
      <c r="A740" s="2" t="s">
        <v>2056</v>
      </c>
      <c r="B740" s="65"/>
      <c r="I740" s="19" t="s">
        <v>49</v>
      </c>
      <c r="J740" s="28" t="s">
        <v>2032</v>
      </c>
      <c r="K740" s="19" t="s">
        <v>2507</v>
      </c>
      <c r="L740" s="19" t="s">
        <v>2559</v>
      </c>
      <c r="P740" s="2"/>
      <c r="Q740" s="2"/>
      <c r="R740" s="2"/>
      <c r="S740" s="2"/>
      <c r="T740" s="2"/>
      <c r="U740" s="2" t="s">
        <v>2516</v>
      </c>
      <c r="V740" s="2" t="s">
        <v>2526</v>
      </c>
      <c r="W740" s="2"/>
      <c r="X740" s="19"/>
      <c r="Y740" s="19"/>
      <c r="Z740" s="19"/>
      <c r="AA740" s="19"/>
    </row>
    <row r="741" spans="1:27" ht="168">
      <c r="A741" s="2" t="s">
        <v>2055</v>
      </c>
      <c r="B741" s="65"/>
      <c r="I741" s="19" t="s">
        <v>49</v>
      </c>
      <c r="J741" s="28" t="s">
        <v>2032</v>
      </c>
      <c r="K741" s="19" t="s">
        <v>2507</v>
      </c>
      <c r="L741" s="19" t="s">
        <v>2559</v>
      </c>
      <c r="P741" s="2"/>
      <c r="Q741" s="2"/>
      <c r="R741" s="2"/>
      <c r="S741" s="2"/>
      <c r="T741" s="2"/>
      <c r="U741" s="2" t="s">
        <v>2516</v>
      </c>
      <c r="V741" s="2" t="s">
        <v>2526</v>
      </c>
      <c r="W741" s="2"/>
      <c r="X741" s="19"/>
      <c r="Y741" s="19"/>
      <c r="Z741" s="19"/>
      <c r="AA741" s="19"/>
    </row>
    <row r="742" spans="1:27" ht="147">
      <c r="A742" s="2" t="s">
        <v>2350</v>
      </c>
      <c r="B742" s="65"/>
      <c r="I742" s="19" t="s">
        <v>62</v>
      </c>
      <c r="J742" s="28" t="s">
        <v>2369</v>
      </c>
      <c r="K742" s="19" t="s">
        <v>2585</v>
      </c>
      <c r="L742" s="19" t="s">
        <v>2508</v>
      </c>
      <c r="M742" s="19" t="s">
        <v>2534</v>
      </c>
      <c r="N742" s="19" t="s">
        <v>2577</v>
      </c>
      <c r="P742" s="2"/>
      <c r="Q742" s="2"/>
      <c r="R742" s="2"/>
      <c r="S742" s="2"/>
      <c r="T742" s="2"/>
      <c r="U742" s="2" t="s">
        <v>2569</v>
      </c>
      <c r="V742" s="2" t="s">
        <v>2526</v>
      </c>
      <c r="W742" s="2" t="s">
        <v>2550</v>
      </c>
      <c r="X742" s="19" t="s">
        <v>2512</v>
      </c>
      <c r="Y742" s="19"/>
      <c r="Z742" s="19"/>
      <c r="AA742" s="19"/>
    </row>
    <row r="743" spans="1:27" ht="147">
      <c r="A743" s="2" t="s">
        <v>2348</v>
      </c>
      <c r="B743" s="65"/>
      <c r="I743" s="19" t="s">
        <v>62</v>
      </c>
      <c r="J743" s="28" t="s">
        <v>2369</v>
      </c>
      <c r="K743" s="19" t="s">
        <v>2585</v>
      </c>
      <c r="L743" s="19" t="s">
        <v>2508</v>
      </c>
      <c r="M743" s="19" t="s">
        <v>2534</v>
      </c>
      <c r="N743" s="19" t="s">
        <v>2577</v>
      </c>
      <c r="P743" s="2"/>
      <c r="Q743" s="2"/>
      <c r="R743" s="2"/>
      <c r="S743" s="2"/>
      <c r="T743" s="2"/>
      <c r="U743" s="2" t="s">
        <v>2569</v>
      </c>
      <c r="V743" s="2" t="s">
        <v>2526</v>
      </c>
      <c r="W743" s="2" t="s">
        <v>2550</v>
      </c>
      <c r="X743" s="19" t="s">
        <v>2512</v>
      </c>
      <c r="Y743" s="19"/>
      <c r="Z743" s="19"/>
      <c r="AA743" s="19"/>
    </row>
    <row r="744" spans="1:27" s="39" customFormat="1" ht="147">
      <c r="A744" s="2" t="s">
        <v>2349</v>
      </c>
      <c r="B744" s="65"/>
      <c r="C744" s="19"/>
      <c r="D744" s="19"/>
      <c r="E744" s="19"/>
      <c r="F744" s="19"/>
      <c r="G744" s="2"/>
      <c r="H744" s="19"/>
      <c r="I744" s="19" t="s">
        <v>62</v>
      </c>
      <c r="J744" s="28" t="s">
        <v>2369</v>
      </c>
      <c r="K744" s="19" t="s">
        <v>2585</v>
      </c>
      <c r="L744" s="19" t="s">
        <v>2508</v>
      </c>
      <c r="M744" s="19" t="s">
        <v>2534</v>
      </c>
      <c r="N744" s="19" t="s">
        <v>2577</v>
      </c>
      <c r="O744" s="19"/>
      <c r="P744" s="2"/>
      <c r="Q744" s="2"/>
      <c r="R744" s="2"/>
      <c r="S744" s="2"/>
      <c r="T744" s="2"/>
      <c r="U744" s="2" t="s">
        <v>2569</v>
      </c>
      <c r="V744" s="2" t="s">
        <v>2526</v>
      </c>
      <c r="W744" s="2" t="s">
        <v>2550</v>
      </c>
      <c r="X744" s="19" t="s">
        <v>2512</v>
      </c>
      <c r="Y744" s="19"/>
      <c r="Z744" s="19"/>
      <c r="AA744" s="19"/>
    </row>
    <row r="745" spans="1:27" s="39" customFormat="1" ht="147">
      <c r="A745" s="2" t="s">
        <v>2347</v>
      </c>
      <c r="B745" s="65"/>
      <c r="C745" s="19"/>
      <c r="D745" s="19"/>
      <c r="E745" s="19"/>
      <c r="F745" s="19"/>
      <c r="G745" s="2"/>
      <c r="H745" s="19"/>
      <c r="I745" s="19" t="s">
        <v>62</v>
      </c>
      <c r="J745" s="28" t="s">
        <v>2369</v>
      </c>
      <c r="K745" s="19" t="s">
        <v>2585</v>
      </c>
      <c r="L745" s="19" t="s">
        <v>2508</v>
      </c>
      <c r="M745" s="19" t="s">
        <v>2534</v>
      </c>
      <c r="N745" s="19" t="s">
        <v>2577</v>
      </c>
      <c r="O745" s="19"/>
      <c r="P745" s="2"/>
      <c r="Q745" s="2"/>
      <c r="R745" s="2"/>
      <c r="S745" s="2"/>
      <c r="T745" s="2"/>
      <c r="U745" s="2" t="s">
        <v>2569</v>
      </c>
      <c r="V745" s="2" t="s">
        <v>2526</v>
      </c>
      <c r="W745" s="2" t="s">
        <v>2550</v>
      </c>
      <c r="X745" s="19" t="s">
        <v>2512</v>
      </c>
      <c r="Y745" s="19"/>
      <c r="Z745" s="19"/>
      <c r="AA745" s="19"/>
    </row>
    <row r="746" spans="1:27" ht="84">
      <c r="A746" s="2" t="s">
        <v>1660</v>
      </c>
      <c r="B746" s="65"/>
      <c r="H746" s="39" t="s">
        <v>1935</v>
      </c>
      <c r="I746" s="19" t="s">
        <v>67</v>
      </c>
      <c r="J746" s="28" t="s">
        <v>1640</v>
      </c>
      <c r="K746" s="58" t="s">
        <v>2585</v>
      </c>
      <c r="P746" s="2"/>
      <c r="Q746" s="2"/>
      <c r="R746" s="2"/>
      <c r="S746" s="2"/>
      <c r="T746" s="2"/>
      <c r="U746" s="2" t="s">
        <v>2569</v>
      </c>
      <c r="V746" s="2" t="s">
        <v>2515</v>
      </c>
      <c r="W746" s="2" t="s">
        <v>2550</v>
      </c>
      <c r="X746" s="19" t="s">
        <v>2517</v>
      </c>
      <c r="Y746" s="19"/>
      <c r="Z746" s="19"/>
      <c r="AA746" s="19"/>
    </row>
    <row r="747" spans="1:27" ht="42">
      <c r="A747" s="2" t="s">
        <v>1391</v>
      </c>
      <c r="B747" s="65"/>
      <c r="H747" s="19" t="s">
        <v>1934</v>
      </c>
      <c r="I747" s="19" t="s">
        <v>64</v>
      </c>
      <c r="J747" s="28" t="s">
        <v>1360</v>
      </c>
      <c r="K747" s="58" t="s">
        <v>2506</v>
      </c>
      <c r="P747" s="2"/>
      <c r="Q747" s="2"/>
      <c r="R747" s="2"/>
      <c r="S747" s="2"/>
      <c r="T747" s="2"/>
      <c r="U747" s="2" t="s">
        <v>2509</v>
      </c>
      <c r="V747" s="2" t="s">
        <v>2514</v>
      </c>
      <c r="W747" s="2"/>
      <c r="X747" s="19"/>
      <c r="Y747" s="19"/>
      <c r="Z747" s="19"/>
      <c r="AA747" s="19"/>
    </row>
    <row r="748" spans="1:27" ht="105">
      <c r="A748" s="2" t="s">
        <v>2296</v>
      </c>
      <c r="B748" s="65"/>
      <c r="I748" s="19" t="s">
        <v>2502</v>
      </c>
      <c r="J748" s="28" t="s">
        <v>2318</v>
      </c>
      <c r="K748" s="19" t="s">
        <v>2506</v>
      </c>
      <c r="L748" s="19" t="s">
        <v>2555</v>
      </c>
      <c r="M748" s="19" t="s">
        <v>2558</v>
      </c>
      <c r="N748" s="19" t="s">
        <v>2557</v>
      </c>
      <c r="O748" s="19" t="s">
        <v>2562</v>
      </c>
      <c r="P748" s="2" t="s">
        <v>2571</v>
      </c>
      <c r="Q748" s="2"/>
      <c r="R748" s="2"/>
      <c r="S748" s="2"/>
      <c r="T748" s="2"/>
      <c r="U748" s="2" t="s">
        <v>2509</v>
      </c>
      <c r="V748" s="2" t="s">
        <v>2514</v>
      </c>
      <c r="W748" s="2" t="s">
        <v>2512</v>
      </c>
      <c r="X748" s="19" t="s">
        <v>2515</v>
      </c>
      <c r="Y748" s="19"/>
      <c r="Z748" s="19"/>
      <c r="AA748" s="19"/>
    </row>
    <row r="749" spans="1:27" ht="105">
      <c r="A749" s="2" t="s">
        <v>2297</v>
      </c>
      <c r="B749" s="65"/>
      <c r="I749" s="19" t="s">
        <v>2502</v>
      </c>
      <c r="J749" s="28" t="s">
        <v>2318</v>
      </c>
      <c r="K749" s="19" t="s">
        <v>2506</v>
      </c>
      <c r="L749" s="19" t="s">
        <v>2555</v>
      </c>
      <c r="M749" s="19" t="s">
        <v>2558</v>
      </c>
      <c r="N749" s="19" t="s">
        <v>2557</v>
      </c>
      <c r="O749" s="19" t="s">
        <v>2562</v>
      </c>
      <c r="P749" s="2" t="s">
        <v>2571</v>
      </c>
      <c r="Q749" s="2"/>
      <c r="R749" s="2"/>
      <c r="S749" s="2"/>
      <c r="T749" s="2"/>
      <c r="U749" s="2" t="s">
        <v>2509</v>
      </c>
      <c r="V749" s="2" t="s">
        <v>2514</v>
      </c>
      <c r="W749" s="2" t="s">
        <v>2512</v>
      </c>
      <c r="X749" s="19" t="s">
        <v>2515</v>
      </c>
      <c r="Y749" s="19"/>
      <c r="Z749" s="19"/>
      <c r="AA749" s="19"/>
    </row>
    <row r="750" spans="1:27" ht="105">
      <c r="A750" s="2" t="s">
        <v>2295</v>
      </c>
      <c r="B750" s="65"/>
      <c r="I750" s="19" t="s">
        <v>2502</v>
      </c>
      <c r="J750" s="28" t="s">
        <v>2318</v>
      </c>
      <c r="K750" s="19" t="s">
        <v>2506</v>
      </c>
      <c r="L750" s="19" t="s">
        <v>2555</v>
      </c>
      <c r="M750" s="19" t="s">
        <v>2558</v>
      </c>
      <c r="N750" s="19" t="s">
        <v>2557</v>
      </c>
      <c r="O750" s="19" t="s">
        <v>2562</v>
      </c>
      <c r="P750" s="2" t="s">
        <v>2571</v>
      </c>
      <c r="Q750" s="2"/>
      <c r="R750" s="2"/>
      <c r="S750" s="2"/>
      <c r="T750" s="2"/>
      <c r="U750" s="2" t="s">
        <v>2509</v>
      </c>
      <c r="V750" s="2" t="s">
        <v>2514</v>
      </c>
      <c r="W750" s="2" t="s">
        <v>2512</v>
      </c>
      <c r="X750" s="19" t="s">
        <v>2515</v>
      </c>
      <c r="Y750" s="19"/>
      <c r="Z750" s="19"/>
      <c r="AA750" s="19"/>
    </row>
    <row r="751" spans="1:27" ht="42">
      <c r="A751" s="2" t="s">
        <v>2111</v>
      </c>
      <c r="B751" s="65"/>
      <c r="I751" s="19" t="s">
        <v>2088</v>
      </c>
      <c r="J751" s="28" t="s">
        <v>2095</v>
      </c>
      <c r="K751" s="58" t="s">
        <v>2506</v>
      </c>
      <c r="P751" s="2"/>
      <c r="Q751" s="2"/>
      <c r="R751" s="2"/>
      <c r="S751" s="2"/>
      <c r="T751" s="2"/>
      <c r="U751" s="2" t="s">
        <v>2509</v>
      </c>
      <c r="V751" s="2" t="s">
        <v>2515</v>
      </c>
      <c r="W751" s="2" t="s">
        <v>2510</v>
      </c>
      <c r="X751" s="19"/>
      <c r="Y751" s="19"/>
      <c r="Z751" s="19"/>
      <c r="AA751" s="19"/>
    </row>
    <row r="752" spans="1:27" ht="42">
      <c r="A752" s="2" t="s">
        <v>2108</v>
      </c>
      <c r="B752" s="65"/>
      <c r="I752" s="19" t="s">
        <v>2088</v>
      </c>
      <c r="J752" s="28" t="s">
        <v>2095</v>
      </c>
      <c r="K752" s="58" t="s">
        <v>2506</v>
      </c>
      <c r="P752" s="2"/>
      <c r="Q752" s="2"/>
      <c r="R752" s="2"/>
      <c r="S752" s="2"/>
      <c r="T752" s="2"/>
      <c r="U752" s="2" t="s">
        <v>2509</v>
      </c>
      <c r="V752" s="2" t="s">
        <v>2515</v>
      </c>
      <c r="W752" s="2" t="s">
        <v>2510</v>
      </c>
      <c r="X752" s="19"/>
      <c r="Y752" s="19"/>
      <c r="Z752" s="19"/>
      <c r="AA752" s="19"/>
    </row>
    <row r="753" spans="1:27" ht="42">
      <c r="A753" s="2" t="s">
        <v>2107</v>
      </c>
      <c r="B753" s="65"/>
      <c r="I753" s="19" t="s">
        <v>2088</v>
      </c>
      <c r="J753" s="28" t="s">
        <v>2095</v>
      </c>
      <c r="K753" s="58" t="s">
        <v>2506</v>
      </c>
      <c r="P753" s="2"/>
      <c r="Q753" s="2"/>
      <c r="R753" s="2"/>
      <c r="S753" s="2"/>
      <c r="T753" s="2"/>
      <c r="U753" s="2" t="s">
        <v>2509</v>
      </c>
      <c r="V753" s="2" t="s">
        <v>2515</v>
      </c>
      <c r="W753" s="2" t="s">
        <v>2510</v>
      </c>
      <c r="X753" s="19"/>
      <c r="Y753" s="19"/>
      <c r="Z753" s="19"/>
      <c r="AA753" s="19"/>
    </row>
    <row r="754" spans="1:27" s="39" customFormat="1" ht="42">
      <c r="A754" s="2" t="s">
        <v>2106</v>
      </c>
      <c r="B754" s="65"/>
      <c r="C754" s="19"/>
      <c r="D754" s="19"/>
      <c r="E754" s="19"/>
      <c r="F754" s="19"/>
      <c r="G754" s="2"/>
      <c r="H754" s="19"/>
      <c r="I754" s="19" t="s">
        <v>2088</v>
      </c>
      <c r="J754" s="28" t="s">
        <v>2095</v>
      </c>
      <c r="K754" s="58" t="s">
        <v>2506</v>
      </c>
      <c r="L754" s="19"/>
      <c r="M754" s="19"/>
      <c r="N754" s="19"/>
      <c r="O754" s="19"/>
      <c r="P754" s="2"/>
      <c r="Q754" s="2"/>
      <c r="R754" s="2"/>
      <c r="S754" s="2"/>
      <c r="T754" s="2"/>
      <c r="U754" s="2" t="s">
        <v>2509</v>
      </c>
      <c r="V754" s="2" t="s">
        <v>2515</v>
      </c>
      <c r="W754" s="2" t="s">
        <v>2510</v>
      </c>
      <c r="X754" s="19"/>
      <c r="Y754" s="19"/>
      <c r="Z754" s="19"/>
      <c r="AA754" s="19"/>
    </row>
    <row r="755" spans="1:27" s="39" customFormat="1" ht="42">
      <c r="A755" s="2" t="s">
        <v>2110</v>
      </c>
      <c r="B755" s="65"/>
      <c r="C755" s="19"/>
      <c r="D755" s="19"/>
      <c r="E755" s="19"/>
      <c r="F755" s="19"/>
      <c r="G755" s="2"/>
      <c r="H755" s="19"/>
      <c r="I755" s="19" t="s">
        <v>2088</v>
      </c>
      <c r="J755" s="28" t="s">
        <v>2095</v>
      </c>
      <c r="K755" s="58" t="s">
        <v>2506</v>
      </c>
      <c r="L755" s="19"/>
      <c r="M755" s="19"/>
      <c r="N755" s="19"/>
      <c r="O755" s="19"/>
      <c r="P755" s="2"/>
      <c r="Q755" s="2"/>
      <c r="R755" s="2"/>
      <c r="S755" s="2"/>
      <c r="T755" s="2"/>
      <c r="U755" s="2" t="s">
        <v>2509</v>
      </c>
      <c r="V755" s="2" t="s">
        <v>2515</v>
      </c>
      <c r="W755" s="2" t="s">
        <v>2510</v>
      </c>
      <c r="X755" s="19"/>
      <c r="Y755" s="19"/>
      <c r="Z755" s="19"/>
      <c r="AA755" s="19"/>
    </row>
    <row r="756" spans="1:27" ht="42">
      <c r="A756" s="2" t="s">
        <v>2109</v>
      </c>
      <c r="B756" s="65"/>
      <c r="I756" s="19" t="s">
        <v>2088</v>
      </c>
      <c r="J756" s="28" t="s">
        <v>2095</v>
      </c>
      <c r="K756" s="58" t="s">
        <v>2506</v>
      </c>
      <c r="P756" s="2"/>
      <c r="Q756" s="2"/>
      <c r="R756" s="2"/>
      <c r="S756" s="2"/>
      <c r="T756" s="2"/>
      <c r="U756" s="2" t="s">
        <v>2509</v>
      </c>
      <c r="V756" s="2" t="s">
        <v>2515</v>
      </c>
      <c r="W756" s="2" t="s">
        <v>2510</v>
      </c>
      <c r="X756" s="19"/>
      <c r="Y756" s="19"/>
      <c r="Z756" s="19"/>
      <c r="AA756" s="19"/>
    </row>
    <row r="757" spans="1:27" ht="147">
      <c r="A757" s="2" t="s">
        <v>1943</v>
      </c>
      <c r="B757" s="65"/>
      <c r="I757" s="19" t="s">
        <v>47</v>
      </c>
      <c r="J757" s="28" t="s">
        <v>1946</v>
      </c>
      <c r="K757" s="19" t="s">
        <v>2506</v>
      </c>
      <c r="L757" s="19" t="s">
        <v>2541</v>
      </c>
      <c r="P757" s="2"/>
      <c r="Q757" s="2"/>
      <c r="R757" s="2"/>
      <c r="S757" s="2"/>
      <c r="T757" s="2"/>
      <c r="U757" s="2" t="s">
        <v>2509</v>
      </c>
      <c r="V757" s="2" t="s">
        <v>2514</v>
      </c>
      <c r="W757" s="2"/>
      <c r="X757" s="19"/>
      <c r="Y757" s="19"/>
      <c r="Z757" s="19"/>
      <c r="AA757" s="19"/>
    </row>
    <row r="758" spans="1:27" ht="147">
      <c r="A758" s="2" t="s">
        <v>1947</v>
      </c>
      <c r="B758" s="65"/>
      <c r="I758" s="19" t="s">
        <v>47</v>
      </c>
      <c r="J758" s="28" t="s">
        <v>1946</v>
      </c>
      <c r="K758" s="19" t="s">
        <v>2506</v>
      </c>
      <c r="L758" s="19" t="s">
        <v>2541</v>
      </c>
      <c r="P758" s="2"/>
      <c r="Q758" s="2"/>
      <c r="R758" s="2"/>
      <c r="S758" s="2"/>
      <c r="T758" s="2"/>
      <c r="U758" s="2" t="s">
        <v>2509</v>
      </c>
      <c r="V758" s="2" t="s">
        <v>2514</v>
      </c>
      <c r="W758" s="2"/>
      <c r="X758" s="19"/>
      <c r="Y758" s="19"/>
      <c r="Z758" s="19"/>
      <c r="AA758" s="19"/>
    </row>
    <row r="759" spans="1:27" ht="147">
      <c r="A759" s="2" t="s">
        <v>1948</v>
      </c>
      <c r="B759" s="65"/>
      <c r="I759" s="19" t="s">
        <v>47</v>
      </c>
      <c r="J759" s="28" t="s">
        <v>1946</v>
      </c>
      <c r="K759" s="19" t="s">
        <v>2506</v>
      </c>
      <c r="L759" s="19" t="s">
        <v>2541</v>
      </c>
      <c r="P759" s="2"/>
      <c r="Q759" s="2"/>
      <c r="R759" s="2"/>
      <c r="S759" s="2"/>
      <c r="T759" s="2"/>
      <c r="U759" s="2" t="s">
        <v>2509</v>
      </c>
      <c r="V759" s="2" t="s">
        <v>2514</v>
      </c>
      <c r="W759" s="2"/>
      <c r="X759" s="19"/>
      <c r="Y759" s="19"/>
      <c r="Z759" s="19"/>
      <c r="AA759" s="19"/>
    </row>
    <row r="760" spans="1:27" ht="147">
      <c r="A760" s="19" t="s">
        <v>498</v>
      </c>
      <c r="B760" s="65"/>
      <c r="H760" s="19" t="s">
        <v>1933</v>
      </c>
      <c r="I760" s="19" t="s">
        <v>43</v>
      </c>
      <c r="J760" s="28" t="s">
        <v>1793</v>
      </c>
      <c r="K760" s="19" t="s">
        <v>2506</v>
      </c>
      <c r="L760" s="19" t="s">
        <v>2541</v>
      </c>
      <c r="P760" s="2"/>
      <c r="Q760" s="2"/>
      <c r="R760" s="2"/>
      <c r="S760" s="2"/>
      <c r="T760" s="2"/>
      <c r="U760" s="2" t="s">
        <v>2509</v>
      </c>
      <c r="V760" s="2" t="s">
        <v>2514</v>
      </c>
      <c r="W760" s="2"/>
      <c r="X760" s="19"/>
      <c r="Y760" s="19"/>
      <c r="Z760" s="19"/>
      <c r="AA760" s="19"/>
    </row>
    <row r="761" spans="1:27" ht="147">
      <c r="A761" s="2" t="s">
        <v>484</v>
      </c>
      <c r="B761" s="65"/>
      <c r="H761" s="19" t="s">
        <v>1933</v>
      </c>
      <c r="I761" s="19" t="s">
        <v>43</v>
      </c>
      <c r="J761" s="28" t="s">
        <v>1793</v>
      </c>
      <c r="K761" s="19" t="s">
        <v>2506</v>
      </c>
      <c r="L761" s="19" t="s">
        <v>2541</v>
      </c>
      <c r="P761" s="2"/>
      <c r="Q761" s="2"/>
      <c r="R761" s="2"/>
      <c r="S761" s="2"/>
      <c r="T761" s="2"/>
      <c r="U761" s="2" t="s">
        <v>2509</v>
      </c>
      <c r="V761" s="2" t="s">
        <v>2514</v>
      </c>
      <c r="W761" s="2"/>
      <c r="X761" s="19"/>
      <c r="Y761" s="19"/>
      <c r="Z761" s="19"/>
      <c r="AA761" s="19"/>
    </row>
    <row r="762" spans="1:27" ht="147">
      <c r="A762" s="2" t="s">
        <v>483</v>
      </c>
      <c r="B762" s="65"/>
      <c r="H762" s="19" t="s">
        <v>1933</v>
      </c>
      <c r="I762" s="19" t="s">
        <v>43</v>
      </c>
      <c r="J762" s="28" t="s">
        <v>1793</v>
      </c>
      <c r="K762" s="19" t="s">
        <v>2506</v>
      </c>
      <c r="L762" s="19" t="s">
        <v>2541</v>
      </c>
      <c r="P762" s="2"/>
      <c r="Q762" s="2"/>
      <c r="R762" s="2"/>
      <c r="S762" s="2"/>
      <c r="T762" s="2"/>
      <c r="U762" s="2" t="s">
        <v>2509</v>
      </c>
      <c r="V762" s="2" t="s">
        <v>2514</v>
      </c>
      <c r="W762" s="2"/>
      <c r="X762" s="19"/>
      <c r="Y762" s="19"/>
      <c r="Z762" s="19"/>
      <c r="AA762" s="19"/>
    </row>
    <row r="763" spans="1:27" ht="147">
      <c r="A763" s="2" t="s">
        <v>486</v>
      </c>
      <c r="B763" s="65"/>
      <c r="H763" s="19" t="s">
        <v>1933</v>
      </c>
      <c r="I763" s="19" t="s">
        <v>43</v>
      </c>
      <c r="J763" s="28" t="s">
        <v>1793</v>
      </c>
      <c r="K763" s="19" t="s">
        <v>2506</v>
      </c>
      <c r="L763" s="19" t="s">
        <v>2541</v>
      </c>
      <c r="P763" s="2"/>
      <c r="Q763" s="2"/>
      <c r="R763" s="2"/>
      <c r="S763" s="2"/>
      <c r="T763" s="2"/>
      <c r="U763" s="2" t="s">
        <v>2509</v>
      </c>
      <c r="V763" s="2" t="s">
        <v>2514</v>
      </c>
      <c r="W763" s="2"/>
      <c r="X763" s="19"/>
      <c r="Y763" s="19"/>
      <c r="Z763" s="19"/>
      <c r="AA763" s="19"/>
    </row>
    <row r="764" spans="1:27" ht="147">
      <c r="A764" s="2" t="s">
        <v>485</v>
      </c>
      <c r="B764" s="65"/>
      <c r="H764" s="19" t="s">
        <v>1933</v>
      </c>
      <c r="I764" s="19" t="s">
        <v>43</v>
      </c>
      <c r="J764" s="28" t="s">
        <v>1793</v>
      </c>
      <c r="K764" s="19" t="s">
        <v>2506</v>
      </c>
      <c r="L764" s="19" t="s">
        <v>2541</v>
      </c>
      <c r="P764" s="2"/>
      <c r="Q764" s="2"/>
      <c r="R764" s="2"/>
      <c r="S764" s="2"/>
      <c r="T764" s="2"/>
      <c r="U764" s="2" t="s">
        <v>2509</v>
      </c>
      <c r="V764" s="2" t="s">
        <v>2514</v>
      </c>
      <c r="W764" s="2"/>
      <c r="X764" s="19"/>
      <c r="Y764" s="19"/>
      <c r="Z764" s="19"/>
      <c r="AA764" s="19"/>
    </row>
    <row r="765" spans="1:27" ht="168">
      <c r="A765" s="2" t="s">
        <v>1465</v>
      </c>
      <c r="B765" s="65"/>
      <c r="H765" s="19" t="s">
        <v>1936</v>
      </c>
      <c r="I765" s="19" t="s">
        <v>65</v>
      </c>
      <c r="J765" s="28" t="s">
        <v>1427</v>
      </c>
      <c r="K765" s="19" t="s">
        <v>2507</v>
      </c>
      <c r="L765" s="19" t="s">
        <v>2559</v>
      </c>
      <c r="P765" s="2"/>
      <c r="Q765" s="2"/>
      <c r="R765" s="2"/>
      <c r="S765" s="2"/>
      <c r="T765" s="2"/>
      <c r="U765" s="2" t="s">
        <v>2532</v>
      </c>
      <c r="V765" s="2"/>
      <c r="W765" s="2"/>
      <c r="X765" s="19"/>
      <c r="Y765" s="19"/>
      <c r="Z765" s="19"/>
      <c r="AA765" s="19"/>
    </row>
    <row r="766" spans="1:27" ht="168">
      <c r="A766" s="2" t="s">
        <v>1466</v>
      </c>
      <c r="B766" s="65"/>
      <c r="H766" s="19" t="s">
        <v>1936</v>
      </c>
      <c r="I766" s="19" t="s">
        <v>65</v>
      </c>
      <c r="J766" s="28" t="s">
        <v>1427</v>
      </c>
      <c r="K766" s="19" t="s">
        <v>2507</v>
      </c>
      <c r="L766" s="19" t="s">
        <v>2559</v>
      </c>
      <c r="P766" s="2"/>
      <c r="Q766" s="2"/>
      <c r="R766" s="2"/>
      <c r="S766" s="2"/>
      <c r="T766" s="2"/>
      <c r="U766" s="2" t="s">
        <v>2532</v>
      </c>
      <c r="V766" s="2"/>
      <c r="W766" s="2"/>
      <c r="X766" s="19"/>
      <c r="Y766" s="19"/>
      <c r="Z766" s="19"/>
      <c r="AA766" s="19"/>
    </row>
    <row r="767" spans="1:27" ht="168">
      <c r="A767" s="2" t="s">
        <v>1467</v>
      </c>
      <c r="B767" s="65"/>
      <c r="H767" s="19" t="s">
        <v>1936</v>
      </c>
      <c r="I767" s="19" t="s">
        <v>65</v>
      </c>
      <c r="J767" s="28" t="s">
        <v>1427</v>
      </c>
      <c r="K767" s="19" t="s">
        <v>2507</v>
      </c>
      <c r="L767" s="19" t="s">
        <v>2559</v>
      </c>
      <c r="P767" s="2"/>
      <c r="Q767" s="2"/>
      <c r="R767" s="2"/>
      <c r="S767" s="2"/>
      <c r="T767" s="2"/>
      <c r="U767" s="2" t="s">
        <v>2532</v>
      </c>
      <c r="V767" s="2"/>
      <c r="W767" s="2"/>
      <c r="X767" s="19"/>
      <c r="Y767" s="19"/>
      <c r="Z767" s="19"/>
      <c r="AA767" s="19"/>
    </row>
    <row r="768" spans="1:27" ht="168">
      <c r="A768" s="2" t="s">
        <v>1464</v>
      </c>
      <c r="B768" s="65"/>
      <c r="H768" s="19" t="s">
        <v>1936</v>
      </c>
      <c r="I768" s="19" t="s">
        <v>65</v>
      </c>
      <c r="J768" s="28" t="s">
        <v>1427</v>
      </c>
      <c r="K768" s="19" t="s">
        <v>2507</v>
      </c>
      <c r="L768" s="19" t="s">
        <v>2559</v>
      </c>
      <c r="P768" s="2"/>
      <c r="Q768" s="2"/>
      <c r="R768" s="2"/>
      <c r="S768" s="2"/>
      <c r="T768" s="2"/>
      <c r="U768" s="2" t="s">
        <v>2532</v>
      </c>
      <c r="V768" s="2"/>
      <c r="W768" s="2"/>
      <c r="X768" s="19"/>
      <c r="Y768" s="19"/>
      <c r="Z768" s="19"/>
      <c r="AA768" s="19"/>
    </row>
    <row r="769" spans="1:27" ht="126">
      <c r="A769" s="2" t="s">
        <v>1742</v>
      </c>
      <c r="B769" s="65"/>
      <c r="H769" s="19" t="s">
        <v>1934</v>
      </c>
      <c r="I769" s="19" t="s">
        <v>69</v>
      </c>
      <c r="J769" s="28" t="s">
        <v>1678</v>
      </c>
      <c r="K769" s="19" t="s">
        <v>2506</v>
      </c>
      <c r="L769" s="19" t="s">
        <v>2571</v>
      </c>
      <c r="P769" s="2"/>
      <c r="Q769" s="2"/>
      <c r="R769" s="2"/>
      <c r="S769" s="2"/>
      <c r="T769" s="2"/>
      <c r="U769" s="2" t="s">
        <v>2532</v>
      </c>
      <c r="V769" s="2"/>
      <c r="W769" s="2"/>
      <c r="X769" s="19"/>
      <c r="Y769" s="19"/>
      <c r="Z769" s="19"/>
      <c r="AA769" s="19"/>
    </row>
    <row r="770" spans="1:27" ht="84">
      <c r="A770" s="2" t="s">
        <v>2197</v>
      </c>
      <c r="B770" s="65"/>
      <c r="I770" s="19" t="s">
        <v>2179</v>
      </c>
      <c r="J770" s="28" t="s">
        <v>1303</v>
      </c>
      <c r="K770" s="19" t="s">
        <v>2505</v>
      </c>
      <c r="L770" s="19" t="s">
        <v>2534</v>
      </c>
      <c r="P770" s="2"/>
      <c r="Q770" s="2"/>
      <c r="R770" s="2"/>
      <c r="S770" s="2"/>
      <c r="T770" s="2"/>
      <c r="U770" s="2" t="s">
        <v>2532</v>
      </c>
      <c r="V770" s="2"/>
      <c r="W770" s="2"/>
      <c r="X770" s="19"/>
      <c r="Y770" s="19"/>
      <c r="Z770" s="19"/>
      <c r="AA770" s="19"/>
    </row>
    <row r="771" spans="1:27" ht="84">
      <c r="A771" s="19" t="s">
        <v>1004</v>
      </c>
      <c r="B771" s="65"/>
      <c r="H771" s="19" t="s">
        <v>1937</v>
      </c>
      <c r="I771" s="19" t="s">
        <v>56</v>
      </c>
      <c r="J771" s="28" t="s">
        <v>1303</v>
      </c>
      <c r="K771" s="19" t="s">
        <v>2505</v>
      </c>
      <c r="L771" s="19" t="s">
        <v>2534</v>
      </c>
      <c r="P771" s="2"/>
      <c r="Q771" s="2"/>
      <c r="R771" s="2"/>
      <c r="S771" s="2"/>
      <c r="T771" s="2"/>
      <c r="U771" s="2" t="s">
        <v>2532</v>
      </c>
      <c r="V771" s="2"/>
      <c r="W771" s="2"/>
      <c r="X771" s="19"/>
      <c r="Y771" s="19"/>
      <c r="Z771" s="19"/>
      <c r="AA771" s="19"/>
    </row>
    <row r="772" spans="1:27" ht="84">
      <c r="A772" s="19" t="s">
        <v>1003</v>
      </c>
      <c r="B772" s="65"/>
      <c r="H772" s="19" t="s">
        <v>1937</v>
      </c>
      <c r="I772" s="19" t="s">
        <v>56</v>
      </c>
      <c r="J772" s="28" t="s">
        <v>1303</v>
      </c>
      <c r="K772" s="19" t="s">
        <v>2505</v>
      </c>
      <c r="L772" s="19" t="s">
        <v>2534</v>
      </c>
      <c r="P772" s="2"/>
      <c r="Q772" s="2"/>
      <c r="R772" s="2"/>
      <c r="S772" s="2"/>
      <c r="T772" s="2"/>
      <c r="U772" s="2" t="s">
        <v>2532</v>
      </c>
      <c r="V772" s="2"/>
      <c r="W772" s="2"/>
      <c r="X772" s="19"/>
      <c r="Y772" s="19"/>
      <c r="Z772" s="19"/>
      <c r="AA772" s="19"/>
    </row>
    <row r="773" spans="1:27" ht="84">
      <c r="A773" s="38" t="s">
        <v>2198</v>
      </c>
      <c r="B773" s="65"/>
      <c r="C773" s="39"/>
      <c r="D773" s="39"/>
      <c r="E773" s="39"/>
      <c r="F773" s="39"/>
      <c r="H773" s="39"/>
      <c r="I773" s="39" t="s">
        <v>2179</v>
      </c>
      <c r="J773" s="40" t="s">
        <v>1303</v>
      </c>
      <c r="K773" s="19" t="s">
        <v>2505</v>
      </c>
      <c r="L773" s="19" t="s">
        <v>2534</v>
      </c>
      <c r="M773" s="39"/>
      <c r="N773" s="39"/>
      <c r="O773" s="39"/>
      <c r="P773" s="2"/>
      <c r="Q773" s="2"/>
      <c r="R773" s="2"/>
      <c r="S773" s="2"/>
      <c r="T773" s="2"/>
      <c r="U773" s="2" t="s">
        <v>2532</v>
      </c>
      <c r="V773" s="2"/>
      <c r="W773" s="2"/>
      <c r="X773" s="19"/>
      <c r="Y773" s="19"/>
      <c r="Z773" s="19"/>
      <c r="AA773" s="19"/>
    </row>
    <row r="774" spans="1:27" ht="84">
      <c r="A774" s="38" t="s">
        <v>2198</v>
      </c>
      <c r="B774" s="65"/>
      <c r="C774" s="39"/>
      <c r="D774" s="39"/>
      <c r="E774" s="39"/>
      <c r="F774" s="39"/>
      <c r="H774" s="39"/>
      <c r="I774" s="39" t="s">
        <v>2258</v>
      </c>
      <c r="J774" s="40" t="s">
        <v>1303</v>
      </c>
      <c r="K774" s="19" t="s">
        <v>2505</v>
      </c>
      <c r="L774" s="19" t="s">
        <v>2534</v>
      </c>
      <c r="M774" s="39"/>
      <c r="N774" s="39"/>
      <c r="O774" s="39"/>
      <c r="P774" s="2"/>
      <c r="Q774" s="2"/>
      <c r="R774" s="2"/>
      <c r="S774" s="2"/>
      <c r="T774" s="2"/>
      <c r="U774" s="2" t="s">
        <v>2532</v>
      </c>
      <c r="V774" s="2"/>
      <c r="W774" s="2"/>
      <c r="X774" s="19"/>
      <c r="Y774" s="19"/>
      <c r="Z774" s="19"/>
      <c r="AA774" s="19"/>
    </row>
    <row r="775" spans="1:27" ht="84">
      <c r="A775" s="2" t="s">
        <v>2199</v>
      </c>
      <c r="B775" s="65"/>
      <c r="I775" s="19" t="s">
        <v>2179</v>
      </c>
      <c r="J775" s="28" t="s">
        <v>1303</v>
      </c>
      <c r="K775" s="19" t="s">
        <v>2505</v>
      </c>
      <c r="L775" s="19" t="s">
        <v>2534</v>
      </c>
      <c r="P775" s="2"/>
      <c r="Q775" s="2"/>
      <c r="R775" s="2"/>
      <c r="S775" s="2"/>
      <c r="T775" s="2"/>
      <c r="U775" s="2" t="s">
        <v>2532</v>
      </c>
      <c r="V775" s="2"/>
      <c r="W775" s="2"/>
      <c r="X775" s="19"/>
      <c r="Y775" s="19"/>
      <c r="Z775" s="19"/>
      <c r="AA775" s="19"/>
    </row>
    <row r="776" spans="1:27" ht="84">
      <c r="A776" s="38" t="s">
        <v>387</v>
      </c>
      <c r="B776" s="65"/>
      <c r="C776" s="39"/>
      <c r="D776" s="39"/>
      <c r="E776" s="39"/>
      <c r="F776" s="39"/>
      <c r="H776" s="39"/>
      <c r="I776" s="39" t="s">
        <v>40</v>
      </c>
      <c r="J776" s="40" t="s">
        <v>1303</v>
      </c>
      <c r="K776" s="19" t="s">
        <v>2505</v>
      </c>
      <c r="L776" s="19" t="s">
        <v>2534</v>
      </c>
      <c r="M776" s="39"/>
      <c r="N776" s="39"/>
      <c r="O776" s="39"/>
      <c r="P776" s="2"/>
      <c r="Q776" s="2"/>
      <c r="R776" s="2"/>
      <c r="S776" s="2"/>
      <c r="T776" s="2"/>
      <c r="U776" s="2" t="s">
        <v>2532</v>
      </c>
      <c r="V776" s="2"/>
      <c r="W776" s="2"/>
      <c r="X776" s="19"/>
      <c r="Y776" s="19"/>
      <c r="Z776" s="19"/>
      <c r="AA776" s="19"/>
    </row>
    <row r="777" spans="1:27" s="39" customFormat="1" ht="84">
      <c r="A777" s="38" t="s">
        <v>387</v>
      </c>
      <c r="B777" s="65"/>
      <c r="G777" s="2"/>
      <c r="I777" s="39" t="s">
        <v>2179</v>
      </c>
      <c r="J777" s="40" t="s">
        <v>1303</v>
      </c>
      <c r="K777" s="19" t="s">
        <v>2505</v>
      </c>
      <c r="L777" s="19" t="s">
        <v>2534</v>
      </c>
      <c r="P777" s="2"/>
      <c r="Q777" s="2"/>
      <c r="R777" s="2"/>
      <c r="S777" s="2"/>
      <c r="T777" s="2"/>
      <c r="U777" s="2" t="s">
        <v>2532</v>
      </c>
      <c r="V777" s="2"/>
      <c r="W777" s="2"/>
      <c r="X777" s="19"/>
      <c r="Y777" s="19"/>
      <c r="Z777" s="19"/>
      <c r="AA777" s="19"/>
    </row>
    <row r="778" spans="1:27" s="39" customFormat="1" ht="42">
      <c r="A778" s="2" t="s">
        <v>2458</v>
      </c>
      <c r="B778" s="65"/>
      <c r="C778" s="19"/>
      <c r="D778" s="19"/>
      <c r="E778" s="19"/>
      <c r="F778" s="19"/>
      <c r="G778" s="2"/>
      <c r="H778" s="19"/>
      <c r="I778" s="19" t="s">
        <v>2503</v>
      </c>
      <c r="J778" s="28" t="s">
        <v>2450</v>
      </c>
      <c r="K778" s="19" t="s">
        <v>2531</v>
      </c>
      <c r="L778" s="19"/>
      <c r="M778" s="19"/>
      <c r="N778" s="19"/>
      <c r="O778" s="19"/>
      <c r="P778" s="2"/>
      <c r="Q778" s="2"/>
      <c r="R778" s="2"/>
      <c r="S778" s="2"/>
      <c r="T778" s="2"/>
      <c r="U778" s="2" t="s">
        <v>2532</v>
      </c>
      <c r="V778" s="2"/>
      <c r="W778" s="2"/>
      <c r="X778" s="19"/>
      <c r="Y778" s="19"/>
      <c r="Z778" s="19"/>
      <c r="AA778" s="19"/>
    </row>
    <row r="779" spans="1:27" ht="168">
      <c r="A779" s="19" t="s">
        <v>2428</v>
      </c>
      <c r="B779" s="65"/>
      <c r="I779" s="19" t="s">
        <v>63</v>
      </c>
      <c r="J779" s="28" t="s">
        <v>2403</v>
      </c>
      <c r="K779" s="19" t="s">
        <v>2574</v>
      </c>
      <c r="L779" s="19" t="s">
        <v>2582</v>
      </c>
      <c r="M779" s="19" t="s">
        <v>2559</v>
      </c>
      <c r="N779" s="19" t="s">
        <v>2558</v>
      </c>
      <c r="O779" s="19" t="s">
        <v>2557</v>
      </c>
      <c r="P779" s="2" t="s">
        <v>2562</v>
      </c>
      <c r="Q779" s="2" t="s">
        <v>2541</v>
      </c>
      <c r="R779" s="2" t="s">
        <v>2508</v>
      </c>
      <c r="S779" s="2" t="s">
        <v>2552</v>
      </c>
      <c r="T779" s="2" t="s">
        <v>2583</v>
      </c>
      <c r="U779" s="2" t="s">
        <v>2567</v>
      </c>
      <c r="V779" s="2" t="s">
        <v>2515</v>
      </c>
      <c r="W779" s="2" t="s">
        <v>2517</v>
      </c>
      <c r="X779" s="19"/>
      <c r="Y779" s="19"/>
      <c r="Z779" s="19"/>
      <c r="AA779" s="19"/>
    </row>
    <row r="780" spans="1:27" ht="168">
      <c r="A780" s="19" t="s">
        <v>2427</v>
      </c>
      <c r="B780" s="65"/>
      <c r="I780" s="19" t="s">
        <v>63</v>
      </c>
      <c r="J780" s="28" t="s">
        <v>2403</v>
      </c>
      <c r="K780" s="19" t="s">
        <v>2574</v>
      </c>
      <c r="L780" s="19" t="s">
        <v>2582</v>
      </c>
      <c r="M780" s="19" t="s">
        <v>2559</v>
      </c>
      <c r="N780" s="19" t="s">
        <v>2558</v>
      </c>
      <c r="O780" s="19" t="s">
        <v>2557</v>
      </c>
      <c r="P780" s="2" t="s">
        <v>2562</v>
      </c>
      <c r="Q780" s="2" t="s">
        <v>2541</v>
      </c>
      <c r="R780" s="2" t="s">
        <v>2508</v>
      </c>
      <c r="S780" s="2" t="s">
        <v>2552</v>
      </c>
      <c r="T780" s="2" t="s">
        <v>2583</v>
      </c>
      <c r="U780" s="2" t="s">
        <v>2567</v>
      </c>
      <c r="V780" s="2" t="s">
        <v>2515</v>
      </c>
      <c r="W780" s="2" t="s">
        <v>2517</v>
      </c>
      <c r="X780" s="19"/>
      <c r="Y780" s="19"/>
      <c r="Z780" s="19"/>
      <c r="AA780" s="19"/>
    </row>
    <row r="781" spans="1:27" ht="88.15" customHeight="1">
      <c r="A781" s="2" t="s">
        <v>2406</v>
      </c>
      <c r="B781" s="65"/>
      <c r="I781" s="19" t="s">
        <v>63</v>
      </c>
      <c r="J781" s="28" t="s">
        <v>2390</v>
      </c>
      <c r="K781" s="19" t="s">
        <v>2572</v>
      </c>
      <c r="L781" s="19" t="s">
        <v>2508</v>
      </c>
      <c r="M781" s="19" t="s">
        <v>2534</v>
      </c>
      <c r="P781" s="2"/>
      <c r="Q781" s="2"/>
      <c r="R781" s="2"/>
      <c r="S781" s="2"/>
      <c r="T781" s="2"/>
      <c r="U781" s="2" t="s">
        <v>2527</v>
      </c>
      <c r="V781" s="2" t="s">
        <v>2550</v>
      </c>
      <c r="W781" s="2"/>
      <c r="X781" s="19"/>
      <c r="Y781" s="19"/>
      <c r="Z781" s="19"/>
      <c r="AA781" s="19"/>
    </row>
    <row r="782" spans="1:27" ht="147">
      <c r="A782" s="2" t="s">
        <v>2411</v>
      </c>
      <c r="B782" s="65"/>
      <c r="I782" s="19" t="s">
        <v>63</v>
      </c>
      <c r="J782" s="28" t="s">
        <v>2390</v>
      </c>
      <c r="K782" s="19" t="s">
        <v>2572</v>
      </c>
      <c r="L782" s="19" t="s">
        <v>2508</v>
      </c>
      <c r="M782" s="19" t="s">
        <v>2534</v>
      </c>
      <c r="P782" s="2"/>
      <c r="Q782" s="2"/>
      <c r="R782" s="2"/>
      <c r="S782" s="2"/>
      <c r="T782" s="2"/>
      <c r="U782" s="2" t="s">
        <v>2527</v>
      </c>
      <c r="V782" s="2" t="s">
        <v>2550</v>
      </c>
      <c r="W782" s="2"/>
      <c r="X782" s="19"/>
      <c r="Y782" s="19"/>
      <c r="Z782" s="19"/>
      <c r="AA782" s="19"/>
    </row>
    <row r="783" spans="1:27" ht="147">
      <c r="A783" s="2" t="s">
        <v>2408</v>
      </c>
      <c r="B783" s="65"/>
      <c r="I783" s="19" t="s">
        <v>63</v>
      </c>
      <c r="J783" s="28" t="s">
        <v>2390</v>
      </c>
      <c r="K783" s="19" t="s">
        <v>2572</v>
      </c>
      <c r="L783" s="19" t="s">
        <v>2508</v>
      </c>
      <c r="M783" s="19" t="s">
        <v>2534</v>
      </c>
      <c r="P783" s="2"/>
      <c r="Q783" s="2"/>
      <c r="R783" s="2"/>
      <c r="S783" s="2"/>
      <c r="T783" s="2"/>
      <c r="U783" s="2" t="s">
        <v>2527</v>
      </c>
      <c r="V783" s="2" t="s">
        <v>2550</v>
      </c>
      <c r="W783" s="2"/>
      <c r="X783" s="19"/>
      <c r="Y783" s="19"/>
      <c r="Z783" s="19"/>
      <c r="AA783" s="19"/>
    </row>
    <row r="784" spans="1:27" ht="147">
      <c r="A784" s="2" t="s">
        <v>2410</v>
      </c>
      <c r="B784" s="65"/>
      <c r="I784" s="19" t="s">
        <v>63</v>
      </c>
      <c r="J784" s="28" t="s">
        <v>2390</v>
      </c>
      <c r="K784" s="19" t="s">
        <v>2572</v>
      </c>
      <c r="L784" s="19" t="s">
        <v>2508</v>
      </c>
      <c r="M784" s="19" t="s">
        <v>2534</v>
      </c>
      <c r="P784" s="2"/>
      <c r="Q784" s="2"/>
      <c r="R784" s="2"/>
      <c r="S784" s="2"/>
      <c r="T784" s="2"/>
      <c r="U784" s="2" t="s">
        <v>2527</v>
      </c>
      <c r="V784" s="2" t="s">
        <v>2550</v>
      </c>
      <c r="W784" s="2"/>
      <c r="X784" s="19"/>
      <c r="Y784" s="19"/>
      <c r="Z784" s="19"/>
      <c r="AA784" s="19"/>
    </row>
    <row r="785" spans="1:27" ht="147">
      <c r="A785" s="2" t="s">
        <v>2409</v>
      </c>
      <c r="B785" s="65"/>
      <c r="I785" s="19" t="s">
        <v>63</v>
      </c>
      <c r="J785" s="28" t="s">
        <v>2390</v>
      </c>
      <c r="K785" s="19" t="s">
        <v>2572</v>
      </c>
      <c r="L785" s="19" t="s">
        <v>2508</v>
      </c>
      <c r="M785" s="19" t="s">
        <v>2534</v>
      </c>
      <c r="P785" s="2"/>
      <c r="Q785" s="2"/>
      <c r="R785" s="2"/>
      <c r="S785" s="2"/>
      <c r="T785" s="2"/>
      <c r="U785" s="2" t="s">
        <v>2527</v>
      </c>
      <c r="V785" s="2" t="s">
        <v>2550</v>
      </c>
      <c r="W785" s="2"/>
      <c r="X785" s="19"/>
      <c r="Y785" s="19"/>
      <c r="Z785" s="19"/>
      <c r="AA785" s="19"/>
    </row>
    <row r="786" spans="1:27" ht="147">
      <c r="A786" s="2" t="s">
        <v>2412</v>
      </c>
      <c r="B786" s="65"/>
      <c r="I786" s="19" t="s">
        <v>63</v>
      </c>
      <c r="J786" s="28" t="s">
        <v>2390</v>
      </c>
      <c r="K786" s="19" t="s">
        <v>2572</v>
      </c>
      <c r="L786" s="19" t="s">
        <v>2508</v>
      </c>
      <c r="M786" s="19" t="s">
        <v>2534</v>
      </c>
      <c r="P786" s="2"/>
      <c r="Q786" s="2"/>
      <c r="R786" s="2"/>
      <c r="S786" s="2"/>
      <c r="T786" s="2"/>
      <c r="U786" s="2" t="s">
        <v>2527</v>
      </c>
      <c r="V786" s="2" t="s">
        <v>2550</v>
      </c>
      <c r="W786" s="2"/>
      <c r="X786" s="19"/>
      <c r="Y786" s="19"/>
      <c r="Z786" s="19"/>
      <c r="AA786" s="19"/>
    </row>
    <row r="787" spans="1:27" ht="147">
      <c r="A787" s="2" t="s">
        <v>2413</v>
      </c>
      <c r="B787" s="65"/>
      <c r="I787" s="19" t="s">
        <v>63</v>
      </c>
      <c r="J787" s="28" t="s">
        <v>2390</v>
      </c>
      <c r="K787" s="19" t="s">
        <v>2572</v>
      </c>
      <c r="L787" s="19" t="s">
        <v>2508</v>
      </c>
      <c r="M787" s="19" t="s">
        <v>2534</v>
      </c>
      <c r="P787" s="2"/>
      <c r="Q787" s="2"/>
      <c r="R787" s="2"/>
      <c r="S787" s="2"/>
      <c r="T787" s="2"/>
      <c r="U787" s="2" t="s">
        <v>2527</v>
      </c>
      <c r="V787" s="2" t="s">
        <v>2550</v>
      </c>
      <c r="W787" s="2"/>
      <c r="X787" s="19"/>
      <c r="Y787" s="19"/>
      <c r="Z787" s="19"/>
      <c r="AA787" s="19"/>
    </row>
    <row r="788" spans="1:27" ht="147">
      <c r="A788" s="38" t="s">
        <v>674</v>
      </c>
      <c r="B788" s="65"/>
      <c r="C788" s="39"/>
      <c r="D788" s="39"/>
      <c r="E788" s="39"/>
      <c r="F788" s="39"/>
      <c r="H788" s="39"/>
      <c r="I788" s="39" t="s">
        <v>63</v>
      </c>
      <c r="J788" s="40" t="s">
        <v>2390</v>
      </c>
      <c r="K788" s="19" t="s">
        <v>2572</v>
      </c>
      <c r="L788" s="19" t="s">
        <v>2508</v>
      </c>
      <c r="M788" s="19" t="s">
        <v>2534</v>
      </c>
      <c r="P788" s="2"/>
      <c r="Q788" s="2"/>
      <c r="R788" s="2"/>
      <c r="S788" s="2"/>
      <c r="T788" s="2"/>
      <c r="U788" s="2" t="s">
        <v>2527</v>
      </c>
      <c r="V788" s="2" t="s">
        <v>2550</v>
      </c>
      <c r="W788" s="2"/>
      <c r="X788" s="19"/>
      <c r="Y788" s="19"/>
      <c r="Z788" s="19"/>
      <c r="AA788" s="19"/>
    </row>
    <row r="789" spans="1:27" ht="147">
      <c r="A789" s="2" t="s">
        <v>2407</v>
      </c>
      <c r="B789" s="65"/>
      <c r="I789" s="19" t="s">
        <v>63</v>
      </c>
      <c r="J789" s="28" t="s">
        <v>2390</v>
      </c>
      <c r="K789" s="19" t="s">
        <v>2572</v>
      </c>
      <c r="L789" s="19" t="s">
        <v>2508</v>
      </c>
      <c r="M789" s="19" t="s">
        <v>2534</v>
      </c>
      <c r="P789" s="2"/>
      <c r="Q789" s="2"/>
      <c r="R789" s="2"/>
      <c r="S789" s="2"/>
      <c r="T789" s="2"/>
      <c r="U789" s="2" t="s">
        <v>2527</v>
      </c>
      <c r="V789" s="2" t="s">
        <v>2550</v>
      </c>
      <c r="W789" s="2"/>
      <c r="X789" s="19"/>
      <c r="Y789" s="19"/>
      <c r="Z789" s="19"/>
      <c r="AA789" s="19"/>
    </row>
    <row r="790" spans="1:27" s="39" customFormat="1" ht="42">
      <c r="A790" s="2" t="s">
        <v>1953</v>
      </c>
      <c r="B790" s="65"/>
      <c r="C790" s="19"/>
      <c r="D790" s="19"/>
      <c r="E790" s="19"/>
      <c r="F790" s="19"/>
      <c r="G790" s="2"/>
      <c r="H790" s="19"/>
      <c r="I790" s="19" t="s">
        <v>47</v>
      </c>
      <c r="J790" s="28" t="s">
        <v>1302</v>
      </c>
      <c r="K790" s="58" t="s">
        <v>2506</v>
      </c>
      <c r="L790" s="19"/>
      <c r="M790" s="19"/>
      <c r="N790" s="19"/>
      <c r="O790" s="19"/>
      <c r="P790" s="2"/>
      <c r="Q790" s="2"/>
      <c r="R790" s="2"/>
      <c r="S790" s="2"/>
      <c r="T790" s="2"/>
      <c r="U790" s="2" t="s">
        <v>2509</v>
      </c>
      <c r="V790" s="2" t="s">
        <v>2512</v>
      </c>
      <c r="W790" s="2"/>
      <c r="X790" s="19"/>
      <c r="Y790" s="19"/>
      <c r="Z790" s="19"/>
      <c r="AA790" s="19"/>
    </row>
    <row r="791" spans="1:27" s="39" customFormat="1" ht="42">
      <c r="A791" s="2" t="s">
        <v>834</v>
      </c>
      <c r="B791" s="65"/>
      <c r="C791" s="19"/>
      <c r="D791" s="19"/>
      <c r="E791" s="19"/>
      <c r="F791" s="19"/>
      <c r="G791" s="2"/>
      <c r="H791" s="19" t="s">
        <v>1936</v>
      </c>
      <c r="I791" s="19" t="s">
        <v>2499</v>
      </c>
      <c r="J791" s="28" t="s">
        <v>1302</v>
      </c>
      <c r="K791" s="58" t="s">
        <v>2506</v>
      </c>
      <c r="L791" s="19"/>
      <c r="M791" s="19"/>
      <c r="N791" s="19"/>
      <c r="O791" s="19"/>
      <c r="P791" s="2"/>
      <c r="Q791" s="2"/>
      <c r="R791" s="2"/>
      <c r="S791" s="2"/>
      <c r="T791" s="2"/>
      <c r="U791" s="2" t="s">
        <v>2509</v>
      </c>
      <c r="V791" s="2" t="s">
        <v>2512</v>
      </c>
      <c r="W791" s="2"/>
      <c r="X791" s="19"/>
      <c r="Y791" s="19"/>
      <c r="Z791" s="19"/>
      <c r="AA791" s="19"/>
    </row>
    <row r="792" spans="1:27" ht="42">
      <c r="A792" s="2" t="s">
        <v>833</v>
      </c>
      <c r="B792" s="65"/>
      <c r="H792" s="19" t="s">
        <v>1936</v>
      </c>
      <c r="I792" s="19" t="s">
        <v>2499</v>
      </c>
      <c r="J792" s="28" t="s">
        <v>1302</v>
      </c>
      <c r="K792" s="58" t="s">
        <v>2506</v>
      </c>
      <c r="P792" s="2"/>
      <c r="Q792" s="2"/>
      <c r="R792" s="2"/>
      <c r="S792" s="2"/>
      <c r="T792" s="2"/>
      <c r="U792" s="2" t="s">
        <v>2509</v>
      </c>
      <c r="V792" s="2" t="s">
        <v>2512</v>
      </c>
      <c r="W792" s="2"/>
      <c r="X792" s="19"/>
      <c r="Y792" s="19"/>
      <c r="Z792" s="19"/>
      <c r="AA792" s="19"/>
    </row>
    <row r="793" spans="1:27" ht="42">
      <c r="A793" s="2" t="s">
        <v>1954</v>
      </c>
      <c r="B793" s="65"/>
      <c r="I793" s="19" t="s">
        <v>47</v>
      </c>
      <c r="J793" s="28" t="s">
        <v>1302</v>
      </c>
      <c r="K793" s="58" t="s">
        <v>2506</v>
      </c>
      <c r="P793" s="2"/>
      <c r="Q793" s="2"/>
      <c r="R793" s="2"/>
      <c r="S793" s="2"/>
      <c r="T793" s="2"/>
      <c r="U793" s="2" t="s">
        <v>2509</v>
      </c>
      <c r="V793" s="2" t="s">
        <v>2512</v>
      </c>
      <c r="W793" s="2"/>
      <c r="X793" s="19"/>
      <c r="Y793" s="19"/>
      <c r="Z793" s="19"/>
      <c r="AA793" s="19"/>
    </row>
    <row r="794" spans="1:27" ht="84">
      <c r="A794" s="2" t="s">
        <v>519</v>
      </c>
      <c r="B794" s="65"/>
      <c r="I794" s="19" t="s">
        <v>2257</v>
      </c>
      <c r="J794" s="28" t="s">
        <v>1918</v>
      </c>
      <c r="K794" s="19" t="s">
        <v>2505</v>
      </c>
      <c r="L794" s="19" t="s">
        <v>2534</v>
      </c>
      <c r="P794" s="2"/>
      <c r="Q794" s="2"/>
      <c r="R794" s="2"/>
      <c r="S794" s="2"/>
      <c r="T794" s="2"/>
      <c r="U794" s="2" t="s">
        <v>2527</v>
      </c>
      <c r="V794" s="2" t="s">
        <v>2550</v>
      </c>
      <c r="W794" s="2"/>
      <c r="X794" s="19"/>
      <c r="Y794" s="19"/>
      <c r="Z794" s="19"/>
      <c r="AA794" s="19"/>
    </row>
    <row r="795" spans="1:27" ht="84">
      <c r="A795" s="2" t="s">
        <v>520</v>
      </c>
      <c r="B795" s="65"/>
      <c r="I795" s="19" t="s">
        <v>2257</v>
      </c>
      <c r="J795" s="28" t="s">
        <v>1918</v>
      </c>
      <c r="K795" s="19" t="s">
        <v>2505</v>
      </c>
      <c r="L795" s="19" t="s">
        <v>2534</v>
      </c>
      <c r="P795" s="2"/>
      <c r="Q795" s="2"/>
      <c r="R795" s="2"/>
      <c r="S795" s="2"/>
      <c r="T795" s="2"/>
      <c r="U795" s="2" t="s">
        <v>2527</v>
      </c>
      <c r="V795" s="2" t="s">
        <v>2550</v>
      </c>
      <c r="W795" s="2"/>
      <c r="X795" s="19"/>
      <c r="Y795" s="19"/>
      <c r="Z795" s="19"/>
      <c r="AA795" s="19"/>
    </row>
    <row r="796" spans="1:27" ht="84">
      <c r="A796" s="2" t="s">
        <v>521</v>
      </c>
      <c r="B796" s="65"/>
      <c r="I796" s="19" t="s">
        <v>2257</v>
      </c>
      <c r="J796" s="28" t="s">
        <v>1918</v>
      </c>
      <c r="K796" s="19" t="s">
        <v>2505</v>
      </c>
      <c r="L796" s="19" t="s">
        <v>2534</v>
      </c>
      <c r="P796" s="2"/>
      <c r="Q796" s="2"/>
      <c r="R796" s="2"/>
      <c r="S796" s="2"/>
      <c r="T796" s="2"/>
      <c r="U796" s="2" t="s">
        <v>2527</v>
      </c>
      <c r="V796" s="2" t="s">
        <v>2550</v>
      </c>
      <c r="W796" s="2"/>
      <c r="X796" s="19"/>
      <c r="Y796" s="19"/>
      <c r="Z796" s="19"/>
      <c r="AA796" s="19"/>
    </row>
    <row r="797" spans="1:27" ht="105">
      <c r="A797" s="2" t="s">
        <v>330</v>
      </c>
      <c r="B797" s="65"/>
      <c r="I797" s="19" t="s">
        <v>38</v>
      </c>
      <c r="J797" s="28" t="s">
        <v>1863</v>
      </c>
      <c r="K797" s="19" t="s">
        <v>2506</v>
      </c>
      <c r="L797" s="19" t="s">
        <v>2538</v>
      </c>
      <c r="P797" s="2"/>
      <c r="Q797" s="2"/>
      <c r="R797" s="2"/>
      <c r="S797" s="2"/>
      <c r="T797" s="2"/>
      <c r="U797" s="2" t="s">
        <v>2509</v>
      </c>
      <c r="V797" s="2" t="s">
        <v>2514</v>
      </c>
      <c r="W797" s="2"/>
      <c r="X797" s="19"/>
      <c r="Y797" s="19"/>
      <c r="Z797" s="19"/>
      <c r="AA797" s="19"/>
    </row>
    <row r="798" spans="1:27" ht="147">
      <c r="A798" s="2" t="s">
        <v>2062</v>
      </c>
      <c r="B798" s="65"/>
      <c r="I798" s="19" t="s">
        <v>2087</v>
      </c>
      <c r="J798" s="28" t="s">
        <v>1301</v>
      </c>
      <c r="K798" s="19" t="s">
        <v>2506</v>
      </c>
      <c r="L798" s="19" t="s">
        <v>2508</v>
      </c>
      <c r="P798" s="2"/>
      <c r="Q798" s="2"/>
      <c r="R798" s="2"/>
      <c r="S798" s="2"/>
      <c r="T798" s="2"/>
      <c r="U798" s="2" t="s">
        <v>2509</v>
      </c>
      <c r="V798" s="2" t="s">
        <v>2514</v>
      </c>
      <c r="W798" s="2"/>
      <c r="X798" s="19"/>
      <c r="Y798" s="19"/>
      <c r="Z798" s="19"/>
      <c r="AA798" s="19"/>
    </row>
    <row r="799" spans="1:27" ht="147">
      <c r="A799" s="38" t="s">
        <v>670</v>
      </c>
      <c r="B799" s="65"/>
      <c r="C799" s="39"/>
      <c r="D799" s="39"/>
      <c r="E799" s="39"/>
      <c r="F799" s="39"/>
      <c r="H799" s="39" t="s">
        <v>1936</v>
      </c>
      <c r="I799" s="39" t="s">
        <v>48</v>
      </c>
      <c r="J799" s="40" t="s">
        <v>1301</v>
      </c>
      <c r="K799" s="19" t="s">
        <v>2506</v>
      </c>
      <c r="L799" s="19" t="s">
        <v>2508</v>
      </c>
      <c r="M799" s="39"/>
      <c r="N799" s="39"/>
      <c r="O799" s="39"/>
      <c r="P799" s="2"/>
      <c r="Q799" s="2"/>
      <c r="R799" s="2"/>
      <c r="S799" s="2"/>
      <c r="T799" s="2"/>
      <c r="U799" s="2" t="s">
        <v>2509</v>
      </c>
      <c r="V799" s="2" t="s">
        <v>2514</v>
      </c>
      <c r="W799" s="2"/>
      <c r="X799" s="19"/>
      <c r="Y799" s="19"/>
      <c r="Z799" s="19"/>
      <c r="AA799" s="19"/>
    </row>
    <row r="800" spans="1:27" ht="147">
      <c r="A800" s="39" t="s">
        <v>670</v>
      </c>
      <c r="B800" s="65"/>
      <c r="C800" s="39"/>
      <c r="D800" s="39"/>
      <c r="E800" s="39"/>
      <c r="F800" s="39"/>
      <c r="H800" s="19" t="s">
        <v>1936</v>
      </c>
      <c r="I800" s="39" t="s">
        <v>65</v>
      </c>
      <c r="J800" s="40" t="s">
        <v>1301</v>
      </c>
      <c r="K800" s="19" t="s">
        <v>2506</v>
      </c>
      <c r="L800" s="19" t="s">
        <v>2508</v>
      </c>
      <c r="M800" s="39"/>
      <c r="N800" s="39"/>
      <c r="O800" s="39"/>
      <c r="P800" s="2"/>
      <c r="Q800" s="2"/>
      <c r="R800" s="2"/>
      <c r="S800" s="2"/>
      <c r="T800" s="2"/>
      <c r="U800" s="2" t="s">
        <v>2509</v>
      </c>
      <c r="V800" s="2" t="s">
        <v>2514</v>
      </c>
      <c r="W800" s="2"/>
      <c r="X800" s="19"/>
      <c r="Y800" s="19"/>
      <c r="Z800" s="19"/>
      <c r="AA800" s="19"/>
    </row>
    <row r="801" spans="1:27" ht="147">
      <c r="A801" s="2" t="s">
        <v>2290</v>
      </c>
      <c r="B801" s="65"/>
      <c r="I801" s="19" t="s">
        <v>2502</v>
      </c>
      <c r="J801" s="28" t="s">
        <v>1301</v>
      </c>
      <c r="K801" s="19" t="s">
        <v>2506</v>
      </c>
      <c r="L801" s="19" t="s">
        <v>2508</v>
      </c>
      <c r="P801" s="2"/>
      <c r="Q801" s="2"/>
      <c r="R801" s="2"/>
      <c r="S801" s="2"/>
      <c r="T801" s="2"/>
      <c r="U801" s="2" t="s">
        <v>2509</v>
      </c>
      <c r="V801" s="2" t="s">
        <v>2514</v>
      </c>
      <c r="W801" s="2"/>
      <c r="X801" s="19"/>
      <c r="Y801" s="19"/>
      <c r="Z801" s="19"/>
      <c r="AA801" s="19"/>
    </row>
    <row r="802" spans="1:27" ht="147">
      <c r="A802" s="2" t="s">
        <v>2289</v>
      </c>
      <c r="B802" s="65"/>
      <c r="I802" s="19" t="s">
        <v>2502</v>
      </c>
      <c r="J802" s="28" t="s">
        <v>1301</v>
      </c>
      <c r="K802" s="19" t="s">
        <v>2506</v>
      </c>
      <c r="L802" s="19" t="s">
        <v>2508</v>
      </c>
      <c r="P802" s="2"/>
      <c r="Q802" s="2"/>
      <c r="R802" s="2"/>
      <c r="S802" s="2"/>
      <c r="T802" s="2"/>
      <c r="U802" s="2" t="s">
        <v>2509</v>
      </c>
      <c r="V802" s="2" t="s">
        <v>2514</v>
      </c>
      <c r="W802" s="2"/>
      <c r="X802" s="19"/>
      <c r="Y802" s="19"/>
      <c r="Z802" s="19"/>
      <c r="AA802" s="19"/>
    </row>
    <row r="803" spans="1:27" s="39" customFormat="1" ht="147">
      <c r="A803" s="2" t="s">
        <v>2291</v>
      </c>
      <c r="B803" s="65"/>
      <c r="C803" s="19"/>
      <c r="D803" s="19"/>
      <c r="E803" s="19"/>
      <c r="F803" s="19"/>
      <c r="G803" s="2"/>
      <c r="H803" s="19"/>
      <c r="I803" s="19" t="s">
        <v>2502</v>
      </c>
      <c r="J803" s="28" t="s">
        <v>1301</v>
      </c>
      <c r="K803" s="19" t="s">
        <v>2506</v>
      </c>
      <c r="L803" s="19" t="s">
        <v>2508</v>
      </c>
      <c r="M803" s="19"/>
      <c r="N803" s="19"/>
      <c r="O803" s="19"/>
      <c r="P803" s="2"/>
      <c r="Q803" s="2"/>
      <c r="R803" s="2"/>
      <c r="S803" s="2"/>
      <c r="T803" s="2"/>
      <c r="U803" s="2" t="s">
        <v>2509</v>
      </c>
      <c r="V803" s="2" t="s">
        <v>2514</v>
      </c>
      <c r="W803" s="2"/>
      <c r="X803" s="19"/>
      <c r="Y803" s="19"/>
      <c r="Z803" s="19"/>
      <c r="AA803" s="19"/>
    </row>
    <row r="804" spans="1:27" s="39" customFormat="1" ht="147">
      <c r="A804" s="2" t="s">
        <v>2065</v>
      </c>
      <c r="B804" s="65"/>
      <c r="C804" s="19"/>
      <c r="D804" s="19"/>
      <c r="E804" s="19"/>
      <c r="F804" s="19"/>
      <c r="G804" s="2"/>
      <c r="H804" s="19"/>
      <c r="I804" s="19" t="s">
        <v>2087</v>
      </c>
      <c r="J804" s="28" t="s">
        <v>1301</v>
      </c>
      <c r="K804" s="19" t="s">
        <v>2506</v>
      </c>
      <c r="L804" s="19" t="s">
        <v>2508</v>
      </c>
      <c r="M804" s="19"/>
      <c r="N804" s="19"/>
      <c r="O804" s="19"/>
      <c r="P804" s="2"/>
      <c r="Q804" s="2"/>
      <c r="R804" s="2"/>
      <c r="S804" s="2"/>
      <c r="T804" s="2"/>
      <c r="U804" s="2" t="s">
        <v>2509</v>
      </c>
      <c r="V804" s="2" t="s">
        <v>2514</v>
      </c>
      <c r="W804" s="2"/>
      <c r="X804" s="19"/>
      <c r="Y804" s="19"/>
      <c r="Z804" s="19"/>
      <c r="AA804" s="19"/>
    </row>
    <row r="805" spans="1:27" s="39" customFormat="1" ht="147">
      <c r="A805" s="2" t="s">
        <v>1460</v>
      </c>
      <c r="B805" s="65"/>
      <c r="C805" s="19"/>
      <c r="D805" s="19"/>
      <c r="E805" s="19"/>
      <c r="F805" s="19"/>
      <c r="G805" s="2"/>
      <c r="H805" s="19" t="s">
        <v>1936</v>
      </c>
      <c r="I805" s="19" t="s">
        <v>65</v>
      </c>
      <c r="J805" s="28" t="s">
        <v>1301</v>
      </c>
      <c r="K805" s="19" t="s">
        <v>2506</v>
      </c>
      <c r="L805" s="19" t="s">
        <v>2508</v>
      </c>
      <c r="M805" s="19"/>
      <c r="N805" s="19"/>
      <c r="O805" s="19"/>
      <c r="P805" s="2"/>
      <c r="Q805" s="2"/>
      <c r="R805" s="2"/>
      <c r="S805" s="2"/>
      <c r="T805" s="2"/>
      <c r="U805" s="2" t="s">
        <v>2509</v>
      </c>
      <c r="V805" s="2" t="s">
        <v>2514</v>
      </c>
      <c r="W805" s="2"/>
      <c r="X805" s="19"/>
      <c r="Y805" s="19"/>
      <c r="Z805" s="19"/>
      <c r="AA805" s="19"/>
    </row>
    <row r="806" spans="1:27" ht="147">
      <c r="A806" s="2" t="s">
        <v>2066</v>
      </c>
      <c r="B806" s="65"/>
      <c r="I806" s="19" t="s">
        <v>2087</v>
      </c>
      <c r="J806" s="28" t="s">
        <v>1301</v>
      </c>
      <c r="K806" s="19" t="s">
        <v>2506</v>
      </c>
      <c r="L806" s="19" t="s">
        <v>2508</v>
      </c>
      <c r="P806" s="2"/>
      <c r="Q806" s="2"/>
      <c r="R806" s="2"/>
      <c r="S806" s="2"/>
      <c r="T806" s="2"/>
      <c r="U806" s="2" t="s">
        <v>2509</v>
      </c>
      <c r="V806" s="2" t="s">
        <v>2514</v>
      </c>
      <c r="W806" s="2"/>
      <c r="X806" s="19"/>
      <c r="Y806" s="19"/>
      <c r="Z806" s="19"/>
      <c r="AA806" s="19"/>
    </row>
    <row r="807" spans="1:27" ht="147">
      <c r="A807" s="2" t="s">
        <v>314</v>
      </c>
      <c r="B807" s="65"/>
      <c r="I807" s="19" t="s">
        <v>38</v>
      </c>
      <c r="J807" s="28" t="s">
        <v>1301</v>
      </c>
      <c r="K807" s="19" t="s">
        <v>2506</v>
      </c>
      <c r="L807" s="19" t="s">
        <v>2508</v>
      </c>
      <c r="P807" s="2"/>
      <c r="Q807" s="2"/>
      <c r="R807" s="2"/>
      <c r="S807" s="2"/>
      <c r="T807" s="2"/>
      <c r="U807" s="2" t="s">
        <v>2509</v>
      </c>
      <c r="V807" s="2" t="s">
        <v>2514</v>
      </c>
      <c r="W807" s="2"/>
      <c r="X807" s="19"/>
      <c r="Y807" s="19"/>
      <c r="Z807" s="19"/>
      <c r="AA807" s="19"/>
    </row>
    <row r="808" spans="1:27" ht="147">
      <c r="A808" s="2" t="s">
        <v>1147</v>
      </c>
      <c r="B808" s="65"/>
      <c r="C808" s="19" t="s">
        <v>1186</v>
      </c>
      <c r="D808" s="19" t="s">
        <v>1187</v>
      </c>
      <c r="E808" s="19" t="s">
        <v>1188</v>
      </c>
      <c r="H808" s="19" t="s">
        <v>1933</v>
      </c>
      <c r="I808" s="19" t="s">
        <v>60</v>
      </c>
      <c r="J808" s="28" t="s">
        <v>1301</v>
      </c>
      <c r="K808" s="19" t="s">
        <v>2506</v>
      </c>
      <c r="L808" s="19" t="s">
        <v>2508</v>
      </c>
      <c r="P808" s="2"/>
      <c r="Q808" s="2"/>
      <c r="R808" s="2"/>
      <c r="S808" s="2"/>
      <c r="T808" s="2"/>
      <c r="U808" s="2" t="s">
        <v>2509</v>
      </c>
      <c r="V808" s="2" t="s">
        <v>2514</v>
      </c>
      <c r="W808" s="2"/>
      <c r="X808" s="19"/>
      <c r="Y808" s="19"/>
      <c r="Z808" s="19"/>
      <c r="AA808" s="19"/>
    </row>
    <row r="809" spans="1:27" ht="147">
      <c r="A809" s="38" t="s">
        <v>669</v>
      </c>
      <c r="B809" s="65"/>
      <c r="C809" s="39"/>
      <c r="D809" s="39"/>
      <c r="E809" s="39"/>
      <c r="F809" s="39"/>
      <c r="H809" s="39" t="s">
        <v>1936</v>
      </c>
      <c r="I809" s="39" t="s">
        <v>48</v>
      </c>
      <c r="J809" s="40" t="s">
        <v>1301</v>
      </c>
      <c r="K809" s="19" t="s">
        <v>2506</v>
      </c>
      <c r="L809" s="19" t="s">
        <v>2508</v>
      </c>
      <c r="M809" s="39"/>
      <c r="N809" s="39"/>
      <c r="O809" s="39"/>
      <c r="P809" s="2"/>
      <c r="Q809" s="2"/>
      <c r="R809" s="2"/>
      <c r="S809" s="2"/>
      <c r="T809" s="2"/>
      <c r="U809" s="2" t="s">
        <v>2509</v>
      </c>
      <c r="V809" s="2" t="s">
        <v>2514</v>
      </c>
      <c r="W809" s="2"/>
      <c r="X809" s="19"/>
      <c r="Y809" s="19"/>
      <c r="Z809" s="19"/>
      <c r="AA809" s="19"/>
    </row>
    <row r="810" spans="1:27" ht="147">
      <c r="A810" s="38" t="s">
        <v>669</v>
      </c>
      <c r="B810" s="65"/>
      <c r="C810" s="39"/>
      <c r="D810" s="39"/>
      <c r="E810" s="39"/>
      <c r="F810" s="39"/>
      <c r="H810" s="19" t="s">
        <v>1936</v>
      </c>
      <c r="I810" s="39" t="s">
        <v>65</v>
      </c>
      <c r="J810" s="40" t="s">
        <v>1301</v>
      </c>
      <c r="K810" s="19" t="s">
        <v>2506</v>
      </c>
      <c r="L810" s="19" t="s">
        <v>2508</v>
      </c>
      <c r="M810" s="39"/>
      <c r="N810" s="39"/>
      <c r="O810" s="39"/>
      <c r="P810" s="2"/>
      <c r="Q810" s="2"/>
      <c r="R810" s="2"/>
      <c r="S810" s="2"/>
      <c r="T810" s="2"/>
      <c r="U810" s="2" t="s">
        <v>2509</v>
      </c>
      <c r="V810" s="2" t="s">
        <v>2514</v>
      </c>
      <c r="W810" s="2"/>
      <c r="X810" s="19"/>
      <c r="Y810" s="19"/>
      <c r="Z810" s="19"/>
      <c r="AA810" s="19"/>
    </row>
    <row r="811" spans="1:27" ht="147">
      <c r="A811" s="2" t="s">
        <v>667</v>
      </c>
      <c r="B811" s="65"/>
      <c r="H811" s="39" t="s">
        <v>1936</v>
      </c>
      <c r="I811" s="19" t="s">
        <v>48</v>
      </c>
      <c r="J811" s="28" t="s">
        <v>1301</v>
      </c>
      <c r="K811" s="19" t="s">
        <v>2506</v>
      </c>
      <c r="L811" s="19" t="s">
        <v>2508</v>
      </c>
      <c r="P811" s="2"/>
      <c r="Q811" s="2"/>
      <c r="R811" s="2"/>
      <c r="S811" s="2"/>
      <c r="T811" s="2"/>
      <c r="U811" s="2" t="s">
        <v>2509</v>
      </c>
      <c r="V811" s="2" t="s">
        <v>2514</v>
      </c>
      <c r="W811" s="2"/>
      <c r="X811" s="19"/>
      <c r="Y811" s="19"/>
      <c r="Z811" s="19"/>
      <c r="AA811" s="19"/>
    </row>
    <row r="812" spans="1:27" ht="147">
      <c r="A812" s="2" t="s">
        <v>2293</v>
      </c>
      <c r="B812" s="65"/>
      <c r="I812" s="19" t="s">
        <v>2502</v>
      </c>
      <c r="J812" s="28" t="s">
        <v>1301</v>
      </c>
      <c r="K812" s="19" t="s">
        <v>2506</v>
      </c>
      <c r="L812" s="19" t="s">
        <v>2508</v>
      </c>
      <c r="P812" s="2"/>
      <c r="Q812" s="2"/>
      <c r="R812" s="2"/>
      <c r="S812" s="2"/>
      <c r="T812" s="2"/>
      <c r="U812" s="2" t="s">
        <v>2509</v>
      </c>
      <c r="V812" s="2" t="s">
        <v>2514</v>
      </c>
      <c r="W812" s="2"/>
      <c r="X812" s="19"/>
      <c r="Y812" s="19"/>
      <c r="Z812" s="19"/>
      <c r="AA812" s="19"/>
    </row>
    <row r="813" spans="1:27" ht="147">
      <c r="A813" s="2" t="s">
        <v>2292</v>
      </c>
      <c r="B813" s="65"/>
      <c r="I813" s="19" t="s">
        <v>2502</v>
      </c>
      <c r="J813" s="28" t="s">
        <v>1301</v>
      </c>
      <c r="K813" s="19" t="s">
        <v>2506</v>
      </c>
      <c r="L813" s="19" t="s">
        <v>2508</v>
      </c>
      <c r="P813" s="2"/>
      <c r="Q813" s="2"/>
      <c r="R813" s="2"/>
      <c r="S813" s="2"/>
      <c r="T813" s="2"/>
      <c r="U813" s="2" t="s">
        <v>2509</v>
      </c>
      <c r="V813" s="2" t="s">
        <v>2514</v>
      </c>
      <c r="W813" s="2"/>
      <c r="X813" s="19"/>
      <c r="Y813" s="19"/>
      <c r="Z813" s="19"/>
      <c r="AA813" s="19"/>
    </row>
    <row r="814" spans="1:27" ht="147">
      <c r="A814" s="2" t="s">
        <v>1461</v>
      </c>
      <c r="B814" s="65"/>
      <c r="H814" s="19" t="s">
        <v>1936</v>
      </c>
      <c r="I814" s="19" t="s">
        <v>65</v>
      </c>
      <c r="J814" s="28" t="s">
        <v>1301</v>
      </c>
      <c r="K814" s="19" t="s">
        <v>2506</v>
      </c>
      <c r="L814" s="19" t="s">
        <v>2508</v>
      </c>
      <c r="P814" s="2"/>
      <c r="Q814" s="2"/>
      <c r="R814" s="2"/>
      <c r="S814" s="2"/>
      <c r="T814" s="2"/>
      <c r="U814" s="2" t="s">
        <v>2509</v>
      </c>
      <c r="V814" s="2" t="s">
        <v>2514</v>
      </c>
      <c r="W814" s="2"/>
      <c r="X814" s="19"/>
      <c r="Y814" s="19"/>
      <c r="Z814" s="19"/>
      <c r="AA814" s="19"/>
    </row>
    <row r="815" spans="1:27" ht="147">
      <c r="A815" s="2" t="s">
        <v>668</v>
      </c>
      <c r="B815" s="65"/>
      <c r="H815" s="39" t="s">
        <v>1936</v>
      </c>
      <c r="I815" s="19" t="s">
        <v>48</v>
      </c>
      <c r="J815" s="28" t="s">
        <v>1301</v>
      </c>
      <c r="K815" s="19" t="s">
        <v>2506</v>
      </c>
      <c r="L815" s="19" t="s">
        <v>2508</v>
      </c>
      <c r="P815" s="2"/>
      <c r="Q815" s="2"/>
      <c r="R815" s="2"/>
      <c r="S815" s="2"/>
      <c r="T815" s="2"/>
      <c r="U815" s="2" t="s">
        <v>2509</v>
      </c>
      <c r="V815" s="2" t="s">
        <v>2514</v>
      </c>
      <c r="W815" s="2"/>
      <c r="X815" s="19"/>
      <c r="Y815" s="19"/>
      <c r="Z815" s="19"/>
      <c r="AA815" s="19"/>
    </row>
    <row r="816" spans="1:27" ht="147">
      <c r="A816" s="2" t="s">
        <v>1149</v>
      </c>
      <c r="B816" s="65"/>
      <c r="H816" s="19" t="s">
        <v>1933</v>
      </c>
      <c r="I816" s="19" t="s">
        <v>60</v>
      </c>
      <c r="J816" s="28" t="s">
        <v>1301</v>
      </c>
      <c r="K816" s="19" t="s">
        <v>2506</v>
      </c>
      <c r="L816" s="19" t="s">
        <v>2508</v>
      </c>
      <c r="P816" s="2"/>
      <c r="Q816" s="2"/>
      <c r="R816" s="2"/>
      <c r="S816" s="2"/>
      <c r="T816" s="2"/>
      <c r="U816" s="2" t="s">
        <v>2509</v>
      </c>
      <c r="V816" s="2" t="s">
        <v>2514</v>
      </c>
      <c r="W816" s="2"/>
      <c r="X816" s="19"/>
      <c r="Y816" s="19"/>
      <c r="Z816" s="19"/>
      <c r="AA816" s="19"/>
    </row>
    <row r="817" spans="1:27" ht="147">
      <c r="A817" s="2" t="s">
        <v>1146</v>
      </c>
      <c r="B817" s="65"/>
      <c r="C817" s="19" t="s">
        <v>1183</v>
      </c>
      <c r="D817" s="19" t="s">
        <v>1184</v>
      </c>
      <c r="E817" s="19" t="s">
        <v>1185</v>
      </c>
      <c r="F817" s="19" t="s">
        <v>1214</v>
      </c>
      <c r="H817" s="19" t="s">
        <v>1933</v>
      </c>
      <c r="I817" s="19" t="s">
        <v>60</v>
      </c>
      <c r="J817" s="28" t="s">
        <v>1301</v>
      </c>
      <c r="K817" s="19" t="s">
        <v>2506</v>
      </c>
      <c r="L817" s="19" t="s">
        <v>2508</v>
      </c>
      <c r="P817" s="2"/>
      <c r="Q817" s="2"/>
      <c r="R817" s="2"/>
      <c r="S817" s="2"/>
      <c r="T817" s="2"/>
      <c r="U817" s="2" t="s">
        <v>2509</v>
      </c>
      <c r="V817" s="2" t="s">
        <v>2514</v>
      </c>
      <c r="W817" s="2"/>
      <c r="X817" s="19"/>
      <c r="Y817" s="19"/>
      <c r="Z817" s="19"/>
      <c r="AA817" s="19"/>
    </row>
    <row r="818" spans="1:27" ht="147">
      <c r="A818" s="2" t="s">
        <v>2064</v>
      </c>
      <c r="B818" s="65"/>
      <c r="I818" s="19" t="s">
        <v>2087</v>
      </c>
      <c r="J818" s="28" t="s">
        <v>1301</v>
      </c>
      <c r="K818" s="19" t="s">
        <v>2506</v>
      </c>
      <c r="L818" s="19" t="s">
        <v>2508</v>
      </c>
      <c r="P818" s="2"/>
      <c r="Q818" s="2"/>
      <c r="R818" s="2"/>
      <c r="S818" s="2"/>
      <c r="T818" s="2"/>
      <c r="U818" s="2" t="s">
        <v>2509</v>
      </c>
      <c r="V818" s="2" t="s">
        <v>2514</v>
      </c>
      <c r="W818" s="2"/>
      <c r="X818" s="19"/>
      <c r="Y818" s="19"/>
      <c r="Z818" s="19"/>
      <c r="AA818" s="19"/>
    </row>
    <row r="819" spans="1:27" ht="147">
      <c r="A819" s="2" t="s">
        <v>666</v>
      </c>
      <c r="B819" s="65"/>
      <c r="H819" s="39" t="s">
        <v>1936</v>
      </c>
      <c r="I819" s="19" t="s">
        <v>48</v>
      </c>
      <c r="J819" s="28" t="s">
        <v>1301</v>
      </c>
      <c r="K819" s="19" t="s">
        <v>2506</v>
      </c>
      <c r="L819" s="19" t="s">
        <v>2508</v>
      </c>
      <c r="P819" s="2"/>
      <c r="Q819" s="2"/>
      <c r="R819" s="2"/>
      <c r="S819" s="2"/>
      <c r="T819" s="2"/>
      <c r="U819" s="2" t="s">
        <v>2509</v>
      </c>
      <c r="V819" s="2" t="s">
        <v>2514</v>
      </c>
      <c r="W819" s="2"/>
      <c r="X819" s="19"/>
      <c r="Y819" s="19"/>
      <c r="Z819" s="19"/>
      <c r="AA819" s="19"/>
    </row>
    <row r="820" spans="1:27" ht="147">
      <c r="A820" s="2" t="s">
        <v>2063</v>
      </c>
      <c r="B820" s="65"/>
      <c r="I820" s="19" t="s">
        <v>2087</v>
      </c>
      <c r="J820" s="28" t="s">
        <v>1301</v>
      </c>
      <c r="K820" s="19" t="s">
        <v>2506</v>
      </c>
      <c r="L820" s="19" t="s">
        <v>2508</v>
      </c>
      <c r="P820" s="2"/>
      <c r="Q820" s="2"/>
      <c r="R820" s="2"/>
      <c r="S820" s="2"/>
      <c r="T820" s="2"/>
      <c r="U820" s="2" t="s">
        <v>2509</v>
      </c>
      <c r="V820" s="2" t="s">
        <v>2514</v>
      </c>
      <c r="W820" s="2"/>
      <c r="X820" s="19"/>
      <c r="Y820" s="19"/>
      <c r="Z820" s="19"/>
      <c r="AA820" s="19"/>
    </row>
    <row r="821" spans="1:27" ht="84">
      <c r="A821" s="2" t="s">
        <v>562</v>
      </c>
      <c r="B821" s="65"/>
      <c r="I821" s="19" t="s">
        <v>529</v>
      </c>
      <c r="J821" s="28" t="s">
        <v>1300</v>
      </c>
      <c r="K821" s="19" t="s">
        <v>2506</v>
      </c>
      <c r="L821" s="19" t="s">
        <v>2562</v>
      </c>
      <c r="P821" s="2"/>
      <c r="Q821" s="2"/>
      <c r="R821" s="2"/>
      <c r="S821" s="2"/>
      <c r="T821" s="2"/>
      <c r="U821" s="2" t="s">
        <v>2509</v>
      </c>
      <c r="V821" s="2" t="s">
        <v>2515</v>
      </c>
      <c r="W821" s="2"/>
      <c r="X821" s="19"/>
      <c r="Y821" s="19"/>
      <c r="Z821" s="19"/>
      <c r="AA821" s="19"/>
    </row>
    <row r="822" spans="1:27" ht="84">
      <c r="A822" s="2" t="s">
        <v>563</v>
      </c>
      <c r="B822" s="65"/>
      <c r="I822" s="19" t="s">
        <v>529</v>
      </c>
      <c r="J822" s="28" t="s">
        <v>1300</v>
      </c>
      <c r="K822" s="19" t="s">
        <v>2506</v>
      </c>
      <c r="L822" s="19" t="s">
        <v>2562</v>
      </c>
      <c r="P822" s="2"/>
      <c r="Q822" s="2"/>
      <c r="R822" s="2"/>
      <c r="S822" s="2"/>
      <c r="T822" s="2"/>
      <c r="U822" s="2" t="s">
        <v>2509</v>
      </c>
      <c r="V822" s="2" t="s">
        <v>2515</v>
      </c>
      <c r="W822" s="2"/>
      <c r="X822" s="19"/>
      <c r="Y822" s="19"/>
      <c r="Z822" s="19"/>
      <c r="AA822" s="19"/>
    </row>
    <row r="823" spans="1:27" ht="84">
      <c r="A823" s="2" t="s">
        <v>532</v>
      </c>
      <c r="B823" s="65"/>
      <c r="I823" s="19" t="s">
        <v>529</v>
      </c>
      <c r="J823" s="28" t="s">
        <v>1299</v>
      </c>
      <c r="K823" s="19" t="s">
        <v>2506</v>
      </c>
      <c r="L823" s="19" t="s">
        <v>2562</v>
      </c>
      <c r="P823" s="2"/>
      <c r="Q823" s="2"/>
      <c r="R823" s="2"/>
      <c r="S823" s="2"/>
      <c r="T823" s="2"/>
      <c r="U823" s="2" t="s">
        <v>2509</v>
      </c>
      <c r="V823" s="2" t="s">
        <v>2515</v>
      </c>
      <c r="W823" s="2"/>
      <c r="X823" s="19"/>
      <c r="Y823" s="19"/>
      <c r="Z823" s="19"/>
      <c r="AA823" s="19"/>
    </row>
    <row r="824" spans="1:27" ht="84">
      <c r="A824" s="2" t="s">
        <v>2294</v>
      </c>
      <c r="B824" s="65"/>
      <c r="I824" s="19" t="s">
        <v>2502</v>
      </c>
      <c r="J824" s="28" t="s">
        <v>1299</v>
      </c>
      <c r="K824" s="19" t="s">
        <v>2506</v>
      </c>
      <c r="L824" s="19" t="s">
        <v>2562</v>
      </c>
      <c r="P824" s="2"/>
      <c r="Q824" s="2"/>
      <c r="R824" s="2"/>
      <c r="S824" s="2"/>
      <c r="T824" s="2"/>
      <c r="U824" s="2" t="s">
        <v>2509</v>
      </c>
      <c r="V824" s="2" t="s">
        <v>2515</v>
      </c>
      <c r="W824" s="2"/>
      <c r="X824" s="19"/>
      <c r="Y824" s="19"/>
      <c r="Z824" s="19"/>
      <c r="AA824" s="19"/>
    </row>
    <row r="825" spans="1:27" ht="88.15" customHeight="1">
      <c r="A825" s="38" t="s">
        <v>533</v>
      </c>
      <c r="B825" s="65"/>
      <c r="C825" s="39"/>
      <c r="D825" s="39"/>
      <c r="E825" s="39"/>
      <c r="F825" s="39"/>
      <c r="H825" s="19" t="s">
        <v>1933</v>
      </c>
      <c r="I825" s="39" t="s">
        <v>54</v>
      </c>
      <c r="J825" s="40" t="s">
        <v>1299</v>
      </c>
      <c r="K825" s="19" t="s">
        <v>2506</v>
      </c>
      <c r="L825" s="19" t="s">
        <v>2562</v>
      </c>
      <c r="M825" s="39"/>
      <c r="N825" s="39"/>
      <c r="O825" s="39"/>
      <c r="P825" s="2"/>
      <c r="Q825" s="2"/>
      <c r="R825" s="2"/>
      <c r="S825" s="2"/>
      <c r="T825" s="2"/>
      <c r="U825" s="2" t="s">
        <v>2509</v>
      </c>
      <c r="V825" s="2" t="s">
        <v>2515</v>
      </c>
      <c r="W825" s="2"/>
      <c r="X825" s="19"/>
      <c r="Y825" s="19"/>
      <c r="Z825" s="19"/>
      <c r="AA825" s="19"/>
    </row>
    <row r="826" spans="1:27" ht="84">
      <c r="A826" s="38" t="s">
        <v>533</v>
      </c>
      <c r="B826" s="65"/>
      <c r="C826" s="39"/>
      <c r="D826" s="39"/>
      <c r="E826" s="39"/>
      <c r="F826" s="39"/>
      <c r="H826" s="39"/>
      <c r="I826" s="39" t="s">
        <v>529</v>
      </c>
      <c r="J826" s="40" t="s">
        <v>1299</v>
      </c>
      <c r="K826" s="19" t="s">
        <v>2506</v>
      </c>
      <c r="L826" s="19" t="s">
        <v>2562</v>
      </c>
      <c r="M826" s="39"/>
      <c r="N826" s="39"/>
      <c r="O826" s="39"/>
      <c r="P826" s="2"/>
      <c r="Q826" s="2"/>
      <c r="R826" s="2"/>
      <c r="S826" s="2"/>
      <c r="T826" s="2"/>
      <c r="U826" s="2" t="s">
        <v>2509</v>
      </c>
      <c r="V826" s="2" t="s">
        <v>2515</v>
      </c>
      <c r="W826" s="2"/>
      <c r="X826" s="19"/>
      <c r="Y826" s="19"/>
      <c r="Z826" s="19"/>
      <c r="AA826" s="19"/>
    </row>
    <row r="827" spans="1:27" ht="84">
      <c r="A827" s="38" t="s">
        <v>533</v>
      </c>
      <c r="B827" s="65"/>
      <c r="C827" s="39"/>
      <c r="D827" s="39"/>
      <c r="E827" s="39"/>
      <c r="F827" s="39"/>
      <c r="H827" s="39"/>
      <c r="I827" s="39" t="s">
        <v>63</v>
      </c>
      <c r="J827" s="40" t="s">
        <v>1299</v>
      </c>
      <c r="K827" s="19" t="s">
        <v>2506</v>
      </c>
      <c r="L827" s="19" t="s">
        <v>2562</v>
      </c>
      <c r="M827" s="39"/>
      <c r="N827" s="39"/>
      <c r="O827" s="39"/>
      <c r="P827" s="2"/>
      <c r="Q827" s="2"/>
      <c r="R827" s="2"/>
      <c r="S827" s="2"/>
      <c r="T827" s="2"/>
      <c r="U827" s="2" t="s">
        <v>2509</v>
      </c>
      <c r="V827" s="2" t="s">
        <v>2515</v>
      </c>
      <c r="W827" s="2"/>
      <c r="X827" s="19"/>
      <c r="Y827" s="19"/>
      <c r="Z827" s="19"/>
      <c r="AA827" s="19"/>
    </row>
    <row r="828" spans="1:27" ht="88.15" customHeight="1">
      <c r="A828" s="2" t="s">
        <v>384</v>
      </c>
      <c r="B828" s="65"/>
      <c r="I828" s="19" t="s">
        <v>40</v>
      </c>
      <c r="J828" s="28" t="s">
        <v>1299</v>
      </c>
      <c r="K828" s="19" t="s">
        <v>2506</v>
      </c>
      <c r="L828" s="19" t="s">
        <v>2562</v>
      </c>
      <c r="P828" s="2"/>
      <c r="Q828" s="2"/>
      <c r="R828" s="2"/>
      <c r="S828" s="2"/>
      <c r="T828" s="2"/>
      <c r="U828" s="2" t="s">
        <v>2509</v>
      </c>
      <c r="V828" s="2" t="s">
        <v>2515</v>
      </c>
      <c r="W828" s="2"/>
      <c r="X828" s="19"/>
      <c r="Y828" s="19"/>
      <c r="Z828" s="19"/>
      <c r="AA828" s="19"/>
    </row>
    <row r="829" spans="1:27" ht="84">
      <c r="A829" s="38" t="s">
        <v>534</v>
      </c>
      <c r="B829" s="65"/>
      <c r="C829" s="39"/>
      <c r="D829" s="39"/>
      <c r="E829" s="39"/>
      <c r="F829" s="39"/>
      <c r="H829" s="39"/>
      <c r="I829" s="39" t="s">
        <v>529</v>
      </c>
      <c r="J829" s="40" t="s">
        <v>1299</v>
      </c>
      <c r="K829" s="19" t="s">
        <v>2506</v>
      </c>
      <c r="L829" s="19" t="s">
        <v>2562</v>
      </c>
      <c r="M829" s="39"/>
      <c r="N829" s="39"/>
      <c r="O829" s="39"/>
      <c r="P829" s="2"/>
      <c r="Q829" s="2"/>
      <c r="R829" s="2"/>
      <c r="S829" s="2"/>
      <c r="T829" s="2"/>
      <c r="U829" s="2" t="s">
        <v>2509</v>
      </c>
      <c r="V829" s="2" t="s">
        <v>2515</v>
      </c>
      <c r="W829" s="2"/>
      <c r="X829" s="19"/>
      <c r="Y829" s="19"/>
      <c r="Z829" s="19"/>
      <c r="AA829" s="19"/>
    </row>
    <row r="830" spans="1:27" ht="44.1" customHeight="1">
      <c r="A830" s="38" t="s">
        <v>534</v>
      </c>
      <c r="B830" s="65"/>
      <c r="C830" s="39"/>
      <c r="D830" s="39"/>
      <c r="E830" s="39"/>
      <c r="F830" s="39"/>
      <c r="H830" s="39"/>
      <c r="I830" s="39" t="s">
        <v>63</v>
      </c>
      <c r="J830" s="40" t="s">
        <v>1299</v>
      </c>
      <c r="K830" s="19" t="s">
        <v>2506</v>
      </c>
      <c r="L830" s="19" t="s">
        <v>2562</v>
      </c>
      <c r="M830" s="39"/>
      <c r="N830" s="39"/>
      <c r="O830" s="39"/>
      <c r="P830" s="2"/>
      <c r="Q830" s="2"/>
      <c r="R830" s="2"/>
      <c r="S830" s="2"/>
      <c r="T830" s="2"/>
      <c r="U830" s="2" t="s">
        <v>2509</v>
      </c>
      <c r="V830" s="2" t="s">
        <v>2515</v>
      </c>
      <c r="W830" s="2"/>
      <c r="X830" s="19"/>
      <c r="Y830" s="19"/>
      <c r="Z830" s="19"/>
      <c r="AA830" s="19"/>
    </row>
    <row r="831" spans="1:27" ht="84">
      <c r="A831" s="19" t="s">
        <v>2430</v>
      </c>
      <c r="B831" s="65"/>
      <c r="I831" s="19" t="s">
        <v>63</v>
      </c>
      <c r="J831" s="28" t="s">
        <v>1299</v>
      </c>
      <c r="K831" s="19" t="s">
        <v>2506</v>
      </c>
      <c r="L831" s="19" t="s">
        <v>2562</v>
      </c>
      <c r="P831" s="2"/>
      <c r="Q831" s="2"/>
      <c r="R831" s="2"/>
      <c r="S831" s="2"/>
      <c r="T831" s="2"/>
      <c r="U831" s="2" t="s">
        <v>2509</v>
      </c>
      <c r="V831" s="2" t="s">
        <v>2515</v>
      </c>
      <c r="W831" s="2"/>
      <c r="X831" s="19"/>
      <c r="Y831" s="19"/>
      <c r="Z831" s="19"/>
      <c r="AA831" s="19"/>
    </row>
    <row r="832" spans="1:27" ht="84">
      <c r="A832" s="2" t="s">
        <v>577</v>
      </c>
      <c r="B832" s="65"/>
      <c r="H832" s="19" t="s">
        <v>1933</v>
      </c>
      <c r="I832" s="19" t="s">
        <v>44</v>
      </c>
      <c r="J832" s="28" t="s">
        <v>1298</v>
      </c>
      <c r="K832" s="19" t="s">
        <v>2506</v>
      </c>
      <c r="L832" s="19" t="s">
        <v>2562</v>
      </c>
      <c r="P832" s="2"/>
      <c r="Q832" s="2"/>
      <c r="R832" s="2"/>
      <c r="S832" s="2"/>
      <c r="T832" s="2"/>
      <c r="U832" s="2" t="s">
        <v>2509</v>
      </c>
      <c r="V832" s="2" t="s">
        <v>2515</v>
      </c>
      <c r="W832" s="2"/>
      <c r="X832" s="19"/>
      <c r="Y832" s="19"/>
      <c r="Z832" s="19"/>
      <c r="AA832" s="19"/>
    </row>
    <row r="833" spans="1:27" ht="84">
      <c r="A833" s="19" t="s">
        <v>181</v>
      </c>
      <c r="B833" s="65"/>
      <c r="I833" s="19" t="s">
        <v>70</v>
      </c>
      <c r="J833" s="28" t="s">
        <v>1298</v>
      </c>
      <c r="K833" s="19" t="s">
        <v>2506</v>
      </c>
      <c r="L833" s="19" t="s">
        <v>2562</v>
      </c>
      <c r="P833" s="2"/>
      <c r="Q833" s="2"/>
      <c r="R833" s="2"/>
      <c r="S833" s="2"/>
      <c r="T833" s="2"/>
      <c r="U833" s="2" t="s">
        <v>2509</v>
      </c>
      <c r="V833" s="2" t="s">
        <v>2515</v>
      </c>
      <c r="W833" s="2"/>
      <c r="X833" s="19"/>
      <c r="Y833" s="19"/>
      <c r="Z833" s="19"/>
      <c r="AA833" s="19"/>
    </row>
    <row r="834" spans="1:27" ht="84">
      <c r="A834" s="2" t="s">
        <v>575</v>
      </c>
      <c r="B834" s="65"/>
      <c r="H834" s="19" t="s">
        <v>1933</v>
      </c>
      <c r="I834" s="19" t="s">
        <v>44</v>
      </c>
      <c r="J834" s="28" t="s">
        <v>1298</v>
      </c>
      <c r="K834" s="19" t="s">
        <v>2506</v>
      </c>
      <c r="L834" s="19" t="s">
        <v>2562</v>
      </c>
      <c r="P834" s="2"/>
      <c r="Q834" s="2"/>
      <c r="R834" s="2"/>
      <c r="S834" s="2"/>
      <c r="T834" s="2"/>
      <c r="U834" s="2" t="s">
        <v>2509</v>
      </c>
      <c r="V834" s="2" t="s">
        <v>2515</v>
      </c>
      <c r="W834" s="2"/>
      <c r="X834" s="19"/>
      <c r="Y834" s="19"/>
      <c r="Z834" s="19"/>
      <c r="AA834" s="19"/>
    </row>
    <row r="835" spans="1:27" ht="84">
      <c r="A835" s="2" t="s">
        <v>576</v>
      </c>
      <c r="B835" s="65"/>
      <c r="H835" s="19" t="s">
        <v>1933</v>
      </c>
      <c r="I835" s="19" t="s">
        <v>44</v>
      </c>
      <c r="J835" s="28" t="s">
        <v>1298</v>
      </c>
      <c r="K835" s="19" t="s">
        <v>2506</v>
      </c>
      <c r="L835" s="19" t="s">
        <v>2562</v>
      </c>
      <c r="P835" s="2"/>
      <c r="Q835" s="2"/>
      <c r="R835" s="2"/>
      <c r="S835" s="2"/>
      <c r="T835" s="2"/>
      <c r="U835" s="2" t="s">
        <v>2509</v>
      </c>
      <c r="V835" s="2" t="s">
        <v>2515</v>
      </c>
      <c r="W835" s="2"/>
      <c r="X835" s="19"/>
      <c r="Y835" s="19"/>
      <c r="Z835" s="19"/>
      <c r="AA835" s="19"/>
    </row>
    <row r="836" spans="1:27" ht="110.1" customHeight="1">
      <c r="A836" s="19" t="s">
        <v>923</v>
      </c>
      <c r="B836" s="65"/>
      <c r="H836" s="19" t="s">
        <v>1933</v>
      </c>
      <c r="I836" s="19" t="s">
        <v>54</v>
      </c>
      <c r="J836" s="28" t="s">
        <v>1298</v>
      </c>
      <c r="K836" s="19" t="s">
        <v>2506</v>
      </c>
      <c r="L836" s="19" t="s">
        <v>2562</v>
      </c>
      <c r="P836" s="2"/>
      <c r="Q836" s="2"/>
      <c r="R836" s="2"/>
      <c r="S836" s="2"/>
      <c r="T836" s="2"/>
      <c r="U836" s="2" t="s">
        <v>2509</v>
      </c>
      <c r="V836" s="2" t="s">
        <v>2515</v>
      </c>
      <c r="W836" s="2"/>
      <c r="X836" s="19"/>
      <c r="Y836" s="19"/>
      <c r="Z836" s="19"/>
      <c r="AA836" s="19"/>
    </row>
    <row r="837" spans="1:27" ht="84">
      <c r="A837" s="19" t="s">
        <v>182</v>
      </c>
      <c r="B837" s="65"/>
      <c r="I837" s="19" t="s">
        <v>70</v>
      </c>
      <c r="J837" s="28" t="s">
        <v>1298</v>
      </c>
      <c r="K837" s="19" t="s">
        <v>2506</v>
      </c>
      <c r="L837" s="19" t="s">
        <v>2562</v>
      </c>
      <c r="P837" s="2"/>
      <c r="Q837" s="2"/>
      <c r="R837" s="2"/>
      <c r="S837" s="2"/>
      <c r="T837" s="2"/>
      <c r="U837" s="2" t="s">
        <v>2509</v>
      </c>
      <c r="V837" s="2" t="s">
        <v>2515</v>
      </c>
      <c r="W837" s="2"/>
      <c r="X837" s="19"/>
      <c r="Y837" s="19"/>
      <c r="Z837" s="19"/>
      <c r="AA837" s="19"/>
    </row>
    <row r="838" spans="1:27" ht="84">
      <c r="A838" s="19" t="s">
        <v>924</v>
      </c>
      <c r="B838" s="65"/>
      <c r="H838" s="19" t="s">
        <v>1933</v>
      </c>
      <c r="I838" s="19" t="s">
        <v>54</v>
      </c>
      <c r="J838" s="28" t="s">
        <v>1298</v>
      </c>
      <c r="K838" s="19" t="s">
        <v>2506</v>
      </c>
      <c r="L838" s="19" t="s">
        <v>2562</v>
      </c>
      <c r="P838" s="2"/>
      <c r="Q838" s="2"/>
      <c r="R838" s="2"/>
      <c r="S838" s="2"/>
      <c r="T838" s="2"/>
      <c r="U838" s="2" t="s">
        <v>2509</v>
      </c>
      <c r="V838" s="2" t="s">
        <v>2515</v>
      </c>
      <c r="W838" s="2"/>
      <c r="X838" s="19"/>
      <c r="Y838" s="19"/>
      <c r="Z838" s="19"/>
      <c r="AA838" s="19"/>
    </row>
    <row r="839" spans="1:27" ht="84">
      <c r="A839" s="2" t="s">
        <v>578</v>
      </c>
      <c r="B839" s="65"/>
      <c r="H839" s="19" t="s">
        <v>1933</v>
      </c>
      <c r="I839" s="19" t="s">
        <v>44</v>
      </c>
      <c r="J839" s="28" t="s">
        <v>1298</v>
      </c>
      <c r="K839" s="19" t="s">
        <v>2506</v>
      </c>
      <c r="L839" s="19" t="s">
        <v>2562</v>
      </c>
      <c r="P839" s="2"/>
      <c r="Q839" s="2"/>
      <c r="R839" s="2"/>
      <c r="S839" s="2"/>
      <c r="T839" s="2"/>
      <c r="U839" s="2" t="s">
        <v>2509</v>
      </c>
      <c r="V839" s="2" t="s">
        <v>2515</v>
      </c>
      <c r="W839" s="2"/>
      <c r="X839" s="19"/>
      <c r="Y839" s="19"/>
      <c r="Z839" s="19"/>
      <c r="AA839" s="19"/>
    </row>
    <row r="840" spans="1:27" ht="84">
      <c r="A840" s="2" t="s">
        <v>579</v>
      </c>
      <c r="B840" s="65"/>
      <c r="H840" s="19" t="s">
        <v>1933</v>
      </c>
      <c r="I840" s="19" t="s">
        <v>44</v>
      </c>
      <c r="J840" s="28" t="s">
        <v>1298</v>
      </c>
      <c r="K840" s="19" t="s">
        <v>2506</v>
      </c>
      <c r="L840" s="19" t="s">
        <v>2562</v>
      </c>
      <c r="P840" s="2"/>
      <c r="Q840" s="2"/>
      <c r="R840" s="2"/>
      <c r="S840" s="2"/>
      <c r="T840" s="2"/>
      <c r="U840" s="2" t="s">
        <v>2509</v>
      </c>
      <c r="V840" s="2" t="s">
        <v>2515</v>
      </c>
      <c r="W840" s="2"/>
      <c r="X840" s="19"/>
      <c r="Y840" s="19"/>
      <c r="Z840" s="19"/>
      <c r="AA840" s="19"/>
    </row>
    <row r="841" spans="1:27" s="39" customFormat="1" ht="88.15" customHeight="1">
      <c r="A841" s="19" t="s">
        <v>922</v>
      </c>
      <c r="B841" s="65"/>
      <c r="C841" s="19"/>
      <c r="D841" s="19"/>
      <c r="E841" s="19"/>
      <c r="F841" s="19"/>
      <c r="G841" s="2"/>
      <c r="H841" s="19" t="s">
        <v>1933</v>
      </c>
      <c r="I841" s="19" t="s">
        <v>54</v>
      </c>
      <c r="J841" s="28" t="s">
        <v>1298</v>
      </c>
      <c r="K841" s="19" t="s">
        <v>2506</v>
      </c>
      <c r="L841" s="19" t="s">
        <v>2562</v>
      </c>
      <c r="M841" s="19"/>
      <c r="N841" s="19"/>
      <c r="O841" s="19"/>
      <c r="P841" s="2"/>
      <c r="Q841" s="2"/>
      <c r="R841" s="2"/>
      <c r="S841" s="2"/>
      <c r="T841" s="2"/>
      <c r="U841" s="2" t="s">
        <v>2509</v>
      </c>
      <c r="V841" s="2" t="s">
        <v>2515</v>
      </c>
      <c r="W841" s="2"/>
      <c r="X841" s="19"/>
      <c r="Y841" s="19"/>
      <c r="Z841" s="19"/>
      <c r="AA841" s="19"/>
    </row>
    <row r="842" spans="1:27" s="39" customFormat="1" ht="84">
      <c r="A842" s="19" t="s">
        <v>263</v>
      </c>
      <c r="B842" s="65"/>
      <c r="C842" s="19"/>
      <c r="D842" s="19"/>
      <c r="E842" s="19"/>
      <c r="F842" s="19"/>
      <c r="G842" s="2"/>
      <c r="H842" s="19"/>
      <c r="I842" s="19" t="s">
        <v>70</v>
      </c>
      <c r="J842" s="28" t="s">
        <v>1298</v>
      </c>
      <c r="K842" s="19" t="s">
        <v>2506</v>
      </c>
      <c r="L842" s="19" t="s">
        <v>2562</v>
      </c>
      <c r="M842" s="19"/>
      <c r="N842" s="19"/>
      <c r="O842" s="19"/>
      <c r="P842" s="2"/>
      <c r="Q842" s="2"/>
      <c r="R842" s="2"/>
      <c r="S842" s="2"/>
      <c r="T842" s="2"/>
      <c r="U842" s="2" t="s">
        <v>2509</v>
      </c>
      <c r="V842" s="2" t="s">
        <v>2515</v>
      </c>
      <c r="W842" s="2"/>
      <c r="X842" s="19"/>
      <c r="Y842" s="19"/>
      <c r="Z842" s="19"/>
      <c r="AA842" s="19"/>
    </row>
    <row r="843" spans="1:27" ht="84">
      <c r="A843" s="2" t="s">
        <v>1652</v>
      </c>
      <c r="B843" s="65"/>
      <c r="H843" s="39" t="s">
        <v>1935</v>
      </c>
      <c r="I843" s="19" t="s">
        <v>67</v>
      </c>
      <c r="J843" s="28" t="s">
        <v>1632</v>
      </c>
      <c r="K843" s="19" t="s">
        <v>2505</v>
      </c>
      <c r="L843" s="19" t="s">
        <v>2534</v>
      </c>
      <c r="P843" s="2"/>
      <c r="Q843" s="2"/>
      <c r="R843" s="2"/>
      <c r="S843" s="2"/>
      <c r="T843" s="2"/>
      <c r="U843" s="2" t="s">
        <v>2532</v>
      </c>
      <c r="V843" s="2"/>
      <c r="W843" s="2"/>
      <c r="X843" s="19"/>
      <c r="Y843" s="19"/>
      <c r="Z843" s="19"/>
      <c r="AA843" s="19"/>
    </row>
    <row r="844" spans="1:27" ht="84">
      <c r="A844" s="2" t="s">
        <v>1650</v>
      </c>
      <c r="B844" s="65"/>
      <c r="H844" s="39" t="s">
        <v>1935</v>
      </c>
      <c r="I844" s="19" t="s">
        <v>67</v>
      </c>
      <c r="J844" s="28" t="s">
        <v>1632</v>
      </c>
      <c r="K844" s="19" t="s">
        <v>2505</v>
      </c>
      <c r="L844" s="19" t="s">
        <v>2534</v>
      </c>
      <c r="P844" s="2"/>
      <c r="Q844" s="2"/>
      <c r="R844" s="2"/>
      <c r="S844" s="2"/>
      <c r="T844" s="2"/>
      <c r="U844" s="2" t="s">
        <v>2532</v>
      </c>
      <c r="V844" s="2"/>
      <c r="W844" s="2"/>
      <c r="X844" s="19"/>
      <c r="Y844" s="19"/>
      <c r="Z844" s="19"/>
      <c r="AA844" s="19"/>
    </row>
    <row r="845" spans="1:27" ht="84">
      <c r="A845" s="2" t="s">
        <v>1651</v>
      </c>
      <c r="B845" s="65"/>
      <c r="H845" s="39" t="s">
        <v>1935</v>
      </c>
      <c r="I845" s="19" t="s">
        <v>67</v>
      </c>
      <c r="J845" s="28" t="s">
        <v>1632</v>
      </c>
      <c r="K845" s="19" t="s">
        <v>2505</v>
      </c>
      <c r="L845" s="19" t="s">
        <v>2534</v>
      </c>
      <c r="P845" s="2"/>
      <c r="Q845" s="2"/>
      <c r="R845" s="2"/>
      <c r="S845" s="2"/>
      <c r="T845" s="2"/>
      <c r="U845" s="2" t="s">
        <v>2532</v>
      </c>
      <c r="V845" s="2"/>
      <c r="W845" s="2"/>
      <c r="X845" s="19"/>
      <c r="Y845" s="19"/>
      <c r="Z845" s="19"/>
      <c r="AA845" s="19"/>
    </row>
    <row r="846" spans="1:27" ht="84">
      <c r="A846" s="2" t="s">
        <v>618</v>
      </c>
      <c r="B846" s="65"/>
      <c r="H846" s="19" t="s">
        <v>1934</v>
      </c>
      <c r="I846" s="19" t="s">
        <v>45</v>
      </c>
      <c r="J846" s="28" t="s">
        <v>1366</v>
      </c>
      <c r="K846" s="19" t="s">
        <v>2506</v>
      </c>
      <c r="L846" s="19" t="s">
        <v>2558</v>
      </c>
      <c r="P846" s="2"/>
      <c r="Q846" s="2"/>
      <c r="R846" s="2"/>
      <c r="S846" s="2"/>
      <c r="T846" s="2"/>
      <c r="U846" s="2" t="s">
        <v>2568</v>
      </c>
      <c r="V846" s="2" t="s">
        <v>2550</v>
      </c>
      <c r="W846" s="2" t="s">
        <v>2511</v>
      </c>
      <c r="X846" s="19"/>
      <c r="Y846" s="19"/>
      <c r="Z846" s="19"/>
      <c r="AA846" s="19"/>
    </row>
    <row r="847" spans="1:27" ht="84">
      <c r="A847" s="2" t="s">
        <v>617</v>
      </c>
      <c r="B847" s="65"/>
      <c r="H847" s="19" t="s">
        <v>1934</v>
      </c>
      <c r="I847" s="19" t="s">
        <v>45</v>
      </c>
      <c r="J847" s="28" t="s">
        <v>1366</v>
      </c>
      <c r="K847" s="19" t="s">
        <v>2506</v>
      </c>
      <c r="L847" s="19" t="s">
        <v>2558</v>
      </c>
      <c r="P847" s="2"/>
      <c r="Q847" s="2"/>
      <c r="R847" s="2"/>
      <c r="S847" s="2"/>
      <c r="T847" s="2"/>
      <c r="U847" s="2" t="s">
        <v>2568</v>
      </c>
      <c r="V847" s="2" t="s">
        <v>2550</v>
      </c>
      <c r="W847" s="2" t="s">
        <v>2511</v>
      </c>
      <c r="X847" s="19"/>
      <c r="Y847" s="19"/>
      <c r="Z847" s="19"/>
      <c r="AA847" s="19"/>
    </row>
    <row r="848" spans="1:27" ht="84">
      <c r="A848" s="2" t="s">
        <v>621</v>
      </c>
      <c r="B848" s="65"/>
      <c r="H848" s="19" t="s">
        <v>1934</v>
      </c>
      <c r="I848" s="19" t="s">
        <v>45</v>
      </c>
      <c r="J848" s="28" t="s">
        <v>1366</v>
      </c>
      <c r="K848" s="19" t="s">
        <v>2506</v>
      </c>
      <c r="L848" s="19" t="s">
        <v>2558</v>
      </c>
      <c r="P848" s="2"/>
      <c r="Q848" s="2"/>
      <c r="R848" s="2"/>
      <c r="S848" s="2"/>
      <c r="T848" s="2"/>
      <c r="U848" s="2" t="s">
        <v>2568</v>
      </c>
      <c r="V848" s="2" t="s">
        <v>2550</v>
      </c>
      <c r="W848" s="2" t="s">
        <v>2511</v>
      </c>
      <c r="X848" s="19"/>
      <c r="Y848" s="19"/>
      <c r="Z848" s="19"/>
      <c r="AA848" s="19"/>
    </row>
    <row r="849" spans="1:27" ht="84">
      <c r="A849" s="38" t="s">
        <v>624</v>
      </c>
      <c r="B849" s="65"/>
      <c r="C849" s="39"/>
      <c r="D849" s="39"/>
      <c r="E849" s="39"/>
      <c r="F849" s="39"/>
      <c r="H849" s="19" t="s">
        <v>1934</v>
      </c>
      <c r="I849" s="39" t="s">
        <v>45</v>
      </c>
      <c r="J849" s="40" t="s">
        <v>1366</v>
      </c>
      <c r="K849" s="19" t="s">
        <v>2506</v>
      </c>
      <c r="L849" s="19" t="s">
        <v>2558</v>
      </c>
      <c r="M849" s="39"/>
      <c r="N849" s="39"/>
      <c r="O849" s="39"/>
      <c r="P849" s="2"/>
      <c r="Q849" s="2"/>
      <c r="R849" s="2"/>
      <c r="S849" s="2"/>
      <c r="T849" s="2"/>
      <c r="U849" s="2" t="s">
        <v>2568</v>
      </c>
      <c r="V849" s="2" t="s">
        <v>2550</v>
      </c>
      <c r="W849" s="2" t="s">
        <v>2511</v>
      </c>
      <c r="X849" s="19"/>
      <c r="Y849" s="19"/>
      <c r="Z849" s="19"/>
      <c r="AA849" s="19"/>
    </row>
    <row r="850" spans="1:27" ht="84">
      <c r="A850" s="38" t="s">
        <v>624</v>
      </c>
      <c r="B850" s="65"/>
      <c r="C850" s="39"/>
      <c r="D850" s="39"/>
      <c r="E850" s="39"/>
      <c r="F850" s="39"/>
      <c r="H850" s="19" t="s">
        <v>1934</v>
      </c>
      <c r="I850" s="39" t="s">
        <v>64</v>
      </c>
      <c r="J850" s="40" t="s">
        <v>1366</v>
      </c>
      <c r="K850" s="19" t="s">
        <v>2506</v>
      </c>
      <c r="L850" s="19" t="s">
        <v>2558</v>
      </c>
      <c r="M850" s="39"/>
      <c r="N850" s="39"/>
      <c r="O850" s="39"/>
      <c r="P850" s="2"/>
      <c r="Q850" s="2"/>
      <c r="R850" s="2"/>
      <c r="S850" s="2"/>
      <c r="T850" s="2"/>
      <c r="U850" s="2" t="s">
        <v>2568</v>
      </c>
      <c r="V850" s="2" t="s">
        <v>2550</v>
      </c>
      <c r="W850" s="2" t="s">
        <v>2511</v>
      </c>
      <c r="X850" s="19"/>
      <c r="Y850" s="19"/>
      <c r="Z850" s="19"/>
      <c r="AA850" s="19"/>
    </row>
    <row r="851" spans="1:27" ht="84">
      <c r="A851" s="2" t="s">
        <v>622</v>
      </c>
      <c r="B851" s="65"/>
      <c r="H851" s="19" t="s">
        <v>1934</v>
      </c>
      <c r="I851" s="19" t="s">
        <v>45</v>
      </c>
      <c r="J851" s="28" t="s">
        <v>1366</v>
      </c>
      <c r="K851" s="19" t="s">
        <v>2506</v>
      </c>
      <c r="L851" s="19" t="s">
        <v>2558</v>
      </c>
      <c r="P851" s="2"/>
      <c r="Q851" s="2"/>
      <c r="R851" s="2"/>
      <c r="S851" s="2"/>
      <c r="T851" s="2"/>
      <c r="U851" s="2" t="s">
        <v>2568</v>
      </c>
      <c r="V851" s="2" t="s">
        <v>2550</v>
      </c>
      <c r="W851" s="2" t="s">
        <v>2511</v>
      </c>
      <c r="X851" s="19"/>
      <c r="Y851" s="19"/>
      <c r="Z851" s="19"/>
      <c r="AA851" s="19"/>
    </row>
    <row r="852" spans="1:27" ht="88.15" customHeight="1">
      <c r="A852" s="38" t="s">
        <v>616</v>
      </c>
      <c r="B852" s="65"/>
      <c r="C852" s="39"/>
      <c r="D852" s="39"/>
      <c r="E852" s="39"/>
      <c r="F852" s="39"/>
      <c r="H852" s="19" t="s">
        <v>1934</v>
      </c>
      <c r="I852" s="39" t="s">
        <v>45</v>
      </c>
      <c r="J852" s="40" t="s">
        <v>1366</v>
      </c>
      <c r="K852" s="19" t="s">
        <v>2506</v>
      </c>
      <c r="L852" s="19" t="s">
        <v>2558</v>
      </c>
      <c r="M852" s="39"/>
      <c r="N852" s="39"/>
      <c r="O852" s="39"/>
      <c r="P852" s="2"/>
      <c r="Q852" s="2"/>
      <c r="R852" s="2"/>
      <c r="S852" s="2"/>
      <c r="T852" s="2"/>
      <c r="U852" s="2" t="s">
        <v>2568</v>
      </c>
      <c r="V852" s="2" t="s">
        <v>2550</v>
      </c>
      <c r="W852" s="2" t="s">
        <v>2511</v>
      </c>
      <c r="X852" s="19"/>
      <c r="Y852" s="19"/>
      <c r="Z852" s="19"/>
      <c r="AA852" s="19"/>
    </row>
    <row r="853" spans="1:27" ht="84">
      <c r="A853" s="38" t="s">
        <v>616</v>
      </c>
      <c r="B853" s="65"/>
      <c r="C853" s="39"/>
      <c r="D853" s="39"/>
      <c r="E853" s="39"/>
      <c r="F853" s="39"/>
      <c r="H853" s="19" t="s">
        <v>1934</v>
      </c>
      <c r="I853" s="39" t="s">
        <v>64</v>
      </c>
      <c r="J853" s="40" t="s">
        <v>1366</v>
      </c>
      <c r="K853" s="19" t="s">
        <v>2506</v>
      </c>
      <c r="L853" s="19" t="s">
        <v>2558</v>
      </c>
      <c r="M853" s="39"/>
      <c r="N853" s="39"/>
      <c r="O853" s="39"/>
      <c r="P853" s="2"/>
      <c r="Q853" s="2"/>
      <c r="R853" s="2"/>
      <c r="S853" s="2"/>
      <c r="T853" s="2"/>
      <c r="U853" s="2" t="s">
        <v>2568</v>
      </c>
      <c r="V853" s="2" t="s">
        <v>2550</v>
      </c>
      <c r="W853" s="2" t="s">
        <v>2511</v>
      </c>
      <c r="X853" s="19"/>
      <c r="Y853" s="19"/>
      <c r="Z853" s="19"/>
      <c r="AA853" s="19"/>
    </row>
    <row r="854" spans="1:27" ht="84">
      <c r="A854" s="2" t="s">
        <v>623</v>
      </c>
      <c r="B854" s="65"/>
      <c r="H854" s="19" t="s">
        <v>1934</v>
      </c>
      <c r="I854" s="19" t="s">
        <v>45</v>
      </c>
      <c r="J854" s="28" t="s">
        <v>1366</v>
      </c>
      <c r="K854" s="19" t="s">
        <v>2506</v>
      </c>
      <c r="L854" s="19" t="s">
        <v>2558</v>
      </c>
      <c r="P854" s="2"/>
      <c r="Q854" s="2"/>
      <c r="R854" s="2"/>
      <c r="S854" s="2"/>
      <c r="T854" s="2"/>
      <c r="U854" s="2" t="s">
        <v>2568</v>
      </c>
      <c r="V854" s="2" t="s">
        <v>2550</v>
      </c>
      <c r="W854" s="2" t="s">
        <v>2511</v>
      </c>
      <c r="X854" s="19"/>
      <c r="Y854" s="19"/>
      <c r="Z854" s="19"/>
      <c r="AA854" s="19"/>
    </row>
    <row r="855" spans="1:27" ht="84">
      <c r="A855" s="2" t="s">
        <v>619</v>
      </c>
      <c r="B855" s="65"/>
      <c r="H855" s="19" t="s">
        <v>1934</v>
      </c>
      <c r="I855" s="19" t="s">
        <v>45</v>
      </c>
      <c r="J855" s="28" t="s">
        <v>1366</v>
      </c>
      <c r="K855" s="19" t="s">
        <v>2506</v>
      </c>
      <c r="L855" s="19" t="s">
        <v>2558</v>
      </c>
      <c r="P855" s="2"/>
      <c r="Q855" s="2"/>
      <c r="R855" s="2"/>
      <c r="S855" s="2"/>
      <c r="T855" s="2"/>
      <c r="U855" s="2" t="s">
        <v>2568</v>
      </c>
      <c r="V855" s="2" t="s">
        <v>2550</v>
      </c>
      <c r="W855" s="2" t="s">
        <v>2511</v>
      </c>
      <c r="X855" s="19"/>
      <c r="Y855" s="19"/>
      <c r="Z855" s="19"/>
      <c r="AA855" s="19"/>
    </row>
    <row r="856" spans="1:27" ht="84">
      <c r="A856" s="2" t="s">
        <v>620</v>
      </c>
      <c r="B856" s="65"/>
      <c r="H856" s="19" t="s">
        <v>1934</v>
      </c>
      <c r="I856" s="19" t="s">
        <v>45</v>
      </c>
      <c r="J856" s="28" t="s">
        <v>1366</v>
      </c>
      <c r="K856" s="19" t="s">
        <v>2506</v>
      </c>
      <c r="L856" s="19" t="s">
        <v>2558</v>
      </c>
      <c r="P856" s="2"/>
      <c r="Q856" s="2"/>
      <c r="R856" s="2"/>
      <c r="S856" s="2"/>
      <c r="T856" s="2"/>
      <c r="U856" s="2" t="s">
        <v>2568</v>
      </c>
      <c r="V856" s="2" t="s">
        <v>2550</v>
      </c>
      <c r="W856" s="2" t="s">
        <v>2511</v>
      </c>
      <c r="X856" s="19"/>
      <c r="Y856" s="19"/>
      <c r="Z856" s="19"/>
      <c r="AA856" s="19"/>
    </row>
    <row r="857" spans="1:27" ht="84">
      <c r="A857" s="38" t="s">
        <v>625</v>
      </c>
      <c r="B857" s="65"/>
      <c r="C857" s="39"/>
      <c r="D857" s="39"/>
      <c r="E857" s="39"/>
      <c r="F857" s="39"/>
      <c r="H857" s="19" t="s">
        <v>1934</v>
      </c>
      <c r="I857" s="39" t="s">
        <v>45</v>
      </c>
      <c r="J857" s="40" t="s">
        <v>1366</v>
      </c>
      <c r="K857" s="19" t="s">
        <v>2506</v>
      </c>
      <c r="L857" s="19" t="s">
        <v>2558</v>
      </c>
      <c r="M857" s="39"/>
      <c r="N857" s="39"/>
      <c r="O857" s="39"/>
      <c r="P857" s="2"/>
      <c r="Q857" s="2"/>
      <c r="R857" s="2"/>
      <c r="S857" s="2"/>
      <c r="T857" s="2"/>
      <c r="U857" s="2" t="s">
        <v>2568</v>
      </c>
      <c r="V857" s="2" t="s">
        <v>2550</v>
      </c>
      <c r="W857" s="2" t="s">
        <v>2511</v>
      </c>
      <c r="X857" s="19"/>
      <c r="Y857" s="19"/>
      <c r="Z857" s="19"/>
      <c r="AA857" s="19"/>
    </row>
    <row r="858" spans="1:27" ht="84">
      <c r="A858" s="38" t="s">
        <v>625</v>
      </c>
      <c r="B858" s="65"/>
      <c r="C858" s="39"/>
      <c r="D858" s="39"/>
      <c r="E858" s="39"/>
      <c r="F858" s="39"/>
      <c r="H858" s="19" t="s">
        <v>1934</v>
      </c>
      <c r="I858" s="39" t="s">
        <v>64</v>
      </c>
      <c r="J858" s="40" t="s">
        <v>1366</v>
      </c>
      <c r="K858" s="19" t="s">
        <v>2506</v>
      </c>
      <c r="L858" s="19" t="s">
        <v>2558</v>
      </c>
      <c r="M858" s="39"/>
      <c r="N858" s="39"/>
      <c r="O858" s="39"/>
      <c r="P858" s="2"/>
      <c r="Q858" s="2"/>
      <c r="R858" s="2"/>
      <c r="S858" s="2"/>
      <c r="T858" s="2"/>
      <c r="U858" s="2" t="s">
        <v>2568</v>
      </c>
      <c r="V858" s="2" t="s">
        <v>2550</v>
      </c>
      <c r="W858" s="2" t="s">
        <v>2511</v>
      </c>
      <c r="X858" s="19"/>
      <c r="Y858" s="19"/>
      <c r="Z858" s="19"/>
      <c r="AA858" s="19"/>
    </row>
    <row r="859" spans="1:27" ht="66" customHeight="1">
      <c r="A859" s="2" t="s">
        <v>1338</v>
      </c>
      <c r="B859" s="65"/>
      <c r="H859" s="19" t="s">
        <v>1934</v>
      </c>
      <c r="I859" s="19" t="s">
        <v>61</v>
      </c>
      <c r="J859" s="28" t="s">
        <v>1323</v>
      </c>
      <c r="K859" s="58" t="s">
        <v>2507</v>
      </c>
      <c r="P859" s="2"/>
      <c r="Q859" s="2"/>
      <c r="R859" s="2"/>
      <c r="S859" s="2"/>
      <c r="T859" s="2"/>
      <c r="U859" s="2" t="s">
        <v>2516</v>
      </c>
      <c r="V859" s="2" t="s">
        <v>2517</v>
      </c>
      <c r="W859" s="2"/>
      <c r="X859" s="19"/>
      <c r="Y859" s="19"/>
      <c r="Z859" s="19"/>
      <c r="AA859" s="19"/>
    </row>
    <row r="860" spans="1:27" ht="66" customHeight="1">
      <c r="A860" s="2" t="s">
        <v>1336</v>
      </c>
      <c r="B860" s="65"/>
      <c r="H860" s="19" t="s">
        <v>1934</v>
      </c>
      <c r="I860" s="19" t="s">
        <v>61</v>
      </c>
      <c r="J860" s="28" t="s">
        <v>1323</v>
      </c>
      <c r="K860" s="58" t="s">
        <v>2507</v>
      </c>
      <c r="P860" s="2"/>
      <c r="Q860" s="2"/>
      <c r="R860" s="2"/>
      <c r="S860" s="2"/>
      <c r="T860" s="2"/>
      <c r="U860" s="2" t="s">
        <v>2516</v>
      </c>
      <c r="V860" s="2" t="s">
        <v>2517</v>
      </c>
      <c r="W860" s="2"/>
      <c r="X860" s="19"/>
      <c r="Y860" s="19"/>
      <c r="Z860" s="19"/>
      <c r="AA860" s="19"/>
    </row>
    <row r="861" spans="1:27" ht="88.15" customHeight="1">
      <c r="A861" s="2" t="s">
        <v>1337</v>
      </c>
      <c r="B861" s="65"/>
      <c r="H861" s="19" t="s">
        <v>1934</v>
      </c>
      <c r="I861" s="19" t="s">
        <v>61</v>
      </c>
      <c r="J861" s="28" t="s">
        <v>1323</v>
      </c>
      <c r="K861" s="58" t="s">
        <v>2507</v>
      </c>
      <c r="P861" s="2"/>
      <c r="Q861" s="2"/>
      <c r="R861" s="2"/>
      <c r="S861" s="2"/>
      <c r="T861" s="2"/>
      <c r="U861" s="2" t="s">
        <v>2516</v>
      </c>
      <c r="V861" s="2" t="s">
        <v>2517</v>
      </c>
      <c r="W861" s="2"/>
      <c r="X861" s="19"/>
      <c r="Y861" s="19"/>
      <c r="Z861" s="19"/>
      <c r="AA861" s="19"/>
    </row>
    <row r="862" spans="1:27" ht="42">
      <c r="A862" s="2" t="s">
        <v>473</v>
      </c>
      <c r="B862" s="65"/>
      <c r="I862" s="19" t="s">
        <v>41</v>
      </c>
      <c r="J862" s="28" t="s">
        <v>1925</v>
      </c>
      <c r="K862" s="19" t="s">
        <v>2505</v>
      </c>
      <c r="L862" s="19" t="s">
        <v>2533</v>
      </c>
      <c r="P862" s="2"/>
      <c r="Q862" s="2"/>
      <c r="R862" s="2"/>
      <c r="S862" s="2"/>
      <c r="T862" s="2"/>
      <c r="U862" s="2" t="s">
        <v>2527</v>
      </c>
      <c r="V862" s="2" t="s">
        <v>2549</v>
      </c>
      <c r="W862" s="2"/>
      <c r="X862" s="19"/>
      <c r="Y862" s="19"/>
      <c r="Z862" s="19"/>
      <c r="AA862" s="19"/>
    </row>
    <row r="863" spans="1:27" ht="63">
      <c r="A863" s="2" t="s">
        <v>681</v>
      </c>
      <c r="B863" s="65" t="s">
        <v>2671</v>
      </c>
      <c r="C863" s="19" t="s">
        <v>2595</v>
      </c>
      <c r="D863" s="19" t="s">
        <v>2506</v>
      </c>
      <c r="E863" s="19" t="s">
        <v>2653</v>
      </c>
      <c r="F863" s="19" t="s">
        <v>1215</v>
      </c>
      <c r="G863" s="2" t="s">
        <v>2688</v>
      </c>
      <c r="H863" s="39" t="s">
        <v>1936</v>
      </c>
      <c r="I863" s="19" t="s">
        <v>48</v>
      </c>
      <c r="J863" s="28" t="s">
        <v>1802</v>
      </c>
      <c r="K863" s="58" t="s">
        <v>2506</v>
      </c>
      <c r="P863" s="2"/>
      <c r="Q863" s="2"/>
      <c r="R863" s="2"/>
      <c r="S863" s="2"/>
      <c r="T863" s="2"/>
      <c r="U863" s="2" t="s">
        <v>2509</v>
      </c>
      <c r="V863" s="2" t="s">
        <v>2512</v>
      </c>
      <c r="W863" s="2"/>
      <c r="X863" s="19"/>
      <c r="Y863" s="19"/>
      <c r="Z863" s="19"/>
      <c r="AA863" s="19"/>
    </row>
    <row r="864" spans="1:27" ht="63">
      <c r="A864" s="2" t="s">
        <v>680</v>
      </c>
      <c r="B864" s="65" t="s">
        <v>2669</v>
      </c>
      <c r="C864" s="19" t="s">
        <v>2640</v>
      </c>
      <c r="D864" s="19" t="s">
        <v>2506</v>
      </c>
      <c r="E864" s="19" t="s">
        <v>2645</v>
      </c>
      <c r="F864" s="19" t="s">
        <v>2646</v>
      </c>
      <c r="G864" s="2" t="s">
        <v>2688</v>
      </c>
      <c r="H864" s="39" t="s">
        <v>1936</v>
      </c>
      <c r="I864" s="19" t="s">
        <v>48</v>
      </c>
      <c r="J864" s="28" t="s">
        <v>1802</v>
      </c>
      <c r="K864" s="58" t="s">
        <v>2506</v>
      </c>
      <c r="P864" s="2"/>
      <c r="Q864" s="2"/>
      <c r="R864" s="2"/>
      <c r="S864" s="2"/>
      <c r="T864" s="2"/>
      <c r="U864" s="2" t="s">
        <v>2509</v>
      </c>
      <c r="V864" s="2" t="s">
        <v>2512</v>
      </c>
      <c r="W864" s="2"/>
      <c r="X864" s="19"/>
      <c r="Y864" s="19"/>
      <c r="Z864" s="19"/>
      <c r="AA864" s="19"/>
    </row>
    <row r="865" spans="1:27" s="39" customFormat="1" ht="88.15" customHeight="1">
      <c r="A865" s="2" t="s">
        <v>835</v>
      </c>
      <c r="B865" s="65" t="s">
        <v>2671</v>
      </c>
      <c r="C865" s="19" t="s">
        <v>2633</v>
      </c>
      <c r="D865" s="19" t="s">
        <v>2507</v>
      </c>
      <c r="E865" s="19" t="s">
        <v>2656</v>
      </c>
      <c r="F865" s="19" t="s">
        <v>2617</v>
      </c>
      <c r="G865" s="2" t="s">
        <v>2687</v>
      </c>
      <c r="H865" s="19" t="s">
        <v>1936</v>
      </c>
      <c r="I865" s="19" t="s">
        <v>2499</v>
      </c>
      <c r="J865" s="28" t="s">
        <v>1297</v>
      </c>
      <c r="K865" s="19" t="s">
        <v>2507</v>
      </c>
      <c r="L865" s="19" t="s">
        <v>2582</v>
      </c>
      <c r="M865" s="19"/>
      <c r="N865" s="19"/>
      <c r="O865" s="19"/>
      <c r="P865" s="2"/>
      <c r="Q865" s="2"/>
      <c r="R865" s="2"/>
      <c r="S865" s="2"/>
      <c r="T865" s="2"/>
      <c r="U865" s="2" t="s">
        <v>2516</v>
      </c>
      <c r="V865" s="2" t="s">
        <v>2526</v>
      </c>
      <c r="W865" s="2" t="s">
        <v>2517</v>
      </c>
      <c r="X865" s="19"/>
      <c r="Y865" s="19"/>
      <c r="Z865" s="19"/>
      <c r="AA865" s="19"/>
    </row>
    <row r="866" spans="1:27" s="39" customFormat="1" ht="168">
      <c r="A866" s="2" t="s">
        <v>836</v>
      </c>
      <c r="B866" s="65" t="s">
        <v>2669</v>
      </c>
      <c r="C866" s="19" t="s">
        <v>2633</v>
      </c>
      <c r="D866" s="19" t="s">
        <v>2507</v>
      </c>
      <c r="E866" s="19" t="s">
        <v>2651</v>
      </c>
      <c r="F866" s="19" t="s">
        <v>2617</v>
      </c>
      <c r="G866" s="2" t="s">
        <v>2687</v>
      </c>
      <c r="H866" s="19" t="s">
        <v>1936</v>
      </c>
      <c r="I866" s="19" t="s">
        <v>2499</v>
      </c>
      <c r="J866" s="28" t="s">
        <v>1297</v>
      </c>
      <c r="K866" s="19" t="s">
        <v>2507</v>
      </c>
      <c r="L866" s="19" t="s">
        <v>2582</v>
      </c>
      <c r="M866" s="19"/>
      <c r="N866" s="19"/>
      <c r="O866" s="19"/>
      <c r="P866" s="2"/>
      <c r="Q866" s="2"/>
      <c r="R866" s="2"/>
      <c r="S866" s="2"/>
      <c r="T866" s="2"/>
      <c r="U866" s="2" t="s">
        <v>2516</v>
      </c>
      <c r="V866" s="2" t="s">
        <v>2526</v>
      </c>
      <c r="W866" s="2" t="s">
        <v>2517</v>
      </c>
      <c r="X866" s="19"/>
      <c r="Y866" s="19"/>
      <c r="Z866" s="19"/>
      <c r="AA866" s="19"/>
    </row>
    <row r="867" spans="1:27" s="39" customFormat="1" ht="168">
      <c r="A867" s="2" t="s">
        <v>1399</v>
      </c>
      <c r="B867" s="65" t="s">
        <v>2671</v>
      </c>
      <c r="C867" s="19" t="s">
        <v>2633</v>
      </c>
      <c r="D867" s="19" t="s">
        <v>2507</v>
      </c>
      <c r="E867" s="19" t="s">
        <v>2650</v>
      </c>
      <c r="F867" s="19" t="s">
        <v>2617</v>
      </c>
      <c r="G867" s="2" t="s">
        <v>2687</v>
      </c>
      <c r="H867" s="19" t="s">
        <v>1934</v>
      </c>
      <c r="I867" s="19" t="s">
        <v>64</v>
      </c>
      <c r="J867" s="28" t="s">
        <v>1367</v>
      </c>
      <c r="K867" s="19" t="s">
        <v>2507</v>
      </c>
      <c r="L867" s="19" t="s">
        <v>2582</v>
      </c>
      <c r="M867" s="19"/>
      <c r="N867" s="19"/>
      <c r="O867" s="19"/>
      <c r="P867" s="2"/>
      <c r="Q867" s="2"/>
      <c r="R867" s="2"/>
      <c r="S867" s="2"/>
      <c r="T867" s="2"/>
      <c r="U867" s="2" t="s">
        <v>2532</v>
      </c>
      <c r="V867" s="2"/>
      <c r="W867" s="2"/>
      <c r="X867" s="19"/>
      <c r="Y867" s="19"/>
      <c r="Z867" s="19"/>
      <c r="AA867" s="19"/>
    </row>
    <row r="868" spans="1:27" ht="168">
      <c r="A868" s="2" t="s">
        <v>2710</v>
      </c>
      <c r="B868" s="65" t="s">
        <v>2669</v>
      </c>
      <c r="C868" s="19" t="s">
        <v>2649</v>
      </c>
      <c r="D868" s="19" t="s">
        <v>2531</v>
      </c>
      <c r="E868" s="19" t="s">
        <v>2675</v>
      </c>
      <c r="F868" s="19" t="s">
        <v>2649</v>
      </c>
      <c r="G868" s="2" t="s">
        <v>2687</v>
      </c>
      <c r="H868" s="19" t="s">
        <v>1934</v>
      </c>
      <c r="I868" s="19" t="s">
        <v>64</v>
      </c>
      <c r="J868" s="28" t="s">
        <v>1367</v>
      </c>
      <c r="K868" s="19" t="s">
        <v>2507</v>
      </c>
      <c r="L868" s="19" t="s">
        <v>2582</v>
      </c>
      <c r="P868" s="2"/>
      <c r="Q868" s="2"/>
      <c r="R868" s="2"/>
      <c r="S868" s="2"/>
      <c r="T868" s="2"/>
      <c r="U868" s="2" t="s">
        <v>2532</v>
      </c>
      <c r="V868" s="2"/>
      <c r="W868" s="2"/>
      <c r="X868" s="19"/>
      <c r="Y868" s="19"/>
      <c r="Z868" s="19"/>
      <c r="AA868" s="19"/>
    </row>
    <row r="869" spans="1:27" ht="168">
      <c r="A869" s="2" t="s">
        <v>1400</v>
      </c>
      <c r="B869" s="65" t="s">
        <v>2669</v>
      </c>
      <c r="C869" s="19" t="s">
        <v>2599</v>
      </c>
      <c r="D869" s="19" t="s">
        <v>2505</v>
      </c>
      <c r="E869" s="19" t="s">
        <v>2709</v>
      </c>
      <c r="F869" s="19" t="s">
        <v>1212</v>
      </c>
      <c r="G869" s="2" t="s">
        <v>2687</v>
      </c>
      <c r="H869" s="19" t="s">
        <v>1934</v>
      </c>
      <c r="I869" s="19" t="s">
        <v>64</v>
      </c>
      <c r="J869" s="28" t="s">
        <v>1367</v>
      </c>
      <c r="K869" s="19" t="s">
        <v>2507</v>
      </c>
      <c r="L869" s="19" t="s">
        <v>2582</v>
      </c>
      <c r="P869" s="2"/>
      <c r="Q869" s="2"/>
      <c r="R869" s="2"/>
      <c r="S869" s="2"/>
      <c r="T869" s="2"/>
      <c r="U869" s="2" t="s">
        <v>2532</v>
      </c>
      <c r="V869" s="2"/>
      <c r="W869" s="2"/>
      <c r="X869" s="19"/>
      <c r="Y869" s="19"/>
      <c r="Z869" s="19"/>
      <c r="AA869" s="19"/>
    </row>
    <row r="870" spans="1:27" ht="168">
      <c r="A870" s="2" t="s">
        <v>867</v>
      </c>
      <c r="B870" s="65" t="s">
        <v>2671</v>
      </c>
      <c r="C870" s="19" t="s">
        <v>2601</v>
      </c>
      <c r="D870" s="19" t="s">
        <v>2505</v>
      </c>
      <c r="E870" s="19" t="s">
        <v>2650</v>
      </c>
      <c r="F870" s="19" t="s">
        <v>1211</v>
      </c>
      <c r="G870" s="2" t="s">
        <v>2690</v>
      </c>
      <c r="H870" s="19" t="s">
        <v>1933</v>
      </c>
      <c r="I870" s="19" t="s">
        <v>52</v>
      </c>
      <c r="J870" s="28" t="s">
        <v>1296</v>
      </c>
      <c r="K870" s="19" t="s">
        <v>2507</v>
      </c>
      <c r="L870" s="19" t="s">
        <v>2559</v>
      </c>
      <c r="P870" s="2"/>
      <c r="Q870" s="2"/>
      <c r="R870" s="2"/>
      <c r="S870" s="2"/>
      <c r="T870" s="2"/>
      <c r="U870" s="2" t="s">
        <v>2516</v>
      </c>
      <c r="V870" s="2" t="s">
        <v>2526</v>
      </c>
      <c r="W870" s="2"/>
      <c r="X870" s="19"/>
      <c r="Y870" s="19"/>
      <c r="Z870" s="19"/>
      <c r="AA870" s="19"/>
    </row>
    <row r="871" spans="1:27" ht="168">
      <c r="A871" s="2" t="s">
        <v>885</v>
      </c>
      <c r="B871" s="65" t="s">
        <v>2669</v>
      </c>
      <c r="C871" s="19" t="s">
        <v>2592</v>
      </c>
      <c r="D871" s="19" t="s">
        <v>2505</v>
      </c>
      <c r="E871" s="19" t="s">
        <v>2651</v>
      </c>
      <c r="F871" s="19" t="s">
        <v>1193</v>
      </c>
      <c r="G871" s="2" t="s">
        <v>2690</v>
      </c>
      <c r="H871" s="19" t="s">
        <v>1933</v>
      </c>
      <c r="I871" s="19" t="s">
        <v>52</v>
      </c>
      <c r="J871" s="28" t="s">
        <v>1296</v>
      </c>
      <c r="K871" s="19" t="s">
        <v>2507</v>
      </c>
      <c r="L871" s="19" t="s">
        <v>2559</v>
      </c>
      <c r="P871" s="2"/>
      <c r="Q871" s="2"/>
      <c r="R871" s="2"/>
      <c r="S871" s="2"/>
      <c r="T871" s="2"/>
      <c r="U871" s="2" t="s">
        <v>2516</v>
      </c>
      <c r="V871" s="2" t="s">
        <v>2526</v>
      </c>
      <c r="W871" s="2"/>
      <c r="X871" s="19"/>
      <c r="Y871" s="19"/>
      <c r="Z871" s="19"/>
      <c r="AA871" s="19"/>
    </row>
    <row r="872" spans="1:27" ht="88.15" customHeight="1">
      <c r="A872" s="2" t="s">
        <v>865</v>
      </c>
      <c r="B872" s="65" t="s">
        <v>2669</v>
      </c>
      <c r="C872" s="19" t="s">
        <v>2591</v>
      </c>
      <c r="D872" s="19" t="s">
        <v>2505</v>
      </c>
      <c r="E872" s="19" t="s">
        <v>2651</v>
      </c>
      <c r="F872" s="19" t="s">
        <v>1207</v>
      </c>
      <c r="G872" s="2" t="s">
        <v>2690</v>
      </c>
      <c r="H872" s="19" t="s">
        <v>1933</v>
      </c>
      <c r="I872" s="19" t="s">
        <v>52</v>
      </c>
      <c r="J872" s="28" t="s">
        <v>1296</v>
      </c>
      <c r="K872" s="19" t="s">
        <v>2507</v>
      </c>
      <c r="L872" s="19" t="s">
        <v>2559</v>
      </c>
      <c r="P872" s="2"/>
      <c r="Q872" s="2"/>
      <c r="R872" s="2"/>
      <c r="S872" s="2"/>
      <c r="T872" s="2"/>
      <c r="U872" s="2" t="s">
        <v>2516</v>
      </c>
      <c r="V872" s="2" t="s">
        <v>2526</v>
      </c>
      <c r="W872" s="2"/>
      <c r="X872" s="19"/>
      <c r="Y872" s="19"/>
      <c r="Z872" s="19"/>
      <c r="AA872" s="19"/>
    </row>
    <row r="873" spans="1:27" ht="88.15" customHeight="1">
      <c r="A873" s="2" t="s">
        <v>866</v>
      </c>
      <c r="B873" s="65" t="s">
        <v>2671</v>
      </c>
      <c r="C873" s="19" t="s">
        <v>2708</v>
      </c>
      <c r="D873" s="19" t="s">
        <v>2505</v>
      </c>
      <c r="E873" s="19" t="s">
        <v>2650</v>
      </c>
      <c r="F873" s="19" t="s">
        <v>1192</v>
      </c>
      <c r="G873" s="2" t="s">
        <v>2690</v>
      </c>
      <c r="H873" s="19" t="s">
        <v>1933</v>
      </c>
      <c r="I873" s="19" t="s">
        <v>52</v>
      </c>
      <c r="J873" s="28" t="s">
        <v>1296</v>
      </c>
      <c r="K873" s="19" t="s">
        <v>2507</v>
      </c>
      <c r="L873" s="19" t="s">
        <v>2559</v>
      </c>
      <c r="P873" s="2"/>
      <c r="Q873" s="2"/>
      <c r="R873" s="2"/>
      <c r="S873" s="2"/>
      <c r="T873" s="2"/>
      <c r="U873" s="2" t="s">
        <v>2516</v>
      </c>
      <c r="V873" s="2" t="s">
        <v>2526</v>
      </c>
      <c r="W873" s="2"/>
      <c r="X873" s="19"/>
      <c r="Y873" s="19"/>
      <c r="Z873" s="19"/>
      <c r="AA873" s="19"/>
    </row>
    <row r="874" spans="1:27" ht="168">
      <c r="A874" s="2" t="s">
        <v>869</v>
      </c>
      <c r="B874" s="65" t="s">
        <v>2669</v>
      </c>
      <c r="C874" s="19" t="s">
        <v>2592</v>
      </c>
      <c r="D874" s="19" t="s">
        <v>2505</v>
      </c>
      <c r="E874" s="19" t="s">
        <v>2650</v>
      </c>
      <c r="F874" s="19" t="s">
        <v>1193</v>
      </c>
      <c r="G874" s="2" t="s">
        <v>2690</v>
      </c>
      <c r="H874" s="19" t="s">
        <v>1933</v>
      </c>
      <c r="I874" s="19" t="s">
        <v>52</v>
      </c>
      <c r="J874" s="28" t="s">
        <v>1296</v>
      </c>
      <c r="K874" s="19" t="s">
        <v>2507</v>
      </c>
      <c r="L874" s="19" t="s">
        <v>2559</v>
      </c>
      <c r="P874" s="2"/>
      <c r="Q874" s="2"/>
      <c r="R874" s="2"/>
      <c r="S874" s="2"/>
      <c r="T874" s="2"/>
      <c r="U874" s="2" t="s">
        <v>2516</v>
      </c>
      <c r="V874" s="2" t="s">
        <v>2526</v>
      </c>
      <c r="W874" s="2"/>
      <c r="X874" s="19"/>
      <c r="Y874" s="19"/>
      <c r="Z874" s="19"/>
      <c r="AA874" s="19"/>
    </row>
    <row r="875" spans="1:27" s="39" customFormat="1" ht="168">
      <c r="A875" s="2" t="s">
        <v>868</v>
      </c>
      <c r="B875" s="65" t="s">
        <v>2669</v>
      </c>
      <c r="C875" s="19" t="s">
        <v>2591</v>
      </c>
      <c r="D875" s="19" t="s">
        <v>2505</v>
      </c>
      <c r="E875" s="19" t="s">
        <v>2654</v>
      </c>
      <c r="F875" s="19" t="s">
        <v>1207</v>
      </c>
      <c r="G875" s="2" t="s">
        <v>2707</v>
      </c>
      <c r="H875" s="19" t="s">
        <v>1933</v>
      </c>
      <c r="I875" s="19" t="s">
        <v>52</v>
      </c>
      <c r="J875" s="28" t="s">
        <v>1296</v>
      </c>
      <c r="K875" s="19" t="s">
        <v>2507</v>
      </c>
      <c r="L875" s="19" t="s">
        <v>2559</v>
      </c>
      <c r="M875" s="19"/>
      <c r="N875" s="19"/>
      <c r="O875" s="19"/>
      <c r="P875" s="2"/>
      <c r="Q875" s="2"/>
      <c r="R875" s="2"/>
      <c r="S875" s="2"/>
      <c r="T875" s="2"/>
      <c r="U875" s="2" t="s">
        <v>2516</v>
      </c>
      <c r="V875" s="2" t="s">
        <v>2526</v>
      </c>
      <c r="W875" s="2"/>
      <c r="X875" s="19"/>
      <c r="Y875" s="19"/>
      <c r="Z875" s="19"/>
      <c r="AA875" s="19"/>
    </row>
    <row r="876" spans="1:27" s="39" customFormat="1" ht="168">
      <c r="A876" s="2" t="s">
        <v>870</v>
      </c>
      <c r="B876" s="65" t="s">
        <v>2671</v>
      </c>
      <c r="C876" s="19" t="s">
        <v>2630</v>
      </c>
      <c r="D876" s="19" t="s">
        <v>2506</v>
      </c>
      <c r="E876" s="19" t="s">
        <v>2652</v>
      </c>
      <c r="F876" s="19" t="s">
        <v>1215</v>
      </c>
      <c r="G876" s="2" t="s">
        <v>2690</v>
      </c>
      <c r="H876" s="19" t="s">
        <v>1933</v>
      </c>
      <c r="I876" s="19" t="s">
        <v>52</v>
      </c>
      <c r="J876" s="28" t="s">
        <v>1296</v>
      </c>
      <c r="K876" s="19" t="s">
        <v>2507</v>
      </c>
      <c r="L876" s="19" t="s">
        <v>2559</v>
      </c>
      <c r="M876" s="19"/>
      <c r="N876" s="19"/>
      <c r="O876" s="19"/>
      <c r="P876" s="2"/>
      <c r="Q876" s="2"/>
      <c r="R876" s="2"/>
      <c r="S876" s="2"/>
      <c r="T876" s="2"/>
      <c r="U876" s="2" t="s">
        <v>2516</v>
      </c>
      <c r="V876" s="2" t="s">
        <v>2526</v>
      </c>
      <c r="W876" s="2"/>
      <c r="X876" s="19"/>
      <c r="Y876" s="19"/>
      <c r="Z876" s="19"/>
      <c r="AA876" s="19"/>
    </row>
    <row r="877" spans="1:27" ht="84">
      <c r="A877" s="38" t="s">
        <v>697</v>
      </c>
      <c r="B877" s="65" t="s">
        <v>2669</v>
      </c>
      <c r="C877" s="39" t="s">
        <v>2601</v>
      </c>
      <c r="D877" s="39" t="s">
        <v>2505</v>
      </c>
      <c r="E877" s="39" t="s">
        <v>2676</v>
      </c>
      <c r="F877" s="39" t="s">
        <v>1211</v>
      </c>
      <c r="G877" s="2" t="s">
        <v>2693</v>
      </c>
      <c r="H877" s="39" t="s">
        <v>1936</v>
      </c>
      <c r="I877" s="39" t="s">
        <v>48</v>
      </c>
      <c r="J877" s="40" t="s">
        <v>2372</v>
      </c>
      <c r="K877" s="39" t="s">
        <v>2506</v>
      </c>
      <c r="L877" s="39" t="s">
        <v>2562</v>
      </c>
      <c r="M877" s="39"/>
      <c r="N877" s="39"/>
      <c r="O877" s="39"/>
      <c r="P877" s="2"/>
      <c r="Q877" s="2"/>
      <c r="R877" s="2"/>
      <c r="S877" s="2"/>
      <c r="T877" s="2"/>
      <c r="U877" s="2" t="s">
        <v>2532</v>
      </c>
      <c r="V877" s="2"/>
      <c r="W877" s="2"/>
      <c r="X877" s="19"/>
      <c r="Y877" s="19"/>
      <c r="Z877" s="19"/>
      <c r="AA877" s="19"/>
    </row>
    <row r="878" spans="1:27" ht="84">
      <c r="A878" s="38" t="s">
        <v>697</v>
      </c>
      <c r="B878" s="65" t="s">
        <v>2669</v>
      </c>
      <c r="C878" s="39" t="s">
        <v>2601</v>
      </c>
      <c r="D878" s="39" t="s">
        <v>2505</v>
      </c>
      <c r="E878" s="39" t="s">
        <v>2676</v>
      </c>
      <c r="F878" s="39" t="s">
        <v>1211</v>
      </c>
      <c r="G878" s="2" t="s">
        <v>2693</v>
      </c>
      <c r="H878" s="39"/>
      <c r="I878" s="39" t="s">
        <v>62</v>
      </c>
      <c r="J878" s="40" t="s">
        <v>2372</v>
      </c>
      <c r="K878" s="39" t="s">
        <v>2506</v>
      </c>
      <c r="L878" s="39" t="s">
        <v>2562</v>
      </c>
      <c r="M878" s="39"/>
      <c r="N878" s="39"/>
      <c r="O878" s="39"/>
      <c r="P878" s="2"/>
      <c r="Q878" s="2"/>
      <c r="R878" s="2"/>
      <c r="S878" s="2"/>
      <c r="T878" s="2"/>
      <c r="U878" s="2" t="s">
        <v>2532</v>
      </c>
      <c r="V878" s="2"/>
      <c r="W878" s="2"/>
      <c r="X878" s="19"/>
      <c r="Y878" s="19"/>
      <c r="Z878" s="19"/>
      <c r="AA878" s="19"/>
    </row>
    <row r="879" spans="1:27" ht="63">
      <c r="A879" s="19" t="s">
        <v>988</v>
      </c>
      <c r="B879" s="65" t="s">
        <v>2671</v>
      </c>
      <c r="C879" s="19" t="s">
        <v>2592</v>
      </c>
      <c r="D879" s="19" t="s">
        <v>2505</v>
      </c>
      <c r="E879" s="19" t="s">
        <v>2654</v>
      </c>
      <c r="F879" s="19" t="s">
        <v>1193</v>
      </c>
      <c r="G879" s="2" t="s">
        <v>2702</v>
      </c>
      <c r="H879" s="19" t="s">
        <v>1937</v>
      </c>
      <c r="I879" s="19" t="s">
        <v>56</v>
      </c>
      <c r="J879" s="28" t="s">
        <v>1295</v>
      </c>
      <c r="K879" s="19" t="s">
        <v>2505</v>
      </c>
      <c r="L879" s="19" t="s">
        <v>2533</v>
      </c>
      <c r="P879" s="2"/>
      <c r="Q879" s="2"/>
      <c r="R879" s="2"/>
      <c r="S879" s="2"/>
      <c r="T879" s="2"/>
      <c r="U879" s="2" t="s">
        <v>2527</v>
      </c>
      <c r="V879" s="2" t="s">
        <v>2549</v>
      </c>
      <c r="W879" s="2"/>
      <c r="X879" s="19"/>
      <c r="Y879" s="19"/>
      <c r="Z879" s="19"/>
      <c r="AA879" s="19"/>
    </row>
    <row r="880" spans="1:27" ht="42">
      <c r="A880" s="19" t="s">
        <v>2703</v>
      </c>
      <c r="B880" s="65" t="s">
        <v>2669</v>
      </c>
      <c r="C880" s="19" t="s">
        <v>2592</v>
      </c>
      <c r="D880" s="19" t="s">
        <v>2505</v>
      </c>
      <c r="E880" s="19" t="s">
        <v>2704</v>
      </c>
      <c r="H880" s="19" t="s">
        <v>1937</v>
      </c>
      <c r="I880" s="19" t="s">
        <v>56</v>
      </c>
      <c r="J880" s="28" t="s">
        <v>1294</v>
      </c>
      <c r="K880" s="19" t="s">
        <v>2505</v>
      </c>
      <c r="L880" s="19" t="s">
        <v>2533</v>
      </c>
      <c r="P880" s="2"/>
      <c r="Q880" s="2"/>
      <c r="R880" s="2"/>
      <c r="S880" s="2"/>
      <c r="T880" s="2"/>
      <c r="U880" s="2" t="s">
        <v>2527</v>
      </c>
      <c r="V880" s="2" t="s">
        <v>2549</v>
      </c>
      <c r="W880" s="2"/>
      <c r="X880" s="19"/>
      <c r="Y880" s="19"/>
      <c r="Z880" s="19"/>
      <c r="AA880" s="19"/>
    </row>
    <row r="881" spans="1:27" ht="63">
      <c r="A881" s="19" t="s">
        <v>986</v>
      </c>
      <c r="B881" s="65" t="s">
        <v>2671</v>
      </c>
      <c r="C881" s="19" t="s">
        <v>2592</v>
      </c>
      <c r="D881" s="19" t="s">
        <v>2505</v>
      </c>
      <c r="E881" s="19" t="s">
        <v>2656</v>
      </c>
      <c r="F881" s="19" t="s">
        <v>1193</v>
      </c>
      <c r="G881" s="2" t="s">
        <v>2702</v>
      </c>
      <c r="H881" s="19" t="s">
        <v>1937</v>
      </c>
      <c r="I881" s="19" t="s">
        <v>56</v>
      </c>
      <c r="J881" s="28" t="s">
        <v>1294</v>
      </c>
      <c r="K881" s="19" t="s">
        <v>2505</v>
      </c>
      <c r="L881" s="19" t="s">
        <v>2533</v>
      </c>
      <c r="P881" s="2"/>
      <c r="Q881" s="2"/>
      <c r="R881" s="2"/>
      <c r="S881" s="2"/>
      <c r="T881" s="2"/>
      <c r="U881" s="2" t="s">
        <v>2527</v>
      </c>
      <c r="V881" s="2" t="s">
        <v>2549</v>
      </c>
      <c r="W881" s="2"/>
      <c r="X881" s="19"/>
      <c r="Y881" s="19"/>
      <c r="Z881" s="19"/>
      <c r="AA881" s="19"/>
    </row>
    <row r="882" spans="1:27" ht="168">
      <c r="A882" s="2" t="s">
        <v>2051</v>
      </c>
      <c r="B882" s="65" t="s">
        <v>2671</v>
      </c>
      <c r="C882" s="19" t="s">
        <v>2677</v>
      </c>
      <c r="D882" s="19" t="s">
        <v>2507</v>
      </c>
      <c r="E882" s="19" t="s">
        <v>2675</v>
      </c>
      <c r="F882" s="19" t="s">
        <v>1233</v>
      </c>
      <c r="G882" s="2" t="s">
        <v>2693</v>
      </c>
      <c r="I882" s="19" t="s">
        <v>49</v>
      </c>
      <c r="J882" s="28" t="s">
        <v>2026</v>
      </c>
      <c r="K882" s="19" t="s">
        <v>2507</v>
      </c>
      <c r="L882" s="19" t="s">
        <v>2559</v>
      </c>
      <c r="P882" s="2"/>
      <c r="Q882" s="2"/>
      <c r="R882" s="2"/>
      <c r="S882" s="2"/>
      <c r="T882" s="2"/>
      <c r="U882" s="2" t="s">
        <v>2516</v>
      </c>
      <c r="V882" s="2" t="s">
        <v>2526</v>
      </c>
      <c r="W882" s="2"/>
      <c r="X882" s="19"/>
      <c r="Y882" s="19"/>
      <c r="Z882" s="19"/>
      <c r="AA882" s="19"/>
    </row>
    <row r="883" spans="1:27" ht="168">
      <c r="A883" s="2" t="s">
        <v>2050</v>
      </c>
      <c r="B883" s="65" t="s">
        <v>2671</v>
      </c>
      <c r="C883" s="19" t="s">
        <v>2677</v>
      </c>
      <c r="D883" s="19" t="s">
        <v>2507</v>
      </c>
      <c r="E883" s="19" t="s">
        <v>2654</v>
      </c>
      <c r="F883" s="19" t="s">
        <v>1233</v>
      </c>
      <c r="G883" s="2" t="s">
        <v>2693</v>
      </c>
      <c r="I883" s="19" t="s">
        <v>49</v>
      </c>
      <c r="J883" s="28" t="s">
        <v>2026</v>
      </c>
      <c r="K883" s="19" t="s">
        <v>2507</v>
      </c>
      <c r="L883" s="19" t="s">
        <v>2559</v>
      </c>
      <c r="P883" s="2"/>
      <c r="Q883" s="2"/>
      <c r="R883" s="2"/>
      <c r="S883" s="2"/>
      <c r="T883" s="2"/>
      <c r="U883" s="2" t="s">
        <v>2516</v>
      </c>
      <c r="V883" s="2" t="s">
        <v>2526</v>
      </c>
      <c r="W883" s="2"/>
      <c r="X883" s="19"/>
      <c r="Y883" s="19"/>
      <c r="Z883" s="19"/>
      <c r="AA883" s="19"/>
    </row>
    <row r="884" spans="1:27" ht="168">
      <c r="A884" s="2" t="s">
        <v>2052</v>
      </c>
      <c r="B884" s="65" t="s">
        <v>2671</v>
      </c>
      <c r="C884" s="19" t="s">
        <v>2677</v>
      </c>
      <c r="D884" s="19" t="s">
        <v>2507</v>
      </c>
      <c r="E884" s="19" t="s">
        <v>2676</v>
      </c>
      <c r="F884" s="19" t="s">
        <v>1233</v>
      </c>
      <c r="G884" s="2" t="s">
        <v>2693</v>
      </c>
      <c r="I884" s="19" t="s">
        <v>49</v>
      </c>
      <c r="J884" s="28" t="s">
        <v>2026</v>
      </c>
      <c r="K884" s="19" t="s">
        <v>2507</v>
      </c>
      <c r="L884" s="19" t="s">
        <v>2559</v>
      </c>
      <c r="P884" s="2"/>
      <c r="Q884" s="2"/>
      <c r="R884" s="2"/>
      <c r="S884" s="2"/>
      <c r="T884" s="2"/>
      <c r="U884" s="2" t="s">
        <v>2516</v>
      </c>
      <c r="V884" s="2" t="s">
        <v>2526</v>
      </c>
      <c r="W884" s="2"/>
      <c r="X884" s="19"/>
      <c r="Y884" s="19"/>
      <c r="Z884" s="19"/>
      <c r="AA884" s="19"/>
    </row>
    <row r="885" spans="1:27" ht="147">
      <c r="A885" s="2" t="s">
        <v>360</v>
      </c>
      <c r="B885" s="65" t="s">
        <v>2671</v>
      </c>
      <c r="C885" s="19" t="s">
        <v>2699</v>
      </c>
      <c r="D885" s="19" t="s">
        <v>2506</v>
      </c>
      <c r="E885" s="19" t="s">
        <v>2654</v>
      </c>
      <c r="F885" s="19" t="s">
        <v>1226</v>
      </c>
      <c r="G885" s="2" t="s">
        <v>2687</v>
      </c>
      <c r="I885" s="19" t="s">
        <v>39</v>
      </c>
      <c r="J885" s="28" t="s">
        <v>1873</v>
      </c>
      <c r="K885" s="19" t="s">
        <v>2506</v>
      </c>
      <c r="L885" s="19" t="s">
        <v>2541</v>
      </c>
      <c r="P885" s="2"/>
      <c r="Q885" s="2"/>
      <c r="R885" s="2"/>
      <c r="S885" s="2"/>
      <c r="T885" s="2"/>
      <c r="U885" s="2" t="s">
        <v>2532</v>
      </c>
      <c r="V885" s="2"/>
      <c r="W885" s="2"/>
      <c r="X885" s="19"/>
      <c r="Y885" s="19"/>
      <c r="Z885" s="19"/>
      <c r="AA885" s="19"/>
    </row>
    <row r="886" spans="1:27" ht="88.15" customHeight="1">
      <c r="A886" s="2" t="s">
        <v>362</v>
      </c>
      <c r="B886" s="65" t="s">
        <v>2671</v>
      </c>
      <c r="C886" s="19" t="s">
        <v>2595</v>
      </c>
      <c r="D886" s="19" t="s">
        <v>2506</v>
      </c>
      <c r="E886" s="19" t="s">
        <v>2652</v>
      </c>
      <c r="F886" s="19" t="s">
        <v>1215</v>
      </c>
      <c r="G886" s="2" t="s">
        <v>2687</v>
      </c>
      <c r="I886" s="19" t="s">
        <v>39</v>
      </c>
      <c r="J886" s="28" t="s">
        <v>1873</v>
      </c>
      <c r="K886" s="19" t="s">
        <v>2506</v>
      </c>
      <c r="L886" s="19" t="s">
        <v>2541</v>
      </c>
      <c r="P886" s="2"/>
      <c r="Q886" s="2"/>
      <c r="R886" s="2"/>
      <c r="S886" s="2"/>
      <c r="T886" s="2"/>
      <c r="U886" s="2" t="s">
        <v>2532</v>
      </c>
      <c r="V886" s="2"/>
      <c r="W886" s="2"/>
      <c r="X886" s="19"/>
      <c r="Y886" s="19"/>
      <c r="Z886" s="19"/>
      <c r="AA886" s="19"/>
    </row>
    <row r="887" spans="1:27" ht="88.15" customHeight="1">
      <c r="A887" s="2" t="s">
        <v>358</v>
      </c>
      <c r="B887" s="65" t="s">
        <v>2669</v>
      </c>
      <c r="C887" s="19" t="s">
        <v>2642</v>
      </c>
      <c r="D887" s="19" t="s">
        <v>2505</v>
      </c>
      <c r="E887" s="19" t="s">
        <v>2654</v>
      </c>
      <c r="F887" s="19" t="s">
        <v>1204</v>
      </c>
      <c r="G887" s="2" t="s">
        <v>2687</v>
      </c>
      <c r="I887" s="19" t="s">
        <v>39</v>
      </c>
      <c r="J887" s="28" t="s">
        <v>1873</v>
      </c>
      <c r="K887" s="19" t="s">
        <v>2506</v>
      </c>
      <c r="L887" s="19" t="s">
        <v>2541</v>
      </c>
      <c r="P887" s="2"/>
      <c r="Q887" s="2"/>
      <c r="R887" s="2"/>
      <c r="S887" s="2"/>
      <c r="T887" s="2"/>
      <c r="U887" s="2" t="s">
        <v>2532</v>
      </c>
      <c r="V887" s="2"/>
      <c r="W887" s="2"/>
      <c r="X887" s="19"/>
      <c r="Y887" s="19"/>
      <c r="Z887" s="19"/>
      <c r="AA887" s="19"/>
    </row>
    <row r="888" spans="1:27" s="39" customFormat="1" ht="147">
      <c r="A888" s="19" t="s">
        <v>353</v>
      </c>
      <c r="B888" s="65" t="s">
        <v>2671</v>
      </c>
      <c r="C888" s="19" t="s">
        <v>2595</v>
      </c>
      <c r="D888" s="19" t="s">
        <v>2506</v>
      </c>
      <c r="E888" s="19" t="s">
        <v>2654</v>
      </c>
      <c r="F888" s="19" t="s">
        <v>1215</v>
      </c>
      <c r="G888" s="2" t="s">
        <v>2698</v>
      </c>
      <c r="H888" s="19"/>
      <c r="I888" s="19" t="s">
        <v>39</v>
      </c>
      <c r="J888" s="28" t="s">
        <v>1873</v>
      </c>
      <c r="K888" s="19" t="s">
        <v>2506</v>
      </c>
      <c r="L888" s="19" t="s">
        <v>2541</v>
      </c>
      <c r="M888" s="19"/>
      <c r="N888" s="19"/>
      <c r="O888" s="19"/>
      <c r="P888" s="2"/>
      <c r="Q888" s="2"/>
      <c r="R888" s="2"/>
      <c r="S888" s="2"/>
      <c r="T888" s="2"/>
      <c r="U888" s="2" t="s">
        <v>2532</v>
      </c>
      <c r="V888" s="2"/>
      <c r="W888" s="2"/>
      <c r="X888" s="19"/>
      <c r="Y888" s="19"/>
      <c r="Z888" s="19"/>
      <c r="AA888" s="19"/>
    </row>
    <row r="889" spans="1:27" s="39" customFormat="1" ht="147">
      <c r="A889" s="2" t="s">
        <v>359</v>
      </c>
      <c r="B889" s="65" t="s">
        <v>2671</v>
      </c>
      <c r="C889" s="19" t="s">
        <v>2595</v>
      </c>
      <c r="D889" s="19" t="s">
        <v>2506</v>
      </c>
      <c r="E889" s="19" t="s">
        <v>2654</v>
      </c>
      <c r="F889" s="19" t="s">
        <v>1215</v>
      </c>
      <c r="G889" s="2" t="s">
        <v>2687</v>
      </c>
      <c r="H889" s="19"/>
      <c r="I889" s="19" t="s">
        <v>39</v>
      </c>
      <c r="J889" s="28" t="s">
        <v>1873</v>
      </c>
      <c r="K889" s="19" t="s">
        <v>2506</v>
      </c>
      <c r="L889" s="19" t="s">
        <v>2541</v>
      </c>
      <c r="M889" s="19"/>
      <c r="N889" s="19"/>
      <c r="O889" s="19"/>
      <c r="P889" s="2"/>
      <c r="Q889" s="2"/>
      <c r="R889" s="2"/>
      <c r="S889" s="2"/>
      <c r="T889" s="2"/>
      <c r="U889" s="2" t="s">
        <v>2532</v>
      </c>
      <c r="V889" s="2"/>
      <c r="W889" s="2"/>
      <c r="X889" s="19"/>
      <c r="Y889" s="19"/>
      <c r="Z889" s="19"/>
      <c r="AA889" s="19"/>
    </row>
    <row r="890" spans="1:27" ht="88.15" customHeight="1">
      <c r="A890" s="2" t="s">
        <v>361</v>
      </c>
      <c r="B890" s="65" t="s">
        <v>2671</v>
      </c>
      <c r="C890" s="19" t="s">
        <v>2595</v>
      </c>
      <c r="D890" s="19" t="s">
        <v>2506</v>
      </c>
      <c r="E890" s="19" t="s">
        <v>2654</v>
      </c>
      <c r="F890" s="19" t="s">
        <v>1215</v>
      </c>
      <c r="G890" s="2" t="s">
        <v>2698</v>
      </c>
      <c r="I890" s="19" t="s">
        <v>39</v>
      </c>
      <c r="J890" s="28" t="s">
        <v>1873</v>
      </c>
      <c r="K890" s="19" t="s">
        <v>2506</v>
      </c>
      <c r="L890" s="19" t="s">
        <v>2541</v>
      </c>
      <c r="P890" s="2"/>
      <c r="Q890" s="2"/>
      <c r="R890" s="2"/>
      <c r="S890" s="2"/>
      <c r="T890" s="2"/>
      <c r="U890" s="2" t="s">
        <v>2532</v>
      </c>
      <c r="V890" s="2"/>
      <c r="W890" s="2"/>
      <c r="X890" s="19"/>
      <c r="Y890" s="19"/>
      <c r="Z890" s="19"/>
      <c r="AA890" s="19"/>
    </row>
    <row r="891" spans="1:27" s="39" customFormat="1" ht="147">
      <c r="A891" s="2" t="s">
        <v>372</v>
      </c>
      <c r="B891" s="65" t="s">
        <v>2671</v>
      </c>
      <c r="C891" s="19" t="s">
        <v>2659</v>
      </c>
      <c r="D891" s="19" t="s">
        <v>2641</v>
      </c>
      <c r="E891" s="19" t="s">
        <v>2676</v>
      </c>
      <c r="F891" s="19" t="s">
        <v>2646</v>
      </c>
      <c r="G891" s="2" t="s">
        <v>2687</v>
      </c>
      <c r="H891" s="19"/>
      <c r="I891" s="19" t="s">
        <v>39</v>
      </c>
      <c r="J891" s="28" t="s">
        <v>1873</v>
      </c>
      <c r="K891" s="19" t="s">
        <v>2506</v>
      </c>
      <c r="L891" s="19" t="s">
        <v>2541</v>
      </c>
      <c r="M891" s="19"/>
      <c r="N891" s="19"/>
      <c r="O891" s="19"/>
      <c r="P891" s="2"/>
      <c r="Q891" s="2"/>
      <c r="R891" s="2"/>
      <c r="S891" s="2"/>
      <c r="T891" s="2"/>
      <c r="U891" s="2" t="s">
        <v>2532</v>
      </c>
      <c r="V891" s="2"/>
      <c r="W891" s="2"/>
      <c r="X891" s="19"/>
      <c r="Y891" s="19"/>
      <c r="Z891" s="19"/>
      <c r="AA891" s="19"/>
    </row>
    <row r="892" spans="1:27" s="39" customFormat="1" ht="147">
      <c r="A892" s="2" t="s">
        <v>363</v>
      </c>
      <c r="B892" s="65" t="s">
        <v>2671</v>
      </c>
      <c r="C892" s="19" t="s">
        <v>2684</v>
      </c>
      <c r="D892" s="19" t="s">
        <v>2506</v>
      </c>
      <c r="E892" s="19" t="s">
        <v>2704</v>
      </c>
      <c r="F892" s="19" t="s">
        <v>1226</v>
      </c>
      <c r="G892" s="2" t="s">
        <v>2698</v>
      </c>
      <c r="H892" s="19"/>
      <c r="I892" s="19" t="s">
        <v>39</v>
      </c>
      <c r="J892" s="28" t="s">
        <v>1873</v>
      </c>
      <c r="K892" s="19" t="s">
        <v>2506</v>
      </c>
      <c r="L892" s="19" t="s">
        <v>2541</v>
      </c>
      <c r="M892" s="19"/>
      <c r="N892" s="19"/>
      <c r="O892" s="19"/>
      <c r="P892" s="2"/>
      <c r="Q892" s="2"/>
      <c r="R892" s="2"/>
      <c r="S892" s="2"/>
      <c r="T892" s="2"/>
      <c r="U892" s="2" t="s">
        <v>2532</v>
      </c>
      <c r="V892" s="2"/>
      <c r="W892" s="2"/>
      <c r="X892" s="19"/>
      <c r="Y892" s="19"/>
      <c r="Z892" s="19"/>
      <c r="AA892" s="19"/>
    </row>
    <row r="893" spans="1:27" ht="84">
      <c r="A893" s="2" t="s">
        <v>2356</v>
      </c>
      <c r="B893" s="65" t="s">
        <v>2669</v>
      </c>
      <c r="C893" s="19" t="s">
        <v>2592</v>
      </c>
      <c r="D893" s="19" t="s">
        <v>2505</v>
      </c>
      <c r="E893" s="19" t="s">
        <v>2656</v>
      </c>
      <c r="F893" s="19" t="s">
        <v>1193</v>
      </c>
      <c r="G893" s="2" t="s">
        <v>2694</v>
      </c>
      <c r="I893" s="19" t="s">
        <v>62</v>
      </c>
      <c r="J893" s="28" t="s">
        <v>2504</v>
      </c>
      <c r="K893" s="19" t="s">
        <v>2505</v>
      </c>
      <c r="L893" s="19" t="s">
        <v>2533</v>
      </c>
      <c r="M893" s="19" t="s">
        <v>2534</v>
      </c>
      <c r="P893" s="2"/>
      <c r="Q893" s="2"/>
      <c r="R893" s="2"/>
      <c r="S893" s="2"/>
      <c r="T893" s="2"/>
      <c r="U893" s="2" t="s">
        <v>2527</v>
      </c>
      <c r="V893" s="2" t="s">
        <v>2549</v>
      </c>
      <c r="W893" s="2" t="s">
        <v>2550</v>
      </c>
      <c r="X893" s="19"/>
      <c r="Y893" s="19"/>
      <c r="Z893" s="19"/>
      <c r="AA893" s="19"/>
    </row>
    <row r="894" spans="1:27" ht="84">
      <c r="A894" s="2" t="s">
        <v>2357</v>
      </c>
      <c r="B894" s="65" t="s">
        <v>2671</v>
      </c>
      <c r="C894" s="19" t="s">
        <v>2592</v>
      </c>
      <c r="D894" s="19" t="s">
        <v>2505</v>
      </c>
      <c r="E894" s="19" t="s">
        <v>2704</v>
      </c>
      <c r="F894" s="19" t="s">
        <v>1193</v>
      </c>
      <c r="G894" s="2" t="s">
        <v>2694</v>
      </c>
      <c r="I894" s="19" t="s">
        <v>62</v>
      </c>
      <c r="J894" s="28" t="s">
        <v>2504</v>
      </c>
      <c r="K894" s="19" t="s">
        <v>2505</v>
      </c>
      <c r="L894" s="19" t="s">
        <v>2533</v>
      </c>
      <c r="M894" s="19" t="s">
        <v>2534</v>
      </c>
      <c r="P894" s="2"/>
      <c r="Q894" s="2"/>
      <c r="R894" s="2"/>
      <c r="S894" s="2"/>
      <c r="T894" s="2"/>
      <c r="U894" s="2" t="s">
        <v>2527</v>
      </c>
      <c r="V894" s="2" t="s">
        <v>2549</v>
      </c>
      <c r="W894" s="2" t="s">
        <v>2550</v>
      </c>
      <c r="X894" s="19"/>
      <c r="Y894" s="19"/>
      <c r="Z894" s="19"/>
      <c r="AA894" s="19"/>
    </row>
    <row r="895" spans="1:27" ht="42">
      <c r="A895" s="2" t="s">
        <v>410</v>
      </c>
      <c r="B895" s="65" t="s">
        <v>2671</v>
      </c>
      <c r="C895" s="19" t="s">
        <v>2663</v>
      </c>
      <c r="D895" s="19" t="s">
        <v>2506</v>
      </c>
      <c r="E895" s="19" t="s">
        <v>2654</v>
      </c>
      <c r="F895" s="19" t="s">
        <v>1226</v>
      </c>
      <c r="G895" s="2" t="s">
        <v>2693</v>
      </c>
      <c r="I895" s="19" t="s">
        <v>405</v>
      </c>
      <c r="J895" s="28" t="s">
        <v>1813</v>
      </c>
      <c r="K895" s="58" t="s">
        <v>2506</v>
      </c>
      <c r="P895" s="2"/>
      <c r="Q895" s="2"/>
      <c r="R895" s="2"/>
      <c r="S895" s="2"/>
      <c r="T895" s="2"/>
      <c r="U895" s="2" t="s">
        <v>2509</v>
      </c>
      <c r="V895" s="2" t="s">
        <v>2514</v>
      </c>
      <c r="W895" s="2"/>
      <c r="X895" s="19"/>
      <c r="Y895" s="19"/>
      <c r="Z895" s="19"/>
      <c r="AA895" s="19"/>
    </row>
    <row r="896" spans="1:27" ht="42">
      <c r="A896" s="2" t="s">
        <v>693</v>
      </c>
      <c r="B896" s="65" t="s">
        <v>2671</v>
      </c>
      <c r="C896" s="19" t="s">
        <v>2643</v>
      </c>
      <c r="D896" s="19" t="s">
        <v>2506</v>
      </c>
      <c r="E896" s="19" t="s">
        <v>2654</v>
      </c>
      <c r="F896" s="19" t="s">
        <v>1220</v>
      </c>
      <c r="G896" s="2" t="s">
        <v>2693</v>
      </c>
      <c r="H896" s="39" t="s">
        <v>1936</v>
      </c>
      <c r="I896" s="19" t="s">
        <v>48</v>
      </c>
      <c r="J896" s="28" t="s">
        <v>1813</v>
      </c>
      <c r="K896" s="58" t="s">
        <v>2506</v>
      </c>
      <c r="P896" s="2"/>
      <c r="Q896" s="2"/>
      <c r="R896" s="2"/>
      <c r="S896" s="2"/>
      <c r="T896" s="2"/>
      <c r="U896" s="2" t="s">
        <v>2509</v>
      </c>
      <c r="V896" s="2" t="s">
        <v>2514</v>
      </c>
      <c r="W896" s="2"/>
      <c r="X896" s="19"/>
      <c r="Y896" s="19"/>
      <c r="Z896" s="19"/>
      <c r="AA896" s="19"/>
    </row>
    <row r="897" spans="1:27" ht="42">
      <c r="A897" s="38" t="s">
        <v>409</v>
      </c>
      <c r="B897" s="65" t="s">
        <v>2671</v>
      </c>
      <c r="C897" s="39" t="s">
        <v>2663</v>
      </c>
      <c r="D897" s="39" t="s">
        <v>2506</v>
      </c>
      <c r="E897" s="39" t="s">
        <v>2656</v>
      </c>
      <c r="F897" s="39" t="s">
        <v>1226</v>
      </c>
      <c r="G897" s="2" t="s">
        <v>2693</v>
      </c>
      <c r="H897" s="39" t="s">
        <v>1936</v>
      </c>
      <c r="I897" s="39" t="s">
        <v>48</v>
      </c>
      <c r="J897" s="40" t="s">
        <v>1813</v>
      </c>
      <c r="K897" s="58" t="s">
        <v>2506</v>
      </c>
      <c r="L897" s="39"/>
      <c r="M897" s="39"/>
      <c r="N897" s="39"/>
      <c r="O897" s="39"/>
      <c r="P897" s="2"/>
      <c r="Q897" s="2"/>
      <c r="R897" s="2"/>
      <c r="S897" s="2"/>
      <c r="T897" s="2"/>
      <c r="U897" s="2" t="s">
        <v>2509</v>
      </c>
      <c r="V897" s="2" t="s">
        <v>2514</v>
      </c>
      <c r="W897" s="2"/>
      <c r="X897" s="19"/>
      <c r="Y897" s="19"/>
      <c r="Z897" s="19"/>
      <c r="AA897" s="19"/>
    </row>
    <row r="898" spans="1:27" ht="42">
      <c r="A898" s="38" t="s">
        <v>409</v>
      </c>
      <c r="B898" s="65" t="s">
        <v>2671</v>
      </c>
      <c r="C898" s="39" t="s">
        <v>2663</v>
      </c>
      <c r="D898" s="39" t="s">
        <v>2506</v>
      </c>
      <c r="E898" s="39" t="s">
        <v>2656</v>
      </c>
      <c r="F898" s="39" t="s">
        <v>1226</v>
      </c>
      <c r="G898" s="2" t="s">
        <v>2693</v>
      </c>
      <c r="H898" s="39"/>
      <c r="I898" s="39" t="s">
        <v>405</v>
      </c>
      <c r="J898" s="40" t="s">
        <v>1813</v>
      </c>
      <c r="K898" s="58" t="s">
        <v>2506</v>
      </c>
      <c r="L898" s="39"/>
      <c r="M898" s="39"/>
      <c r="N898" s="39"/>
      <c r="O898" s="39"/>
      <c r="P898" s="2"/>
      <c r="Q898" s="2"/>
      <c r="R898" s="2"/>
      <c r="S898" s="2"/>
      <c r="T898" s="2"/>
      <c r="U898" s="2" t="s">
        <v>2509</v>
      </c>
      <c r="V898" s="2" t="s">
        <v>2514</v>
      </c>
      <c r="W898" s="2"/>
      <c r="X898" s="19"/>
      <c r="Y898" s="19"/>
      <c r="Z898" s="19"/>
      <c r="AA898" s="19"/>
    </row>
    <row r="899" spans="1:27" ht="147">
      <c r="A899" s="2" t="s">
        <v>2299</v>
      </c>
      <c r="B899" s="65" t="s">
        <v>2671</v>
      </c>
      <c r="C899" s="19" t="s">
        <v>2684</v>
      </c>
      <c r="D899" s="19" t="s">
        <v>2506</v>
      </c>
      <c r="E899" s="19" t="s">
        <v>2654</v>
      </c>
      <c r="F899" s="19" t="s">
        <v>1226</v>
      </c>
      <c r="G899" s="2" t="s">
        <v>2693</v>
      </c>
      <c r="I899" s="19" t="s">
        <v>2502</v>
      </c>
      <c r="J899" s="28" t="s">
        <v>1869</v>
      </c>
      <c r="K899" s="19" t="s">
        <v>2506</v>
      </c>
      <c r="L899" s="19" t="s">
        <v>2541</v>
      </c>
      <c r="P899" s="2"/>
      <c r="Q899" s="2"/>
      <c r="R899" s="2"/>
      <c r="S899" s="2"/>
      <c r="T899" s="2"/>
      <c r="U899" s="2" t="s">
        <v>2532</v>
      </c>
      <c r="V899" s="2"/>
      <c r="W899" s="2"/>
      <c r="X899" s="19"/>
      <c r="Y899" s="19"/>
      <c r="Z899" s="19"/>
      <c r="AA899" s="19"/>
    </row>
    <row r="900" spans="1:27" ht="147">
      <c r="A900" s="2" t="s">
        <v>313</v>
      </c>
      <c r="B900" s="65" t="s">
        <v>2671</v>
      </c>
      <c r="C900" s="19" t="s">
        <v>2684</v>
      </c>
      <c r="D900" s="19" t="s">
        <v>2506</v>
      </c>
      <c r="E900" s="19" t="s">
        <v>2706</v>
      </c>
      <c r="F900" s="19" t="s">
        <v>1226</v>
      </c>
      <c r="G900" s="2" t="s">
        <v>2693</v>
      </c>
      <c r="I900" s="19" t="s">
        <v>38</v>
      </c>
      <c r="J900" s="28" t="s">
        <v>1869</v>
      </c>
      <c r="K900" s="19" t="s">
        <v>2506</v>
      </c>
      <c r="L900" s="19" t="s">
        <v>2541</v>
      </c>
      <c r="P900" s="2"/>
      <c r="Q900" s="2"/>
      <c r="R900" s="2"/>
      <c r="S900" s="2"/>
      <c r="T900" s="2"/>
      <c r="U900" s="2" t="s">
        <v>2532</v>
      </c>
      <c r="V900" s="2"/>
      <c r="W900" s="2"/>
      <c r="X900" s="19"/>
      <c r="Y900" s="19"/>
      <c r="Z900" s="19"/>
      <c r="AA900" s="19"/>
    </row>
    <row r="901" spans="1:27" ht="147">
      <c r="A901" s="2" t="s">
        <v>309</v>
      </c>
      <c r="B901" s="65" t="s">
        <v>2671</v>
      </c>
      <c r="C901" s="19" t="s">
        <v>2684</v>
      </c>
      <c r="D901" s="19" t="s">
        <v>2506</v>
      </c>
      <c r="E901" s="19" t="s">
        <v>2654</v>
      </c>
      <c r="F901" s="19" t="s">
        <v>1226</v>
      </c>
      <c r="G901" s="2" t="s">
        <v>2693</v>
      </c>
      <c r="I901" s="19" t="s">
        <v>38</v>
      </c>
      <c r="J901" s="28" t="s">
        <v>1869</v>
      </c>
      <c r="K901" s="19" t="s">
        <v>2506</v>
      </c>
      <c r="L901" s="19" t="s">
        <v>2541</v>
      </c>
      <c r="P901" s="2"/>
      <c r="Q901" s="2"/>
      <c r="R901" s="2"/>
      <c r="S901" s="2"/>
      <c r="T901" s="2"/>
      <c r="U901" s="2" t="s">
        <v>2532</v>
      </c>
      <c r="V901" s="2"/>
      <c r="W901" s="2"/>
      <c r="X901" s="19"/>
      <c r="Y901" s="19"/>
      <c r="Z901" s="19"/>
      <c r="AA901" s="19"/>
    </row>
    <row r="902" spans="1:27" ht="147">
      <c r="A902" s="2" t="s">
        <v>2300</v>
      </c>
      <c r="B902" s="65" t="s">
        <v>2671</v>
      </c>
      <c r="C902" s="19" t="s">
        <v>2684</v>
      </c>
      <c r="D902" s="19" t="s">
        <v>2506</v>
      </c>
      <c r="E902" s="19" t="s">
        <v>2654</v>
      </c>
      <c r="F902" s="19" t="s">
        <v>1226</v>
      </c>
      <c r="G902" s="2" t="s">
        <v>2693</v>
      </c>
      <c r="I902" s="19" t="s">
        <v>2502</v>
      </c>
      <c r="J902" s="28" t="s">
        <v>1869</v>
      </c>
      <c r="K902" s="19" t="s">
        <v>2506</v>
      </c>
      <c r="L902" s="19" t="s">
        <v>2541</v>
      </c>
      <c r="P902" s="2"/>
      <c r="Q902" s="2"/>
      <c r="R902" s="2"/>
      <c r="S902" s="2"/>
      <c r="T902" s="2"/>
      <c r="U902" s="2" t="s">
        <v>2532</v>
      </c>
      <c r="V902" s="2"/>
      <c r="W902" s="2"/>
      <c r="X902" s="19"/>
      <c r="Y902" s="19"/>
      <c r="Z902" s="19"/>
      <c r="AA902" s="19"/>
    </row>
    <row r="903" spans="1:27" s="39" customFormat="1" ht="88.15" customHeight="1">
      <c r="A903" s="2" t="s">
        <v>2298</v>
      </c>
      <c r="B903" s="65" t="s">
        <v>2671</v>
      </c>
      <c r="C903" s="19" t="s">
        <v>2684</v>
      </c>
      <c r="D903" s="19" t="s">
        <v>2506</v>
      </c>
      <c r="E903" s="19" t="s">
        <v>2654</v>
      </c>
      <c r="F903" s="19" t="s">
        <v>1226</v>
      </c>
      <c r="G903" s="2" t="s">
        <v>2693</v>
      </c>
      <c r="H903" s="19"/>
      <c r="I903" s="19" t="s">
        <v>2502</v>
      </c>
      <c r="J903" s="28" t="s">
        <v>1869</v>
      </c>
      <c r="K903" s="19" t="s">
        <v>2506</v>
      </c>
      <c r="L903" s="19" t="s">
        <v>2541</v>
      </c>
      <c r="M903" s="19"/>
      <c r="N903" s="19"/>
      <c r="O903" s="19"/>
      <c r="P903" s="2"/>
      <c r="Q903" s="2"/>
      <c r="R903" s="2"/>
      <c r="S903" s="2"/>
      <c r="T903" s="2"/>
      <c r="U903" s="2" t="s">
        <v>2532</v>
      </c>
      <c r="V903" s="2"/>
      <c r="W903" s="2"/>
      <c r="X903" s="19"/>
      <c r="Y903" s="19"/>
      <c r="Z903" s="19"/>
      <c r="AA903" s="19"/>
    </row>
    <row r="904" spans="1:27" s="39" customFormat="1" ht="147">
      <c r="A904" s="2" t="s">
        <v>310</v>
      </c>
      <c r="B904" s="65" t="s">
        <v>2671</v>
      </c>
      <c r="C904" s="19" t="s">
        <v>2684</v>
      </c>
      <c r="D904" s="19" t="s">
        <v>2506</v>
      </c>
      <c r="E904" s="19" t="s">
        <v>2654</v>
      </c>
      <c r="F904" s="19" t="s">
        <v>1226</v>
      </c>
      <c r="G904" s="2" t="s">
        <v>2693</v>
      </c>
      <c r="H904" s="19"/>
      <c r="I904" s="19" t="s">
        <v>38</v>
      </c>
      <c r="J904" s="28" t="s">
        <v>1869</v>
      </c>
      <c r="K904" s="19" t="s">
        <v>2506</v>
      </c>
      <c r="L904" s="19" t="s">
        <v>2541</v>
      </c>
      <c r="M904" s="19"/>
      <c r="N904" s="19"/>
      <c r="O904" s="19"/>
      <c r="P904" s="2"/>
      <c r="Q904" s="2"/>
      <c r="R904" s="2"/>
      <c r="S904" s="2"/>
      <c r="T904" s="2"/>
      <c r="U904" s="2" t="s">
        <v>2532</v>
      </c>
      <c r="V904" s="2"/>
      <c r="W904" s="2"/>
      <c r="X904" s="19"/>
      <c r="Y904" s="19"/>
      <c r="Z904" s="19"/>
      <c r="AA904" s="19"/>
    </row>
    <row r="905" spans="1:27" ht="147">
      <c r="A905" s="2" t="s">
        <v>311</v>
      </c>
      <c r="B905" s="65" t="s">
        <v>2669</v>
      </c>
      <c r="C905" s="19" t="s">
        <v>2684</v>
      </c>
      <c r="D905" s="19" t="s">
        <v>2506</v>
      </c>
      <c r="E905" s="19" t="s">
        <v>2654</v>
      </c>
      <c r="F905" s="19" t="s">
        <v>1226</v>
      </c>
      <c r="G905" s="2" t="s">
        <v>2693</v>
      </c>
      <c r="I905" s="19" t="s">
        <v>38</v>
      </c>
      <c r="J905" s="28" t="s">
        <v>1869</v>
      </c>
      <c r="K905" s="19" t="s">
        <v>2506</v>
      </c>
      <c r="L905" s="19" t="s">
        <v>2541</v>
      </c>
      <c r="P905" s="2"/>
      <c r="Q905" s="2"/>
      <c r="R905" s="2"/>
      <c r="S905" s="2"/>
      <c r="T905" s="2"/>
      <c r="U905" s="2" t="s">
        <v>2532</v>
      </c>
      <c r="V905" s="2"/>
      <c r="W905" s="2"/>
      <c r="X905" s="19"/>
      <c r="Y905" s="19"/>
      <c r="Z905" s="19"/>
      <c r="AA905" s="19"/>
    </row>
    <row r="906" spans="1:27" ht="110.1" customHeight="1">
      <c r="A906" s="2" t="s">
        <v>312</v>
      </c>
      <c r="B906" s="65" t="s">
        <v>2671</v>
      </c>
      <c r="C906" s="19" t="s">
        <v>2684</v>
      </c>
      <c r="D906" s="19" t="s">
        <v>2506</v>
      </c>
      <c r="E906" s="19" t="s">
        <v>2653</v>
      </c>
      <c r="F906" s="19" t="s">
        <v>1226</v>
      </c>
      <c r="G906" s="2" t="s">
        <v>2693</v>
      </c>
      <c r="I906" s="19" t="s">
        <v>38</v>
      </c>
      <c r="J906" s="28" t="s">
        <v>1869</v>
      </c>
      <c r="K906" s="19" t="s">
        <v>2506</v>
      </c>
      <c r="L906" s="19" t="s">
        <v>2541</v>
      </c>
      <c r="P906" s="2"/>
      <c r="Q906" s="2"/>
      <c r="R906" s="2"/>
      <c r="S906" s="2"/>
      <c r="T906" s="2"/>
      <c r="U906" s="2" t="s">
        <v>2532</v>
      </c>
      <c r="V906" s="2"/>
      <c r="W906" s="2"/>
      <c r="X906" s="19"/>
      <c r="Y906" s="19"/>
      <c r="Z906" s="19"/>
      <c r="AA906" s="19"/>
    </row>
    <row r="907" spans="1:27" ht="84">
      <c r="A907" s="2" t="s">
        <v>364</v>
      </c>
      <c r="B907" s="65" t="s">
        <v>2671</v>
      </c>
      <c r="C907" s="19" t="s">
        <v>2595</v>
      </c>
      <c r="D907" s="19" t="s">
        <v>2506</v>
      </c>
      <c r="E907" s="19" t="s">
        <v>2656</v>
      </c>
      <c r="F907" s="19" t="s">
        <v>1215</v>
      </c>
      <c r="I907" s="19" t="s">
        <v>39</v>
      </c>
      <c r="J907" s="28" t="s">
        <v>1293</v>
      </c>
      <c r="K907" s="19" t="s">
        <v>2506</v>
      </c>
      <c r="L907" s="19" t="s">
        <v>2557</v>
      </c>
      <c r="P907" s="2"/>
      <c r="Q907" s="2"/>
      <c r="R907" s="2"/>
      <c r="S907" s="2"/>
      <c r="T907" s="2"/>
      <c r="U907" s="2" t="s">
        <v>2568</v>
      </c>
      <c r="V907" s="2" t="s">
        <v>2515</v>
      </c>
      <c r="W907" s="2" t="s">
        <v>2550</v>
      </c>
      <c r="X907" s="19"/>
      <c r="Y907" s="19"/>
      <c r="Z907" s="19"/>
      <c r="AA907" s="19"/>
    </row>
    <row r="908" spans="1:27" ht="84">
      <c r="A908" s="2" t="s">
        <v>365</v>
      </c>
      <c r="B908" s="65" t="s">
        <v>2671</v>
      </c>
      <c r="C908" s="19" t="s">
        <v>2594</v>
      </c>
      <c r="D908" s="19" t="s">
        <v>2506</v>
      </c>
      <c r="E908" s="19" t="s">
        <v>2656</v>
      </c>
      <c r="F908" s="19" t="s">
        <v>1215</v>
      </c>
      <c r="I908" s="19" t="s">
        <v>39</v>
      </c>
      <c r="J908" s="28" t="s">
        <v>1293</v>
      </c>
      <c r="K908" s="19" t="s">
        <v>2506</v>
      </c>
      <c r="L908" s="19" t="s">
        <v>2557</v>
      </c>
      <c r="P908" s="2"/>
      <c r="Q908" s="2"/>
      <c r="R908" s="2"/>
      <c r="S908" s="2"/>
      <c r="T908" s="2"/>
      <c r="U908" s="2" t="s">
        <v>2568</v>
      </c>
      <c r="V908" s="2" t="s">
        <v>2515</v>
      </c>
      <c r="W908" s="2" t="s">
        <v>2550</v>
      </c>
      <c r="X908" s="19"/>
      <c r="Y908" s="19"/>
      <c r="Z908" s="19"/>
      <c r="AA908" s="19"/>
    </row>
    <row r="909" spans="1:27" ht="84">
      <c r="A909" s="19" t="s">
        <v>915</v>
      </c>
      <c r="B909" s="65" t="s">
        <v>2669</v>
      </c>
      <c r="C909" s="19" t="s">
        <v>2594</v>
      </c>
      <c r="D909" s="19" t="s">
        <v>2506</v>
      </c>
      <c r="E909" s="19" t="s">
        <v>2656</v>
      </c>
      <c r="F909" s="19" t="s">
        <v>1215</v>
      </c>
      <c r="H909" s="19" t="s">
        <v>1933</v>
      </c>
      <c r="I909" s="19" t="s">
        <v>54</v>
      </c>
      <c r="J909" s="28" t="s">
        <v>1293</v>
      </c>
      <c r="K909" s="19" t="s">
        <v>2506</v>
      </c>
      <c r="L909" s="19" t="s">
        <v>2557</v>
      </c>
      <c r="P909" s="2"/>
      <c r="Q909" s="2"/>
      <c r="R909" s="2"/>
      <c r="S909" s="2"/>
      <c r="T909" s="2"/>
      <c r="U909" s="2" t="s">
        <v>2568</v>
      </c>
      <c r="V909" s="2" t="s">
        <v>2515</v>
      </c>
      <c r="W909" s="2" t="s">
        <v>2550</v>
      </c>
      <c r="X909" s="19"/>
      <c r="Y909" s="19"/>
      <c r="Z909" s="19"/>
      <c r="AA909" s="19"/>
    </row>
    <row r="910" spans="1:27" ht="84">
      <c r="A910" s="2" t="s">
        <v>315</v>
      </c>
      <c r="B910" s="65" t="s">
        <v>2671</v>
      </c>
      <c r="C910" s="19" t="s">
        <v>2589</v>
      </c>
      <c r="D910" s="19" t="s">
        <v>2506</v>
      </c>
      <c r="E910" s="19" t="s">
        <v>2654</v>
      </c>
      <c r="F910" s="19" t="s">
        <v>1228</v>
      </c>
      <c r="I910" s="19" t="s">
        <v>38</v>
      </c>
      <c r="J910" s="28" t="s">
        <v>1867</v>
      </c>
      <c r="K910" s="19" t="s">
        <v>2506</v>
      </c>
      <c r="L910" s="19" t="s">
        <v>2557</v>
      </c>
      <c r="P910" s="2"/>
      <c r="Q910" s="2"/>
      <c r="R910" s="2"/>
      <c r="S910" s="2"/>
      <c r="T910" s="2"/>
      <c r="U910" s="2" t="s">
        <v>2509</v>
      </c>
      <c r="V910" s="2" t="s">
        <v>2514</v>
      </c>
      <c r="W910" s="2"/>
      <c r="X910" s="19"/>
      <c r="Y910" s="19"/>
      <c r="Z910" s="19"/>
      <c r="AA910" s="19"/>
    </row>
    <row r="911" spans="1:27" ht="84">
      <c r="A911" s="2" t="s">
        <v>2112</v>
      </c>
      <c r="B911" s="65" t="s">
        <v>2671</v>
      </c>
      <c r="C911" s="19" t="s">
        <v>2591</v>
      </c>
      <c r="D911" s="19" t="s">
        <v>2505</v>
      </c>
      <c r="E911" s="19" t="s">
        <v>2656</v>
      </c>
      <c r="F911" s="19" t="s">
        <v>1207</v>
      </c>
      <c r="I911" s="19" t="s">
        <v>2088</v>
      </c>
      <c r="J911" s="28" t="s">
        <v>2097</v>
      </c>
      <c r="K911" s="19" t="s">
        <v>2506</v>
      </c>
      <c r="L911" s="19" t="s">
        <v>2557</v>
      </c>
      <c r="P911" s="2"/>
      <c r="Q911" s="2"/>
      <c r="R911" s="2"/>
      <c r="S911" s="2"/>
      <c r="T911" s="2"/>
      <c r="U911" s="2" t="s">
        <v>2527</v>
      </c>
      <c r="V911" s="2" t="s">
        <v>2550</v>
      </c>
      <c r="W911" s="2"/>
      <c r="X911" s="19"/>
      <c r="Y911" s="19"/>
      <c r="Z911" s="19"/>
      <c r="AA911" s="19"/>
    </row>
    <row r="912" spans="1:27" ht="168">
      <c r="A912" s="2" t="s">
        <v>844</v>
      </c>
      <c r="B912" s="65" t="s">
        <v>2669</v>
      </c>
      <c r="C912" s="19" t="s">
        <v>2648</v>
      </c>
      <c r="D912" s="19" t="s">
        <v>2507</v>
      </c>
      <c r="E912" s="19" t="s">
        <v>2656</v>
      </c>
      <c r="F912" s="19" t="s">
        <v>2629</v>
      </c>
      <c r="H912" s="19" t="s">
        <v>1936</v>
      </c>
      <c r="I912" s="19" t="s">
        <v>2499</v>
      </c>
      <c r="J912" s="28" t="s">
        <v>1292</v>
      </c>
      <c r="K912" s="19" t="s">
        <v>2507</v>
      </c>
      <c r="L912" s="19" t="s">
        <v>2582</v>
      </c>
      <c r="P912" s="2"/>
      <c r="Q912" s="2"/>
      <c r="R912" s="2"/>
      <c r="S912" s="2"/>
      <c r="T912" s="2"/>
      <c r="U912" s="2" t="s">
        <v>2516</v>
      </c>
      <c r="V912" s="2" t="s">
        <v>2517</v>
      </c>
      <c r="W912" s="2"/>
      <c r="X912" s="19"/>
      <c r="Y912" s="19"/>
      <c r="Z912" s="19"/>
      <c r="AA912" s="19"/>
    </row>
    <row r="913" spans="1:27" s="39" customFormat="1" ht="168">
      <c r="A913" s="2" t="s">
        <v>1402</v>
      </c>
      <c r="B913" s="65" t="s">
        <v>2669</v>
      </c>
      <c r="C913" s="19" t="s">
        <v>2648</v>
      </c>
      <c r="D913" s="19" t="s">
        <v>2507</v>
      </c>
      <c r="E913" s="19" t="s">
        <v>2654</v>
      </c>
      <c r="F913" s="19" t="s">
        <v>2629</v>
      </c>
      <c r="G913" s="2"/>
      <c r="H913" s="19" t="s">
        <v>1934</v>
      </c>
      <c r="I913" s="19" t="s">
        <v>64</v>
      </c>
      <c r="J913" s="28" t="s">
        <v>1292</v>
      </c>
      <c r="K913" s="19" t="s">
        <v>2507</v>
      </c>
      <c r="L913" s="19" t="s">
        <v>2582</v>
      </c>
      <c r="M913" s="19"/>
      <c r="N913" s="19"/>
      <c r="O913" s="19"/>
      <c r="P913" s="2"/>
      <c r="Q913" s="2"/>
      <c r="R913" s="2"/>
      <c r="S913" s="2"/>
      <c r="T913" s="2"/>
      <c r="U913" s="2" t="s">
        <v>2516</v>
      </c>
      <c r="V913" s="2" t="s">
        <v>2517</v>
      </c>
      <c r="W913" s="2"/>
      <c r="X913" s="19"/>
      <c r="Y913" s="19"/>
      <c r="Z913" s="19"/>
      <c r="AA913" s="19"/>
    </row>
    <row r="914" spans="1:27" s="39" customFormat="1" ht="168">
      <c r="A914" s="2" t="s">
        <v>847</v>
      </c>
      <c r="B914" s="65" t="s">
        <v>2671</v>
      </c>
      <c r="C914" s="19" t="s">
        <v>2649</v>
      </c>
      <c r="D914" s="19" t="s">
        <v>2531</v>
      </c>
      <c r="E914" s="19" t="s">
        <v>2649</v>
      </c>
      <c r="F914" s="19" t="s">
        <v>2649</v>
      </c>
      <c r="G914" s="2"/>
      <c r="H914" s="19" t="s">
        <v>1936</v>
      </c>
      <c r="I914" s="19" t="s">
        <v>2499</v>
      </c>
      <c r="J914" s="28" t="s">
        <v>1292</v>
      </c>
      <c r="K914" s="19" t="s">
        <v>2507</v>
      </c>
      <c r="L914" s="19" t="s">
        <v>2582</v>
      </c>
      <c r="M914" s="19"/>
      <c r="N914" s="19"/>
      <c r="O914" s="19"/>
      <c r="P914" s="2"/>
      <c r="Q914" s="2"/>
      <c r="R914" s="2"/>
      <c r="S914" s="2"/>
      <c r="T914" s="2"/>
      <c r="U914" s="2" t="s">
        <v>2516</v>
      </c>
      <c r="V914" s="2" t="s">
        <v>2517</v>
      </c>
      <c r="W914" s="2"/>
      <c r="X914" s="19"/>
      <c r="Y914" s="19"/>
      <c r="Z914" s="19"/>
      <c r="AA914" s="19"/>
    </row>
    <row r="915" spans="1:27" s="39" customFormat="1" ht="168">
      <c r="A915" s="2" t="s">
        <v>1403</v>
      </c>
      <c r="B915" s="65" t="s">
        <v>2671</v>
      </c>
      <c r="C915" s="19" t="s">
        <v>2648</v>
      </c>
      <c r="D915" s="19" t="s">
        <v>2507</v>
      </c>
      <c r="E915" s="19" t="s">
        <v>2649</v>
      </c>
      <c r="F915" s="19" t="s">
        <v>2649</v>
      </c>
      <c r="G915" s="2"/>
      <c r="H915" s="19" t="s">
        <v>1934</v>
      </c>
      <c r="I915" s="19" t="s">
        <v>64</v>
      </c>
      <c r="J915" s="28" t="s">
        <v>1292</v>
      </c>
      <c r="K915" s="19" t="s">
        <v>2507</v>
      </c>
      <c r="L915" s="19" t="s">
        <v>2582</v>
      </c>
      <c r="M915" s="19"/>
      <c r="N915" s="19"/>
      <c r="O915" s="19"/>
      <c r="P915" s="2"/>
      <c r="Q915" s="2"/>
      <c r="R915" s="2"/>
      <c r="S915" s="2"/>
      <c r="T915" s="2"/>
      <c r="U915" s="2" t="s">
        <v>2516</v>
      </c>
      <c r="V915" s="2" t="s">
        <v>2517</v>
      </c>
      <c r="W915" s="2"/>
      <c r="X915" s="19"/>
      <c r="Y915" s="19"/>
      <c r="Z915" s="19"/>
      <c r="AA915" s="19"/>
    </row>
    <row r="916" spans="1:27" ht="168">
      <c r="A916" s="2" t="s">
        <v>846</v>
      </c>
      <c r="B916" s="65" t="s">
        <v>2671</v>
      </c>
      <c r="C916" s="19" t="s">
        <v>2648</v>
      </c>
      <c r="D916" s="19" t="s">
        <v>2507</v>
      </c>
      <c r="E916" s="19" t="s">
        <v>2656</v>
      </c>
      <c r="F916" s="19" t="s">
        <v>2629</v>
      </c>
      <c r="H916" s="19" t="s">
        <v>1936</v>
      </c>
      <c r="I916" s="19" t="s">
        <v>2499</v>
      </c>
      <c r="J916" s="28" t="s">
        <v>1292</v>
      </c>
      <c r="K916" s="19" t="s">
        <v>2507</v>
      </c>
      <c r="L916" s="19" t="s">
        <v>2582</v>
      </c>
      <c r="P916" s="2"/>
      <c r="Q916" s="2"/>
      <c r="R916" s="2"/>
      <c r="S916" s="2"/>
      <c r="T916" s="2"/>
      <c r="U916" s="2" t="s">
        <v>2516</v>
      </c>
      <c r="V916" s="2" t="s">
        <v>2517</v>
      </c>
      <c r="W916" s="2"/>
      <c r="X916" s="19"/>
      <c r="Y916" s="19"/>
      <c r="Z916" s="19"/>
      <c r="AA916" s="19"/>
    </row>
    <row r="917" spans="1:27" ht="168">
      <c r="A917" s="2" t="s">
        <v>845</v>
      </c>
      <c r="B917" s="65" t="s">
        <v>2669</v>
      </c>
      <c r="C917" s="19" t="s">
        <v>2633</v>
      </c>
      <c r="D917" s="19" t="s">
        <v>2507</v>
      </c>
      <c r="E917" s="19" t="s">
        <v>2654</v>
      </c>
      <c r="F917" s="19" t="s">
        <v>2609</v>
      </c>
      <c r="H917" s="19" t="s">
        <v>1936</v>
      </c>
      <c r="I917" s="19" t="s">
        <v>2499</v>
      </c>
      <c r="J917" s="28" t="s">
        <v>1292</v>
      </c>
      <c r="K917" s="19" t="s">
        <v>2507</v>
      </c>
      <c r="L917" s="19" t="s">
        <v>2582</v>
      </c>
      <c r="P917" s="2"/>
      <c r="Q917" s="2"/>
      <c r="R917" s="2"/>
      <c r="S917" s="2"/>
      <c r="T917" s="2"/>
      <c r="U917" s="2" t="s">
        <v>2516</v>
      </c>
      <c r="V917" s="2" t="s">
        <v>2517</v>
      </c>
      <c r="W917" s="2"/>
      <c r="X917" s="19"/>
      <c r="Y917" s="19"/>
      <c r="Z917" s="19"/>
      <c r="AA917" s="19"/>
    </row>
    <row r="918" spans="1:27" ht="42">
      <c r="A918" s="2" t="s">
        <v>819</v>
      </c>
      <c r="B918" s="65" t="s">
        <v>2671</v>
      </c>
      <c r="C918" s="19" t="s">
        <v>2589</v>
      </c>
      <c r="D918" s="19" t="s">
        <v>2506</v>
      </c>
      <c r="E918" s="19" t="s">
        <v>2650</v>
      </c>
      <c r="F918" s="19" t="s">
        <v>1228</v>
      </c>
      <c r="H918" s="19" t="s">
        <v>1936</v>
      </c>
      <c r="I918" s="19" t="s">
        <v>2499</v>
      </c>
      <c r="J918" s="28" t="s">
        <v>1291</v>
      </c>
      <c r="K918" s="19" t="s">
        <v>2531</v>
      </c>
      <c r="P918" s="2"/>
      <c r="Q918" s="2"/>
      <c r="R918" s="2"/>
      <c r="S918" s="2"/>
      <c r="T918" s="2"/>
      <c r="U918" s="2" t="s">
        <v>2532</v>
      </c>
      <c r="V918" s="2"/>
      <c r="W918" s="2"/>
      <c r="X918" s="19"/>
      <c r="Y918" s="19"/>
      <c r="Z918" s="19"/>
      <c r="AA918" s="19"/>
    </row>
    <row r="919" spans="1:27" ht="42">
      <c r="A919" s="2" t="s">
        <v>820</v>
      </c>
      <c r="B919" s="65" t="s">
        <v>2669</v>
      </c>
      <c r="C919" s="19" t="s">
        <v>2684</v>
      </c>
      <c r="D919" s="19" t="s">
        <v>2506</v>
      </c>
      <c r="E919" s="19" t="s">
        <v>2650</v>
      </c>
      <c r="F919" s="19" t="s">
        <v>1215</v>
      </c>
      <c r="H919" s="19" t="s">
        <v>1936</v>
      </c>
      <c r="I919" s="19" t="s">
        <v>2499</v>
      </c>
      <c r="J919" s="28" t="s">
        <v>1291</v>
      </c>
      <c r="K919" s="19" t="s">
        <v>2531</v>
      </c>
      <c r="P919" s="2"/>
      <c r="Q919" s="2"/>
      <c r="R919" s="2"/>
      <c r="S919" s="2"/>
      <c r="T919" s="2"/>
      <c r="U919" s="2" t="s">
        <v>2532</v>
      </c>
      <c r="V919" s="2"/>
      <c r="W919" s="2"/>
      <c r="X919" s="19"/>
      <c r="Y919" s="19"/>
      <c r="Z919" s="19"/>
      <c r="AA919" s="19"/>
    </row>
    <row r="920" spans="1:27" ht="231">
      <c r="A920" s="2" t="s">
        <v>432</v>
      </c>
      <c r="B920" s="65" t="s">
        <v>2671</v>
      </c>
      <c r="C920" s="19" t="s">
        <v>2683</v>
      </c>
      <c r="D920" s="19" t="s">
        <v>2507</v>
      </c>
      <c r="E920" s="19" t="s">
        <v>2656</v>
      </c>
      <c r="F920" s="19" t="s">
        <v>2607</v>
      </c>
      <c r="I920" s="19" t="s">
        <v>405</v>
      </c>
      <c r="J920" s="28" t="s">
        <v>1896</v>
      </c>
      <c r="K920" s="19" t="s">
        <v>2507</v>
      </c>
      <c r="L920" s="19" t="s">
        <v>2575</v>
      </c>
      <c r="M920" s="19" t="s">
        <v>2553</v>
      </c>
      <c r="N920" s="19" t="s">
        <v>2584</v>
      </c>
      <c r="O920" s="19" t="s">
        <v>2582</v>
      </c>
      <c r="P920" s="2"/>
      <c r="Q920" s="2"/>
      <c r="R920" s="2"/>
      <c r="S920" s="2"/>
      <c r="T920" s="2"/>
      <c r="U920" s="2" t="s">
        <v>2516</v>
      </c>
      <c r="V920" s="2" t="s">
        <v>2517</v>
      </c>
      <c r="W920" s="2"/>
      <c r="X920" s="19"/>
      <c r="Y920" s="19"/>
      <c r="Z920" s="19"/>
      <c r="AA920" s="19"/>
    </row>
    <row r="921" spans="1:27" ht="231">
      <c r="A921" s="2" t="s">
        <v>431</v>
      </c>
      <c r="B921" s="65" t="s">
        <v>2669</v>
      </c>
      <c r="C921" s="19" t="s">
        <v>2589</v>
      </c>
      <c r="D921" s="19" t="s">
        <v>2506</v>
      </c>
      <c r="E921" s="19" t="s">
        <v>2656</v>
      </c>
      <c r="F921" s="19" t="s">
        <v>1228</v>
      </c>
      <c r="I921" s="19" t="s">
        <v>405</v>
      </c>
      <c r="J921" s="28" t="s">
        <v>1896</v>
      </c>
      <c r="K921" s="19" t="s">
        <v>2507</v>
      </c>
      <c r="L921" s="19" t="s">
        <v>2575</v>
      </c>
      <c r="M921" s="19" t="s">
        <v>2553</v>
      </c>
      <c r="N921" s="19" t="s">
        <v>2584</v>
      </c>
      <c r="O921" s="19" t="s">
        <v>2582</v>
      </c>
      <c r="P921" s="2"/>
      <c r="Q921" s="2"/>
      <c r="R921" s="2"/>
      <c r="S921" s="2"/>
      <c r="T921" s="2"/>
      <c r="U921" s="2" t="s">
        <v>2516</v>
      </c>
      <c r="V921" s="2" t="s">
        <v>2517</v>
      </c>
      <c r="W921" s="2"/>
      <c r="X921" s="19"/>
      <c r="Y921" s="19"/>
      <c r="Z921" s="19"/>
      <c r="AA921" s="19"/>
    </row>
    <row r="922" spans="1:27" ht="88.15" customHeight="1">
      <c r="A922" s="2" t="s">
        <v>1334</v>
      </c>
      <c r="B922" s="65" t="s">
        <v>2669</v>
      </c>
      <c r="C922" s="19" t="s">
        <v>2643</v>
      </c>
      <c r="D922" s="19" t="s">
        <v>2506</v>
      </c>
      <c r="E922" s="19" t="s">
        <v>2652</v>
      </c>
      <c r="F922" s="19" t="s">
        <v>1219</v>
      </c>
      <c r="H922" s="19" t="s">
        <v>1934</v>
      </c>
      <c r="I922" s="19" t="s">
        <v>61</v>
      </c>
      <c r="J922" s="28" t="s">
        <v>1319</v>
      </c>
      <c r="K922" s="19" t="s">
        <v>2506</v>
      </c>
      <c r="L922" s="19" t="s">
        <v>2557</v>
      </c>
      <c r="M922" s="19" t="s">
        <v>2508</v>
      </c>
      <c r="P922" s="2"/>
      <c r="Q922" s="2"/>
      <c r="R922" s="2"/>
      <c r="S922" s="2"/>
      <c r="T922" s="2"/>
      <c r="U922" s="2" t="s">
        <v>2567</v>
      </c>
      <c r="V922" s="2" t="s">
        <v>2514</v>
      </c>
      <c r="W922" s="2" t="s">
        <v>2526</v>
      </c>
      <c r="X922" s="19" t="s">
        <v>2512</v>
      </c>
      <c r="Y922" s="19"/>
      <c r="Z922" s="19"/>
      <c r="AA922" s="19"/>
    </row>
    <row r="923" spans="1:27" ht="88.15" customHeight="1">
      <c r="A923" s="2" t="s">
        <v>1333</v>
      </c>
      <c r="B923" s="65" t="s">
        <v>2671</v>
      </c>
      <c r="C923" s="19" t="s">
        <v>2643</v>
      </c>
      <c r="D923" s="19" t="s">
        <v>2506</v>
      </c>
      <c r="E923" s="19" t="s">
        <v>2651</v>
      </c>
      <c r="F923" s="19" t="s">
        <v>1219</v>
      </c>
      <c r="H923" s="19" t="s">
        <v>1934</v>
      </c>
      <c r="I923" s="19" t="s">
        <v>61</v>
      </c>
      <c r="J923" s="28" t="s">
        <v>1319</v>
      </c>
      <c r="K923" s="19" t="s">
        <v>2506</v>
      </c>
      <c r="L923" s="19" t="s">
        <v>2557</v>
      </c>
      <c r="M923" s="19" t="s">
        <v>2508</v>
      </c>
      <c r="P923" s="2"/>
      <c r="Q923" s="2"/>
      <c r="R923" s="2"/>
      <c r="S923" s="2"/>
      <c r="T923" s="2"/>
      <c r="U923" s="2" t="s">
        <v>2567</v>
      </c>
      <c r="V923" s="2" t="s">
        <v>2514</v>
      </c>
      <c r="W923" s="2" t="s">
        <v>2526</v>
      </c>
      <c r="X923" s="19" t="s">
        <v>2512</v>
      </c>
      <c r="Y923" s="19"/>
      <c r="Z923" s="19"/>
      <c r="AA923" s="19"/>
    </row>
    <row r="924" spans="1:27" ht="44.1" customHeight="1">
      <c r="A924" s="2" t="s">
        <v>1332</v>
      </c>
      <c r="B924" s="65" t="s">
        <v>2669</v>
      </c>
      <c r="C924" s="19" t="s">
        <v>2638</v>
      </c>
      <c r="D924" s="19" t="s">
        <v>2506</v>
      </c>
      <c r="E924" s="19" t="s">
        <v>2651</v>
      </c>
      <c r="F924" s="19" t="s">
        <v>1224</v>
      </c>
      <c r="H924" s="19" t="s">
        <v>1934</v>
      </c>
      <c r="I924" s="19" t="s">
        <v>61</v>
      </c>
      <c r="J924" s="28" t="s">
        <v>1319</v>
      </c>
      <c r="K924" s="19" t="s">
        <v>2506</v>
      </c>
      <c r="L924" s="19" t="s">
        <v>2557</v>
      </c>
      <c r="M924" s="19" t="s">
        <v>2508</v>
      </c>
      <c r="P924" s="2"/>
      <c r="Q924" s="2"/>
      <c r="R924" s="2"/>
      <c r="S924" s="2"/>
      <c r="T924" s="2"/>
      <c r="U924" s="2" t="s">
        <v>2567</v>
      </c>
      <c r="V924" s="2" t="s">
        <v>2514</v>
      </c>
      <c r="W924" s="2" t="s">
        <v>2526</v>
      </c>
      <c r="X924" s="19" t="s">
        <v>2512</v>
      </c>
      <c r="Y924" s="19"/>
      <c r="Z924" s="19"/>
      <c r="AA924" s="19"/>
    </row>
    <row r="925" spans="1:27" ht="44.1" customHeight="1">
      <c r="A925" s="2" t="s">
        <v>1335</v>
      </c>
      <c r="B925" s="65" t="s">
        <v>2669</v>
      </c>
      <c r="C925" s="19" t="s">
        <v>2649</v>
      </c>
      <c r="D925" s="19" t="s">
        <v>2641</v>
      </c>
      <c r="E925" s="19" t="s">
        <v>2653</v>
      </c>
      <c r="F925" s="19" t="s">
        <v>2646</v>
      </c>
      <c r="H925" s="19" t="s">
        <v>1934</v>
      </c>
      <c r="I925" s="19" t="s">
        <v>61</v>
      </c>
      <c r="J925" s="28" t="s">
        <v>1319</v>
      </c>
      <c r="K925" s="19" t="s">
        <v>2506</v>
      </c>
      <c r="L925" s="19" t="s">
        <v>2557</v>
      </c>
      <c r="M925" s="19" t="s">
        <v>2508</v>
      </c>
      <c r="P925" s="2"/>
      <c r="Q925" s="2"/>
      <c r="R925" s="2"/>
      <c r="S925" s="2"/>
      <c r="T925" s="2"/>
      <c r="U925" s="2" t="s">
        <v>2567</v>
      </c>
      <c r="V925" s="2" t="s">
        <v>2514</v>
      </c>
      <c r="W925" s="2" t="s">
        <v>2526</v>
      </c>
      <c r="X925" s="19" t="s">
        <v>2512</v>
      </c>
      <c r="Y925" s="19"/>
      <c r="Z925" s="19"/>
      <c r="AA925" s="19"/>
    </row>
    <row r="926" spans="1:27" ht="84">
      <c r="A926" s="2" t="s">
        <v>463</v>
      </c>
      <c r="B926" s="65" t="s">
        <v>2671</v>
      </c>
      <c r="C926" s="19" t="s">
        <v>2591</v>
      </c>
      <c r="D926" s="19" t="s">
        <v>2505</v>
      </c>
      <c r="E926" s="19" t="s">
        <v>2656</v>
      </c>
      <c r="F926" s="19" t="s">
        <v>1207</v>
      </c>
      <c r="I926" s="19" t="s">
        <v>41</v>
      </c>
      <c r="J926" s="28" t="s">
        <v>1905</v>
      </c>
      <c r="K926" s="58" t="s">
        <v>2505</v>
      </c>
      <c r="P926" s="2"/>
      <c r="Q926" s="2"/>
      <c r="R926" s="2"/>
      <c r="S926" s="2"/>
      <c r="T926" s="2"/>
      <c r="U926" s="2" t="s">
        <v>2527</v>
      </c>
      <c r="V926" s="2" t="s">
        <v>2550</v>
      </c>
      <c r="W926" s="2"/>
      <c r="X926" s="19"/>
      <c r="Y926" s="19"/>
      <c r="Z926" s="19"/>
      <c r="AA926" s="19"/>
    </row>
    <row r="927" spans="1:27" ht="126">
      <c r="A927" s="2" t="s">
        <v>649</v>
      </c>
      <c r="B927" s="65" t="s">
        <v>2671</v>
      </c>
      <c r="C927" s="19" t="s">
        <v>2666</v>
      </c>
      <c r="D927" s="19" t="s">
        <v>2506</v>
      </c>
      <c r="E927" s="19" t="s">
        <v>2652</v>
      </c>
      <c r="F927" s="19" t="s">
        <v>1219</v>
      </c>
      <c r="H927" s="39" t="s">
        <v>1935</v>
      </c>
      <c r="I927" s="19" t="s">
        <v>46</v>
      </c>
      <c r="J927" s="28" t="s">
        <v>1782</v>
      </c>
      <c r="K927" s="19" t="s">
        <v>2574</v>
      </c>
      <c r="L927" s="19" t="s">
        <v>2540</v>
      </c>
      <c r="M927" s="19" t="s">
        <v>2562</v>
      </c>
      <c r="N927" s="19" t="s">
        <v>2541</v>
      </c>
      <c r="O927" s="19" t="s">
        <v>2577</v>
      </c>
      <c r="P927" s="2"/>
      <c r="Q927" s="2"/>
      <c r="R927" s="2"/>
      <c r="S927" s="2"/>
      <c r="T927" s="2"/>
      <c r="U927" s="2" t="s">
        <v>2509</v>
      </c>
      <c r="V927" s="2" t="s">
        <v>2515</v>
      </c>
      <c r="W927" s="2" t="s">
        <v>2514</v>
      </c>
      <c r="X927" s="19" t="s">
        <v>2511</v>
      </c>
      <c r="Y927" s="19"/>
      <c r="Z927" s="19"/>
      <c r="AA927" s="19"/>
    </row>
    <row r="928" spans="1:27" ht="126">
      <c r="A928" s="2" t="s">
        <v>650</v>
      </c>
      <c r="B928" s="65" t="s">
        <v>2671</v>
      </c>
      <c r="C928" s="19" t="s">
        <v>2666</v>
      </c>
      <c r="D928" s="19" t="s">
        <v>2506</v>
      </c>
      <c r="E928" s="19" t="s">
        <v>2650</v>
      </c>
      <c r="F928" s="19" t="s">
        <v>1219</v>
      </c>
      <c r="H928" s="39" t="s">
        <v>1935</v>
      </c>
      <c r="I928" s="19" t="s">
        <v>46</v>
      </c>
      <c r="J928" s="28" t="s">
        <v>1782</v>
      </c>
      <c r="K928" s="19" t="s">
        <v>2574</v>
      </c>
      <c r="L928" s="19" t="s">
        <v>2540</v>
      </c>
      <c r="M928" s="19" t="s">
        <v>2562</v>
      </c>
      <c r="N928" s="19" t="s">
        <v>2541</v>
      </c>
      <c r="O928" s="19" t="s">
        <v>2577</v>
      </c>
      <c r="P928" s="2"/>
      <c r="Q928" s="2"/>
      <c r="R928" s="2"/>
      <c r="S928" s="2"/>
      <c r="T928" s="2"/>
      <c r="U928" s="2" t="s">
        <v>2509</v>
      </c>
      <c r="V928" s="2" t="s">
        <v>2515</v>
      </c>
      <c r="W928" s="2" t="s">
        <v>2514</v>
      </c>
      <c r="X928" s="19" t="s">
        <v>2511</v>
      </c>
      <c r="Y928" s="19"/>
      <c r="Z928" s="19"/>
      <c r="AA928" s="19"/>
    </row>
    <row r="929" spans="1:27" ht="147">
      <c r="A929" s="15" t="s">
        <v>1995</v>
      </c>
      <c r="B929" s="65" t="s">
        <v>2671</v>
      </c>
      <c r="C929" s="19" t="s">
        <v>2595</v>
      </c>
      <c r="D929" s="19" t="s">
        <v>2506</v>
      </c>
      <c r="E929" s="19" t="s">
        <v>2656</v>
      </c>
      <c r="F929" s="19" t="s">
        <v>1215</v>
      </c>
      <c r="I929" s="19" t="s">
        <v>1965</v>
      </c>
      <c r="J929" s="28" t="s">
        <v>1804</v>
      </c>
      <c r="K929" s="19" t="s">
        <v>2506</v>
      </c>
      <c r="L929" s="19" t="s">
        <v>2541</v>
      </c>
      <c r="P929" s="2"/>
      <c r="Q929" s="2"/>
      <c r="R929" s="2"/>
      <c r="S929" s="2"/>
      <c r="T929" s="2"/>
      <c r="U929" s="2" t="s">
        <v>2527</v>
      </c>
      <c r="V929" s="2" t="s">
        <v>2550</v>
      </c>
      <c r="W929" s="2"/>
      <c r="X929" s="19"/>
      <c r="Y929" s="19"/>
      <c r="Z929" s="19"/>
      <c r="AA929" s="19"/>
    </row>
    <row r="930" spans="1:27" ht="147">
      <c r="A930" s="39" t="s">
        <v>656</v>
      </c>
      <c r="B930" s="65" t="s">
        <v>2669</v>
      </c>
      <c r="C930" s="39" t="s">
        <v>2599</v>
      </c>
      <c r="D930" s="39" t="s">
        <v>2505</v>
      </c>
      <c r="E930" s="39" t="s">
        <v>2656</v>
      </c>
      <c r="F930" s="39" t="s">
        <v>1212</v>
      </c>
      <c r="H930" s="39" t="s">
        <v>1935</v>
      </c>
      <c r="I930" s="39" t="s">
        <v>46</v>
      </c>
      <c r="J930" s="40" t="s">
        <v>1804</v>
      </c>
      <c r="K930" s="19" t="s">
        <v>2506</v>
      </c>
      <c r="L930" s="19" t="s">
        <v>2541</v>
      </c>
      <c r="M930" s="39"/>
      <c r="N930" s="39"/>
      <c r="O930" s="39"/>
      <c r="P930" s="2"/>
      <c r="Q930" s="2"/>
      <c r="R930" s="2"/>
      <c r="S930" s="2"/>
      <c r="T930" s="2"/>
      <c r="U930" s="2" t="s">
        <v>2527</v>
      </c>
      <c r="V930" s="2" t="s">
        <v>2550</v>
      </c>
      <c r="W930" s="2"/>
      <c r="X930" s="19"/>
      <c r="Y930" s="19"/>
      <c r="Z930" s="19"/>
      <c r="AA930" s="19"/>
    </row>
    <row r="931" spans="1:27" ht="88.15" customHeight="1">
      <c r="A931" s="38" t="s">
        <v>656</v>
      </c>
      <c r="B931" s="65" t="s">
        <v>2669</v>
      </c>
      <c r="C931" s="39" t="s">
        <v>2599</v>
      </c>
      <c r="D931" s="39" t="s">
        <v>2505</v>
      </c>
      <c r="E931" s="39" t="s">
        <v>2656</v>
      </c>
      <c r="F931" s="39" t="s">
        <v>1212</v>
      </c>
      <c r="H931" s="39"/>
      <c r="I931" s="39" t="s">
        <v>2179</v>
      </c>
      <c r="J931" s="40" t="s">
        <v>1804</v>
      </c>
      <c r="K931" s="19" t="s">
        <v>2506</v>
      </c>
      <c r="L931" s="19" t="s">
        <v>2541</v>
      </c>
      <c r="M931" s="39"/>
      <c r="N931" s="39"/>
      <c r="O931" s="39"/>
      <c r="P931" s="2"/>
      <c r="Q931" s="2"/>
      <c r="R931" s="2"/>
      <c r="S931" s="2"/>
      <c r="T931" s="2"/>
      <c r="U931" s="2" t="s">
        <v>2527</v>
      </c>
      <c r="V931" s="2" t="s">
        <v>2550</v>
      </c>
      <c r="W931" s="2"/>
      <c r="X931" s="19"/>
      <c r="Y931" s="19"/>
      <c r="Z931" s="19"/>
      <c r="AA931" s="19"/>
    </row>
    <row r="932" spans="1:27" ht="147">
      <c r="A932" s="15" t="s">
        <v>1996</v>
      </c>
      <c r="B932" s="65" t="s">
        <v>2669</v>
      </c>
      <c r="C932" s="19" t="s">
        <v>2599</v>
      </c>
      <c r="D932" s="19" t="s">
        <v>2505</v>
      </c>
      <c r="E932" s="19" t="s">
        <v>2654</v>
      </c>
      <c r="F932" s="19" t="s">
        <v>1212</v>
      </c>
      <c r="I932" s="19" t="s">
        <v>1965</v>
      </c>
      <c r="J932" s="28" t="s">
        <v>1804</v>
      </c>
      <c r="K932" s="19" t="s">
        <v>2506</v>
      </c>
      <c r="L932" s="19" t="s">
        <v>2541</v>
      </c>
      <c r="P932" s="2"/>
      <c r="Q932" s="2"/>
      <c r="R932" s="2"/>
      <c r="S932" s="2"/>
      <c r="T932" s="2"/>
      <c r="U932" s="2" t="s">
        <v>2527</v>
      </c>
      <c r="V932" s="2" t="s">
        <v>2550</v>
      </c>
      <c r="W932" s="2"/>
      <c r="X932" s="19"/>
      <c r="Y932" s="19"/>
      <c r="Z932" s="19"/>
      <c r="AA932" s="19"/>
    </row>
    <row r="933" spans="1:27" ht="147">
      <c r="A933" s="15" t="s">
        <v>1998</v>
      </c>
      <c r="B933" s="65" t="s">
        <v>2671</v>
      </c>
      <c r="C933" s="19" t="s">
        <v>2595</v>
      </c>
      <c r="D933" s="19" t="s">
        <v>2506</v>
      </c>
      <c r="E933" s="19" t="s">
        <v>2655</v>
      </c>
      <c r="F933" s="19" t="s">
        <v>1215</v>
      </c>
      <c r="I933" s="19" t="s">
        <v>1965</v>
      </c>
      <c r="J933" s="28" t="s">
        <v>1804</v>
      </c>
      <c r="K933" s="19" t="s">
        <v>2506</v>
      </c>
      <c r="L933" s="19" t="s">
        <v>2541</v>
      </c>
      <c r="P933" s="2"/>
      <c r="Q933" s="2"/>
      <c r="R933" s="2"/>
      <c r="S933" s="2"/>
      <c r="T933" s="2"/>
      <c r="U933" s="2" t="s">
        <v>2527</v>
      </c>
      <c r="V933" s="2" t="s">
        <v>2550</v>
      </c>
      <c r="W933" s="2"/>
      <c r="X933" s="19"/>
      <c r="Y933" s="19"/>
      <c r="Z933" s="19"/>
      <c r="AA933" s="19"/>
    </row>
    <row r="934" spans="1:27" ht="147">
      <c r="A934" s="15" t="s">
        <v>1999</v>
      </c>
      <c r="B934" s="65" t="s">
        <v>2669</v>
      </c>
      <c r="C934" s="19" t="s">
        <v>2649</v>
      </c>
      <c r="D934" s="19" t="s">
        <v>2641</v>
      </c>
      <c r="E934" s="19" t="s">
        <v>2673</v>
      </c>
      <c r="F934" s="19" t="s">
        <v>2646</v>
      </c>
      <c r="I934" s="19" t="s">
        <v>1965</v>
      </c>
      <c r="J934" s="28" t="s">
        <v>1804</v>
      </c>
      <c r="K934" s="19" t="s">
        <v>2506</v>
      </c>
      <c r="L934" s="19" t="s">
        <v>2541</v>
      </c>
      <c r="P934" s="2"/>
      <c r="Q934" s="2"/>
      <c r="R934" s="2"/>
      <c r="S934" s="2"/>
      <c r="T934" s="2"/>
      <c r="U934" s="2" t="s">
        <v>2527</v>
      </c>
      <c r="V934" s="2" t="s">
        <v>2550</v>
      </c>
      <c r="W934" s="2"/>
      <c r="X934" s="19"/>
      <c r="Y934" s="19"/>
      <c r="Z934" s="19"/>
      <c r="AA934" s="19"/>
    </row>
    <row r="935" spans="1:27" s="39" customFormat="1" ht="147">
      <c r="A935" s="15" t="s">
        <v>1997</v>
      </c>
      <c r="B935" s="65" t="s">
        <v>2671</v>
      </c>
      <c r="C935" s="19" t="s">
        <v>2634</v>
      </c>
      <c r="D935" s="19" t="s">
        <v>2505</v>
      </c>
      <c r="E935" s="19" t="s">
        <v>2654</v>
      </c>
      <c r="F935" s="19" t="s">
        <v>1206</v>
      </c>
      <c r="G935" s="2"/>
      <c r="H935" s="19"/>
      <c r="I935" s="19" t="s">
        <v>1965</v>
      </c>
      <c r="J935" s="28" t="s">
        <v>1804</v>
      </c>
      <c r="K935" s="19" t="s">
        <v>2506</v>
      </c>
      <c r="L935" s="19" t="s">
        <v>2541</v>
      </c>
      <c r="M935" s="19"/>
      <c r="N935" s="19"/>
      <c r="O935" s="19"/>
      <c r="P935" s="2"/>
      <c r="Q935" s="2"/>
      <c r="R935" s="2"/>
      <c r="S935" s="2"/>
      <c r="T935" s="2"/>
      <c r="U935" s="2" t="s">
        <v>2527</v>
      </c>
      <c r="V935" s="2" t="s">
        <v>2550</v>
      </c>
      <c r="W935" s="2"/>
      <c r="X935" s="19"/>
      <c r="Y935" s="19"/>
      <c r="Z935" s="19"/>
      <c r="AA935" s="19"/>
    </row>
    <row r="936" spans="1:27" s="39" customFormat="1" ht="147">
      <c r="A936" s="2" t="s">
        <v>2301</v>
      </c>
      <c r="B936" s="65" t="s">
        <v>2669</v>
      </c>
      <c r="C936" s="19" t="s">
        <v>2590</v>
      </c>
      <c r="D936" s="19" t="s">
        <v>2506</v>
      </c>
      <c r="E936" s="19" t="s">
        <v>2652</v>
      </c>
      <c r="F936" s="19" t="s">
        <v>1224</v>
      </c>
      <c r="G936" s="2"/>
      <c r="H936" s="19"/>
      <c r="I936" s="19" t="s">
        <v>2502</v>
      </c>
      <c r="J936" s="28" t="s">
        <v>2321</v>
      </c>
      <c r="K936" s="19" t="s">
        <v>2585</v>
      </c>
      <c r="L936" s="19" t="s">
        <v>2555</v>
      </c>
      <c r="M936" s="19" t="s">
        <v>2508</v>
      </c>
      <c r="N936" s="19" t="s">
        <v>2534</v>
      </c>
      <c r="O936" s="19" t="s">
        <v>2577</v>
      </c>
      <c r="P936" s="2"/>
      <c r="Q936" s="2"/>
      <c r="R936" s="2"/>
      <c r="S936" s="2"/>
      <c r="T936" s="2"/>
      <c r="U936" s="2" t="s">
        <v>2568</v>
      </c>
      <c r="V936" s="2" t="s">
        <v>2526</v>
      </c>
      <c r="W936" s="2" t="s">
        <v>2512</v>
      </c>
      <c r="X936" s="19"/>
      <c r="Y936" s="19"/>
      <c r="Z936" s="19"/>
      <c r="AA936" s="19"/>
    </row>
    <row r="937" spans="1:27" ht="147">
      <c r="A937" s="2" t="s">
        <v>2302</v>
      </c>
      <c r="B937" s="65" t="s">
        <v>2671</v>
      </c>
      <c r="C937" s="19" t="s">
        <v>2590</v>
      </c>
      <c r="D937" s="19" t="s">
        <v>2506</v>
      </c>
      <c r="E937" s="19" t="s">
        <v>2650</v>
      </c>
      <c r="F937" s="19" t="s">
        <v>1224</v>
      </c>
      <c r="I937" s="19" t="s">
        <v>2502</v>
      </c>
      <c r="J937" s="28" t="s">
        <v>2321</v>
      </c>
      <c r="K937" s="19" t="s">
        <v>2585</v>
      </c>
      <c r="L937" s="19" t="s">
        <v>2555</v>
      </c>
      <c r="M937" s="19" t="s">
        <v>2508</v>
      </c>
      <c r="N937" s="19" t="s">
        <v>2534</v>
      </c>
      <c r="O937" s="19" t="s">
        <v>2577</v>
      </c>
      <c r="P937" s="2"/>
      <c r="Q937" s="2"/>
      <c r="R937" s="2"/>
      <c r="S937" s="2"/>
      <c r="T937" s="2"/>
      <c r="U937" s="2" t="s">
        <v>2568</v>
      </c>
      <c r="V937" s="2" t="s">
        <v>2526</v>
      </c>
      <c r="W937" s="2" t="s">
        <v>2512</v>
      </c>
      <c r="X937" s="19"/>
      <c r="Y937" s="19"/>
      <c r="Z937" s="19"/>
      <c r="AA937" s="19"/>
    </row>
    <row r="938" spans="1:27" ht="147">
      <c r="A938" s="2" t="s">
        <v>2303</v>
      </c>
      <c r="B938" s="65" t="s">
        <v>2671</v>
      </c>
      <c r="C938" s="19" t="s">
        <v>2649</v>
      </c>
      <c r="D938" s="19" t="s">
        <v>2531</v>
      </c>
      <c r="E938" s="19" t="s">
        <v>2649</v>
      </c>
      <c r="F938" s="19" t="s">
        <v>2649</v>
      </c>
      <c r="I938" s="19" t="s">
        <v>2502</v>
      </c>
      <c r="J938" s="28" t="s">
        <v>2321</v>
      </c>
      <c r="K938" s="19" t="s">
        <v>2585</v>
      </c>
      <c r="L938" s="19" t="s">
        <v>2555</v>
      </c>
      <c r="M938" s="19" t="s">
        <v>2508</v>
      </c>
      <c r="N938" s="19" t="s">
        <v>2534</v>
      </c>
      <c r="O938" s="19" t="s">
        <v>2577</v>
      </c>
      <c r="P938" s="2"/>
      <c r="Q938" s="2"/>
      <c r="R938" s="2"/>
      <c r="S938" s="2"/>
      <c r="T938" s="2"/>
      <c r="U938" s="2" t="s">
        <v>2568</v>
      </c>
      <c r="V938" s="2" t="s">
        <v>2526</v>
      </c>
      <c r="W938" s="2" t="s">
        <v>2512</v>
      </c>
      <c r="X938" s="19"/>
      <c r="Y938" s="19"/>
      <c r="Z938" s="19"/>
      <c r="AA938" s="19"/>
    </row>
    <row r="939" spans="1:27" ht="63">
      <c r="A939" s="2" t="s">
        <v>2682</v>
      </c>
      <c r="B939" s="65" t="s">
        <v>2669</v>
      </c>
      <c r="C939" s="19" t="s">
        <v>2677</v>
      </c>
      <c r="D939" s="19" t="s">
        <v>2507</v>
      </c>
      <c r="E939" s="19" t="s">
        <v>2651</v>
      </c>
      <c r="F939" s="19" t="s">
        <v>2600</v>
      </c>
      <c r="H939" s="19" t="s">
        <v>1936</v>
      </c>
      <c r="I939" s="19" t="s">
        <v>65</v>
      </c>
      <c r="J939" s="28" t="s">
        <v>1429</v>
      </c>
      <c r="K939" s="58" t="s">
        <v>2507</v>
      </c>
      <c r="P939" s="2"/>
      <c r="Q939" s="2"/>
      <c r="R939" s="2"/>
      <c r="S939" s="2"/>
      <c r="T939" s="2"/>
      <c r="U939" s="2" t="s">
        <v>2516</v>
      </c>
      <c r="V939" s="2" t="s">
        <v>2526</v>
      </c>
      <c r="W939" s="2"/>
      <c r="X939" s="19"/>
      <c r="Y939" s="19"/>
      <c r="Z939" s="19"/>
      <c r="AA939" s="19"/>
    </row>
    <row r="940" spans="1:27" ht="63">
      <c r="A940" s="2" t="s">
        <v>1469</v>
      </c>
      <c r="B940" s="65" t="s">
        <v>2671</v>
      </c>
      <c r="C940" s="19" t="s">
        <v>2681</v>
      </c>
      <c r="D940" s="19" t="s">
        <v>2507</v>
      </c>
      <c r="E940" s="19" t="s">
        <v>2649</v>
      </c>
      <c r="F940" s="19" t="s">
        <v>2600</v>
      </c>
      <c r="H940" s="19" t="s">
        <v>1936</v>
      </c>
      <c r="I940" s="19" t="s">
        <v>65</v>
      </c>
      <c r="J940" s="28" t="s">
        <v>1429</v>
      </c>
      <c r="K940" s="58" t="s">
        <v>2507</v>
      </c>
      <c r="P940" s="2"/>
      <c r="Q940" s="2"/>
      <c r="R940" s="2"/>
      <c r="S940" s="2"/>
      <c r="T940" s="2"/>
      <c r="U940" s="2" t="s">
        <v>2516</v>
      </c>
      <c r="V940" s="2" t="s">
        <v>2526</v>
      </c>
      <c r="W940" s="2"/>
      <c r="X940" s="19"/>
      <c r="Y940" s="19"/>
      <c r="Z940" s="19"/>
      <c r="AA940" s="19"/>
    </row>
    <row r="941" spans="1:27" ht="88.15" customHeight="1">
      <c r="A941" s="2" t="s">
        <v>1468</v>
      </c>
      <c r="B941" s="65" t="s">
        <v>2671</v>
      </c>
      <c r="C941" s="19" t="s">
        <v>2591</v>
      </c>
      <c r="D941" s="19" t="s">
        <v>2505</v>
      </c>
      <c r="E941" s="19" t="s">
        <v>2651</v>
      </c>
      <c r="F941" s="19" t="s">
        <v>1207</v>
      </c>
      <c r="H941" s="19" t="s">
        <v>1936</v>
      </c>
      <c r="I941" s="19" t="s">
        <v>65</v>
      </c>
      <c r="J941" s="28" t="s">
        <v>1429</v>
      </c>
      <c r="K941" s="58" t="s">
        <v>2507</v>
      </c>
      <c r="P941" s="2"/>
      <c r="Q941" s="2"/>
      <c r="R941" s="2"/>
      <c r="S941" s="2"/>
      <c r="T941" s="2"/>
      <c r="U941" s="2" t="s">
        <v>2516</v>
      </c>
      <c r="V941" s="2" t="s">
        <v>2526</v>
      </c>
      <c r="W941" s="2"/>
      <c r="X941" s="19"/>
      <c r="Y941" s="19"/>
      <c r="Z941" s="19"/>
      <c r="AA941" s="19"/>
    </row>
    <row r="942" spans="1:27" ht="63">
      <c r="A942" s="2" t="s">
        <v>1470</v>
      </c>
      <c r="B942" s="65" t="s">
        <v>2669</v>
      </c>
      <c r="C942" s="19" t="s">
        <v>2681</v>
      </c>
      <c r="D942" s="19" t="s">
        <v>2507</v>
      </c>
      <c r="E942" s="19" t="s">
        <v>2654</v>
      </c>
      <c r="F942" s="19" t="s">
        <v>2600</v>
      </c>
      <c r="H942" s="19" t="s">
        <v>1936</v>
      </c>
      <c r="I942" s="19" t="s">
        <v>65</v>
      </c>
      <c r="J942" s="28" t="s">
        <v>1429</v>
      </c>
      <c r="K942" s="58" t="s">
        <v>2507</v>
      </c>
      <c r="L942" s="39"/>
      <c r="M942" s="39"/>
      <c r="N942" s="39"/>
      <c r="O942" s="39"/>
      <c r="P942" s="2"/>
      <c r="Q942" s="2"/>
      <c r="R942" s="2"/>
      <c r="S942" s="2"/>
      <c r="T942" s="2"/>
      <c r="U942" s="2" t="s">
        <v>2516</v>
      </c>
      <c r="V942" s="2" t="s">
        <v>2526</v>
      </c>
      <c r="W942" s="2"/>
      <c r="X942" s="19"/>
      <c r="Y942" s="19"/>
      <c r="Z942" s="19"/>
      <c r="AA942" s="19"/>
    </row>
    <row r="943" spans="1:27" ht="84">
      <c r="A943" s="19" t="s">
        <v>1026</v>
      </c>
      <c r="B943" s="65" t="s">
        <v>2669</v>
      </c>
      <c r="C943" s="19" t="s">
        <v>2592</v>
      </c>
      <c r="D943" s="19" t="s">
        <v>2505</v>
      </c>
      <c r="E943" s="19" t="s">
        <v>2654</v>
      </c>
      <c r="F943" s="19" t="s">
        <v>1193</v>
      </c>
      <c r="H943" s="19" t="s">
        <v>1933</v>
      </c>
      <c r="I943" s="19" t="s">
        <v>57</v>
      </c>
      <c r="J943" s="28" t="s">
        <v>1290</v>
      </c>
      <c r="K943" s="19" t="s">
        <v>2505</v>
      </c>
      <c r="L943" s="19" t="s">
        <v>2533</v>
      </c>
      <c r="M943" s="19" t="s">
        <v>2564</v>
      </c>
      <c r="N943" s="19" t="s">
        <v>2563</v>
      </c>
      <c r="P943" s="2"/>
      <c r="Q943" s="2"/>
      <c r="R943" s="2"/>
      <c r="S943" s="2"/>
      <c r="T943" s="2"/>
      <c r="U943" s="2" t="s">
        <v>2527</v>
      </c>
      <c r="V943" s="2" t="s">
        <v>2549</v>
      </c>
      <c r="W943" s="2" t="s">
        <v>2550</v>
      </c>
      <c r="X943" s="19"/>
      <c r="Y943" s="19"/>
      <c r="Z943" s="19"/>
      <c r="AA943" s="19"/>
    </row>
    <row r="944" spans="1:27" ht="44.1" customHeight="1">
      <c r="A944" s="2" t="s">
        <v>526</v>
      </c>
      <c r="B944" s="65" t="s">
        <v>2669</v>
      </c>
      <c r="C944" s="19" t="s">
        <v>2599</v>
      </c>
      <c r="D944" s="19" t="s">
        <v>2505</v>
      </c>
      <c r="E944" s="19" t="s">
        <v>2654</v>
      </c>
      <c r="F944" s="19" t="s">
        <v>1212</v>
      </c>
      <c r="I944" s="19" t="s">
        <v>2257</v>
      </c>
      <c r="J944" s="28" t="s">
        <v>1290</v>
      </c>
      <c r="K944" s="19" t="s">
        <v>2505</v>
      </c>
      <c r="L944" s="19" t="s">
        <v>2533</v>
      </c>
      <c r="M944" s="19" t="s">
        <v>2564</v>
      </c>
      <c r="N944" s="19" t="s">
        <v>2563</v>
      </c>
      <c r="P944" s="2"/>
      <c r="Q944" s="2"/>
      <c r="R944" s="2"/>
      <c r="S944" s="2"/>
      <c r="T944" s="2"/>
      <c r="U944" s="2" t="s">
        <v>2527</v>
      </c>
      <c r="V944" s="2" t="s">
        <v>2549</v>
      </c>
      <c r="W944" s="2" t="s">
        <v>2550</v>
      </c>
      <c r="X944" s="19"/>
      <c r="Y944" s="19"/>
      <c r="Z944" s="19"/>
      <c r="AA944" s="19"/>
    </row>
    <row r="945" spans="1:27" ht="84">
      <c r="A945" s="2" t="s">
        <v>583</v>
      </c>
      <c r="B945" s="65" t="s">
        <v>2669</v>
      </c>
      <c r="C945" s="19" t="s">
        <v>2599</v>
      </c>
      <c r="D945" s="19" t="s">
        <v>2505</v>
      </c>
      <c r="E945" s="19" t="s">
        <v>2654</v>
      </c>
      <c r="F945" s="19" t="s">
        <v>1212</v>
      </c>
      <c r="H945" s="19" t="s">
        <v>1933</v>
      </c>
      <c r="I945" s="19" t="s">
        <v>44</v>
      </c>
      <c r="J945" s="28" t="s">
        <v>1290</v>
      </c>
      <c r="K945" s="19" t="s">
        <v>2505</v>
      </c>
      <c r="L945" s="19" t="s">
        <v>2533</v>
      </c>
      <c r="M945" s="19" t="s">
        <v>2564</v>
      </c>
      <c r="N945" s="19" t="s">
        <v>2563</v>
      </c>
      <c r="P945" s="2"/>
      <c r="Q945" s="2"/>
      <c r="R945" s="2"/>
      <c r="S945" s="2"/>
      <c r="T945" s="2"/>
      <c r="U945" s="2" t="s">
        <v>2527</v>
      </c>
      <c r="V945" s="2" t="s">
        <v>2549</v>
      </c>
      <c r="W945" s="2" t="s">
        <v>2550</v>
      </c>
      <c r="X945" s="19"/>
      <c r="Y945" s="19"/>
      <c r="Z945" s="19"/>
      <c r="AA945" s="19"/>
    </row>
    <row r="946" spans="1:27" ht="44.1" customHeight="1">
      <c r="A946" s="2" t="s">
        <v>422</v>
      </c>
      <c r="B946" s="65" t="s">
        <v>2669</v>
      </c>
      <c r="C946" s="19" t="s">
        <v>2639</v>
      </c>
      <c r="D946" s="19" t="s">
        <v>2506</v>
      </c>
      <c r="E946" s="19" t="s">
        <v>2650</v>
      </c>
      <c r="F946" s="19" t="s">
        <v>1226</v>
      </c>
      <c r="I946" s="19" t="s">
        <v>405</v>
      </c>
      <c r="J946" s="28" t="s">
        <v>1859</v>
      </c>
      <c r="K946" s="19" t="s">
        <v>2505</v>
      </c>
      <c r="L946" s="19" t="s">
        <v>2534</v>
      </c>
      <c r="P946" s="2"/>
      <c r="Q946" s="2"/>
      <c r="R946" s="2"/>
      <c r="S946" s="2"/>
      <c r="T946" s="2"/>
      <c r="U946" s="2" t="s">
        <v>2516</v>
      </c>
      <c r="V946" s="2" t="s">
        <v>2526</v>
      </c>
      <c r="W946" s="2"/>
      <c r="X946" s="19"/>
      <c r="Y946" s="19"/>
      <c r="Z946" s="19"/>
      <c r="AA946" s="19"/>
    </row>
    <row r="947" spans="1:27" ht="84">
      <c r="A947" s="2" t="s">
        <v>424</v>
      </c>
      <c r="B947" s="65" t="s">
        <v>2671</v>
      </c>
      <c r="C947" s="19" t="s">
        <v>2639</v>
      </c>
      <c r="D947" s="19" t="s">
        <v>2506</v>
      </c>
      <c r="E947" s="19" t="s">
        <v>2706</v>
      </c>
      <c r="F947" s="19" t="s">
        <v>1226</v>
      </c>
      <c r="I947" s="19" t="s">
        <v>405</v>
      </c>
      <c r="J947" s="28" t="s">
        <v>1859</v>
      </c>
      <c r="K947" s="19" t="s">
        <v>2505</v>
      </c>
      <c r="L947" s="19" t="s">
        <v>2534</v>
      </c>
      <c r="P947" s="2"/>
      <c r="Q947" s="2"/>
      <c r="R947" s="2"/>
      <c r="S947" s="2"/>
      <c r="T947" s="2"/>
      <c r="U947" s="2" t="s">
        <v>2516</v>
      </c>
      <c r="V947" s="2" t="s">
        <v>2526</v>
      </c>
      <c r="W947" s="2"/>
      <c r="X947" s="19"/>
      <c r="Y947" s="19"/>
      <c r="Z947" s="19"/>
      <c r="AA947" s="19"/>
    </row>
    <row r="948" spans="1:27" ht="84">
      <c r="A948" s="19" t="s">
        <v>201</v>
      </c>
      <c r="B948" s="65" t="s">
        <v>2671</v>
      </c>
      <c r="C948" s="19" t="s">
        <v>2639</v>
      </c>
      <c r="D948" s="19" t="s">
        <v>2506</v>
      </c>
      <c r="E948" s="19" t="s">
        <v>2650</v>
      </c>
      <c r="F948" s="19" t="s">
        <v>1226</v>
      </c>
      <c r="I948" s="19" t="s">
        <v>36</v>
      </c>
      <c r="J948" s="28" t="s">
        <v>1859</v>
      </c>
      <c r="K948" s="19" t="s">
        <v>2505</v>
      </c>
      <c r="L948" s="19" t="s">
        <v>2534</v>
      </c>
      <c r="P948" s="2"/>
      <c r="Q948" s="2"/>
      <c r="R948" s="2"/>
      <c r="S948" s="2"/>
      <c r="T948" s="2"/>
      <c r="U948" s="2" t="s">
        <v>2516</v>
      </c>
      <c r="V948" s="2" t="s">
        <v>2526</v>
      </c>
      <c r="W948" s="2"/>
      <c r="X948" s="19"/>
      <c r="Y948" s="19"/>
      <c r="Z948" s="19"/>
      <c r="AA948" s="19"/>
    </row>
    <row r="949" spans="1:27" ht="84">
      <c r="A949" s="2" t="s">
        <v>421</v>
      </c>
      <c r="B949" s="65" t="s">
        <v>2671</v>
      </c>
      <c r="C949" s="19" t="s">
        <v>2639</v>
      </c>
      <c r="D949" s="19" t="s">
        <v>2506</v>
      </c>
      <c r="E949" s="19" t="s">
        <v>2651</v>
      </c>
      <c r="F949" s="19" t="s">
        <v>1226</v>
      </c>
      <c r="I949" s="19" t="s">
        <v>405</v>
      </c>
      <c r="J949" s="28" t="s">
        <v>1859</v>
      </c>
      <c r="K949" s="19" t="s">
        <v>2505</v>
      </c>
      <c r="L949" s="19" t="s">
        <v>2534</v>
      </c>
      <c r="P949" s="2"/>
      <c r="Q949" s="2"/>
      <c r="R949" s="2"/>
      <c r="S949" s="2"/>
      <c r="T949" s="2"/>
      <c r="U949" s="2" t="s">
        <v>2516</v>
      </c>
      <c r="V949" s="2" t="s">
        <v>2526</v>
      </c>
      <c r="W949" s="2"/>
      <c r="X949" s="19"/>
      <c r="Y949" s="19"/>
      <c r="Z949" s="19"/>
      <c r="AA949" s="19"/>
    </row>
    <row r="950" spans="1:27" ht="84">
      <c r="A950" s="19" t="s">
        <v>203</v>
      </c>
      <c r="B950" s="65" t="s">
        <v>2671</v>
      </c>
      <c r="C950" s="19" t="s">
        <v>2649</v>
      </c>
      <c r="D950" s="19" t="s">
        <v>2531</v>
      </c>
      <c r="E950" s="19" t="s">
        <v>2653</v>
      </c>
      <c r="F950" s="19" t="s">
        <v>2649</v>
      </c>
      <c r="I950" s="19" t="s">
        <v>36</v>
      </c>
      <c r="J950" s="28" t="s">
        <v>1859</v>
      </c>
      <c r="K950" s="19" t="s">
        <v>2505</v>
      </c>
      <c r="L950" s="19" t="s">
        <v>2534</v>
      </c>
      <c r="P950" s="2"/>
      <c r="Q950" s="2"/>
      <c r="R950" s="2"/>
      <c r="S950" s="2"/>
      <c r="T950" s="2"/>
      <c r="U950" s="2" t="s">
        <v>2516</v>
      </c>
      <c r="V950" s="2" t="s">
        <v>2526</v>
      </c>
      <c r="W950" s="2"/>
      <c r="X950" s="19"/>
      <c r="Y950" s="19"/>
      <c r="Z950" s="19"/>
      <c r="AA950" s="19"/>
    </row>
    <row r="951" spans="1:27" ht="84">
      <c r="A951" s="19" t="s">
        <v>208</v>
      </c>
      <c r="B951" s="65" t="s">
        <v>2671</v>
      </c>
      <c r="C951" s="19" t="s">
        <v>2666</v>
      </c>
      <c r="D951" s="19" t="s">
        <v>2506</v>
      </c>
      <c r="E951" s="19" t="s">
        <v>2653</v>
      </c>
      <c r="F951" s="19" t="s">
        <v>1219</v>
      </c>
      <c r="I951" s="19" t="s">
        <v>36</v>
      </c>
      <c r="J951" s="28" t="s">
        <v>1859</v>
      </c>
      <c r="K951" s="19" t="s">
        <v>2505</v>
      </c>
      <c r="L951" s="19" t="s">
        <v>2534</v>
      </c>
      <c r="P951" s="2"/>
      <c r="Q951" s="2"/>
      <c r="R951" s="2"/>
      <c r="S951" s="2"/>
      <c r="T951" s="2"/>
      <c r="U951" s="2" t="s">
        <v>2516</v>
      </c>
      <c r="V951" s="2" t="s">
        <v>2526</v>
      </c>
      <c r="W951" s="2"/>
      <c r="X951" s="19"/>
      <c r="Y951" s="19"/>
      <c r="Z951" s="19"/>
      <c r="AA951" s="19"/>
    </row>
    <row r="952" spans="1:27" ht="84">
      <c r="A952" s="19" t="s">
        <v>200</v>
      </c>
      <c r="B952" s="65" t="s">
        <v>2671</v>
      </c>
      <c r="C952" s="19" t="s">
        <v>2639</v>
      </c>
      <c r="D952" s="19" t="s">
        <v>2506</v>
      </c>
      <c r="E952" s="19" t="s">
        <v>2650</v>
      </c>
      <c r="F952" s="19" t="s">
        <v>1226</v>
      </c>
      <c r="I952" s="19" t="s">
        <v>36</v>
      </c>
      <c r="J952" s="28" t="s">
        <v>1859</v>
      </c>
      <c r="K952" s="19" t="s">
        <v>2505</v>
      </c>
      <c r="L952" s="19" t="s">
        <v>2534</v>
      </c>
      <c r="P952" s="2"/>
      <c r="Q952" s="2"/>
      <c r="R952" s="2"/>
      <c r="S952" s="2"/>
      <c r="T952" s="2"/>
      <c r="U952" s="2" t="s">
        <v>2516</v>
      </c>
      <c r="V952" s="2" t="s">
        <v>2526</v>
      </c>
      <c r="W952" s="2"/>
      <c r="X952" s="19"/>
      <c r="Y952" s="19"/>
      <c r="Z952" s="19"/>
      <c r="AA952" s="19"/>
    </row>
    <row r="953" spans="1:27" ht="88.15" customHeight="1">
      <c r="A953" s="19" t="s">
        <v>204</v>
      </c>
      <c r="B953" s="65" t="s">
        <v>2671</v>
      </c>
      <c r="C953" s="19" t="s">
        <v>2649</v>
      </c>
      <c r="D953" s="19" t="s">
        <v>2531</v>
      </c>
      <c r="E953" s="19" t="s">
        <v>2649</v>
      </c>
      <c r="F953" s="19" t="s">
        <v>2649</v>
      </c>
      <c r="I953" s="19" t="s">
        <v>36</v>
      </c>
      <c r="J953" s="28" t="s">
        <v>1859</v>
      </c>
      <c r="K953" s="19" t="s">
        <v>2505</v>
      </c>
      <c r="L953" s="19" t="s">
        <v>2534</v>
      </c>
      <c r="P953" s="2"/>
      <c r="Q953" s="2"/>
      <c r="R953" s="2"/>
      <c r="S953" s="2"/>
      <c r="T953" s="2"/>
      <c r="U953" s="2" t="s">
        <v>2516</v>
      </c>
      <c r="V953" s="2" t="s">
        <v>2526</v>
      </c>
      <c r="W953" s="2"/>
      <c r="X953" s="19"/>
      <c r="Y953" s="19"/>
      <c r="Z953" s="19"/>
      <c r="AA953" s="19"/>
    </row>
    <row r="954" spans="1:27" ht="84">
      <c r="A954" s="19" t="s">
        <v>207</v>
      </c>
      <c r="B954" s="65" t="s">
        <v>2671</v>
      </c>
      <c r="C954" s="19" t="s">
        <v>2595</v>
      </c>
      <c r="D954" s="19" t="s">
        <v>2506</v>
      </c>
      <c r="E954" s="19" t="s">
        <v>2652</v>
      </c>
      <c r="F954" s="19" t="s">
        <v>1215</v>
      </c>
      <c r="I954" s="19" t="s">
        <v>36</v>
      </c>
      <c r="J954" s="28" t="s">
        <v>1859</v>
      </c>
      <c r="K954" s="19" t="s">
        <v>2505</v>
      </c>
      <c r="L954" s="19" t="s">
        <v>2534</v>
      </c>
      <c r="P954" s="2"/>
      <c r="Q954" s="2"/>
      <c r="R954" s="2"/>
      <c r="S954" s="2"/>
      <c r="T954" s="2"/>
      <c r="U954" s="2" t="s">
        <v>2516</v>
      </c>
      <c r="V954" s="2" t="s">
        <v>2526</v>
      </c>
      <c r="W954" s="2"/>
      <c r="X954" s="19"/>
      <c r="Y954" s="19"/>
      <c r="Z954" s="19"/>
      <c r="AA954" s="19"/>
    </row>
    <row r="955" spans="1:27" ht="84">
      <c r="A955" s="2" t="s">
        <v>423</v>
      </c>
      <c r="B955" s="65" t="s">
        <v>2671</v>
      </c>
      <c r="C955" s="19" t="s">
        <v>2666</v>
      </c>
      <c r="D955" s="19" t="s">
        <v>2506</v>
      </c>
      <c r="E955" s="19" t="s">
        <v>2653</v>
      </c>
      <c r="F955" s="19" t="s">
        <v>1219</v>
      </c>
      <c r="I955" s="19" t="s">
        <v>405</v>
      </c>
      <c r="J955" s="28" t="s">
        <v>1859</v>
      </c>
      <c r="K955" s="19" t="s">
        <v>2505</v>
      </c>
      <c r="L955" s="19" t="s">
        <v>2534</v>
      </c>
      <c r="P955" s="2"/>
      <c r="Q955" s="2"/>
      <c r="R955" s="2"/>
      <c r="S955" s="2"/>
      <c r="T955" s="2"/>
      <c r="U955" s="2" t="s">
        <v>2516</v>
      </c>
      <c r="V955" s="2" t="s">
        <v>2526</v>
      </c>
      <c r="W955" s="2"/>
      <c r="X955" s="19"/>
      <c r="Y955" s="19"/>
      <c r="Z955" s="19"/>
      <c r="AA955" s="19"/>
    </row>
    <row r="956" spans="1:27" ht="84">
      <c r="A956" s="19" t="s">
        <v>202</v>
      </c>
      <c r="B956" s="65" t="s">
        <v>2671</v>
      </c>
      <c r="C956" s="19" t="s">
        <v>2678</v>
      </c>
      <c r="D956" s="19" t="s">
        <v>2506</v>
      </c>
      <c r="E956" s="19" t="s">
        <v>2650</v>
      </c>
      <c r="F956" s="19" t="s">
        <v>1224</v>
      </c>
      <c r="I956" s="19" t="s">
        <v>36</v>
      </c>
      <c r="J956" s="28" t="s">
        <v>1859</v>
      </c>
      <c r="K956" s="19" t="s">
        <v>2505</v>
      </c>
      <c r="L956" s="19" t="s">
        <v>2534</v>
      </c>
      <c r="P956" s="2"/>
      <c r="Q956" s="2"/>
      <c r="R956" s="2"/>
      <c r="S956" s="2"/>
      <c r="T956" s="2"/>
      <c r="U956" s="2" t="s">
        <v>2516</v>
      </c>
      <c r="V956" s="2" t="s">
        <v>2526</v>
      </c>
      <c r="W956" s="2"/>
      <c r="X956" s="19"/>
      <c r="Y956" s="19"/>
      <c r="Z956" s="19"/>
      <c r="AA956" s="19"/>
    </row>
    <row r="957" spans="1:27" ht="84">
      <c r="A957" s="2" t="s">
        <v>1725</v>
      </c>
      <c r="B957" s="65" t="s">
        <v>2669</v>
      </c>
      <c r="C957" s="19" t="s">
        <v>2680</v>
      </c>
      <c r="D957" s="19" t="s">
        <v>2505</v>
      </c>
      <c r="E957" s="19" t="s">
        <v>2656</v>
      </c>
      <c r="F957" s="19" t="s">
        <v>1205</v>
      </c>
      <c r="H957" s="19" t="s">
        <v>1934</v>
      </c>
      <c r="I957" s="19" t="s">
        <v>69</v>
      </c>
      <c r="J957" s="28" t="s">
        <v>1674</v>
      </c>
      <c r="K957" s="58" t="s">
        <v>2505</v>
      </c>
      <c r="P957" s="2"/>
      <c r="Q957" s="2"/>
      <c r="R957" s="2"/>
      <c r="S957" s="2"/>
      <c r="T957" s="2"/>
      <c r="U957" s="2" t="s">
        <v>2527</v>
      </c>
      <c r="V957" s="2" t="s">
        <v>2550</v>
      </c>
      <c r="W957" s="2"/>
      <c r="X957" s="19"/>
      <c r="Y957" s="19"/>
      <c r="Z957" s="19"/>
      <c r="AA957" s="19"/>
    </row>
    <row r="958" spans="1:27" ht="84">
      <c r="A958" s="15" t="s">
        <v>2005</v>
      </c>
      <c r="B958" s="65" t="s">
        <v>2671</v>
      </c>
      <c r="C958" s="19" t="s">
        <v>2592</v>
      </c>
      <c r="D958" s="19" t="s">
        <v>2505</v>
      </c>
      <c r="E958" s="19" t="s">
        <v>2656</v>
      </c>
      <c r="F958" s="19" t="s">
        <v>1193</v>
      </c>
      <c r="I958" s="19" t="s">
        <v>1965</v>
      </c>
      <c r="J958" s="28" t="s">
        <v>1976</v>
      </c>
      <c r="K958" s="19" t="s">
        <v>2505</v>
      </c>
      <c r="L958" s="19" t="s">
        <v>2533</v>
      </c>
      <c r="P958" s="2"/>
      <c r="Q958" s="2"/>
      <c r="R958" s="2"/>
      <c r="S958" s="2"/>
      <c r="T958" s="2"/>
      <c r="U958" s="2" t="s">
        <v>2527</v>
      </c>
      <c r="V958" s="2" t="s">
        <v>2550</v>
      </c>
      <c r="W958" s="2"/>
      <c r="X958" s="19"/>
      <c r="Y958" s="19"/>
      <c r="Z958" s="19"/>
      <c r="AA958" s="19"/>
    </row>
    <row r="959" spans="1:27" ht="84">
      <c r="A959" s="15" t="s">
        <v>2004</v>
      </c>
      <c r="B959" s="65" t="s">
        <v>2669</v>
      </c>
      <c r="C959" s="19" t="s">
        <v>2592</v>
      </c>
      <c r="D959" s="19" t="s">
        <v>2505</v>
      </c>
      <c r="E959" s="19" t="s">
        <v>2654</v>
      </c>
      <c r="F959" s="19" t="s">
        <v>1193</v>
      </c>
      <c r="I959" s="19" t="s">
        <v>1965</v>
      </c>
      <c r="J959" s="28" t="s">
        <v>1976</v>
      </c>
      <c r="K959" s="19" t="s">
        <v>2505</v>
      </c>
      <c r="L959" s="19" t="s">
        <v>2533</v>
      </c>
      <c r="P959" s="2"/>
      <c r="Q959" s="2"/>
      <c r="R959" s="2"/>
      <c r="S959" s="2"/>
      <c r="T959" s="2"/>
      <c r="U959" s="2" t="s">
        <v>2527</v>
      </c>
      <c r="V959" s="2" t="s">
        <v>2550</v>
      </c>
      <c r="W959" s="2"/>
      <c r="X959" s="19"/>
      <c r="Y959" s="19"/>
      <c r="Z959" s="19"/>
      <c r="AA959" s="19"/>
    </row>
    <row r="960" spans="1:27" ht="63">
      <c r="A960" s="2" t="s">
        <v>1452</v>
      </c>
      <c r="B960" s="65" t="s">
        <v>2671</v>
      </c>
      <c r="C960" s="19" t="s">
        <v>2677</v>
      </c>
      <c r="D960" s="19" t="s">
        <v>2506</v>
      </c>
      <c r="E960" s="19" t="s">
        <v>2658</v>
      </c>
      <c r="F960" s="19" t="s">
        <v>2646</v>
      </c>
      <c r="H960" s="19" t="s">
        <v>1936</v>
      </c>
      <c r="I960" s="19" t="s">
        <v>65</v>
      </c>
      <c r="J960" s="28" t="s">
        <v>1425</v>
      </c>
      <c r="K960" s="19" t="s">
        <v>2506</v>
      </c>
      <c r="L960" s="19" t="s">
        <v>2556</v>
      </c>
      <c r="P960" s="2"/>
      <c r="Q960" s="2"/>
      <c r="R960" s="2"/>
      <c r="S960" s="2"/>
      <c r="T960" s="2"/>
      <c r="U960" s="2" t="s">
        <v>2509</v>
      </c>
      <c r="V960" s="2" t="s">
        <v>2514</v>
      </c>
      <c r="W960" s="2"/>
      <c r="X960" s="19"/>
      <c r="Y960" s="19"/>
      <c r="Z960" s="19"/>
      <c r="AA960" s="19"/>
    </row>
    <row r="961" spans="1:27" ht="63">
      <c r="A961" s="2" t="s">
        <v>1456</v>
      </c>
      <c r="B961" s="65" t="s">
        <v>2669</v>
      </c>
      <c r="C961" s="19" t="s">
        <v>2630</v>
      </c>
      <c r="D961" s="19" t="s">
        <v>2506</v>
      </c>
      <c r="E961" s="19" t="s">
        <v>2675</v>
      </c>
      <c r="F961" s="19" t="s">
        <v>1215</v>
      </c>
      <c r="H961" s="19" t="s">
        <v>1936</v>
      </c>
      <c r="I961" s="19" t="s">
        <v>65</v>
      </c>
      <c r="J961" s="28" t="s">
        <v>1425</v>
      </c>
      <c r="K961" s="19" t="s">
        <v>2506</v>
      </c>
      <c r="L961" s="19" t="s">
        <v>2556</v>
      </c>
      <c r="P961" s="2"/>
      <c r="Q961" s="2"/>
      <c r="R961" s="2"/>
      <c r="S961" s="2"/>
      <c r="T961" s="2"/>
      <c r="U961" s="2" t="s">
        <v>2509</v>
      </c>
      <c r="V961" s="2" t="s">
        <v>2514</v>
      </c>
      <c r="W961" s="2"/>
      <c r="X961" s="19"/>
      <c r="Y961" s="19"/>
      <c r="Z961" s="19"/>
      <c r="AA961" s="19"/>
    </row>
    <row r="962" spans="1:27" ht="63">
      <c r="A962" s="2" t="s">
        <v>1458</v>
      </c>
      <c r="B962" s="65" t="s">
        <v>2669</v>
      </c>
      <c r="C962" s="19" t="s">
        <v>2599</v>
      </c>
      <c r="D962" s="19" t="s">
        <v>2505</v>
      </c>
      <c r="E962" s="19" t="s">
        <v>2679</v>
      </c>
      <c r="F962" s="19" t="s">
        <v>2646</v>
      </c>
      <c r="H962" s="19" t="s">
        <v>1936</v>
      </c>
      <c r="I962" s="19" t="s">
        <v>65</v>
      </c>
      <c r="J962" s="28" t="s">
        <v>1425</v>
      </c>
      <c r="K962" s="19" t="s">
        <v>2506</v>
      </c>
      <c r="L962" s="19" t="s">
        <v>2556</v>
      </c>
      <c r="P962" s="2"/>
      <c r="Q962" s="2"/>
      <c r="R962" s="2"/>
      <c r="S962" s="2"/>
      <c r="T962" s="2"/>
      <c r="U962" s="2" t="s">
        <v>2509</v>
      </c>
      <c r="V962" s="2" t="s">
        <v>2514</v>
      </c>
      <c r="W962" s="2"/>
      <c r="X962" s="19"/>
      <c r="Y962" s="19"/>
      <c r="Z962" s="19"/>
      <c r="AA962" s="19"/>
    </row>
    <row r="963" spans="1:27" ht="63">
      <c r="A963" s="2" t="s">
        <v>702</v>
      </c>
      <c r="B963" s="65" t="s">
        <v>2671</v>
      </c>
      <c r="C963" s="19" t="s">
        <v>2663</v>
      </c>
      <c r="D963" s="19" t="s">
        <v>2506</v>
      </c>
      <c r="E963" s="19" t="s">
        <v>2706</v>
      </c>
      <c r="F963" s="19" t="s">
        <v>1226</v>
      </c>
      <c r="H963" s="39" t="s">
        <v>1936</v>
      </c>
      <c r="I963" s="19" t="s">
        <v>48</v>
      </c>
      <c r="J963" s="28" t="s">
        <v>1425</v>
      </c>
      <c r="K963" s="19" t="s">
        <v>2506</v>
      </c>
      <c r="L963" s="19" t="s">
        <v>2556</v>
      </c>
      <c r="P963" s="2"/>
      <c r="Q963" s="2"/>
      <c r="R963" s="2"/>
      <c r="S963" s="2"/>
      <c r="T963" s="2"/>
      <c r="U963" s="2" t="s">
        <v>2509</v>
      </c>
      <c r="V963" s="2" t="s">
        <v>2514</v>
      </c>
      <c r="W963" s="2"/>
      <c r="X963" s="19"/>
      <c r="Y963" s="19"/>
      <c r="Z963" s="19"/>
      <c r="AA963" s="19"/>
    </row>
    <row r="964" spans="1:27" ht="63">
      <c r="A964" s="2" t="s">
        <v>696</v>
      </c>
      <c r="B964" s="65" t="s">
        <v>2671</v>
      </c>
      <c r="C964" s="19" t="s">
        <v>2599</v>
      </c>
      <c r="D964" s="19" t="s">
        <v>2505</v>
      </c>
      <c r="E964" s="19" t="s">
        <v>2650</v>
      </c>
      <c r="F964" s="19" t="s">
        <v>1212</v>
      </c>
      <c r="H964" s="39" t="s">
        <v>1936</v>
      </c>
      <c r="I964" s="19" t="s">
        <v>48</v>
      </c>
      <c r="J964" s="28" t="s">
        <v>1425</v>
      </c>
      <c r="K964" s="19" t="s">
        <v>2506</v>
      </c>
      <c r="L964" s="19" t="s">
        <v>2556</v>
      </c>
      <c r="P964" s="2"/>
      <c r="Q964" s="2"/>
      <c r="R964" s="2"/>
      <c r="S964" s="2"/>
      <c r="T964" s="2"/>
      <c r="U964" s="2" t="s">
        <v>2509</v>
      </c>
      <c r="V964" s="2" t="s">
        <v>2514</v>
      </c>
      <c r="W964" s="2"/>
      <c r="X964" s="19"/>
      <c r="Y964" s="19"/>
      <c r="Z964" s="19"/>
      <c r="AA964" s="19"/>
    </row>
    <row r="965" spans="1:27" ht="63">
      <c r="A965" s="2" t="s">
        <v>1451</v>
      </c>
      <c r="B965" s="65" t="s">
        <v>2671</v>
      </c>
      <c r="C965" s="19" t="s">
        <v>2663</v>
      </c>
      <c r="D965" s="19" t="s">
        <v>2506</v>
      </c>
      <c r="E965" s="19" t="s">
        <v>2652</v>
      </c>
      <c r="F965" s="19" t="s">
        <v>1226</v>
      </c>
      <c r="H965" s="19" t="s">
        <v>1936</v>
      </c>
      <c r="I965" s="19" t="s">
        <v>65</v>
      </c>
      <c r="J965" s="28" t="s">
        <v>1425</v>
      </c>
      <c r="K965" s="19" t="s">
        <v>2506</v>
      </c>
      <c r="L965" s="19" t="s">
        <v>2556</v>
      </c>
      <c r="P965" s="2"/>
      <c r="Q965" s="2"/>
      <c r="R965" s="2"/>
      <c r="S965" s="2"/>
      <c r="T965" s="2"/>
      <c r="U965" s="2" t="s">
        <v>2509</v>
      </c>
      <c r="V965" s="2" t="s">
        <v>2514</v>
      </c>
      <c r="W965" s="2"/>
      <c r="X965" s="19"/>
      <c r="Y965" s="19"/>
      <c r="Z965" s="19"/>
      <c r="AA965" s="19"/>
    </row>
    <row r="966" spans="1:27" ht="63">
      <c r="A966" s="2" t="s">
        <v>1455</v>
      </c>
      <c r="B966" s="65" t="s">
        <v>2671</v>
      </c>
      <c r="C966" s="19" t="s">
        <v>2649</v>
      </c>
      <c r="D966" s="19" t="s">
        <v>2531</v>
      </c>
      <c r="E966" s="19" t="s">
        <v>2706</v>
      </c>
      <c r="F966" s="19" t="s">
        <v>2649</v>
      </c>
      <c r="H966" s="19" t="s">
        <v>1936</v>
      </c>
      <c r="I966" s="19" t="s">
        <v>65</v>
      </c>
      <c r="J966" s="28" t="s">
        <v>1425</v>
      </c>
      <c r="K966" s="19" t="s">
        <v>2506</v>
      </c>
      <c r="L966" s="19" t="s">
        <v>2556</v>
      </c>
      <c r="P966" s="2"/>
      <c r="Q966" s="2"/>
      <c r="R966" s="2"/>
      <c r="S966" s="2"/>
      <c r="T966" s="2"/>
      <c r="U966" s="2" t="s">
        <v>2509</v>
      </c>
      <c r="V966" s="2" t="s">
        <v>2514</v>
      </c>
      <c r="W966" s="2"/>
      <c r="X966" s="19"/>
      <c r="Y966" s="19"/>
      <c r="Z966" s="19"/>
      <c r="AA966" s="19"/>
    </row>
    <row r="967" spans="1:27" ht="63">
      <c r="A967" s="2" t="s">
        <v>698</v>
      </c>
      <c r="B967" s="65" t="s">
        <v>2669</v>
      </c>
      <c r="C967" s="19" t="s">
        <v>2649</v>
      </c>
      <c r="D967" s="19" t="s">
        <v>2531</v>
      </c>
      <c r="E967" s="19" t="s">
        <v>2676</v>
      </c>
      <c r="F967" s="19" t="s">
        <v>2649</v>
      </c>
      <c r="H967" s="39" t="s">
        <v>1936</v>
      </c>
      <c r="I967" s="19" t="s">
        <v>48</v>
      </c>
      <c r="J967" s="28" t="s">
        <v>1425</v>
      </c>
      <c r="K967" s="19" t="s">
        <v>2506</v>
      </c>
      <c r="L967" s="19" t="s">
        <v>2556</v>
      </c>
      <c r="P967" s="2"/>
      <c r="Q967" s="2"/>
      <c r="R967" s="2"/>
      <c r="S967" s="2"/>
      <c r="T967" s="2"/>
      <c r="U967" s="2" t="s">
        <v>2509</v>
      </c>
      <c r="V967" s="2" t="s">
        <v>2514</v>
      </c>
      <c r="W967" s="2"/>
      <c r="X967" s="19"/>
      <c r="Y967" s="19"/>
      <c r="Z967" s="19"/>
      <c r="AA967" s="19"/>
    </row>
    <row r="968" spans="1:27" ht="63">
      <c r="A968" s="2" t="s">
        <v>701</v>
      </c>
      <c r="B968" s="65" t="s">
        <v>2671</v>
      </c>
      <c r="C968" s="19" t="s">
        <v>2678</v>
      </c>
      <c r="D968" s="19" t="s">
        <v>2506</v>
      </c>
      <c r="E968" s="19" t="s">
        <v>2675</v>
      </c>
      <c r="F968" s="19" t="s">
        <v>1226</v>
      </c>
      <c r="H968" s="39" t="s">
        <v>1936</v>
      </c>
      <c r="I968" s="19" t="s">
        <v>48</v>
      </c>
      <c r="J968" s="28" t="s">
        <v>1425</v>
      </c>
      <c r="K968" s="19" t="s">
        <v>2506</v>
      </c>
      <c r="L968" s="19" t="s">
        <v>2556</v>
      </c>
      <c r="P968" s="2"/>
      <c r="Q968" s="2"/>
      <c r="R968" s="2"/>
      <c r="S968" s="2"/>
      <c r="T968" s="2"/>
      <c r="U968" s="2" t="s">
        <v>2509</v>
      </c>
      <c r="V968" s="2" t="s">
        <v>2514</v>
      </c>
      <c r="W968" s="2"/>
      <c r="X968" s="19"/>
      <c r="Y968" s="19"/>
      <c r="Z968" s="19"/>
      <c r="AA968" s="19"/>
    </row>
    <row r="969" spans="1:27" ht="63">
      <c r="A969" s="2" t="s">
        <v>1453</v>
      </c>
      <c r="B969" s="65" t="s">
        <v>2671</v>
      </c>
      <c r="C969" s="19" t="s">
        <v>2674</v>
      </c>
      <c r="D969" s="19" t="s">
        <v>2506</v>
      </c>
      <c r="E969" s="19" t="s">
        <v>2649</v>
      </c>
      <c r="F969" s="19" t="s">
        <v>1226</v>
      </c>
      <c r="H969" s="19" t="s">
        <v>1936</v>
      </c>
      <c r="I969" s="19" t="s">
        <v>65</v>
      </c>
      <c r="J969" s="28" t="s">
        <v>1425</v>
      </c>
      <c r="K969" s="19" t="s">
        <v>2506</v>
      </c>
      <c r="L969" s="19" t="s">
        <v>2556</v>
      </c>
      <c r="P969" s="2"/>
      <c r="Q969" s="2"/>
      <c r="R969" s="2"/>
      <c r="S969" s="2"/>
      <c r="T969" s="2"/>
      <c r="U969" s="2" t="s">
        <v>2509</v>
      </c>
      <c r="V969" s="2" t="s">
        <v>2514</v>
      </c>
      <c r="W969" s="2"/>
      <c r="X969" s="19"/>
      <c r="Y969" s="19"/>
      <c r="Z969" s="19"/>
      <c r="AA969" s="19"/>
    </row>
    <row r="970" spans="1:27" ht="63">
      <c r="A970" s="2" t="s">
        <v>1459</v>
      </c>
      <c r="B970" s="65" t="s">
        <v>2669</v>
      </c>
      <c r="C970" s="19" t="s">
        <v>2677</v>
      </c>
      <c r="D970" s="19" t="s">
        <v>2507</v>
      </c>
      <c r="E970" s="19" t="s">
        <v>2676</v>
      </c>
      <c r="F970" s="19" t="s">
        <v>2646</v>
      </c>
      <c r="H970" s="19" t="s">
        <v>1936</v>
      </c>
      <c r="I970" s="19" t="s">
        <v>65</v>
      </c>
      <c r="J970" s="28" t="s">
        <v>1425</v>
      </c>
      <c r="K970" s="19" t="s">
        <v>2506</v>
      </c>
      <c r="L970" s="19" t="s">
        <v>2556</v>
      </c>
      <c r="P970" s="2"/>
      <c r="Q970" s="2"/>
      <c r="R970" s="2"/>
      <c r="S970" s="2"/>
      <c r="T970" s="2"/>
      <c r="U970" s="2" t="s">
        <v>2509</v>
      </c>
      <c r="V970" s="2" t="s">
        <v>2514</v>
      </c>
      <c r="W970" s="2"/>
      <c r="X970" s="19"/>
      <c r="Y970" s="19"/>
      <c r="Z970" s="19"/>
      <c r="AA970" s="19"/>
    </row>
    <row r="971" spans="1:27" ht="63">
      <c r="A971" s="2" t="s">
        <v>699</v>
      </c>
      <c r="B971" s="65" t="s">
        <v>2669</v>
      </c>
      <c r="C971" s="19" t="s">
        <v>2599</v>
      </c>
      <c r="D971" s="19" t="s">
        <v>2505</v>
      </c>
      <c r="E971" s="19" t="s">
        <v>2676</v>
      </c>
      <c r="F971" s="19" t="s">
        <v>2646</v>
      </c>
      <c r="H971" s="39" t="s">
        <v>1936</v>
      </c>
      <c r="I971" s="19" t="s">
        <v>48</v>
      </c>
      <c r="J971" s="28" t="s">
        <v>1425</v>
      </c>
      <c r="K971" s="19" t="s">
        <v>2506</v>
      </c>
      <c r="L971" s="19" t="s">
        <v>2556</v>
      </c>
      <c r="P971" s="2"/>
      <c r="Q971" s="2"/>
      <c r="R971" s="2"/>
      <c r="S971" s="2"/>
      <c r="T971" s="2"/>
      <c r="U971" s="2" t="s">
        <v>2509</v>
      </c>
      <c r="V971" s="2" t="s">
        <v>2514</v>
      </c>
      <c r="W971" s="2"/>
      <c r="X971" s="19"/>
      <c r="Y971" s="19"/>
      <c r="Z971" s="19"/>
      <c r="AA971" s="19"/>
    </row>
    <row r="972" spans="1:27" ht="63">
      <c r="A972" s="2" t="s">
        <v>700</v>
      </c>
      <c r="B972" s="65" t="s">
        <v>2669</v>
      </c>
      <c r="C972" s="19" t="s">
        <v>2674</v>
      </c>
      <c r="D972" s="19" t="s">
        <v>2505</v>
      </c>
      <c r="E972" s="19" t="s">
        <v>2676</v>
      </c>
      <c r="F972" s="19" t="s">
        <v>2646</v>
      </c>
      <c r="H972" s="39" t="s">
        <v>1936</v>
      </c>
      <c r="I972" s="19" t="s">
        <v>48</v>
      </c>
      <c r="J972" s="28" t="s">
        <v>1425</v>
      </c>
      <c r="K972" s="19" t="s">
        <v>2506</v>
      </c>
      <c r="L972" s="19" t="s">
        <v>2556</v>
      </c>
      <c r="P972" s="2"/>
      <c r="Q972" s="2"/>
      <c r="R972" s="2"/>
      <c r="S972" s="2"/>
      <c r="T972" s="2"/>
      <c r="U972" s="2" t="s">
        <v>2509</v>
      </c>
      <c r="V972" s="2" t="s">
        <v>2514</v>
      </c>
      <c r="W972" s="2"/>
      <c r="X972" s="19"/>
      <c r="Y972" s="19"/>
      <c r="Z972" s="19"/>
      <c r="AA972" s="19"/>
    </row>
    <row r="973" spans="1:27" ht="63">
      <c r="A973" s="2" t="s">
        <v>2359</v>
      </c>
      <c r="B973" s="65" t="s">
        <v>2671</v>
      </c>
      <c r="C973" s="19" t="s">
        <v>2663</v>
      </c>
      <c r="D973" s="19" t="s">
        <v>2506</v>
      </c>
      <c r="E973" s="19" t="s">
        <v>2650</v>
      </c>
      <c r="F973" s="19" t="s">
        <v>1226</v>
      </c>
      <c r="I973" s="19" t="s">
        <v>62</v>
      </c>
      <c r="J973" s="28" t="s">
        <v>1425</v>
      </c>
      <c r="K973" s="19" t="s">
        <v>2506</v>
      </c>
      <c r="L973" s="19" t="s">
        <v>2556</v>
      </c>
      <c r="P973" s="2"/>
      <c r="Q973" s="2"/>
      <c r="R973" s="2"/>
      <c r="S973" s="2"/>
      <c r="T973" s="2"/>
      <c r="U973" s="2" t="s">
        <v>2509</v>
      </c>
      <c r="V973" s="2" t="s">
        <v>2514</v>
      </c>
      <c r="W973" s="2"/>
      <c r="X973" s="19"/>
      <c r="Y973" s="19"/>
      <c r="Z973" s="19"/>
      <c r="AA973" s="19"/>
    </row>
    <row r="974" spans="1:27" ht="63">
      <c r="A974" s="2" t="s">
        <v>1457</v>
      </c>
      <c r="B974" s="65" t="s">
        <v>2669</v>
      </c>
      <c r="C974" s="19" t="s">
        <v>2599</v>
      </c>
      <c r="D974" s="19" t="s">
        <v>2505</v>
      </c>
      <c r="E974" s="19" t="s">
        <v>2672</v>
      </c>
      <c r="F974" s="19" t="s">
        <v>1212</v>
      </c>
      <c r="H974" s="19" t="s">
        <v>1936</v>
      </c>
      <c r="I974" s="19" t="s">
        <v>65</v>
      </c>
      <c r="J974" s="28" t="s">
        <v>1425</v>
      </c>
      <c r="K974" s="19" t="s">
        <v>2506</v>
      </c>
      <c r="L974" s="19" t="s">
        <v>2556</v>
      </c>
      <c r="P974" s="2"/>
      <c r="Q974" s="2"/>
      <c r="R974" s="2"/>
      <c r="S974" s="2"/>
      <c r="T974" s="2"/>
      <c r="U974" s="2" t="s">
        <v>2509</v>
      </c>
      <c r="V974" s="2" t="s">
        <v>2514</v>
      </c>
      <c r="W974" s="2"/>
      <c r="X974" s="19"/>
      <c r="Y974" s="19"/>
      <c r="Z974" s="19"/>
      <c r="AA974" s="19"/>
    </row>
    <row r="975" spans="1:27" ht="63">
      <c r="A975" s="2" t="s">
        <v>1454</v>
      </c>
      <c r="B975" s="65" t="s">
        <v>2671</v>
      </c>
      <c r="C975" s="19" t="s">
        <v>2663</v>
      </c>
      <c r="D975" s="19" t="s">
        <v>2506</v>
      </c>
      <c r="E975" s="19" t="s">
        <v>2650</v>
      </c>
      <c r="F975" s="19" t="s">
        <v>1226</v>
      </c>
      <c r="H975" s="19" t="s">
        <v>1936</v>
      </c>
      <c r="I975" s="19" t="s">
        <v>65</v>
      </c>
      <c r="J975" s="28" t="s">
        <v>1425</v>
      </c>
      <c r="K975" s="19" t="s">
        <v>2506</v>
      </c>
      <c r="L975" s="19" t="s">
        <v>2556</v>
      </c>
      <c r="P975" s="2"/>
      <c r="Q975" s="2"/>
      <c r="R975" s="2"/>
      <c r="S975" s="2"/>
      <c r="T975" s="2"/>
      <c r="U975" s="2" t="s">
        <v>2509</v>
      </c>
      <c r="V975" s="2" t="s">
        <v>2514</v>
      </c>
      <c r="W975" s="2"/>
      <c r="X975" s="19"/>
      <c r="Y975" s="19"/>
      <c r="Z975" s="19"/>
      <c r="AA975" s="19"/>
    </row>
    <row r="976" spans="1:27" ht="126">
      <c r="A976" s="2" t="s">
        <v>2420</v>
      </c>
      <c r="B976" s="65" t="s">
        <v>2671</v>
      </c>
      <c r="C976" s="19" t="s">
        <v>2649</v>
      </c>
      <c r="D976" s="19" t="s">
        <v>2531</v>
      </c>
      <c r="E976" s="19" t="s">
        <v>2649</v>
      </c>
      <c r="F976" s="19" t="s">
        <v>2649</v>
      </c>
      <c r="I976" s="19" t="s">
        <v>63</v>
      </c>
      <c r="J976" s="28" t="s">
        <v>1779</v>
      </c>
      <c r="K976" s="19" t="s">
        <v>2506</v>
      </c>
      <c r="L976" s="19" t="s">
        <v>2571</v>
      </c>
      <c r="P976" s="2"/>
      <c r="Q976" s="2"/>
      <c r="R976" s="2"/>
      <c r="S976" s="2"/>
      <c r="T976" s="2"/>
      <c r="U976" s="2" t="s">
        <v>2509</v>
      </c>
      <c r="V976" s="2" t="s">
        <v>2512</v>
      </c>
      <c r="W976" s="2"/>
      <c r="X976" s="19"/>
      <c r="Y976" s="19"/>
      <c r="Z976" s="19"/>
      <c r="AA976" s="19"/>
    </row>
    <row r="977" spans="1:27" ht="126">
      <c r="A977" s="38" t="s">
        <v>675</v>
      </c>
      <c r="B977" s="65" t="s">
        <v>2669</v>
      </c>
      <c r="C977" s="39" t="s">
        <v>2590</v>
      </c>
      <c r="D977" s="39" t="s">
        <v>2506</v>
      </c>
      <c r="E977" s="39" t="s">
        <v>2652</v>
      </c>
      <c r="F977" s="39" t="s">
        <v>1224</v>
      </c>
      <c r="H977" s="39" t="s">
        <v>1936</v>
      </c>
      <c r="I977" s="39" t="s">
        <v>48</v>
      </c>
      <c r="J977" s="40" t="s">
        <v>1779</v>
      </c>
      <c r="K977" s="19" t="s">
        <v>2506</v>
      </c>
      <c r="L977" s="19" t="s">
        <v>2571</v>
      </c>
      <c r="M977" s="39"/>
      <c r="N977" s="39"/>
      <c r="O977" s="39"/>
      <c r="P977" s="2"/>
      <c r="Q977" s="2"/>
      <c r="R977" s="2"/>
      <c r="S977" s="2"/>
      <c r="T977" s="2"/>
      <c r="U977" s="2" t="s">
        <v>2509</v>
      </c>
      <c r="V977" s="2" t="s">
        <v>2512</v>
      </c>
      <c r="W977" s="2"/>
      <c r="X977" s="19"/>
      <c r="Y977" s="19"/>
      <c r="Z977" s="19"/>
      <c r="AA977" s="19"/>
    </row>
    <row r="978" spans="1:27" ht="126">
      <c r="A978" s="38" t="s">
        <v>675</v>
      </c>
      <c r="B978" s="65" t="s">
        <v>2669</v>
      </c>
      <c r="C978" s="39" t="s">
        <v>2590</v>
      </c>
      <c r="D978" s="39" t="s">
        <v>2506</v>
      </c>
      <c r="E978" s="39" t="s">
        <v>2652</v>
      </c>
      <c r="F978" s="39" t="s">
        <v>1224</v>
      </c>
      <c r="H978" s="39"/>
      <c r="I978" s="39" t="s">
        <v>63</v>
      </c>
      <c r="J978" s="40" t="s">
        <v>1779</v>
      </c>
      <c r="K978" s="19" t="s">
        <v>2506</v>
      </c>
      <c r="L978" s="19" t="s">
        <v>2571</v>
      </c>
      <c r="M978" s="39"/>
      <c r="N978" s="39"/>
      <c r="O978" s="39"/>
      <c r="P978" s="2"/>
      <c r="Q978" s="2"/>
      <c r="R978" s="2"/>
      <c r="S978" s="2"/>
      <c r="T978" s="2"/>
      <c r="U978" s="2" t="s">
        <v>2509</v>
      </c>
      <c r="V978" s="2" t="s">
        <v>2512</v>
      </c>
      <c r="W978" s="2"/>
      <c r="X978" s="19"/>
      <c r="Y978" s="19"/>
      <c r="Z978" s="19"/>
      <c r="AA978" s="19"/>
    </row>
    <row r="979" spans="1:27" s="39" customFormat="1" ht="126">
      <c r="A979" s="38" t="s">
        <v>2419</v>
      </c>
      <c r="B979" s="65" t="s">
        <v>2671</v>
      </c>
      <c r="C979" s="39" t="s">
        <v>2666</v>
      </c>
      <c r="D979" s="39" t="s">
        <v>2506</v>
      </c>
      <c r="E979" s="39" t="s">
        <v>2656</v>
      </c>
      <c r="F979" s="39" t="s">
        <v>1219</v>
      </c>
      <c r="G979" s="2"/>
      <c r="I979" s="39" t="s">
        <v>63</v>
      </c>
      <c r="J979" s="40" t="s">
        <v>1779</v>
      </c>
      <c r="K979" s="19" t="s">
        <v>2506</v>
      </c>
      <c r="L979" s="19" t="s">
        <v>2571</v>
      </c>
      <c r="P979" s="2"/>
      <c r="Q979" s="2"/>
      <c r="R979" s="2"/>
      <c r="S979" s="2"/>
      <c r="T979" s="2"/>
      <c r="U979" s="2" t="s">
        <v>2509</v>
      </c>
      <c r="V979" s="2" t="s">
        <v>2512</v>
      </c>
      <c r="W979" s="2"/>
      <c r="X979" s="19"/>
      <c r="Y979" s="19"/>
      <c r="Z979" s="19"/>
      <c r="AA979" s="19"/>
    </row>
    <row r="980" spans="1:27" s="39" customFormat="1" ht="126">
      <c r="A980" s="38" t="s">
        <v>674</v>
      </c>
      <c r="B980" s="65" t="s">
        <v>2669</v>
      </c>
      <c r="C980" s="39" t="s">
        <v>2601</v>
      </c>
      <c r="D980" s="39" t="s">
        <v>2505</v>
      </c>
      <c r="E980" s="39" t="s">
        <v>2656</v>
      </c>
      <c r="F980" s="39" t="s">
        <v>1211</v>
      </c>
      <c r="G980" s="2"/>
      <c r="H980" s="39" t="s">
        <v>1936</v>
      </c>
      <c r="I980" s="39" t="s">
        <v>48</v>
      </c>
      <c r="J980" s="40" t="s">
        <v>1779</v>
      </c>
      <c r="K980" s="19" t="s">
        <v>2506</v>
      </c>
      <c r="L980" s="19" t="s">
        <v>2571</v>
      </c>
      <c r="M980" s="19"/>
      <c r="N980" s="19"/>
      <c r="O980" s="19"/>
      <c r="P980" s="2"/>
      <c r="Q980" s="2"/>
      <c r="R980" s="2"/>
      <c r="S980" s="2"/>
      <c r="T980" s="2"/>
      <c r="U980" s="2" t="s">
        <v>2509</v>
      </c>
      <c r="V980" s="2" t="s">
        <v>2512</v>
      </c>
      <c r="W980" s="2"/>
      <c r="X980" s="19"/>
      <c r="Y980" s="19"/>
      <c r="Z980" s="19"/>
      <c r="AA980" s="19"/>
    </row>
    <row r="981" spans="1:27" ht="126">
      <c r="A981" s="38" t="s">
        <v>674</v>
      </c>
      <c r="B981" s="65" t="s">
        <v>2669</v>
      </c>
      <c r="C981" s="39" t="s">
        <v>2601</v>
      </c>
      <c r="D981" s="39" t="s">
        <v>2505</v>
      </c>
      <c r="E981" s="39" t="s">
        <v>2656</v>
      </c>
      <c r="F981" s="39" t="s">
        <v>1211</v>
      </c>
      <c r="H981" s="39"/>
      <c r="I981" s="39" t="s">
        <v>63</v>
      </c>
      <c r="J981" s="40" t="s">
        <v>1779</v>
      </c>
      <c r="K981" s="19" t="s">
        <v>2506</v>
      </c>
      <c r="L981" s="19" t="s">
        <v>2571</v>
      </c>
      <c r="P981" s="2"/>
      <c r="Q981" s="2"/>
      <c r="R981" s="2"/>
      <c r="S981" s="2"/>
      <c r="T981" s="2"/>
      <c r="U981" s="2" t="s">
        <v>2509</v>
      </c>
      <c r="V981" s="2" t="s">
        <v>2512</v>
      </c>
      <c r="W981" s="2"/>
      <c r="X981" s="19"/>
      <c r="Y981" s="19"/>
      <c r="Z981" s="19"/>
      <c r="AA981" s="19"/>
    </row>
    <row r="982" spans="1:27" ht="84">
      <c r="A982" s="2" t="s">
        <v>301</v>
      </c>
      <c r="B982" s="65" t="s">
        <v>2669</v>
      </c>
      <c r="C982" s="19" t="s">
        <v>2591</v>
      </c>
      <c r="D982" s="19" t="s">
        <v>2505</v>
      </c>
      <c r="E982" s="19" t="s">
        <v>2651</v>
      </c>
      <c r="F982" s="19" t="s">
        <v>1207</v>
      </c>
      <c r="I982" s="19" t="s">
        <v>38</v>
      </c>
      <c r="J982" s="28" t="s">
        <v>1942</v>
      </c>
      <c r="K982" s="19" t="s">
        <v>2505</v>
      </c>
      <c r="L982" s="19" t="s">
        <v>2564</v>
      </c>
      <c r="P982" s="2"/>
      <c r="Q982" s="2"/>
      <c r="R982" s="2"/>
      <c r="S982" s="2"/>
      <c r="T982" s="2"/>
      <c r="U982" s="2" t="s">
        <v>2527</v>
      </c>
      <c r="V982" s="2" t="s">
        <v>2550</v>
      </c>
      <c r="W982" s="2"/>
      <c r="X982" s="19"/>
      <c r="Y982" s="19"/>
      <c r="Z982" s="19"/>
      <c r="AA982" s="19"/>
    </row>
    <row r="983" spans="1:27" ht="84">
      <c r="A983" s="2" t="s">
        <v>1648</v>
      </c>
      <c r="B983" s="65" t="s">
        <v>2669</v>
      </c>
      <c r="C983" s="19" t="s">
        <v>2642</v>
      </c>
      <c r="D983" s="19" t="s">
        <v>2505</v>
      </c>
      <c r="E983" s="19" t="s">
        <v>2654</v>
      </c>
      <c r="F983" s="19" t="s">
        <v>1204</v>
      </c>
      <c r="H983" s="39" t="s">
        <v>1935</v>
      </c>
      <c r="I983" s="19" t="s">
        <v>67</v>
      </c>
      <c r="J983" s="28" t="s">
        <v>1641</v>
      </c>
      <c r="K983" s="19" t="s">
        <v>2505</v>
      </c>
      <c r="L983" s="19" t="s">
        <v>2565</v>
      </c>
      <c r="P983" s="2"/>
      <c r="Q983" s="2"/>
      <c r="R983" s="2"/>
      <c r="S983" s="2"/>
      <c r="T983" s="2"/>
      <c r="U983" s="2" t="s">
        <v>2527</v>
      </c>
      <c r="V983" s="2" t="s">
        <v>2550</v>
      </c>
      <c r="W983" s="2"/>
      <c r="X983" s="19"/>
      <c r="Y983" s="19"/>
      <c r="Z983" s="19"/>
      <c r="AA983" s="19"/>
    </row>
    <row r="984" spans="1:27" ht="84">
      <c r="A984" s="2" t="s">
        <v>1646</v>
      </c>
      <c r="B984" s="65" t="s">
        <v>2669</v>
      </c>
      <c r="C984" s="19" t="s">
        <v>2642</v>
      </c>
      <c r="D984" s="19" t="s">
        <v>2505</v>
      </c>
      <c r="E984" s="19" t="s">
        <v>2651</v>
      </c>
      <c r="F984" s="19" t="s">
        <v>1204</v>
      </c>
      <c r="H984" s="39" t="s">
        <v>1935</v>
      </c>
      <c r="I984" s="19" t="s">
        <v>67</v>
      </c>
      <c r="J984" s="28" t="s">
        <v>1641</v>
      </c>
      <c r="K984" s="19" t="s">
        <v>2505</v>
      </c>
      <c r="L984" s="19" t="s">
        <v>2565</v>
      </c>
      <c r="P984" s="2"/>
      <c r="Q984" s="2"/>
      <c r="R984" s="2"/>
      <c r="S984" s="2"/>
      <c r="T984" s="2"/>
      <c r="U984" s="2" t="s">
        <v>2527</v>
      </c>
      <c r="V984" s="2" t="s">
        <v>2550</v>
      </c>
      <c r="W984" s="2"/>
      <c r="X984" s="19"/>
      <c r="Y984" s="19"/>
      <c r="Z984" s="19"/>
      <c r="AA984" s="19"/>
    </row>
    <row r="985" spans="1:27" ht="84">
      <c r="A985" s="2" t="s">
        <v>1649</v>
      </c>
      <c r="B985" s="65" t="s">
        <v>2671</v>
      </c>
      <c r="C985" s="19" t="s">
        <v>2642</v>
      </c>
      <c r="D985" s="19" t="s">
        <v>2505</v>
      </c>
      <c r="E985" s="19" t="s">
        <v>2654</v>
      </c>
      <c r="F985" s="19" t="s">
        <v>1204</v>
      </c>
      <c r="H985" s="39" t="s">
        <v>1935</v>
      </c>
      <c r="I985" s="19" t="s">
        <v>67</v>
      </c>
      <c r="J985" s="28" t="s">
        <v>1641</v>
      </c>
      <c r="K985" s="19" t="s">
        <v>2505</v>
      </c>
      <c r="L985" s="19" t="s">
        <v>2565</v>
      </c>
      <c r="P985" s="2"/>
      <c r="Q985" s="2"/>
      <c r="R985" s="2"/>
      <c r="S985" s="2"/>
      <c r="T985" s="2"/>
      <c r="U985" s="2" t="s">
        <v>2527</v>
      </c>
      <c r="V985" s="2" t="s">
        <v>2550</v>
      </c>
      <c r="W985" s="2"/>
      <c r="X985" s="19"/>
      <c r="Y985" s="19"/>
      <c r="Z985" s="19"/>
      <c r="AA985" s="19"/>
    </row>
    <row r="986" spans="1:27" ht="84">
      <c r="A986" s="2" t="s">
        <v>1647</v>
      </c>
      <c r="B986" s="65" t="s">
        <v>2671</v>
      </c>
      <c r="C986" s="19" t="s">
        <v>2642</v>
      </c>
      <c r="D986" s="19" t="s">
        <v>2505</v>
      </c>
      <c r="E986" s="19" t="s">
        <v>2652</v>
      </c>
      <c r="F986" s="19" t="s">
        <v>1204</v>
      </c>
      <c r="H986" s="39" t="s">
        <v>1935</v>
      </c>
      <c r="I986" s="19" t="s">
        <v>67</v>
      </c>
      <c r="J986" s="28" t="s">
        <v>1641</v>
      </c>
      <c r="K986" s="19" t="s">
        <v>2505</v>
      </c>
      <c r="L986" s="19" t="s">
        <v>2565</v>
      </c>
      <c r="P986" s="2"/>
      <c r="Q986" s="2"/>
      <c r="R986" s="2"/>
      <c r="S986" s="2"/>
      <c r="T986" s="2"/>
      <c r="U986" s="2" t="s">
        <v>2527</v>
      </c>
      <c r="V986" s="2" t="s">
        <v>2550</v>
      </c>
      <c r="W986" s="2"/>
      <c r="X986" s="19"/>
      <c r="Y986" s="19"/>
      <c r="Z986" s="19"/>
      <c r="AA986" s="19"/>
    </row>
    <row r="987" spans="1:27" ht="105">
      <c r="A987" s="2" t="s">
        <v>2358</v>
      </c>
      <c r="B987" s="65" t="s">
        <v>2671</v>
      </c>
      <c r="C987" s="19" t="s">
        <v>2663</v>
      </c>
      <c r="D987" s="19" t="s">
        <v>2506</v>
      </c>
      <c r="E987" s="19" t="s">
        <v>2650</v>
      </c>
      <c r="F987" s="19" t="s">
        <v>1226</v>
      </c>
      <c r="I987" s="19" t="s">
        <v>62</v>
      </c>
      <c r="J987" s="28" t="s">
        <v>1415</v>
      </c>
      <c r="K987" s="19" t="s">
        <v>2506</v>
      </c>
      <c r="L987" s="19" t="s">
        <v>2538</v>
      </c>
      <c r="P987" s="2"/>
      <c r="Q987" s="2"/>
      <c r="R987" s="2"/>
      <c r="S987" s="2"/>
      <c r="T987" s="2"/>
      <c r="U987" s="2" t="s">
        <v>2509</v>
      </c>
      <c r="V987" s="2" t="s">
        <v>2514</v>
      </c>
      <c r="W987" s="2"/>
      <c r="X987" s="19"/>
      <c r="Y987" s="19"/>
      <c r="Z987" s="19"/>
      <c r="AA987" s="19"/>
    </row>
    <row r="988" spans="1:27" ht="105">
      <c r="A988" s="2" t="s">
        <v>2421</v>
      </c>
      <c r="B988" s="65" t="s">
        <v>2669</v>
      </c>
      <c r="C988" s="19" t="s">
        <v>2662</v>
      </c>
      <c r="D988" s="19" t="s">
        <v>2506</v>
      </c>
      <c r="E988" s="19" t="s">
        <v>2650</v>
      </c>
      <c r="F988" s="19" t="s">
        <v>1226</v>
      </c>
      <c r="I988" s="19" t="s">
        <v>63</v>
      </c>
      <c r="J988" s="28" t="s">
        <v>1415</v>
      </c>
      <c r="K988" s="19" t="s">
        <v>2506</v>
      </c>
      <c r="L988" s="19" t="s">
        <v>2538</v>
      </c>
      <c r="P988" s="2"/>
      <c r="Q988" s="2"/>
      <c r="R988" s="2"/>
      <c r="S988" s="2"/>
      <c r="T988" s="2"/>
      <c r="U988" s="2" t="s">
        <v>2509</v>
      </c>
      <c r="V988" s="2" t="s">
        <v>2514</v>
      </c>
      <c r="W988" s="2"/>
      <c r="X988" s="19"/>
      <c r="Y988" s="19"/>
      <c r="Z988" s="19"/>
      <c r="AA988" s="19"/>
    </row>
    <row r="989" spans="1:27" ht="105">
      <c r="A989" s="2" t="s">
        <v>2422</v>
      </c>
      <c r="B989" s="65" t="s">
        <v>2669</v>
      </c>
      <c r="C989" s="19" t="s">
        <v>2662</v>
      </c>
      <c r="D989" s="19" t="s">
        <v>2506</v>
      </c>
      <c r="E989" s="19" t="s">
        <v>2676</v>
      </c>
      <c r="F989" s="19" t="s">
        <v>1226</v>
      </c>
      <c r="I989" s="19" t="s">
        <v>63</v>
      </c>
      <c r="J989" s="28" t="s">
        <v>1415</v>
      </c>
      <c r="K989" s="19" t="s">
        <v>2506</v>
      </c>
      <c r="L989" s="19" t="s">
        <v>2538</v>
      </c>
      <c r="P989" s="2"/>
      <c r="Q989" s="2"/>
      <c r="R989" s="2"/>
      <c r="S989" s="2"/>
      <c r="T989" s="2"/>
      <c r="U989" s="2" t="s">
        <v>2509</v>
      </c>
      <c r="V989" s="2" t="s">
        <v>2514</v>
      </c>
      <c r="W989" s="2"/>
      <c r="X989" s="19"/>
      <c r="Y989" s="19"/>
      <c r="Z989" s="19"/>
      <c r="AA989" s="19"/>
    </row>
    <row r="990" spans="1:27" ht="105">
      <c r="A990" s="2" t="s">
        <v>1408</v>
      </c>
      <c r="B990" s="65" t="s">
        <v>2671</v>
      </c>
      <c r="C990" s="19" t="s">
        <v>2662</v>
      </c>
      <c r="D990" s="19" t="s">
        <v>2506</v>
      </c>
      <c r="E990" s="19" t="s">
        <v>2650</v>
      </c>
      <c r="F990" s="19" t="s">
        <v>1219</v>
      </c>
      <c r="H990" s="19" t="s">
        <v>1934</v>
      </c>
      <c r="I990" s="19" t="s">
        <v>64</v>
      </c>
      <c r="J990" s="28" t="s">
        <v>1415</v>
      </c>
      <c r="K990" s="19" t="s">
        <v>2506</v>
      </c>
      <c r="L990" s="19" t="s">
        <v>2538</v>
      </c>
      <c r="P990" s="2"/>
      <c r="Q990" s="2"/>
      <c r="R990" s="2"/>
      <c r="S990" s="2"/>
      <c r="T990" s="2"/>
      <c r="U990" s="2" t="s">
        <v>2509</v>
      </c>
      <c r="V990" s="2" t="s">
        <v>2514</v>
      </c>
      <c r="W990" s="2"/>
      <c r="X990" s="19"/>
      <c r="Y990" s="19"/>
      <c r="Z990" s="19"/>
      <c r="AA990" s="19"/>
    </row>
    <row r="991" spans="1:27" ht="105">
      <c r="A991" s="38" t="s">
        <v>1407</v>
      </c>
      <c r="B991" s="65" t="s">
        <v>2669</v>
      </c>
      <c r="C991" s="39" t="s">
        <v>2662</v>
      </c>
      <c r="D991" s="39" t="s">
        <v>2506</v>
      </c>
      <c r="E991" s="39" t="s">
        <v>2651</v>
      </c>
      <c r="F991" s="39" t="s">
        <v>1219</v>
      </c>
      <c r="H991" s="19" t="s">
        <v>1934</v>
      </c>
      <c r="I991" s="39" t="s">
        <v>64</v>
      </c>
      <c r="J991" s="40" t="s">
        <v>1415</v>
      </c>
      <c r="K991" s="19" t="s">
        <v>2506</v>
      </c>
      <c r="L991" s="19" t="s">
        <v>2538</v>
      </c>
      <c r="M991" s="39"/>
      <c r="N991" s="39"/>
      <c r="O991" s="39"/>
      <c r="P991" s="2"/>
      <c r="Q991" s="2"/>
      <c r="R991" s="2"/>
      <c r="S991" s="2"/>
      <c r="T991" s="2"/>
      <c r="U991" s="2" t="s">
        <v>2509</v>
      </c>
      <c r="V991" s="2" t="s">
        <v>2514</v>
      </c>
      <c r="W991" s="2"/>
      <c r="X991" s="19"/>
      <c r="Y991" s="19"/>
      <c r="Z991" s="19"/>
      <c r="AA991" s="19"/>
    </row>
    <row r="992" spans="1:27" ht="105">
      <c r="A992" s="38" t="s">
        <v>1407</v>
      </c>
      <c r="B992" s="65" t="s">
        <v>2669</v>
      </c>
      <c r="C992" s="39" t="s">
        <v>2662</v>
      </c>
      <c r="D992" s="39" t="s">
        <v>2506</v>
      </c>
      <c r="E992" s="39" t="s">
        <v>2651</v>
      </c>
      <c r="F992" s="39" t="s">
        <v>1219</v>
      </c>
      <c r="H992" s="39"/>
      <c r="I992" s="39" t="s">
        <v>62</v>
      </c>
      <c r="J992" s="40" t="s">
        <v>1415</v>
      </c>
      <c r="K992" s="19" t="s">
        <v>2506</v>
      </c>
      <c r="L992" s="19" t="s">
        <v>2538</v>
      </c>
      <c r="M992" s="39"/>
      <c r="N992" s="39"/>
      <c r="O992" s="39"/>
      <c r="P992" s="2"/>
      <c r="Q992" s="2"/>
      <c r="R992" s="2"/>
      <c r="S992" s="2"/>
      <c r="T992" s="2"/>
      <c r="U992" s="2" t="s">
        <v>2509</v>
      </c>
      <c r="V992" s="2" t="s">
        <v>2514</v>
      </c>
      <c r="W992" s="2"/>
      <c r="X992" s="19"/>
      <c r="Y992" s="19"/>
      <c r="Z992" s="19"/>
      <c r="AA992" s="19"/>
    </row>
    <row r="993" spans="1:27" ht="44.1" customHeight="1">
      <c r="A993" s="38" t="s">
        <v>1406</v>
      </c>
      <c r="B993" s="65" t="s">
        <v>2669</v>
      </c>
      <c r="C993" s="39" t="s">
        <v>2662</v>
      </c>
      <c r="D993" s="39" t="s">
        <v>2506</v>
      </c>
      <c r="E993" s="39" t="s">
        <v>2650</v>
      </c>
      <c r="F993" s="39" t="s">
        <v>1219</v>
      </c>
      <c r="H993" s="19" t="s">
        <v>1934</v>
      </c>
      <c r="I993" s="39" t="s">
        <v>64</v>
      </c>
      <c r="J993" s="40" t="s">
        <v>1415</v>
      </c>
      <c r="K993" s="19" t="s">
        <v>2506</v>
      </c>
      <c r="L993" s="19" t="s">
        <v>2538</v>
      </c>
      <c r="M993" s="39"/>
      <c r="N993" s="39"/>
      <c r="O993" s="39"/>
      <c r="P993" s="2"/>
      <c r="Q993" s="2"/>
      <c r="R993" s="2"/>
      <c r="S993" s="2"/>
      <c r="T993" s="2"/>
      <c r="U993" s="2" t="s">
        <v>2509</v>
      </c>
      <c r="V993" s="2" t="s">
        <v>2514</v>
      </c>
      <c r="W993" s="2"/>
      <c r="X993" s="19"/>
      <c r="Y993" s="19"/>
      <c r="Z993" s="19"/>
      <c r="AA993" s="19"/>
    </row>
    <row r="994" spans="1:27" s="39" customFormat="1" ht="105">
      <c r="A994" s="38" t="s">
        <v>1406</v>
      </c>
      <c r="B994" s="65" t="s">
        <v>2669</v>
      </c>
      <c r="C994" s="39" t="s">
        <v>2662</v>
      </c>
      <c r="D994" s="39" t="s">
        <v>2506</v>
      </c>
      <c r="E994" s="39" t="s">
        <v>2650</v>
      </c>
      <c r="F994" s="39" t="s">
        <v>1219</v>
      </c>
      <c r="G994" s="2"/>
      <c r="I994" s="39" t="s">
        <v>62</v>
      </c>
      <c r="J994" s="40" t="s">
        <v>1415</v>
      </c>
      <c r="K994" s="19" t="s">
        <v>2506</v>
      </c>
      <c r="L994" s="19" t="s">
        <v>2538</v>
      </c>
      <c r="P994" s="2"/>
      <c r="Q994" s="2"/>
      <c r="R994" s="2"/>
      <c r="S994" s="2"/>
      <c r="T994" s="2"/>
      <c r="U994" s="2" t="s">
        <v>2509</v>
      </c>
      <c r="V994" s="2" t="s">
        <v>2514</v>
      </c>
      <c r="W994" s="2"/>
      <c r="X994" s="19"/>
      <c r="Y994" s="19"/>
      <c r="Z994" s="19"/>
      <c r="AA994" s="19"/>
    </row>
    <row r="995" spans="1:27" s="39" customFormat="1" ht="126">
      <c r="A995" s="2" t="s">
        <v>757</v>
      </c>
      <c r="B995" s="65" t="s">
        <v>2671</v>
      </c>
      <c r="C995" s="19" t="s">
        <v>2643</v>
      </c>
      <c r="D995" s="19" t="s">
        <v>2506</v>
      </c>
      <c r="E995" s="19" t="s">
        <v>2654</v>
      </c>
      <c r="F995" s="19" t="s">
        <v>1219</v>
      </c>
      <c r="G995" s="2"/>
      <c r="H995" s="19" t="s">
        <v>1937</v>
      </c>
      <c r="I995" s="19" t="s">
        <v>51</v>
      </c>
      <c r="J995" s="28" t="s">
        <v>1289</v>
      </c>
      <c r="K995" s="19" t="s">
        <v>2506</v>
      </c>
      <c r="L995" s="19" t="s">
        <v>2556</v>
      </c>
      <c r="M995" s="19" t="s">
        <v>2541</v>
      </c>
      <c r="N995" s="19" t="s">
        <v>2508</v>
      </c>
      <c r="O995" s="19"/>
      <c r="P995" s="2"/>
      <c r="Q995" s="2"/>
      <c r="R995" s="2"/>
      <c r="S995" s="2"/>
      <c r="T995" s="2"/>
      <c r="U995" s="2" t="s">
        <v>2509</v>
      </c>
      <c r="V995" s="2" t="s">
        <v>2514</v>
      </c>
      <c r="W995" s="2" t="s">
        <v>2513</v>
      </c>
      <c r="X995" s="19" t="s">
        <v>2512</v>
      </c>
      <c r="Y995" s="19"/>
      <c r="Z995" s="19"/>
      <c r="AA995" s="19"/>
    </row>
    <row r="996" spans="1:27" ht="126">
      <c r="A996" s="2" t="s">
        <v>560</v>
      </c>
      <c r="B996" s="65" t="s">
        <v>2669</v>
      </c>
      <c r="C996" s="19" t="s">
        <v>2643</v>
      </c>
      <c r="D996" s="19" t="s">
        <v>2506</v>
      </c>
      <c r="E996" s="19" t="s">
        <v>2654</v>
      </c>
      <c r="F996" s="19" t="s">
        <v>1220</v>
      </c>
      <c r="I996" s="19" t="s">
        <v>529</v>
      </c>
      <c r="J996" s="28" t="s">
        <v>1289</v>
      </c>
      <c r="K996" s="19" t="s">
        <v>2506</v>
      </c>
      <c r="L996" s="19" t="s">
        <v>2556</v>
      </c>
      <c r="M996" s="19" t="s">
        <v>2541</v>
      </c>
      <c r="N996" s="19" t="s">
        <v>2508</v>
      </c>
      <c r="P996" s="2"/>
      <c r="Q996" s="2"/>
      <c r="R996" s="2"/>
      <c r="S996" s="2"/>
      <c r="T996" s="2"/>
      <c r="U996" s="2" t="s">
        <v>2509</v>
      </c>
      <c r="V996" s="2" t="s">
        <v>2514</v>
      </c>
      <c r="W996" s="2" t="s">
        <v>2513</v>
      </c>
      <c r="X996" s="19" t="s">
        <v>2512</v>
      </c>
      <c r="Y996" s="19"/>
      <c r="Z996" s="19"/>
      <c r="AA996" s="19"/>
    </row>
    <row r="997" spans="1:27" ht="126">
      <c r="A997" s="2" t="s">
        <v>2206</v>
      </c>
      <c r="B997" s="65" t="s">
        <v>2671</v>
      </c>
      <c r="C997" s="19" t="s">
        <v>2643</v>
      </c>
      <c r="D997" s="19" t="s">
        <v>2506</v>
      </c>
      <c r="E997" s="19" t="s">
        <v>2652</v>
      </c>
      <c r="F997" s="19" t="s">
        <v>1221</v>
      </c>
      <c r="I997" s="19" t="s">
        <v>2179</v>
      </c>
      <c r="J997" s="28" t="s">
        <v>1289</v>
      </c>
      <c r="K997" s="19" t="s">
        <v>2506</v>
      </c>
      <c r="L997" s="19" t="s">
        <v>2556</v>
      </c>
      <c r="M997" s="19" t="s">
        <v>2541</v>
      </c>
      <c r="N997" s="19" t="s">
        <v>2508</v>
      </c>
      <c r="P997" s="2"/>
      <c r="Q997" s="2"/>
      <c r="R997" s="2"/>
      <c r="S997" s="2"/>
      <c r="T997" s="2"/>
      <c r="U997" s="2" t="s">
        <v>2509</v>
      </c>
      <c r="V997" s="2" t="s">
        <v>2514</v>
      </c>
      <c r="W997" s="2" t="s">
        <v>2513</v>
      </c>
      <c r="X997" s="19" t="s">
        <v>2512</v>
      </c>
      <c r="Y997" s="19"/>
      <c r="Z997" s="19"/>
      <c r="AA997" s="19"/>
    </row>
    <row r="998" spans="1:27" ht="126">
      <c r="A998" s="2" t="s">
        <v>2205</v>
      </c>
      <c r="B998" s="65" t="s">
        <v>2671</v>
      </c>
      <c r="C998" s="19" t="s">
        <v>2643</v>
      </c>
      <c r="D998" s="19" t="s">
        <v>2506</v>
      </c>
      <c r="E998" s="19" t="s">
        <v>2706</v>
      </c>
      <c r="F998" s="19" t="s">
        <v>1220</v>
      </c>
      <c r="I998" s="19" t="s">
        <v>2179</v>
      </c>
      <c r="J998" s="28" t="s">
        <v>1289</v>
      </c>
      <c r="K998" s="19" t="s">
        <v>2506</v>
      </c>
      <c r="L998" s="19" t="s">
        <v>2556</v>
      </c>
      <c r="M998" s="19" t="s">
        <v>2541</v>
      </c>
      <c r="N998" s="19" t="s">
        <v>2508</v>
      </c>
      <c r="P998" s="2"/>
      <c r="Q998" s="2"/>
      <c r="R998" s="2"/>
      <c r="S998" s="2"/>
      <c r="T998" s="2"/>
      <c r="U998" s="2" t="s">
        <v>2509</v>
      </c>
      <c r="V998" s="2" t="s">
        <v>2514</v>
      </c>
      <c r="W998" s="2" t="s">
        <v>2513</v>
      </c>
      <c r="X998" s="19" t="s">
        <v>2512</v>
      </c>
      <c r="Y998" s="19"/>
      <c r="Z998" s="19"/>
      <c r="AA998" s="19"/>
    </row>
    <row r="999" spans="1:27" ht="126">
      <c r="A999" s="2" t="s">
        <v>759</v>
      </c>
      <c r="B999" s="65" t="s">
        <v>2669</v>
      </c>
      <c r="C999" s="19" t="s">
        <v>2643</v>
      </c>
      <c r="D999" s="19" t="s">
        <v>2506</v>
      </c>
      <c r="E999" s="19" t="s">
        <v>2652</v>
      </c>
      <c r="F999" s="19" t="s">
        <v>1220</v>
      </c>
      <c r="H999" s="19" t="s">
        <v>1937</v>
      </c>
      <c r="I999" s="19" t="s">
        <v>51</v>
      </c>
      <c r="J999" s="28" t="s">
        <v>1289</v>
      </c>
      <c r="K999" s="19" t="s">
        <v>2506</v>
      </c>
      <c r="L999" s="19" t="s">
        <v>2556</v>
      </c>
      <c r="M999" s="19" t="s">
        <v>2541</v>
      </c>
      <c r="N999" s="19" t="s">
        <v>2508</v>
      </c>
      <c r="P999" s="2"/>
      <c r="Q999" s="2"/>
      <c r="R999" s="2"/>
      <c r="S999" s="2"/>
      <c r="T999" s="2"/>
      <c r="U999" s="2" t="s">
        <v>2509</v>
      </c>
      <c r="V999" s="2" t="s">
        <v>2514</v>
      </c>
      <c r="W999" s="2" t="s">
        <v>2513</v>
      </c>
      <c r="X999" s="19" t="s">
        <v>2512</v>
      </c>
      <c r="Y999" s="19"/>
      <c r="Z999" s="19"/>
      <c r="AA999" s="19"/>
    </row>
    <row r="1000" spans="1:27" ht="126">
      <c r="A1000" s="2" t="s">
        <v>561</v>
      </c>
      <c r="B1000" s="65" t="s">
        <v>2669</v>
      </c>
      <c r="C1000" s="19" t="s">
        <v>2643</v>
      </c>
      <c r="D1000" s="19" t="s">
        <v>2506</v>
      </c>
      <c r="E1000" s="19" t="s">
        <v>2656</v>
      </c>
      <c r="F1000" s="19" t="s">
        <v>1220</v>
      </c>
      <c r="I1000" s="19" t="s">
        <v>529</v>
      </c>
      <c r="J1000" s="28" t="s">
        <v>1289</v>
      </c>
      <c r="K1000" s="19" t="s">
        <v>2506</v>
      </c>
      <c r="L1000" s="19" t="s">
        <v>2556</v>
      </c>
      <c r="M1000" s="19" t="s">
        <v>2541</v>
      </c>
      <c r="N1000" s="19" t="s">
        <v>2508</v>
      </c>
      <c r="P1000" s="2"/>
      <c r="Q1000" s="2"/>
      <c r="R1000" s="2"/>
      <c r="S1000" s="2"/>
      <c r="T1000" s="2"/>
      <c r="U1000" s="2" t="s">
        <v>2509</v>
      </c>
      <c r="V1000" s="2" t="s">
        <v>2514</v>
      </c>
      <c r="W1000" s="2" t="s">
        <v>2513</v>
      </c>
      <c r="X1000" s="19" t="s">
        <v>2512</v>
      </c>
      <c r="Y1000" s="19"/>
      <c r="Z1000" s="19"/>
      <c r="AA1000" s="19"/>
    </row>
    <row r="1001" spans="1:27" ht="126">
      <c r="A1001" s="2" t="s">
        <v>559</v>
      </c>
      <c r="B1001" s="65" t="s">
        <v>2669</v>
      </c>
      <c r="C1001" s="19" t="s">
        <v>2661</v>
      </c>
      <c r="D1001" s="19" t="s">
        <v>2506</v>
      </c>
      <c r="E1001" s="19" t="s">
        <v>2654</v>
      </c>
      <c r="F1001" s="19" t="s">
        <v>1229</v>
      </c>
      <c r="I1001" s="19" t="s">
        <v>529</v>
      </c>
      <c r="J1001" s="28" t="s">
        <v>1289</v>
      </c>
      <c r="K1001" s="19" t="s">
        <v>2506</v>
      </c>
      <c r="L1001" s="19" t="s">
        <v>2556</v>
      </c>
      <c r="M1001" s="19" t="s">
        <v>2541</v>
      </c>
      <c r="N1001" s="19" t="s">
        <v>2508</v>
      </c>
      <c r="P1001" s="2"/>
      <c r="Q1001" s="2"/>
      <c r="R1001" s="2"/>
      <c r="S1001" s="2"/>
      <c r="T1001" s="2"/>
      <c r="U1001" s="2" t="s">
        <v>2509</v>
      </c>
      <c r="V1001" s="2" t="s">
        <v>2514</v>
      </c>
      <c r="W1001" s="2" t="s">
        <v>2513</v>
      </c>
      <c r="X1001" s="19" t="s">
        <v>2512</v>
      </c>
      <c r="Y1001" s="19"/>
      <c r="Z1001" s="19"/>
      <c r="AA1001" s="19"/>
    </row>
    <row r="1002" spans="1:27" ht="126">
      <c r="A1002" s="2" t="s">
        <v>756</v>
      </c>
      <c r="B1002" s="65" t="s">
        <v>2669</v>
      </c>
      <c r="C1002" s="19" t="s">
        <v>2643</v>
      </c>
      <c r="D1002" s="19" t="s">
        <v>2506</v>
      </c>
      <c r="E1002" s="19" t="s">
        <v>2656</v>
      </c>
      <c r="F1002" s="19" t="s">
        <v>1221</v>
      </c>
      <c r="H1002" s="19" t="s">
        <v>1937</v>
      </c>
      <c r="I1002" s="19" t="s">
        <v>51</v>
      </c>
      <c r="J1002" s="28" t="s">
        <v>1289</v>
      </c>
      <c r="K1002" s="19" t="s">
        <v>2506</v>
      </c>
      <c r="L1002" s="19" t="s">
        <v>2556</v>
      </c>
      <c r="M1002" s="19" t="s">
        <v>2541</v>
      </c>
      <c r="N1002" s="19" t="s">
        <v>2508</v>
      </c>
      <c r="P1002" s="2"/>
      <c r="Q1002" s="2"/>
      <c r="R1002" s="2"/>
      <c r="S1002" s="2"/>
      <c r="T1002" s="2"/>
      <c r="U1002" s="2" t="s">
        <v>2509</v>
      </c>
      <c r="V1002" s="2" t="s">
        <v>2514</v>
      </c>
      <c r="W1002" s="2" t="s">
        <v>2513</v>
      </c>
      <c r="X1002" s="19" t="s">
        <v>2512</v>
      </c>
      <c r="Y1002" s="19"/>
      <c r="Z1002" s="19"/>
      <c r="AA1002" s="19"/>
    </row>
    <row r="1003" spans="1:27" ht="126">
      <c r="A1003" s="2" t="s">
        <v>2203</v>
      </c>
      <c r="B1003" s="65" t="s">
        <v>2671</v>
      </c>
      <c r="C1003" s="19" t="s">
        <v>2643</v>
      </c>
      <c r="D1003" s="19" t="s">
        <v>2506</v>
      </c>
      <c r="E1003" s="19" t="s">
        <v>2656</v>
      </c>
      <c r="F1003" s="19" t="s">
        <v>1221</v>
      </c>
      <c r="I1003" s="19" t="s">
        <v>2179</v>
      </c>
      <c r="J1003" s="28" t="s">
        <v>1289</v>
      </c>
      <c r="K1003" s="19" t="s">
        <v>2506</v>
      </c>
      <c r="L1003" s="19" t="s">
        <v>2556</v>
      </c>
      <c r="M1003" s="19" t="s">
        <v>2541</v>
      </c>
      <c r="N1003" s="19" t="s">
        <v>2508</v>
      </c>
      <c r="P1003" s="2"/>
      <c r="Q1003" s="2"/>
      <c r="R1003" s="2"/>
      <c r="S1003" s="2"/>
      <c r="T1003" s="2"/>
      <c r="U1003" s="2" t="s">
        <v>2509</v>
      </c>
      <c r="V1003" s="2" t="s">
        <v>2514</v>
      </c>
      <c r="W1003" s="2" t="s">
        <v>2513</v>
      </c>
      <c r="X1003" s="19" t="s">
        <v>2512</v>
      </c>
      <c r="Y1003" s="19"/>
      <c r="Z1003" s="19"/>
      <c r="AA1003" s="19"/>
    </row>
    <row r="1004" spans="1:27" ht="126">
      <c r="A1004" s="2" t="s">
        <v>758</v>
      </c>
      <c r="B1004" s="65" t="s">
        <v>2671</v>
      </c>
      <c r="C1004" s="19" t="s">
        <v>2649</v>
      </c>
      <c r="D1004" s="19" t="s">
        <v>2531</v>
      </c>
      <c r="E1004" s="19" t="s">
        <v>2652</v>
      </c>
      <c r="F1004" s="19" t="s">
        <v>2649</v>
      </c>
      <c r="H1004" s="19" t="s">
        <v>1937</v>
      </c>
      <c r="I1004" s="19" t="s">
        <v>51</v>
      </c>
      <c r="J1004" s="28" t="s">
        <v>1289</v>
      </c>
      <c r="K1004" s="19" t="s">
        <v>2506</v>
      </c>
      <c r="L1004" s="19" t="s">
        <v>2556</v>
      </c>
      <c r="M1004" s="19" t="s">
        <v>2541</v>
      </c>
      <c r="N1004" s="19" t="s">
        <v>2508</v>
      </c>
      <c r="P1004" s="2"/>
      <c r="Q1004" s="2"/>
      <c r="R1004" s="2"/>
      <c r="S1004" s="2"/>
      <c r="T1004" s="2"/>
      <c r="U1004" s="2" t="s">
        <v>2509</v>
      </c>
      <c r="V1004" s="2" t="s">
        <v>2514</v>
      </c>
      <c r="W1004" s="2" t="s">
        <v>2513</v>
      </c>
      <c r="X1004" s="19" t="s">
        <v>2512</v>
      </c>
      <c r="Y1004" s="19"/>
      <c r="Z1004" s="19"/>
      <c r="AA1004" s="19"/>
    </row>
    <row r="1005" spans="1:27" ht="126">
      <c r="A1005" s="2" t="s">
        <v>2204</v>
      </c>
      <c r="B1005" s="65" t="s">
        <v>2669</v>
      </c>
      <c r="C1005" s="19" t="s">
        <v>2643</v>
      </c>
      <c r="D1005" s="19" t="s">
        <v>2506</v>
      </c>
      <c r="E1005" s="19" t="s">
        <v>2654</v>
      </c>
      <c r="F1005" s="19" t="s">
        <v>1219</v>
      </c>
      <c r="I1005" s="19" t="s">
        <v>2179</v>
      </c>
      <c r="J1005" s="28" t="s">
        <v>1289</v>
      </c>
      <c r="K1005" s="19" t="s">
        <v>2506</v>
      </c>
      <c r="L1005" s="19" t="s">
        <v>2556</v>
      </c>
      <c r="M1005" s="19" t="s">
        <v>2541</v>
      </c>
      <c r="N1005" s="19" t="s">
        <v>2508</v>
      </c>
      <c r="P1005" s="2"/>
      <c r="Q1005" s="2"/>
      <c r="R1005" s="2"/>
      <c r="S1005" s="2"/>
      <c r="T1005" s="2"/>
      <c r="U1005" s="2" t="s">
        <v>2509</v>
      </c>
      <c r="V1005" s="2" t="s">
        <v>2514</v>
      </c>
      <c r="W1005" s="2" t="s">
        <v>2513</v>
      </c>
      <c r="X1005" s="19" t="s">
        <v>2512</v>
      </c>
      <c r="Y1005" s="19"/>
      <c r="Z1005" s="19"/>
      <c r="AA1005" s="19"/>
    </row>
    <row r="1006" spans="1:27" ht="154.15" customHeight="1">
      <c r="A1006" s="19" t="s">
        <v>1023</v>
      </c>
      <c r="B1006" s="65" t="s">
        <v>2671</v>
      </c>
      <c r="C1006" s="19" t="s">
        <v>2660</v>
      </c>
      <c r="D1006" s="19" t="s">
        <v>2507</v>
      </c>
      <c r="E1006" s="19" t="s">
        <v>2654</v>
      </c>
      <c r="F1006" s="19" t="s">
        <v>2600</v>
      </c>
      <c r="H1006" s="19" t="s">
        <v>1933</v>
      </c>
      <c r="I1006" s="19" t="s">
        <v>57</v>
      </c>
      <c r="J1006" s="28" t="s">
        <v>1288</v>
      </c>
      <c r="K1006" s="19" t="s">
        <v>2506</v>
      </c>
      <c r="L1006" s="19" t="s">
        <v>2556</v>
      </c>
      <c r="M1006" s="19" t="s">
        <v>2541</v>
      </c>
      <c r="N1006" s="19" t="s">
        <v>2508</v>
      </c>
      <c r="P1006" s="2"/>
      <c r="Q1006" s="2"/>
      <c r="R1006" s="2"/>
      <c r="S1006" s="2"/>
      <c r="T1006" s="2"/>
      <c r="U1006" s="2" t="s">
        <v>2509</v>
      </c>
      <c r="V1006" s="2" t="s">
        <v>2514</v>
      </c>
      <c r="W1006" s="2" t="s">
        <v>2513</v>
      </c>
      <c r="X1006" s="19" t="s">
        <v>2512</v>
      </c>
      <c r="Y1006" s="19"/>
      <c r="Z1006" s="19"/>
      <c r="AA1006" s="19"/>
    </row>
    <row r="1007" spans="1:27" ht="154.15" customHeight="1">
      <c r="A1007" s="2" t="s">
        <v>1706</v>
      </c>
      <c r="B1007" s="65" t="s">
        <v>2671</v>
      </c>
      <c r="C1007" s="19" t="s">
        <v>2659</v>
      </c>
      <c r="D1007" s="19" t="s">
        <v>2507</v>
      </c>
      <c r="E1007" s="19" t="s">
        <v>2658</v>
      </c>
      <c r="F1007" s="19" t="s">
        <v>2629</v>
      </c>
      <c r="H1007" s="19" t="s">
        <v>1934</v>
      </c>
      <c r="I1007" s="19" t="s">
        <v>69</v>
      </c>
      <c r="J1007" s="28" t="s">
        <v>1679</v>
      </c>
      <c r="K1007" s="19" t="s">
        <v>2507</v>
      </c>
      <c r="L1007" s="19" t="s">
        <v>2552</v>
      </c>
      <c r="P1007" s="2"/>
      <c r="Q1007" s="2"/>
      <c r="R1007" s="2"/>
      <c r="S1007" s="2"/>
      <c r="T1007" s="2"/>
      <c r="U1007" s="2" t="s">
        <v>2516</v>
      </c>
      <c r="V1007" s="2" t="s">
        <v>2517</v>
      </c>
      <c r="W1007" s="2"/>
      <c r="X1007" s="19"/>
      <c r="Y1007" s="19"/>
      <c r="Z1007" s="19"/>
      <c r="AA1007" s="19"/>
    </row>
    <row r="1008" spans="1:27" ht="154.15" customHeight="1">
      <c r="A1008" s="2" t="s">
        <v>1707</v>
      </c>
      <c r="B1008" s="65" t="s">
        <v>2671</v>
      </c>
      <c r="C1008" s="19" t="s">
        <v>2657</v>
      </c>
      <c r="D1008" s="19" t="s">
        <v>2507</v>
      </c>
      <c r="E1008" s="19" t="s">
        <v>2658</v>
      </c>
      <c r="F1008" s="19" t="s">
        <v>2607</v>
      </c>
      <c r="H1008" s="19" t="s">
        <v>1934</v>
      </c>
      <c r="I1008" s="19" t="s">
        <v>69</v>
      </c>
      <c r="J1008" s="28" t="s">
        <v>1679</v>
      </c>
      <c r="K1008" s="19" t="s">
        <v>2507</v>
      </c>
      <c r="L1008" s="19" t="s">
        <v>2552</v>
      </c>
      <c r="P1008" s="2"/>
      <c r="Q1008" s="2"/>
      <c r="R1008" s="2"/>
      <c r="S1008" s="2"/>
      <c r="T1008" s="2"/>
      <c r="U1008" s="2" t="s">
        <v>2516</v>
      </c>
      <c r="V1008" s="2" t="s">
        <v>2517</v>
      </c>
      <c r="W1008" s="2"/>
      <c r="X1008" s="19"/>
      <c r="Y1008" s="19"/>
      <c r="Z1008" s="19"/>
      <c r="AA1008" s="19"/>
    </row>
    <row r="1009" spans="1:27" ht="154.15" customHeight="1">
      <c r="A1009" s="19" t="s">
        <v>920</v>
      </c>
      <c r="B1009" s="65" t="s">
        <v>2669</v>
      </c>
      <c r="C1009" s="19" t="s">
        <v>2630</v>
      </c>
      <c r="D1009" s="19" t="s">
        <v>2506</v>
      </c>
      <c r="E1009" s="19" t="s">
        <v>2651</v>
      </c>
      <c r="F1009" s="19" t="s">
        <v>1215</v>
      </c>
      <c r="H1009" s="19" t="s">
        <v>1933</v>
      </c>
      <c r="I1009" s="19" t="s">
        <v>54</v>
      </c>
      <c r="J1009" s="28" t="s">
        <v>1287</v>
      </c>
      <c r="K1009" s="19" t="s">
        <v>2572</v>
      </c>
      <c r="L1009" s="19" t="s">
        <v>2557</v>
      </c>
      <c r="M1009" s="19" t="s">
        <v>2508</v>
      </c>
      <c r="N1009" s="19" t="s">
        <v>2534</v>
      </c>
      <c r="P1009" s="2"/>
      <c r="Q1009" s="2"/>
      <c r="R1009" s="2"/>
      <c r="S1009" s="2"/>
      <c r="T1009" s="2"/>
      <c r="U1009" s="2" t="s">
        <v>2568</v>
      </c>
      <c r="V1009" s="2" t="s">
        <v>2515</v>
      </c>
      <c r="W1009" s="2" t="s">
        <v>2550</v>
      </c>
      <c r="X1009" s="19"/>
      <c r="Y1009" s="19"/>
      <c r="Z1009" s="19"/>
      <c r="AA1009" s="19"/>
    </row>
    <row r="1010" spans="1:27" ht="154.15" customHeight="1">
      <c r="A1010" s="19" t="s">
        <v>918</v>
      </c>
      <c r="B1010" s="65" t="s">
        <v>2671</v>
      </c>
      <c r="C1010" s="19" t="s">
        <v>2595</v>
      </c>
      <c r="D1010" s="19" t="s">
        <v>2506</v>
      </c>
      <c r="E1010" s="19" t="s">
        <v>2649</v>
      </c>
      <c r="F1010" s="19" t="s">
        <v>1215</v>
      </c>
      <c r="H1010" s="19" t="s">
        <v>1933</v>
      </c>
      <c r="I1010" s="19" t="s">
        <v>54</v>
      </c>
      <c r="J1010" s="28" t="s">
        <v>1287</v>
      </c>
      <c r="K1010" s="19" t="s">
        <v>2572</v>
      </c>
      <c r="L1010" s="19" t="s">
        <v>2557</v>
      </c>
      <c r="M1010" s="19" t="s">
        <v>2508</v>
      </c>
      <c r="N1010" s="19" t="s">
        <v>2534</v>
      </c>
      <c r="P1010" s="2"/>
      <c r="Q1010" s="2"/>
      <c r="R1010" s="2"/>
      <c r="S1010" s="2"/>
      <c r="T1010" s="2"/>
      <c r="U1010" s="2" t="s">
        <v>2568</v>
      </c>
      <c r="V1010" s="2" t="s">
        <v>2515</v>
      </c>
      <c r="W1010" s="2" t="s">
        <v>2550</v>
      </c>
      <c r="X1010" s="19"/>
      <c r="Y1010" s="19"/>
      <c r="Z1010" s="19"/>
      <c r="AA1010" s="19"/>
    </row>
    <row r="1011" spans="1:27" s="39" customFormat="1" ht="154.15" customHeight="1">
      <c r="A1011" s="19" t="s">
        <v>919</v>
      </c>
      <c r="B1011" s="65" t="s">
        <v>2669</v>
      </c>
      <c r="C1011" s="19" t="s">
        <v>2599</v>
      </c>
      <c r="D1011" s="19" t="s">
        <v>2505</v>
      </c>
      <c r="E1011" s="19" t="s">
        <v>2654</v>
      </c>
      <c r="F1011" s="19" t="s">
        <v>1212</v>
      </c>
      <c r="G1011" s="2"/>
      <c r="H1011" s="19" t="s">
        <v>1933</v>
      </c>
      <c r="I1011" s="19" t="s">
        <v>54</v>
      </c>
      <c r="J1011" s="28" t="s">
        <v>1287</v>
      </c>
      <c r="K1011" s="19" t="s">
        <v>2572</v>
      </c>
      <c r="L1011" s="19" t="s">
        <v>2557</v>
      </c>
      <c r="M1011" s="19" t="s">
        <v>2508</v>
      </c>
      <c r="N1011" s="19" t="s">
        <v>2534</v>
      </c>
      <c r="O1011" s="19"/>
      <c r="P1011" s="2"/>
      <c r="Q1011" s="2"/>
      <c r="R1011" s="2"/>
      <c r="S1011" s="2"/>
      <c r="T1011" s="2"/>
      <c r="U1011" s="2" t="s">
        <v>2568</v>
      </c>
      <c r="V1011" s="2" t="s">
        <v>2515</v>
      </c>
      <c r="W1011" s="2" t="s">
        <v>2550</v>
      </c>
      <c r="X1011" s="19"/>
      <c r="Y1011" s="19"/>
      <c r="Z1011" s="19"/>
      <c r="AA1011" s="19"/>
    </row>
    <row r="1012" spans="1:27" s="39" customFormat="1" ht="42">
      <c r="A1012" s="2" t="s">
        <v>2116</v>
      </c>
      <c r="B1012" s="65" t="s">
        <v>2671</v>
      </c>
      <c r="C1012" s="19" t="s">
        <v>2649</v>
      </c>
      <c r="D1012" s="19" t="s">
        <v>2531</v>
      </c>
      <c r="E1012" s="19" t="s">
        <v>2649</v>
      </c>
      <c r="F1012" s="19" t="s">
        <v>2649</v>
      </c>
      <c r="G1012" s="2"/>
      <c r="H1012" s="19"/>
      <c r="I1012" s="19" t="s">
        <v>2088</v>
      </c>
      <c r="J1012" s="28" t="s">
        <v>2099</v>
      </c>
      <c r="K1012" s="58" t="s">
        <v>2507</v>
      </c>
      <c r="L1012" s="19"/>
      <c r="M1012" s="19"/>
      <c r="N1012" s="19"/>
      <c r="O1012" s="19"/>
      <c r="P1012" s="2"/>
      <c r="Q1012" s="2"/>
      <c r="R1012" s="2"/>
      <c r="S1012" s="2"/>
      <c r="T1012" s="2"/>
      <c r="U1012" s="2" t="s">
        <v>2516</v>
      </c>
      <c r="V1012" s="2" t="s">
        <v>2517</v>
      </c>
      <c r="W1012" s="2"/>
      <c r="X1012" s="19"/>
      <c r="Y1012" s="19"/>
      <c r="Z1012" s="19"/>
      <c r="AA1012" s="19"/>
    </row>
    <row r="1013" spans="1:27" ht="42">
      <c r="A1013" s="2" t="s">
        <v>2118</v>
      </c>
      <c r="B1013" s="65" t="s">
        <v>2669</v>
      </c>
      <c r="C1013" s="19" t="s">
        <v>2648</v>
      </c>
      <c r="D1013" s="19" t="s">
        <v>2507</v>
      </c>
      <c r="E1013" s="19" t="s">
        <v>2649</v>
      </c>
      <c r="F1013" s="19" t="s">
        <v>2649</v>
      </c>
      <c r="I1013" s="19" t="s">
        <v>2088</v>
      </c>
      <c r="J1013" s="28" t="s">
        <v>2099</v>
      </c>
      <c r="K1013" s="58" t="s">
        <v>2507</v>
      </c>
      <c r="P1013" s="2"/>
      <c r="Q1013" s="2"/>
      <c r="R1013" s="2"/>
      <c r="S1013" s="2"/>
      <c r="T1013" s="2"/>
      <c r="U1013" s="2" t="s">
        <v>2516</v>
      </c>
      <c r="V1013" s="2" t="s">
        <v>2517</v>
      </c>
      <c r="W1013" s="2"/>
      <c r="X1013" s="19"/>
      <c r="Y1013" s="19"/>
      <c r="Z1013" s="19"/>
      <c r="AA1013" s="19"/>
    </row>
    <row r="1014" spans="1:27" ht="42">
      <c r="A1014" s="2" t="s">
        <v>2115</v>
      </c>
      <c r="B1014" s="65" t="s">
        <v>2671</v>
      </c>
      <c r="C1014" s="19" t="s">
        <v>2601</v>
      </c>
      <c r="D1014" s="19" t="s">
        <v>2505</v>
      </c>
      <c r="E1014" s="19" t="s">
        <v>2650</v>
      </c>
      <c r="F1014" s="19" t="s">
        <v>1211</v>
      </c>
      <c r="I1014" s="19" t="s">
        <v>2088</v>
      </c>
      <c r="J1014" s="28" t="s">
        <v>2099</v>
      </c>
      <c r="K1014" s="58" t="s">
        <v>2507</v>
      </c>
      <c r="P1014" s="2"/>
      <c r="Q1014" s="2"/>
      <c r="R1014" s="2"/>
      <c r="S1014" s="2"/>
      <c r="T1014" s="2"/>
      <c r="U1014" s="2" t="s">
        <v>2516</v>
      </c>
      <c r="V1014" s="2" t="s">
        <v>2517</v>
      </c>
      <c r="W1014" s="2"/>
      <c r="X1014" s="19"/>
      <c r="Y1014" s="19"/>
      <c r="Z1014" s="19"/>
      <c r="AA1014" s="19"/>
    </row>
    <row r="1015" spans="1:27" s="39" customFormat="1" ht="147">
      <c r="A1015" s="2" t="s">
        <v>2114</v>
      </c>
      <c r="B1015" s="65" t="s">
        <v>2671</v>
      </c>
      <c r="C1015" s="19" t="s">
        <v>2648</v>
      </c>
      <c r="D1015" s="19" t="s">
        <v>2507</v>
      </c>
      <c r="E1015" s="19" t="s">
        <v>2656</v>
      </c>
      <c r="F1015" s="19" t="s">
        <v>2629</v>
      </c>
      <c r="G1015" s="2"/>
      <c r="H1015" s="19"/>
      <c r="I1015" s="19" t="s">
        <v>2088</v>
      </c>
      <c r="J1015" s="28" t="s">
        <v>2099</v>
      </c>
      <c r="K1015" s="58" t="s">
        <v>2507</v>
      </c>
      <c r="L1015" s="19"/>
      <c r="M1015" s="19"/>
      <c r="N1015" s="19"/>
      <c r="O1015" s="19"/>
      <c r="P1015" s="2"/>
      <c r="Q1015" s="2"/>
      <c r="R1015" s="2"/>
      <c r="S1015" s="2"/>
      <c r="T1015" s="2"/>
      <c r="U1015" s="2" t="s">
        <v>2516</v>
      </c>
      <c r="V1015" s="2" t="s">
        <v>2517</v>
      </c>
      <c r="W1015" s="2"/>
      <c r="X1015" s="19"/>
      <c r="Y1015" s="19"/>
      <c r="Z1015" s="19"/>
      <c r="AA1015" s="19"/>
    </row>
    <row r="1016" spans="1:27" s="39" customFormat="1" ht="42">
      <c r="A1016" s="2" t="s">
        <v>2117</v>
      </c>
      <c r="B1016" s="65" t="s">
        <v>2669</v>
      </c>
      <c r="C1016" s="19" t="s">
        <v>2649</v>
      </c>
      <c r="D1016" s="19" t="s">
        <v>2507</v>
      </c>
      <c r="E1016" s="19" t="s">
        <v>2654</v>
      </c>
      <c r="F1016" s="19" t="s">
        <v>2649</v>
      </c>
      <c r="G1016" s="2"/>
      <c r="H1016" s="19"/>
      <c r="I1016" s="19" t="s">
        <v>2088</v>
      </c>
      <c r="J1016" s="28" t="s">
        <v>2099</v>
      </c>
      <c r="K1016" s="58" t="s">
        <v>2507</v>
      </c>
      <c r="L1016" s="19"/>
      <c r="M1016" s="19"/>
      <c r="N1016" s="19"/>
      <c r="O1016" s="19"/>
      <c r="P1016" s="2"/>
      <c r="Q1016" s="2"/>
      <c r="R1016" s="2"/>
      <c r="S1016" s="2"/>
      <c r="T1016" s="2"/>
      <c r="U1016" s="2" t="s">
        <v>2516</v>
      </c>
      <c r="V1016" s="2" t="s">
        <v>2517</v>
      </c>
      <c r="W1016" s="2"/>
      <c r="X1016" s="19"/>
      <c r="Y1016" s="19"/>
      <c r="Z1016" s="19"/>
      <c r="AA1016" s="19"/>
    </row>
    <row r="1017" spans="1:27" ht="105">
      <c r="A1017" s="2" t="s">
        <v>655</v>
      </c>
      <c r="B1017" s="65" t="s">
        <v>2671</v>
      </c>
      <c r="C1017" s="19" t="s">
        <v>2643</v>
      </c>
      <c r="D1017" s="19" t="s">
        <v>2506</v>
      </c>
      <c r="E1017" s="19" t="s">
        <v>2706</v>
      </c>
      <c r="F1017" s="19" t="s">
        <v>1221</v>
      </c>
      <c r="H1017" s="39" t="s">
        <v>1935</v>
      </c>
      <c r="I1017" s="19" t="s">
        <v>46</v>
      </c>
      <c r="J1017" s="28" t="s">
        <v>1796</v>
      </c>
      <c r="K1017" s="19" t="s">
        <v>2506</v>
      </c>
      <c r="L1017" s="19" t="s">
        <v>2538</v>
      </c>
      <c r="P1017" s="2"/>
      <c r="Q1017" s="2"/>
      <c r="R1017" s="2"/>
      <c r="S1017" s="2"/>
      <c r="T1017" s="2"/>
      <c r="U1017" s="2" t="s">
        <v>2509</v>
      </c>
      <c r="V1017" s="2" t="s">
        <v>2514</v>
      </c>
      <c r="W1017" s="2"/>
      <c r="X1017" s="19"/>
      <c r="Y1017" s="19"/>
      <c r="Z1017" s="19"/>
      <c r="AA1017" s="19"/>
    </row>
    <row r="1018" spans="1:27" ht="154.15" customHeight="1">
      <c r="A1018" s="2" t="s">
        <v>652</v>
      </c>
      <c r="B1018" s="65" t="s">
        <v>2671</v>
      </c>
      <c r="C1018" s="19" t="s">
        <v>2643</v>
      </c>
      <c r="D1018" s="19" t="s">
        <v>2506</v>
      </c>
      <c r="E1018" s="19" t="s">
        <v>2656</v>
      </c>
      <c r="F1018" s="19" t="s">
        <v>1221</v>
      </c>
      <c r="H1018" s="39" t="s">
        <v>1935</v>
      </c>
      <c r="I1018" s="19" t="s">
        <v>46</v>
      </c>
      <c r="J1018" s="28" t="s">
        <v>1796</v>
      </c>
      <c r="K1018" s="19" t="s">
        <v>2506</v>
      </c>
      <c r="L1018" s="19" t="s">
        <v>2538</v>
      </c>
      <c r="P1018" s="2"/>
      <c r="Q1018" s="2"/>
      <c r="R1018" s="2"/>
      <c r="S1018" s="2"/>
      <c r="T1018" s="2"/>
      <c r="U1018" s="2" t="s">
        <v>2509</v>
      </c>
      <c r="V1018" s="2" t="s">
        <v>2514</v>
      </c>
      <c r="W1018" s="2"/>
      <c r="X1018" s="19"/>
      <c r="Y1018" s="19"/>
      <c r="Z1018" s="19"/>
      <c r="AA1018" s="19"/>
    </row>
    <row r="1019" spans="1:27" ht="105">
      <c r="A1019" s="2" t="s">
        <v>654</v>
      </c>
      <c r="B1019" s="65" t="s">
        <v>2669</v>
      </c>
      <c r="C1019" s="19" t="s">
        <v>2643</v>
      </c>
      <c r="D1019" s="19" t="s">
        <v>2506</v>
      </c>
      <c r="E1019" s="19" t="s">
        <v>2647</v>
      </c>
      <c r="F1019" s="19" t="s">
        <v>1221</v>
      </c>
      <c r="H1019" s="39" t="s">
        <v>1935</v>
      </c>
      <c r="I1019" s="19" t="s">
        <v>46</v>
      </c>
      <c r="J1019" s="28" t="s">
        <v>1796</v>
      </c>
      <c r="K1019" s="19" t="s">
        <v>2506</v>
      </c>
      <c r="L1019" s="19" t="s">
        <v>2538</v>
      </c>
      <c r="P1019" s="2"/>
      <c r="Q1019" s="2"/>
      <c r="R1019" s="2"/>
      <c r="S1019" s="2"/>
      <c r="T1019" s="2"/>
      <c r="U1019" s="2" t="s">
        <v>2509</v>
      </c>
      <c r="V1019" s="2" t="s">
        <v>2514</v>
      </c>
      <c r="W1019" s="2"/>
      <c r="X1019" s="19"/>
      <c r="Y1019" s="19"/>
      <c r="Z1019" s="19"/>
      <c r="AA1019" s="19"/>
    </row>
    <row r="1020" spans="1:27" ht="88.15" customHeight="1">
      <c r="A1020" s="2" t="s">
        <v>653</v>
      </c>
      <c r="B1020" s="65" t="s">
        <v>2671</v>
      </c>
      <c r="C1020" s="19" t="s">
        <v>2643</v>
      </c>
      <c r="D1020" s="19" t="s">
        <v>2506</v>
      </c>
      <c r="E1020" s="19" t="s">
        <v>2654</v>
      </c>
      <c r="F1020" s="19" t="s">
        <v>1221</v>
      </c>
      <c r="H1020" s="39" t="s">
        <v>1935</v>
      </c>
      <c r="I1020" s="19" t="s">
        <v>46</v>
      </c>
      <c r="J1020" s="28" t="s">
        <v>1796</v>
      </c>
      <c r="K1020" s="19" t="s">
        <v>2506</v>
      </c>
      <c r="L1020" s="19" t="s">
        <v>2538</v>
      </c>
      <c r="P1020" s="2"/>
      <c r="Q1020" s="2"/>
      <c r="R1020" s="2"/>
      <c r="S1020" s="2"/>
      <c r="T1020" s="2"/>
      <c r="U1020" s="2" t="s">
        <v>2509</v>
      </c>
      <c r="V1020" s="2" t="s">
        <v>2514</v>
      </c>
      <c r="W1020" s="2"/>
      <c r="X1020" s="19"/>
      <c r="Y1020" s="19"/>
      <c r="Z1020" s="19"/>
      <c r="AA1020" s="19"/>
    </row>
    <row r="1021" spans="1:27" ht="105">
      <c r="A1021" s="2" t="s">
        <v>651</v>
      </c>
      <c r="B1021" s="65" t="s">
        <v>2671</v>
      </c>
      <c r="C1021" s="19" t="s">
        <v>2643</v>
      </c>
      <c r="D1021" s="19" t="s">
        <v>2506</v>
      </c>
      <c r="E1021" s="19" t="s">
        <v>2654</v>
      </c>
      <c r="F1021" s="19" t="s">
        <v>1221</v>
      </c>
      <c r="H1021" s="39" t="s">
        <v>1935</v>
      </c>
      <c r="I1021" s="19" t="s">
        <v>46</v>
      </c>
      <c r="J1021" s="28" t="s">
        <v>1796</v>
      </c>
      <c r="K1021" s="19" t="s">
        <v>2506</v>
      </c>
      <c r="L1021" s="19" t="s">
        <v>2538</v>
      </c>
      <c r="P1021" s="2"/>
      <c r="Q1021" s="2"/>
      <c r="R1021" s="2"/>
      <c r="S1021" s="2"/>
      <c r="T1021" s="2"/>
      <c r="U1021" s="2" t="s">
        <v>2509</v>
      </c>
      <c r="V1021" s="2" t="s">
        <v>2514</v>
      </c>
      <c r="W1021" s="2"/>
      <c r="X1021" s="19"/>
      <c r="Y1021" s="19"/>
      <c r="Z1021" s="19"/>
      <c r="AA1021" s="19"/>
    </row>
    <row r="1022" spans="1:27" ht="84">
      <c r="A1022" s="15" t="s">
        <v>2002</v>
      </c>
      <c r="B1022" s="65" t="s">
        <v>2671</v>
      </c>
      <c r="C1022" s="19" t="s">
        <v>2642</v>
      </c>
      <c r="D1022" s="19" t="s">
        <v>2505</v>
      </c>
      <c r="E1022" s="19" t="s">
        <v>2665</v>
      </c>
      <c r="F1022" s="19" t="s">
        <v>1204</v>
      </c>
      <c r="I1022" s="19" t="s">
        <v>1965</v>
      </c>
      <c r="J1022" s="28" t="s">
        <v>2463</v>
      </c>
      <c r="K1022" s="19" t="s">
        <v>2505</v>
      </c>
      <c r="L1022" s="19" t="s">
        <v>2565</v>
      </c>
      <c r="P1022" s="2"/>
      <c r="Q1022" s="2"/>
      <c r="R1022" s="2"/>
      <c r="S1022" s="2"/>
      <c r="T1022" s="2"/>
      <c r="U1022" s="2" t="s">
        <v>2527</v>
      </c>
      <c r="V1022" s="2" t="s">
        <v>2550</v>
      </c>
      <c r="W1022" s="2"/>
      <c r="X1022" s="19"/>
      <c r="Y1022" s="19"/>
      <c r="Z1022" s="19"/>
      <c r="AA1022" s="19"/>
    </row>
    <row r="1023" spans="1:27" ht="84">
      <c r="A1023" s="15" t="s">
        <v>2001</v>
      </c>
      <c r="B1023" s="65" t="s">
        <v>2671</v>
      </c>
      <c r="C1023" s="19" t="s">
        <v>2642</v>
      </c>
      <c r="D1023" s="19" t="s">
        <v>2505</v>
      </c>
      <c r="E1023" s="19" t="s">
        <v>2656</v>
      </c>
      <c r="F1023" s="19" t="s">
        <v>1204</v>
      </c>
      <c r="I1023" s="19" t="s">
        <v>1965</v>
      </c>
      <c r="J1023" s="28" t="s">
        <v>2463</v>
      </c>
      <c r="K1023" s="19" t="s">
        <v>2505</v>
      </c>
      <c r="L1023" s="19" t="s">
        <v>2565</v>
      </c>
      <c r="P1023" s="2"/>
      <c r="Q1023" s="2"/>
      <c r="R1023" s="2"/>
      <c r="S1023" s="2"/>
      <c r="T1023" s="2"/>
      <c r="U1023" s="2" t="s">
        <v>2527</v>
      </c>
      <c r="V1023" s="2" t="s">
        <v>2550</v>
      </c>
      <c r="W1023" s="2"/>
      <c r="X1023" s="19"/>
      <c r="Y1023" s="19"/>
      <c r="Z1023" s="19"/>
      <c r="AA1023" s="19"/>
    </row>
    <row r="1024" spans="1:27" ht="84">
      <c r="A1024" s="15" t="s">
        <v>2003</v>
      </c>
      <c r="B1024" s="65" t="s">
        <v>2671</v>
      </c>
      <c r="C1024" s="19" t="s">
        <v>2642</v>
      </c>
      <c r="D1024" s="19" t="s">
        <v>2505</v>
      </c>
      <c r="E1024" s="19" t="s">
        <v>2654</v>
      </c>
      <c r="F1024" s="19" t="s">
        <v>1204</v>
      </c>
      <c r="I1024" s="19" t="s">
        <v>1965</v>
      </c>
      <c r="J1024" s="28" t="s">
        <v>2463</v>
      </c>
      <c r="K1024" s="19" t="s">
        <v>2505</v>
      </c>
      <c r="L1024" s="19" t="s">
        <v>2565</v>
      </c>
      <c r="P1024" s="2"/>
      <c r="Q1024" s="2"/>
      <c r="R1024" s="2"/>
      <c r="S1024" s="2"/>
      <c r="T1024" s="2"/>
      <c r="U1024" s="2" t="s">
        <v>2527</v>
      </c>
      <c r="V1024" s="2" t="s">
        <v>2550</v>
      </c>
      <c r="W1024" s="2"/>
      <c r="X1024" s="19"/>
      <c r="Y1024" s="19"/>
      <c r="Z1024" s="19"/>
      <c r="AA1024" s="19"/>
    </row>
    <row r="1025" spans="1:27" ht="84">
      <c r="A1025" s="38" t="s">
        <v>1658</v>
      </c>
      <c r="B1025" s="65" t="s">
        <v>2671</v>
      </c>
      <c r="C1025" s="19" t="s">
        <v>2640</v>
      </c>
      <c r="D1025" s="19" t="s">
        <v>2641</v>
      </c>
      <c r="E1025" s="39" t="s">
        <v>2645</v>
      </c>
      <c r="F1025" s="19" t="s">
        <v>2646</v>
      </c>
      <c r="H1025" s="39"/>
      <c r="I1025" s="39" t="s">
        <v>2088</v>
      </c>
      <c r="J1025" s="40" t="s">
        <v>1634</v>
      </c>
      <c r="K1025" s="39" t="s">
        <v>2505</v>
      </c>
      <c r="L1025" s="39" t="s">
        <v>2563</v>
      </c>
      <c r="M1025" s="39"/>
      <c r="N1025" s="39"/>
      <c r="O1025" s="39"/>
      <c r="P1025" s="2"/>
      <c r="Q1025" s="2"/>
      <c r="R1025" s="2"/>
      <c r="S1025" s="2"/>
      <c r="T1025" s="2"/>
      <c r="U1025" s="2" t="s">
        <v>2532</v>
      </c>
      <c r="V1025" s="2"/>
      <c r="W1025" s="2"/>
      <c r="X1025" s="19"/>
      <c r="Y1025" s="19"/>
      <c r="Z1025" s="19"/>
      <c r="AA1025" s="19"/>
    </row>
    <row r="1026" spans="1:27" ht="84">
      <c r="A1026" s="38" t="s">
        <v>1658</v>
      </c>
      <c r="B1026" s="65" t="s">
        <v>2671</v>
      </c>
      <c r="C1026" s="19" t="s">
        <v>2640</v>
      </c>
      <c r="D1026" s="19" t="s">
        <v>2641</v>
      </c>
      <c r="E1026" s="39" t="s">
        <v>2645</v>
      </c>
      <c r="F1026" s="19" t="s">
        <v>2646</v>
      </c>
      <c r="H1026" s="39"/>
      <c r="I1026" s="39" t="s">
        <v>67</v>
      </c>
      <c r="J1026" s="40" t="s">
        <v>1634</v>
      </c>
      <c r="K1026" s="39" t="s">
        <v>2505</v>
      </c>
      <c r="L1026" s="39" t="s">
        <v>2563</v>
      </c>
      <c r="M1026" s="39"/>
      <c r="N1026" s="39"/>
      <c r="O1026" s="39"/>
      <c r="P1026" s="2"/>
      <c r="Q1026" s="2"/>
      <c r="R1026" s="2"/>
      <c r="S1026" s="2"/>
      <c r="T1026" s="2"/>
      <c r="U1026" s="2" t="s">
        <v>2532</v>
      </c>
      <c r="V1026" s="2"/>
      <c r="W1026" s="2"/>
      <c r="X1026" s="19"/>
      <c r="Y1026" s="19"/>
      <c r="Z1026" s="19"/>
      <c r="AA1026" s="19"/>
    </row>
    <row r="1027" spans="1:27" ht="84">
      <c r="A1027" s="2" t="s">
        <v>2113</v>
      </c>
      <c r="B1027" s="65" t="s">
        <v>2669</v>
      </c>
      <c r="C1027" s="19" t="s">
        <v>2640</v>
      </c>
      <c r="D1027" s="19" t="s">
        <v>2641</v>
      </c>
      <c r="E1027" s="19" t="s">
        <v>2645</v>
      </c>
      <c r="F1027" s="19" t="s">
        <v>2646</v>
      </c>
      <c r="I1027" s="19" t="s">
        <v>2088</v>
      </c>
      <c r="J1027" s="28" t="s">
        <v>1634</v>
      </c>
      <c r="K1027" s="39" t="s">
        <v>2505</v>
      </c>
      <c r="L1027" s="39" t="s">
        <v>2563</v>
      </c>
      <c r="P1027" s="2"/>
      <c r="Q1027" s="2"/>
      <c r="R1027" s="2"/>
      <c r="S1027" s="2"/>
      <c r="T1027" s="2"/>
      <c r="U1027" s="2" t="s">
        <v>2532</v>
      </c>
      <c r="V1027" s="2"/>
      <c r="W1027" s="2"/>
      <c r="X1027" s="19"/>
      <c r="Y1027" s="19"/>
      <c r="Z1027" s="19"/>
      <c r="AA1027" s="19"/>
    </row>
    <row r="1028" spans="1:27" ht="84">
      <c r="A1028" s="2" t="s">
        <v>2278</v>
      </c>
      <c r="B1028" s="65" t="s">
        <v>2671</v>
      </c>
      <c r="C1028" s="19" t="s">
        <v>2639</v>
      </c>
      <c r="D1028" s="19" t="s">
        <v>2506</v>
      </c>
      <c r="E1028" s="19" t="s">
        <v>2656</v>
      </c>
      <c r="F1028" s="19" t="s">
        <v>1226</v>
      </c>
      <c r="I1028" s="19" t="s">
        <v>2502</v>
      </c>
      <c r="J1028" s="28" t="s">
        <v>1634</v>
      </c>
      <c r="K1028" s="39" t="s">
        <v>2505</v>
      </c>
      <c r="L1028" s="39" t="s">
        <v>2563</v>
      </c>
      <c r="P1028" s="2"/>
      <c r="Q1028" s="2"/>
      <c r="R1028" s="2"/>
      <c r="S1028" s="2"/>
      <c r="T1028" s="2"/>
      <c r="U1028" s="2" t="s">
        <v>2532</v>
      </c>
      <c r="V1028" s="2"/>
      <c r="W1028" s="2"/>
      <c r="X1028" s="19"/>
      <c r="Y1028" s="19"/>
      <c r="Z1028" s="19"/>
      <c r="AA1028" s="19"/>
    </row>
    <row r="1029" spans="1:27" ht="84">
      <c r="A1029" s="19" t="s">
        <v>991</v>
      </c>
      <c r="B1029" s="65" t="s">
        <v>2671</v>
      </c>
      <c r="C1029" s="19" t="s">
        <v>2599</v>
      </c>
      <c r="D1029" s="19" t="s">
        <v>2505</v>
      </c>
      <c r="E1029" s="19" t="s">
        <v>2656</v>
      </c>
      <c r="F1029" s="19" t="s">
        <v>1212</v>
      </c>
      <c r="H1029" s="19" t="s">
        <v>1937</v>
      </c>
      <c r="I1029" s="19" t="s">
        <v>56</v>
      </c>
      <c r="J1029" s="28" t="s">
        <v>1286</v>
      </c>
      <c r="K1029" s="19" t="s">
        <v>2505</v>
      </c>
      <c r="L1029" s="19" t="s">
        <v>2534</v>
      </c>
      <c r="P1029" s="2"/>
      <c r="Q1029" s="2"/>
      <c r="R1029" s="2"/>
      <c r="S1029" s="2"/>
      <c r="T1029" s="2"/>
      <c r="U1029" s="2" t="s">
        <v>2527</v>
      </c>
      <c r="V1029" s="2" t="s">
        <v>2550</v>
      </c>
      <c r="W1029" s="2"/>
      <c r="X1029" s="19"/>
      <c r="Y1029" s="19"/>
      <c r="Z1029" s="19"/>
      <c r="AA1029" s="19"/>
    </row>
    <row r="1030" spans="1:27" ht="84">
      <c r="A1030" s="19" t="s">
        <v>993</v>
      </c>
      <c r="B1030" s="65" t="s">
        <v>2671</v>
      </c>
      <c r="C1030" s="19" t="s">
        <v>2601</v>
      </c>
      <c r="D1030" s="19" t="s">
        <v>2505</v>
      </c>
      <c r="E1030" s="19" t="s">
        <v>2654</v>
      </c>
      <c r="F1030" s="19" t="s">
        <v>1211</v>
      </c>
      <c r="H1030" s="19" t="s">
        <v>1937</v>
      </c>
      <c r="I1030" s="19" t="s">
        <v>56</v>
      </c>
      <c r="J1030" s="28" t="s">
        <v>1286</v>
      </c>
      <c r="K1030" s="19" t="s">
        <v>2505</v>
      </c>
      <c r="L1030" s="19" t="s">
        <v>2534</v>
      </c>
      <c r="P1030" s="2"/>
      <c r="Q1030" s="2"/>
      <c r="R1030" s="2"/>
      <c r="S1030" s="2"/>
      <c r="T1030" s="2"/>
      <c r="U1030" s="2" t="s">
        <v>2527</v>
      </c>
      <c r="V1030" s="2" t="s">
        <v>2550</v>
      </c>
      <c r="W1030" s="2"/>
      <c r="X1030" s="19"/>
      <c r="Y1030" s="19"/>
      <c r="Z1030" s="19"/>
      <c r="AA1030" s="19"/>
    </row>
    <row r="1031" spans="1:27" ht="84">
      <c r="A1031" s="19" t="s">
        <v>992</v>
      </c>
      <c r="B1031" s="65" t="s">
        <v>2669</v>
      </c>
      <c r="C1031" s="19" t="s">
        <v>2601</v>
      </c>
      <c r="D1031" s="19" t="s">
        <v>2505</v>
      </c>
      <c r="E1031" s="19" t="s">
        <v>2654</v>
      </c>
      <c r="F1031" s="19" t="s">
        <v>1211</v>
      </c>
      <c r="H1031" s="19" t="s">
        <v>1937</v>
      </c>
      <c r="I1031" s="19" t="s">
        <v>56</v>
      </c>
      <c r="J1031" s="28" t="s">
        <v>1286</v>
      </c>
      <c r="K1031" s="19" t="s">
        <v>2505</v>
      </c>
      <c r="L1031" s="19" t="s">
        <v>2534</v>
      </c>
      <c r="P1031" s="2"/>
      <c r="Q1031" s="2"/>
      <c r="R1031" s="2"/>
      <c r="S1031" s="2"/>
      <c r="T1031" s="2"/>
      <c r="U1031" s="2" t="s">
        <v>2527</v>
      </c>
      <c r="V1031" s="2" t="s">
        <v>2550</v>
      </c>
      <c r="W1031" s="2"/>
      <c r="X1031" s="19"/>
      <c r="Y1031" s="19"/>
      <c r="Z1031" s="19"/>
      <c r="AA1031" s="19"/>
    </row>
    <row r="1032" spans="1:27" ht="42">
      <c r="A1032" s="2" t="s">
        <v>2281</v>
      </c>
      <c r="B1032" s="65" t="s">
        <v>2671</v>
      </c>
      <c r="C1032" s="19" t="s">
        <v>2590</v>
      </c>
      <c r="D1032" s="19" t="s">
        <v>2506</v>
      </c>
      <c r="E1032" s="19" t="s">
        <v>2652</v>
      </c>
      <c r="F1032" s="19" t="s">
        <v>1224</v>
      </c>
      <c r="I1032" s="19" t="s">
        <v>2502</v>
      </c>
      <c r="J1032" s="28" t="s">
        <v>2315</v>
      </c>
      <c r="K1032" s="58" t="s">
        <v>2506</v>
      </c>
      <c r="P1032" s="2"/>
      <c r="Q1032" s="2"/>
      <c r="R1032" s="2"/>
      <c r="S1032" s="2"/>
      <c r="T1032" s="2"/>
      <c r="U1032" s="2" t="s">
        <v>2509</v>
      </c>
      <c r="V1032" s="2" t="s">
        <v>2512</v>
      </c>
      <c r="W1032" s="2"/>
      <c r="X1032" s="19"/>
      <c r="Y1032" s="19"/>
      <c r="Z1032" s="19"/>
      <c r="AA1032" s="19"/>
    </row>
    <row r="1033" spans="1:27" ht="42">
      <c r="A1033" s="2" t="s">
        <v>2286</v>
      </c>
      <c r="B1033" s="65" t="s">
        <v>2671</v>
      </c>
      <c r="C1033" s="19" t="s">
        <v>2590</v>
      </c>
      <c r="D1033" s="19" t="s">
        <v>2506</v>
      </c>
      <c r="E1033" s="19" t="s">
        <v>2664</v>
      </c>
      <c r="F1033" s="19" t="s">
        <v>1224</v>
      </c>
      <c r="I1033" s="19" t="s">
        <v>2502</v>
      </c>
      <c r="J1033" s="28" t="s">
        <v>2315</v>
      </c>
      <c r="K1033" s="58" t="s">
        <v>2506</v>
      </c>
      <c r="P1033" s="2"/>
      <c r="Q1033" s="2"/>
      <c r="R1033" s="2"/>
      <c r="S1033" s="2"/>
      <c r="T1033" s="2"/>
      <c r="U1033" s="2" t="s">
        <v>2509</v>
      </c>
      <c r="V1033" s="2" t="s">
        <v>2512</v>
      </c>
      <c r="W1033" s="2"/>
      <c r="X1033" s="19"/>
      <c r="Y1033" s="19"/>
      <c r="Z1033" s="19"/>
      <c r="AA1033" s="19"/>
    </row>
    <row r="1034" spans="1:27" ht="42">
      <c r="A1034" s="2" t="s">
        <v>2282</v>
      </c>
      <c r="B1034" s="65" t="s">
        <v>2671</v>
      </c>
      <c r="C1034" s="19" t="s">
        <v>2590</v>
      </c>
      <c r="D1034" s="19" t="s">
        <v>2506</v>
      </c>
      <c r="E1034" s="19" t="s">
        <v>2654</v>
      </c>
      <c r="F1034" s="19" t="s">
        <v>1224</v>
      </c>
      <c r="I1034" s="19" t="s">
        <v>2502</v>
      </c>
      <c r="J1034" s="28" t="s">
        <v>2315</v>
      </c>
      <c r="K1034" s="58" t="s">
        <v>2506</v>
      </c>
      <c r="P1034" s="2"/>
      <c r="Q1034" s="2"/>
      <c r="R1034" s="2"/>
      <c r="S1034" s="2"/>
      <c r="T1034" s="2"/>
      <c r="U1034" s="2" t="s">
        <v>2509</v>
      </c>
      <c r="V1034" s="2" t="s">
        <v>2512</v>
      </c>
      <c r="W1034" s="2"/>
      <c r="X1034" s="19"/>
      <c r="Y1034" s="19"/>
      <c r="Z1034" s="19"/>
      <c r="AA1034" s="19"/>
    </row>
    <row r="1035" spans="1:27" ht="42">
      <c r="A1035" s="2" t="s">
        <v>2287</v>
      </c>
      <c r="B1035" s="65" t="s">
        <v>2671</v>
      </c>
      <c r="C1035" s="19" t="s">
        <v>2590</v>
      </c>
      <c r="D1035" s="19" t="s">
        <v>2506</v>
      </c>
      <c r="E1035" s="19" t="s">
        <v>2654</v>
      </c>
      <c r="F1035" s="19" t="s">
        <v>1224</v>
      </c>
      <c r="I1035" s="19" t="s">
        <v>2502</v>
      </c>
      <c r="J1035" s="28" t="s">
        <v>2315</v>
      </c>
      <c r="K1035" s="58" t="s">
        <v>2506</v>
      </c>
      <c r="P1035" s="2"/>
      <c r="Q1035" s="2"/>
      <c r="R1035" s="2"/>
      <c r="S1035" s="2"/>
      <c r="T1035" s="2"/>
      <c r="U1035" s="2" t="s">
        <v>2509</v>
      </c>
      <c r="V1035" s="2" t="s">
        <v>2512</v>
      </c>
      <c r="W1035" s="2"/>
      <c r="X1035" s="19"/>
      <c r="Y1035" s="19"/>
      <c r="Z1035" s="19"/>
      <c r="AA1035" s="19"/>
    </row>
    <row r="1036" spans="1:27" ht="42">
      <c r="A1036" s="2" t="s">
        <v>2288</v>
      </c>
      <c r="B1036" s="65" t="s">
        <v>2671</v>
      </c>
      <c r="C1036" s="19" t="s">
        <v>2638</v>
      </c>
      <c r="D1036" s="19" t="s">
        <v>2506</v>
      </c>
      <c r="E1036" s="19" t="s">
        <v>2654</v>
      </c>
      <c r="F1036" s="19" t="s">
        <v>1224</v>
      </c>
      <c r="I1036" s="19" t="s">
        <v>2502</v>
      </c>
      <c r="J1036" s="28" t="s">
        <v>2315</v>
      </c>
      <c r="K1036" s="58" t="s">
        <v>2506</v>
      </c>
      <c r="P1036" s="2"/>
      <c r="Q1036" s="2"/>
      <c r="R1036" s="2"/>
      <c r="S1036" s="2"/>
      <c r="T1036" s="2"/>
      <c r="U1036" s="2" t="s">
        <v>2509</v>
      </c>
      <c r="V1036" s="2" t="s">
        <v>2512</v>
      </c>
      <c r="W1036" s="2"/>
      <c r="X1036" s="19"/>
      <c r="Y1036" s="19"/>
      <c r="Z1036" s="19"/>
      <c r="AA1036" s="19"/>
    </row>
    <row r="1037" spans="1:27" ht="42">
      <c r="A1037" s="2" t="s">
        <v>2283</v>
      </c>
      <c r="B1037" s="65" t="s">
        <v>2671</v>
      </c>
      <c r="C1037" s="19" t="s">
        <v>2590</v>
      </c>
      <c r="D1037" s="19" t="s">
        <v>2506</v>
      </c>
      <c r="E1037" s="19" t="s">
        <v>2651</v>
      </c>
      <c r="F1037" s="19" t="s">
        <v>1224</v>
      </c>
      <c r="I1037" s="19" t="s">
        <v>2502</v>
      </c>
      <c r="J1037" s="28" t="s">
        <v>2315</v>
      </c>
      <c r="K1037" s="58" t="s">
        <v>2506</v>
      </c>
      <c r="P1037" s="2"/>
      <c r="Q1037" s="2"/>
      <c r="R1037" s="2"/>
      <c r="S1037" s="2"/>
      <c r="T1037" s="2"/>
      <c r="U1037" s="2" t="s">
        <v>2509</v>
      </c>
      <c r="V1037" s="2" t="s">
        <v>2512</v>
      </c>
      <c r="W1037" s="2"/>
      <c r="X1037" s="19"/>
      <c r="Y1037" s="19"/>
      <c r="Z1037" s="19"/>
      <c r="AA1037" s="19"/>
    </row>
    <row r="1038" spans="1:27" ht="42">
      <c r="A1038" s="2" t="s">
        <v>2284</v>
      </c>
      <c r="B1038" s="65" t="s">
        <v>2671</v>
      </c>
      <c r="C1038" s="19" t="s">
        <v>2590</v>
      </c>
      <c r="D1038" s="19" t="s">
        <v>2506</v>
      </c>
      <c r="E1038" s="19" t="s">
        <v>2654</v>
      </c>
      <c r="F1038" s="19" t="s">
        <v>1224</v>
      </c>
      <c r="I1038" s="19" t="s">
        <v>2502</v>
      </c>
      <c r="J1038" s="28" t="s">
        <v>2315</v>
      </c>
      <c r="K1038" s="58" t="s">
        <v>2506</v>
      </c>
      <c r="P1038" s="2"/>
      <c r="Q1038" s="2"/>
      <c r="R1038" s="2"/>
      <c r="S1038" s="2"/>
      <c r="T1038" s="2"/>
      <c r="U1038" s="2" t="s">
        <v>2509</v>
      </c>
      <c r="V1038" s="2" t="s">
        <v>2512</v>
      </c>
      <c r="W1038" s="2"/>
      <c r="X1038" s="19"/>
      <c r="Y1038" s="19"/>
      <c r="Z1038" s="19"/>
      <c r="AA1038" s="19"/>
    </row>
    <row r="1039" spans="1:27" ht="63">
      <c r="A1039" s="2" t="s">
        <v>2285</v>
      </c>
      <c r="B1039" s="65" t="s">
        <v>2671</v>
      </c>
      <c r="C1039" s="19" t="s">
        <v>2590</v>
      </c>
      <c r="D1039" s="19" t="s">
        <v>2574</v>
      </c>
      <c r="E1039" s="19" t="s">
        <v>2654</v>
      </c>
      <c r="F1039" s="19" t="s">
        <v>1224</v>
      </c>
      <c r="I1039" s="19" t="s">
        <v>2502</v>
      </c>
      <c r="J1039" s="28" t="s">
        <v>2315</v>
      </c>
      <c r="K1039" s="58" t="s">
        <v>2506</v>
      </c>
      <c r="P1039" s="2"/>
      <c r="Q1039" s="2"/>
      <c r="R1039" s="2"/>
      <c r="S1039" s="2"/>
      <c r="T1039" s="2"/>
      <c r="U1039" s="2" t="s">
        <v>2509</v>
      </c>
      <c r="V1039" s="2" t="s">
        <v>2512</v>
      </c>
      <c r="W1039" s="2"/>
      <c r="X1039" s="19"/>
      <c r="Y1039" s="19"/>
      <c r="Z1039" s="19"/>
      <c r="AA1039" s="19"/>
    </row>
    <row r="1040" spans="1:27" ht="147">
      <c r="A1040" s="19" t="s">
        <v>931</v>
      </c>
      <c r="B1040" s="65" t="s">
        <v>2669</v>
      </c>
      <c r="C1040" s="19" t="s">
        <v>2637</v>
      </c>
      <c r="D1040" s="19" t="s">
        <v>2507</v>
      </c>
      <c r="E1040" s="19" t="s">
        <v>2651</v>
      </c>
      <c r="F1040" s="19" t="s">
        <v>2629</v>
      </c>
      <c r="H1040" s="19" t="s">
        <v>1933</v>
      </c>
      <c r="I1040" s="19" t="s">
        <v>54</v>
      </c>
      <c r="J1040" s="28" t="s">
        <v>1284</v>
      </c>
      <c r="K1040" s="19" t="s">
        <v>2574</v>
      </c>
      <c r="L1040" s="19" t="s">
        <v>2555</v>
      </c>
      <c r="M1040" s="19" t="s">
        <v>2582</v>
      </c>
      <c r="P1040" s="2"/>
      <c r="Q1040" s="2"/>
      <c r="R1040" s="2"/>
      <c r="S1040" s="2"/>
      <c r="T1040" s="2"/>
      <c r="U1040" s="2" t="s">
        <v>2567</v>
      </c>
      <c r="V1040" s="2" t="s">
        <v>2517</v>
      </c>
      <c r="W1040" s="2" t="s">
        <v>2510</v>
      </c>
      <c r="X1040" s="19"/>
      <c r="Y1040" s="19"/>
      <c r="Z1040" s="19"/>
      <c r="AA1040" s="19"/>
    </row>
    <row r="1041" spans="1:27" ht="147">
      <c r="A1041" s="19" t="s">
        <v>932</v>
      </c>
      <c r="B1041" s="65" t="s">
        <v>2671</v>
      </c>
      <c r="C1041" s="19" t="s">
        <v>2636</v>
      </c>
      <c r="D1041" s="19" t="s">
        <v>2507</v>
      </c>
      <c r="E1041" s="19" t="s">
        <v>2656</v>
      </c>
      <c r="F1041" s="19" t="s">
        <v>2612</v>
      </c>
      <c r="H1041" s="19" t="s">
        <v>1933</v>
      </c>
      <c r="I1041" s="19" t="s">
        <v>54</v>
      </c>
      <c r="J1041" s="28" t="s">
        <v>1284</v>
      </c>
      <c r="K1041" s="19" t="s">
        <v>2574</v>
      </c>
      <c r="L1041" s="19" t="s">
        <v>2555</v>
      </c>
      <c r="M1041" s="19" t="s">
        <v>2582</v>
      </c>
      <c r="P1041" s="2"/>
      <c r="Q1041" s="2"/>
      <c r="R1041" s="2"/>
      <c r="S1041" s="2"/>
      <c r="T1041" s="2"/>
      <c r="U1041" s="2" t="s">
        <v>2567</v>
      </c>
      <c r="V1041" s="2" t="s">
        <v>2517</v>
      </c>
      <c r="W1041" s="2" t="s">
        <v>2510</v>
      </c>
      <c r="X1041" s="19"/>
      <c r="Y1041" s="19"/>
      <c r="Z1041" s="19"/>
      <c r="AA1041" s="19"/>
    </row>
    <row r="1042" spans="1:27" ht="147">
      <c r="A1042" s="19" t="s">
        <v>933</v>
      </c>
      <c r="B1042" s="65" t="s">
        <v>2669</v>
      </c>
      <c r="C1042" s="19" t="s">
        <v>2589</v>
      </c>
      <c r="D1042" s="19" t="s">
        <v>2507</v>
      </c>
      <c r="E1042" s="19" t="s">
        <v>2650</v>
      </c>
      <c r="F1042" s="19" t="s">
        <v>2629</v>
      </c>
      <c r="H1042" s="19" t="s">
        <v>1933</v>
      </c>
      <c r="I1042" s="19" t="s">
        <v>54</v>
      </c>
      <c r="J1042" s="28" t="s">
        <v>1284</v>
      </c>
      <c r="K1042" s="19" t="s">
        <v>2574</v>
      </c>
      <c r="L1042" s="19" t="s">
        <v>2555</v>
      </c>
      <c r="M1042" s="19" t="s">
        <v>2582</v>
      </c>
      <c r="P1042" s="2"/>
      <c r="Q1042" s="2"/>
      <c r="R1042" s="2"/>
      <c r="S1042" s="2"/>
      <c r="T1042" s="2"/>
      <c r="U1042" s="2" t="s">
        <v>2567</v>
      </c>
      <c r="V1042" s="2" t="s">
        <v>2517</v>
      </c>
      <c r="W1042" s="2" t="s">
        <v>2510</v>
      </c>
      <c r="X1042" s="19"/>
      <c r="Y1042" s="19"/>
      <c r="Z1042" s="19"/>
      <c r="AA1042" s="19"/>
    </row>
    <row r="1043" spans="1:27" ht="147">
      <c r="A1043" s="19" t="s">
        <v>934</v>
      </c>
      <c r="B1043" s="65" t="s">
        <v>2671</v>
      </c>
      <c r="C1043" s="19" t="s">
        <v>2637</v>
      </c>
      <c r="D1043" s="19" t="s">
        <v>2507</v>
      </c>
      <c r="E1043" s="19" t="s">
        <v>2652</v>
      </c>
      <c r="F1043" s="19" t="s">
        <v>2629</v>
      </c>
      <c r="H1043" s="19" t="s">
        <v>1933</v>
      </c>
      <c r="I1043" s="19" t="s">
        <v>54</v>
      </c>
      <c r="J1043" s="28" t="s">
        <v>1284</v>
      </c>
      <c r="K1043" s="19" t="s">
        <v>2574</v>
      </c>
      <c r="L1043" s="19" t="s">
        <v>2555</v>
      </c>
      <c r="M1043" s="19" t="s">
        <v>2582</v>
      </c>
      <c r="P1043" s="2"/>
      <c r="Q1043" s="2"/>
      <c r="R1043" s="2"/>
      <c r="S1043" s="2"/>
      <c r="T1043" s="2"/>
      <c r="U1043" s="2" t="s">
        <v>2567</v>
      </c>
      <c r="V1043" s="2" t="s">
        <v>2517</v>
      </c>
      <c r="W1043" s="2" t="s">
        <v>2510</v>
      </c>
      <c r="X1043" s="19"/>
      <c r="Y1043" s="19"/>
      <c r="Z1043" s="19"/>
      <c r="AA1043" s="19"/>
    </row>
    <row r="1044" spans="1:27" ht="147">
      <c r="A1044" s="19" t="s">
        <v>1081</v>
      </c>
      <c r="B1044" s="65" t="s">
        <v>2671</v>
      </c>
      <c r="C1044" s="19" t="s">
        <v>2634</v>
      </c>
      <c r="D1044" s="19" t="s">
        <v>2505</v>
      </c>
      <c r="E1044" s="19" t="s">
        <v>2656</v>
      </c>
      <c r="F1044" s="19" t="s">
        <v>1206</v>
      </c>
      <c r="H1044" s="19" t="s">
        <v>1936</v>
      </c>
      <c r="I1044" s="19" t="s">
        <v>58</v>
      </c>
      <c r="J1044" s="28" t="s">
        <v>1283</v>
      </c>
      <c r="K1044" s="19" t="s">
        <v>2572</v>
      </c>
      <c r="L1044" s="19" t="s">
        <v>2541</v>
      </c>
      <c r="M1044" s="19" t="s">
        <v>2564</v>
      </c>
      <c r="N1044" s="19" t="s">
        <v>2539</v>
      </c>
      <c r="P1044" s="2"/>
      <c r="Q1044" s="2"/>
      <c r="R1044" s="2"/>
      <c r="S1044" s="2"/>
      <c r="T1044" s="2"/>
      <c r="U1044" s="2" t="s">
        <v>2532</v>
      </c>
      <c r="V1044" s="2"/>
      <c r="W1044" s="2"/>
      <c r="X1044" s="19"/>
      <c r="Y1044" s="19"/>
      <c r="Z1044" s="19"/>
      <c r="AA1044" s="19"/>
    </row>
    <row r="1045" spans="1:27" ht="147">
      <c r="A1045" s="19" t="s">
        <v>1082</v>
      </c>
      <c r="B1045" s="65" t="s">
        <v>2671</v>
      </c>
      <c r="C1045" s="19" t="s">
        <v>2666</v>
      </c>
      <c r="D1045" s="19" t="s">
        <v>2505</v>
      </c>
      <c r="E1045" s="19" t="s">
        <v>2654</v>
      </c>
      <c r="F1045" s="19" t="s">
        <v>1219</v>
      </c>
      <c r="H1045" s="19" t="s">
        <v>1936</v>
      </c>
      <c r="I1045" s="19" t="s">
        <v>58</v>
      </c>
      <c r="J1045" s="28" t="s">
        <v>1283</v>
      </c>
      <c r="K1045" s="19" t="s">
        <v>2572</v>
      </c>
      <c r="L1045" s="19" t="s">
        <v>2541</v>
      </c>
      <c r="M1045" s="19" t="s">
        <v>2564</v>
      </c>
      <c r="N1045" s="19" t="s">
        <v>2539</v>
      </c>
      <c r="P1045" s="2"/>
      <c r="Q1045" s="2"/>
      <c r="R1045" s="2"/>
      <c r="S1045" s="2"/>
      <c r="T1045" s="2"/>
      <c r="U1045" s="2" t="s">
        <v>2532</v>
      </c>
      <c r="V1045" s="2"/>
      <c r="W1045" s="2"/>
      <c r="X1045" s="19"/>
      <c r="Y1045" s="19"/>
      <c r="Z1045" s="19"/>
      <c r="AA1045" s="19"/>
    </row>
    <row r="1046" spans="1:27" ht="147">
      <c r="A1046" s="19" t="s">
        <v>1079</v>
      </c>
      <c r="B1046" s="65" t="s">
        <v>2671</v>
      </c>
      <c r="C1046" s="19" t="s">
        <v>2634</v>
      </c>
      <c r="D1046" s="19" t="s">
        <v>2505</v>
      </c>
      <c r="E1046" s="19" t="s">
        <v>2654</v>
      </c>
      <c r="F1046" s="19" t="s">
        <v>1206</v>
      </c>
      <c r="H1046" s="19" t="s">
        <v>1936</v>
      </c>
      <c r="I1046" s="19" t="s">
        <v>58</v>
      </c>
      <c r="J1046" s="28" t="s">
        <v>1283</v>
      </c>
      <c r="K1046" s="19" t="s">
        <v>2572</v>
      </c>
      <c r="L1046" s="19" t="s">
        <v>2541</v>
      </c>
      <c r="M1046" s="19" t="s">
        <v>2564</v>
      </c>
      <c r="N1046" s="19" t="s">
        <v>2539</v>
      </c>
      <c r="P1046" s="2"/>
      <c r="Q1046" s="2"/>
      <c r="R1046" s="2"/>
      <c r="S1046" s="2"/>
      <c r="T1046" s="2"/>
      <c r="U1046" s="2" t="s">
        <v>2532</v>
      </c>
      <c r="V1046" s="2"/>
      <c r="W1046" s="2"/>
      <c r="X1046" s="19"/>
      <c r="Y1046" s="19"/>
      <c r="Z1046" s="19"/>
      <c r="AA1046" s="19"/>
    </row>
    <row r="1047" spans="1:27" ht="147">
      <c r="A1047" s="19" t="s">
        <v>1078</v>
      </c>
      <c r="B1047" s="65" t="s">
        <v>2669</v>
      </c>
      <c r="C1047" s="19" t="s">
        <v>2634</v>
      </c>
      <c r="D1047" s="19" t="s">
        <v>2505</v>
      </c>
      <c r="E1047" s="19" t="s">
        <v>2654</v>
      </c>
      <c r="F1047" s="19" t="s">
        <v>1206</v>
      </c>
      <c r="H1047" s="19" t="s">
        <v>1936</v>
      </c>
      <c r="I1047" s="19" t="s">
        <v>58</v>
      </c>
      <c r="J1047" s="28" t="s">
        <v>1283</v>
      </c>
      <c r="K1047" s="19" t="s">
        <v>2572</v>
      </c>
      <c r="L1047" s="19" t="s">
        <v>2541</v>
      </c>
      <c r="M1047" s="19" t="s">
        <v>2564</v>
      </c>
      <c r="N1047" s="19" t="s">
        <v>2539</v>
      </c>
      <c r="P1047" s="2"/>
      <c r="Q1047" s="2"/>
      <c r="R1047" s="2"/>
      <c r="S1047" s="2"/>
      <c r="T1047" s="2"/>
      <c r="U1047" s="2" t="s">
        <v>2532</v>
      </c>
      <c r="V1047" s="2"/>
      <c r="W1047" s="2"/>
      <c r="X1047" s="19"/>
      <c r="Y1047" s="19"/>
      <c r="Z1047" s="19"/>
      <c r="AA1047" s="19"/>
    </row>
    <row r="1048" spans="1:27" ht="132" customHeight="1">
      <c r="A1048" s="19" t="s">
        <v>1080</v>
      </c>
      <c r="B1048" s="65" t="s">
        <v>2669</v>
      </c>
      <c r="C1048" s="19" t="s">
        <v>2667</v>
      </c>
      <c r="D1048" s="19" t="s">
        <v>2505</v>
      </c>
      <c r="E1048" s="19" t="s">
        <v>2654</v>
      </c>
      <c r="F1048" s="19" t="s">
        <v>1208</v>
      </c>
      <c r="H1048" s="19" t="s">
        <v>1936</v>
      </c>
      <c r="I1048" s="19" t="s">
        <v>58</v>
      </c>
      <c r="J1048" s="28" t="s">
        <v>1283</v>
      </c>
      <c r="K1048" s="19" t="s">
        <v>2572</v>
      </c>
      <c r="L1048" s="19" t="s">
        <v>2541</v>
      </c>
      <c r="M1048" s="19" t="s">
        <v>2564</v>
      </c>
      <c r="N1048" s="19" t="s">
        <v>2539</v>
      </c>
      <c r="P1048" s="2"/>
      <c r="Q1048" s="2"/>
      <c r="R1048" s="2"/>
      <c r="S1048" s="2"/>
      <c r="T1048" s="2"/>
      <c r="U1048" s="2" t="s">
        <v>2532</v>
      </c>
      <c r="V1048" s="2"/>
      <c r="W1048" s="2"/>
      <c r="X1048" s="19"/>
      <c r="Y1048" s="19"/>
      <c r="Z1048" s="19"/>
      <c r="AA1048" s="19"/>
    </row>
    <row r="1049" spans="1:27" ht="84">
      <c r="A1049" s="2" t="s">
        <v>832</v>
      </c>
      <c r="B1049" s="65" t="s">
        <v>2669</v>
      </c>
      <c r="C1049" s="19" t="s">
        <v>2633</v>
      </c>
      <c r="D1049" s="19" t="s">
        <v>2507</v>
      </c>
      <c r="E1049" s="19" t="s">
        <v>2650</v>
      </c>
      <c r="F1049" s="19" t="s">
        <v>2617</v>
      </c>
      <c r="H1049" s="19" t="s">
        <v>1936</v>
      </c>
      <c r="I1049" s="19" t="s">
        <v>2499</v>
      </c>
      <c r="J1049" s="28" t="s">
        <v>1282</v>
      </c>
      <c r="K1049" s="58" t="s">
        <v>2507</v>
      </c>
      <c r="P1049" s="2"/>
      <c r="Q1049" s="2"/>
      <c r="R1049" s="2"/>
      <c r="S1049" s="2"/>
      <c r="T1049" s="2"/>
      <c r="U1049" s="2" t="s">
        <v>2516</v>
      </c>
      <c r="V1049" s="2" t="s">
        <v>2517</v>
      </c>
      <c r="W1049" s="2"/>
      <c r="X1049" s="19"/>
      <c r="Y1049" s="19"/>
      <c r="Z1049" s="19"/>
      <c r="AA1049" s="19"/>
    </row>
    <row r="1050" spans="1:27" ht="147">
      <c r="A1050" s="2" t="s">
        <v>829</v>
      </c>
      <c r="B1050" s="65" t="s">
        <v>2671</v>
      </c>
      <c r="C1050" s="19" t="s">
        <v>2628</v>
      </c>
      <c r="D1050" s="19" t="s">
        <v>2507</v>
      </c>
      <c r="E1050" s="19" t="s">
        <v>2652</v>
      </c>
      <c r="F1050" s="19" t="s">
        <v>2629</v>
      </c>
      <c r="H1050" s="19" t="s">
        <v>1936</v>
      </c>
      <c r="I1050" s="19" t="s">
        <v>2499</v>
      </c>
      <c r="J1050" s="28" t="s">
        <v>1282</v>
      </c>
      <c r="K1050" s="58" t="s">
        <v>2507</v>
      </c>
      <c r="P1050" s="2"/>
      <c r="Q1050" s="2"/>
      <c r="R1050" s="2"/>
      <c r="S1050" s="2"/>
      <c r="T1050" s="2"/>
      <c r="U1050" s="2" t="s">
        <v>2516</v>
      </c>
      <c r="V1050" s="2" t="s">
        <v>2517</v>
      </c>
      <c r="W1050" s="2"/>
      <c r="X1050" s="19"/>
      <c r="Y1050" s="19"/>
      <c r="Z1050" s="19"/>
      <c r="AA1050" s="19"/>
    </row>
    <row r="1051" spans="1:27" ht="105">
      <c r="A1051" s="2" t="s">
        <v>828</v>
      </c>
      <c r="B1051" s="65" t="s">
        <v>2669</v>
      </c>
      <c r="C1051" s="19" t="s">
        <v>2627</v>
      </c>
      <c r="D1051" s="19" t="s">
        <v>2507</v>
      </c>
      <c r="E1051" s="19" t="s">
        <v>2656</v>
      </c>
      <c r="F1051" s="19" t="s">
        <v>2608</v>
      </c>
      <c r="H1051" s="19" t="s">
        <v>1936</v>
      </c>
      <c r="I1051" s="19" t="s">
        <v>2499</v>
      </c>
      <c r="J1051" s="28" t="s">
        <v>1282</v>
      </c>
      <c r="K1051" s="58" t="s">
        <v>2507</v>
      </c>
      <c r="P1051" s="2"/>
      <c r="Q1051" s="2"/>
      <c r="R1051" s="2"/>
      <c r="S1051" s="2"/>
      <c r="T1051" s="2"/>
      <c r="U1051" s="2" t="s">
        <v>2516</v>
      </c>
      <c r="V1051" s="2" t="s">
        <v>2517</v>
      </c>
      <c r="W1051" s="2"/>
      <c r="X1051" s="19"/>
      <c r="Y1051" s="19"/>
      <c r="Z1051" s="19"/>
      <c r="AA1051" s="19"/>
    </row>
    <row r="1052" spans="1:27" ht="63">
      <c r="A1052" s="2" t="s">
        <v>831</v>
      </c>
      <c r="B1052" s="65" t="s">
        <v>2671</v>
      </c>
      <c r="C1052" s="19" t="s">
        <v>2626</v>
      </c>
      <c r="D1052" s="19" t="s">
        <v>2506</v>
      </c>
      <c r="E1052" s="19" t="s">
        <v>2650</v>
      </c>
      <c r="F1052" s="19" t="s">
        <v>1214</v>
      </c>
      <c r="H1052" s="19" t="s">
        <v>1936</v>
      </c>
      <c r="I1052" s="19" t="s">
        <v>2499</v>
      </c>
      <c r="J1052" s="28" t="s">
        <v>1282</v>
      </c>
      <c r="K1052" s="58" t="s">
        <v>2507</v>
      </c>
      <c r="P1052" s="2"/>
      <c r="Q1052" s="2"/>
      <c r="R1052" s="2"/>
      <c r="S1052" s="2"/>
      <c r="T1052" s="2"/>
      <c r="U1052" s="2" t="s">
        <v>2516</v>
      </c>
      <c r="V1052" s="2" t="s">
        <v>2517</v>
      </c>
      <c r="W1052" s="2"/>
      <c r="X1052" s="19"/>
      <c r="Y1052" s="19"/>
      <c r="Z1052" s="19"/>
      <c r="AA1052" s="19"/>
    </row>
    <row r="1053" spans="1:27" ht="84">
      <c r="A1053" s="2" t="s">
        <v>830</v>
      </c>
      <c r="B1053" s="65" t="s">
        <v>2669</v>
      </c>
      <c r="C1053" s="19" t="s">
        <v>2603</v>
      </c>
      <c r="D1053" s="19" t="s">
        <v>2506</v>
      </c>
      <c r="E1053" s="19" t="s">
        <v>2650</v>
      </c>
      <c r="F1053" s="19" t="s">
        <v>2617</v>
      </c>
      <c r="H1053" s="19" t="s">
        <v>1936</v>
      </c>
      <c r="I1053" s="19" t="s">
        <v>2499</v>
      </c>
      <c r="J1053" s="28" t="s">
        <v>1282</v>
      </c>
      <c r="K1053" s="58" t="s">
        <v>2507</v>
      </c>
      <c r="P1053" s="2"/>
      <c r="Q1053" s="2"/>
      <c r="R1053" s="2"/>
      <c r="S1053" s="2"/>
      <c r="T1053" s="2"/>
      <c r="U1053" s="2" t="s">
        <v>2516</v>
      </c>
      <c r="V1053" s="2" t="s">
        <v>2517</v>
      </c>
      <c r="W1053" s="2"/>
      <c r="X1053" s="19"/>
      <c r="Y1053" s="19"/>
      <c r="Z1053" s="19"/>
      <c r="AA1053" s="19"/>
    </row>
    <row r="1054" spans="1:27" s="39" customFormat="1" ht="42">
      <c r="A1054" s="19" t="s">
        <v>1067</v>
      </c>
      <c r="B1054" s="65" t="s">
        <v>2671</v>
      </c>
      <c r="C1054" s="19" t="s">
        <v>2590</v>
      </c>
      <c r="D1054" s="19" t="s">
        <v>2506</v>
      </c>
      <c r="E1054" s="19" t="s">
        <v>2656</v>
      </c>
      <c r="F1054" s="19" t="s">
        <v>1224</v>
      </c>
      <c r="G1054" s="2"/>
      <c r="H1054" s="19" t="s">
        <v>1936</v>
      </c>
      <c r="I1054" s="19" t="s">
        <v>58</v>
      </c>
      <c r="J1054" s="28" t="s">
        <v>1281</v>
      </c>
      <c r="K1054" s="58" t="s">
        <v>2506</v>
      </c>
      <c r="L1054" s="19"/>
      <c r="M1054" s="19"/>
      <c r="N1054" s="19"/>
      <c r="O1054" s="19"/>
      <c r="P1054" s="2"/>
      <c r="Q1054" s="2"/>
      <c r="R1054" s="2"/>
      <c r="S1054" s="2"/>
      <c r="T1054" s="2"/>
      <c r="U1054" s="2" t="s">
        <v>2509</v>
      </c>
      <c r="V1054" s="2" t="s">
        <v>2514</v>
      </c>
      <c r="W1054" s="2"/>
      <c r="X1054" s="19"/>
      <c r="Y1054" s="19"/>
      <c r="Z1054" s="19"/>
      <c r="AA1054" s="19"/>
    </row>
    <row r="1055" spans="1:27" ht="42">
      <c r="A1055" s="19" t="s">
        <v>1066</v>
      </c>
      <c r="B1055" s="65" t="s">
        <v>2671</v>
      </c>
      <c r="C1055" s="19" t="s">
        <v>2590</v>
      </c>
      <c r="D1055" s="19" t="s">
        <v>2506</v>
      </c>
      <c r="E1055" s="19" t="s">
        <v>2654</v>
      </c>
      <c r="F1055" s="19" t="s">
        <v>1224</v>
      </c>
      <c r="H1055" s="19" t="s">
        <v>1936</v>
      </c>
      <c r="I1055" s="19" t="s">
        <v>58</v>
      </c>
      <c r="J1055" s="28" t="s">
        <v>1281</v>
      </c>
      <c r="K1055" s="58" t="s">
        <v>2506</v>
      </c>
      <c r="P1055" s="2"/>
      <c r="Q1055" s="2"/>
      <c r="R1055" s="2"/>
      <c r="S1055" s="2"/>
      <c r="T1055" s="2"/>
      <c r="U1055" s="2" t="s">
        <v>2509</v>
      </c>
      <c r="V1055" s="2" t="s">
        <v>2514</v>
      </c>
      <c r="W1055" s="2"/>
      <c r="X1055" s="19"/>
      <c r="Y1055" s="19"/>
      <c r="Z1055" s="19"/>
      <c r="AA1055" s="19"/>
    </row>
    <row r="1056" spans="1:27" ht="84">
      <c r="A1056" s="19" t="s">
        <v>2426</v>
      </c>
      <c r="B1056" s="65" t="s">
        <v>2669</v>
      </c>
      <c r="C1056" s="19" t="s">
        <v>2601</v>
      </c>
      <c r="D1056" s="19" t="s">
        <v>2505</v>
      </c>
      <c r="E1056" s="19" t="s">
        <v>2651</v>
      </c>
      <c r="F1056" s="19" t="s">
        <v>1211</v>
      </c>
      <c r="I1056" s="19" t="s">
        <v>63</v>
      </c>
      <c r="J1056" s="28" t="s">
        <v>2401</v>
      </c>
      <c r="K1056" s="58" t="s">
        <v>2505</v>
      </c>
      <c r="L1056" s="58" t="s">
        <v>2534</v>
      </c>
      <c r="M1056" s="58" t="s">
        <v>2564</v>
      </c>
      <c r="P1056" s="2"/>
      <c r="Q1056" s="2"/>
      <c r="R1056" s="2"/>
      <c r="S1056" s="2"/>
      <c r="T1056" s="2"/>
      <c r="U1056" s="2" t="s">
        <v>2527</v>
      </c>
      <c r="V1056" s="2" t="s">
        <v>2550</v>
      </c>
      <c r="W1056" s="2"/>
      <c r="X1056" s="19"/>
      <c r="Y1056" s="19"/>
      <c r="Z1056" s="19"/>
      <c r="AA1056" s="19"/>
    </row>
    <row r="1057" spans="1:27" ht="42">
      <c r="A1057" s="2" t="s">
        <v>864</v>
      </c>
      <c r="B1057" s="65" t="s">
        <v>2671</v>
      </c>
      <c r="C1057" s="19" t="s">
        <v>2649</v>
      </c>
      <c r="D1057" s="19" t="s">
        <v>2531</v>
      </c>
      <c r="E1057" s="19" t="s">
        <v>2649</v>
      </c>
      <c r="F1057" s="19" t="s">
        <v>2649</v>
      </c>
      <c r="H1057" s="19" t="s">
        <v>1933</v>
      </c>
      <c r="I1057" s="19" t="s">
        <v>52</v>
      </c>
      <c r="J1057" s="28" t="s">
        <v>1280</v>
      </c>
      <c r="K1057" s="19" t="s">
        <v>2505</v>
      </c>
      <c r="L1057" s="19" t="s">
        <v>2533</v>
      </c>
      <c r="P1057" s="2"/>
      <c r="Q1057" s="2"/>
      <c r="R1057" s="2"/>
      <c r="S1057" s="2"/>
      <c r="T1057" s="2"/>
      <c r="U1057" s="2" t="s">
        <v>2527</v>
      </c>
      <c r="V1057" s="2" t="s">
        <v>2549</v>
      </c>
      <c r="W1057" s="2"/>
      <c r="X1057" s="19"/>
      <c r="Y1057" s="19"/>
      <c r="Z1057" s="19"/>
      <c r="AA1057" s="19"/>
    </row>
    <row r="1058" spans="1:27" ht="154.15" customHeight="1">
      <c r="A1058" s="2" t="s">
        <v>861</v>
      </c>
      <c r="B1058" s="65" t="s">
        <v>2669</v>
      </c>
      <c r="C1058" s="19" t="s">
        <v>2592</v>
      </c>
      <c r="D1058" s="19" t="s">
        <v>2505</v>
      </c>
      <c r="E1058" s="19" t="s">
        <v>2654</v>
      </c>
      <c r="F1058" s="19" t="s">
        <v>1193</v>
      </c>
      <c r="H1058" s="19" t="s">
        <v>1933</v>
      </c>
      <c r="I1058" s="19" t="s">
        <v>52</v>
      </c>
      <c r="J1058" s="28" t="s">
        <v>1280</v>
      </c>
      <c r="K1058" s="19" t="s">
        <v>2505</v>
      </c>
      <c r="L1058" s="19" t="s">
        <v>2533</v>
      </c>
      <c r="P1058" s="2"/>
      <c r="Q1058" s="2"/>
      <c r="R1058" s="2"/>
      <c r="S1058" s="2"/>
      <c r="T1058" s="2"/>
      <c r="U1058" s="2" t="s">
        <v>2527</v>
      </c>
      <c r="V1058" s="2" t="s">
        <v>2549</v>
      </c>
      <c r="W1058" s="2"/>
      <c r="X1058" s="19"/>
      <c r="Y1058" s="19"/>
      <c r="Z1058" s="19"/>
      <c r="AA1058" s="19"/>
    </row>
    <row r="1059" spans="1:27" ht="42">
      <c r="A1059" s="19" t="s">
        <v>1006</v>
      </c>
      <c r="B1059" s="65"/>
      <c r="C1059" s="19" t="s">
        <v>2592</v>
      </c>
      <c r="D1059" s="19" t="s">
        <v>2505</v>
      </c>
      <c r="E1059" s="19" t="s">
        <v>2654</v>
      </c>
      <c r="F1059" s="19" t="s">
        <v>1193</v>
      </c>
      <c r="H1059" s="19" t="s">
        <v>1937</v>
      </c>
      <c r="I1059" s="19" t="s">
        <v>56</v>
      </c>
      <c r="J1059" s="28" t="s">
        <v>1280</v>
      </c>
      <c r="K1059" s="19" t="s">
        <v>2505</v>
      </c>
      <c r="L1059" s="19" t="s">
        <v>2533</v>
      </c>
      <c r="P1059" s="2"/>
      <c r="Q1059" s="2"/>
      <c r="R1059" s="2"/>
      <c r="S1059" s="2"/>
      <c r="T1059" s="2"/>
      <c r="U1059" s="2" t="s">
        <v>2527</v>
      </c>
      <c r="V1059" s="2" t="s">
        <v>2549</v>
      </c>
      <c r="W1059" s="2"/>
      <c r="X1059" s="19"/>
      <c r="Y1059" s="19"/>
      <c r="Z1059" s="19"/>
      <c r="AA1059" s="19"/>
    </row>
    <row r="1060" spans="1:27" ht="42">
      <c r="A1060" s="2" t="s">
        <v>862</v>
      </c>
      <c r="B1060" s="65" t="s">
        <v>2669</v>
      </c>
      <c r="C1060" s="19" t="s">
        <v>2603</v>
      </c>
      <c r="D1060" s="19" t="s">
        <v>2505</v>
      </c>
      <c r="E1060" s="19" t="s">
        <v>2652</v>
      </c>
      <c r="F1060" s="19" t="s">
        <v>1214</v>
      </c>
      <c r="H1060" s="19" t="s">
        <v>1933</v>
      </c>
      <c r="I1060" s="19" t="s">
        <v>52</v>
      </c>
      <c r="J1060" s="28" t="s">
        <v>1280</v>
      </c>
      <c r="K1060" s="19" t="s">
        <v>2505</v>
      </c>
      <c r="L1060" s="19" t="s">
        <v>2533</v>
      </c>
      <c r="P1060" s="2"/>
      <c r="Q1060" s="2"/>
      <c r="R1060" s="2"/>
      <c r="S1060" s="2"/>
      <c r="T1060" s="2"/>
      <c r="U1060" s="2" t="s">
        <v>2527</v>
      </c>
      <c r="V1060" s="2" t="s">
        <v>2549</v>
      </c>
      <c r="W1060" s="2"/>
      <c r="X1060" s="19"/>
      <c r="Y1060" s="19"/>
      <c r="Z1060" s="19"/>
      <c r="AA1060" s="19"/>
    </row>
    <row r="1061" spans="1:27" ht="42">
      <c r="A1061" s="2" t="s">
        <v>2670</v>
      </c>
      <c r="B1061" s="65" t="s">
        <v>2669</v>
      </c>
      <c r="C1061" s="19" t="s">
        <v>2592</v>
      </c>
      <c r="D1061" s="19" t="s">
        <v>2505</v>
      </c>
      <c r="E1061" s="19" t="s">
        <v>2652</v>
      </c>
      <c r="F1061" s="19" t="s">
        <v>1193</v>
      </c>
      <c r="H1061" s="19" t="s">
        <v>1933</v>
      </c>
      <c r="I1061" s="19" t="s">
        <v>52</v>
      </c>
      <c r="J1061" s="28" t="s">
        <v>1280</v>
      </c>
      <c r="K1061" s="19" t="s">
        <v>2505</v>
      </c>
      <c r="L1061" s="19" t="s">
        <v>2533</v>
      </c>
      <c r="P1061" s="2"/>
      <c r="Q1061" s="2"/>
      <c r="R1061" s="2"/>
      <c r="S1061" s="2"/>
      <c r="T1061" s="2"/>
      <c r="U1061" s="2" t="s">
        <v>2527</v>
      </c>
      <c r="V1061" s="2" t="s">
        <v>2549</v>
      </c>
      <c r="W1061" s="2"/>
      <c r="X1061" s="19"/>
      <c r="Y1061" s="19"/>
      <c r="Z1061" s="19"/>
      <c r="AA1061" s="19"/>
    </row>
    <row r="1062" spans="1:27" ht="42">
      <c r="A1062" s="19" t="s">
        <v>1005</v>
      </c>
      <c r="B1062" s="65" t="s">
        <v>2671</v>
      </c>
      <c r="C1062" s="19" t="s">
        <v>2592</v>
      </c>
      <c r="D1062" s="19" t="s">
        <v>2505</v>
      </c>
      <c r="E1062" s="19" t="s">
        <v>2654</v>
      </c>
      <c r="F1062" s="19" t="s">
        <v>1193</v>
      </c>
      <c r="H1062" s="19" t="s">
        <v>1937</v>
      </c>
      <c r="I1062" s="19" t="s">
        <v>56</v>
      </c>
      <c r="J1062" s="28" t="s">
        <v>1280</v>
      </c>
      <c r="K1062" s="19" t="s">
        <v>2505</v>
      </c>
      <c r="L1062" s="19" t="s">
        <v>2533</v>
      </c>
      <c r="P1062" s="2"/>
      <c r="Q1062" s="2"/>
      <c r="R1062" s="2"/>
      <c r="S1062" s="2"/>
      <c r="T1062" s="2"/>
      <c r="U1062" s="2" t="s">
        <v>2527</v>
      </c>
      <c r="V1062" s="2" t="s">
        <v>2549</v>
      </c>
      <c r="W1062" s="2"/>
      <c r="X1062" s="19"/>
      <c r="Y1062" s="19"/>
      <c r="Z1062" s="19"/>
      <c r="AA1062" s="19"/>
    </row>
    <row r="1063" spans="1:27" ht="154.15" customHeight="1">
      <c r="A1063" s="15" t="s">
        <v>2000</v>
      </c>
      <c r="B1063" s="65" t="s">
        <v>2671</v>
      </c>
      <c r="C1063" s="19" t="s">
        <v>2602</v>
      </c>
      <c r="D1063" s="19" t="s">
        <v>2505</v>
      </c>
      <c r="E1063" s="19" t="s">
        <v>2645</v>
      </c>
      <c r="F1063" s="19" t="s">
        <v>1189</v>
      </c>
      <c r="I1063" s="19" t="s">
        <v>1965</v>
      </c>
      <c r="J1063" s="28" t="s">
        <v>1975</v>
      </c>
      <c r="K1063" s="19" t="s">
        <v>2505</v>
      </c>
      <c r="L1063" s="19" t="s">
        <v>2564</v>
      </c>
      <c r="P1063" s="2"/>
      <c r="Q1063" s="2"/>
      <c r="R1063" s="2"/>
      <c r="S1063" s="2"/>
      <c r="T1063" s="2"/>
      <c r="U1063" s="2" t="s">
        <v>2527</v>
      </c>
      <c r="V1063" s="2" t="s">
        <v>2550</v>
      </c>
      <c r="W1063" s="2"/>
      <c r="X1063" s="19"/>
      <c r="Y1063" s="19"/>
      <c r="Z1063" s="19"/>
      <c r="AA1063" s="19"/>
    </row>
    <row r="1064" spans="1:27" ht="84">
      <c r="A1064" s="19" t="s">
        <v>999</v>
      </c>
      <c r="B1064" s="65" t="s">
        <v>2669</v>
      </c>
      <c r="C1064" s="19" t="s">
        <v>2599</v>
      </c>
      <c r="D1064" s="19" t="s">
        <v>2505</v>
      </c>
      <c r="E1064" s="19" t="s">
        <v>2654</v>
      </c>
      <c r="F1064" s="19" t="s">
        <v>1212</v>
      </c>
      <c r="H1064" s="19" t="s">
        <v>1937</v>
      </c>
      <c r="I1064" s="19" t="s">
        <v>56</v>
      </c>
      <c r="J1064" s="28" t="s">
        <v>1279</v>
      </c>
      <c r="K1064" s="19" t="s">
        <v>2505</v>
      </c>
      <c r="L1064" s="19" t="s">
        <v>2563</v>
      </c>
      <c r="P1064" s="2"/>
      <c r="Q1064" s="2"/>
      <c r="R1064" s="2"/>
      <c r="S1064" s="2"/>
      <c r="T1064" s="2"/>
      <c r="U1064" s="2" t="s">
        <v>2532</v>
      </c>
      <c r="V1064" s="2"/>
      <c r="W1064" s="2"/>
      <c r="X1064" s="19"/>
      <c r="Y1064" s="19"/>
      <c r="Z1064" s="19"/>
      <c r="AA1064" s="19"/>
    </row>
    <row r="1065" spans="1:27" ht="84">
      <c r="A1065" s="2" t="s">
        <v>1663</v>
      </c>
      <c r="B1065" s="65" t="s">
        <v>2671</v>
      </c>
      <c r="C1065" s="19" t="s">
        <v>2591</v>
      </c>
      <c r="D1065" s="19" t="s">
        <v>2505</v>
      </c>
      <c r="E1065" s="19" t="s">
        <v>2650</v>
      </c>
      <c r="F1065" s="19" t="s">
        <v>1207</v>
      </c>
      <c r="H1065" s="39" t="s">
        <v>1935</v>
      </c>
      <c r="I1065" s="19" t="s">
        <v>67</v>
      </c>
      <c r="J1065" s="28" t="s">
        <v>1279</v>
      </c>
      <c r="K1065" s="19" t="s">
        <v>2505</v>
      </c>
      <c r="L1065" s="19" t="s">
        <v>2563</v>
      </c>
      <c r="P1065" s="2"/>
      <c r="Q1065" s="2"/>
      <c r="R1065" s="2"/>
      <c r="S1065" s="2"/>
      <c r="T1065" s="2"/>
      <c r="U1065" s="2" t="s">
        <v>2532</v>
      </c>
      <c r="V1065" s="2"/>
      <c r="W1065" s="2"/>
      <c r="X1065" s="19"/>
      <c r="Y1065" s="19"/>
      <c r="Z1065" s="19"/>
      <c r="AA1065" s="19"/>
    </row>
    <row r="1066" spans="1:27" ht="84">
      <c r="A1066" s="2" t="s">
        <v>1662</v>
      </c>
      <c r="B1066" s="65" t="s">
        <v>2669</v>
      </c>
      <c r="C1066" s="19" t="s">
        <v>2599</v>
      </c>
      <c r="D1066" s="19" t="s">
        <v>2505</v>
      </c>
      <c r="E1066" s="19" t="s">
        <v>2656</v>
      </c>
      <c r="F1066" s="19" t="s">
        <v>1212</v>
      </c>
      <c r="H1066" s="39" t="s">
        <v>1935</v>
      </c>
      <c r="I1066" s="19" t="s">
        <v>67</v>
      </c>
      <c r="J1066" s="28" t="s">
        <v>1279</v>
      </c>
      <c r="K1066" s="19" t="s">
        <v>2505</v>
      </c>
      <c r="L1066" s="19" t="s">
        <v>2563</v>
      </c>
      <c r="P1066" s="2"/>
      <c r="Q1066" s="2"/>
      <c r="R1066" s="2"/>
      <c r="S1066" s="2"/>
      <c r="T1066" s="2"/>
      <c r="U1066" s="2" t="s">
        <v>2532</v>
      </c>
      <c r="V1066" s="2"/>
      <c r="W1066" s="2"/>
      <c r="X1066" s="19"/>
      <c r="Y1066" s="19"/>
      <c r="Z1066" s="19"/>
      <c r="AA1066" s="19"/>
    </row>
    <row r="1067" spans="1:27" ht="42">
      <c r="A1067" s="2" t="s">
        <v>1144</v>
      </c>
      <c r="B1067" s="65" t="s">
        <v>2671</v>
      </c>
      <c r="C1067" s="19" t="s">
        <v>2592</v>
      </c>
      <c r="D1067" s="19" t="s">
        <v>2505</v>
      </c>
      <c r="E1067" s="19" t="s">
        <v>2654</v>
      </c>
      <c r="F1067" s="19" t="s">
        <v>1193</v>
      </c>
      <c r="H1067" s="19" t="s">
        <v>1933</v>
      </c>
      <c r="I1067" s="19" t="s">
        <v>60</v>
      </c>
      <c r="J1067" s="28" t="s">
        <v>1278</v>
      </c>
      <c r="K1067" s="19" t="s">
        <v>2505</v>
      </c>
      <c r="L1067" s="19" t="s">
        <v>2533</v>
      </c>
      <c r="P1067" s="2"/>
      <c r="Q1067" s="2"/>
      <c r="R1067" s="2"/>
      <c r="S1067" s="2"/>
      <c r="T1067" s="2"/>
      <c r="U1067" s="2" t="s">
        <v>2527</v>
      </c>
      <c r="V1067" s="2" t="s">
        <v>2549</v>
      </c>
      <c r="W1067" s="2"/>
      <c r="X1067" s="19"/>
      <c r="Y1067" s="19"/>
      <c r="Z1067" s="19"/>
      <c r="AA1067" s="19"/>
    </row>
    <row r="1068" spans="1:27" ht="42">
      <c r="A1068" s="2" t="s">
        <v>1145</v>
      </c>
      <c r="B1068" s="65" t="s">
        <v>2671</v>
      </c>
      <c r="C1068" s="19" t="s">
        <v>2592</v>
      </c>
      <c r="D1068" s="19" t="s">
        <v>2505</v>
      </c>
      <c r="E1068" s="19" t="s">
        <v>2656</v>
      </c>
      <c r="F1068" s="19" t="s">
        <v>1193</v>
      </c>
      <c r="H1068" s="19" t="s">
        <v>1933</v>
      </c>
      <c r="I1068" s="19" t="s">
        <v>60</v>
      </c>
      <c r="J1068" s="28" t="s">
        <v>1278</v>
      </c>
      <c r="K1068" s="19" t="s">
        <v>2505</v>
      </c>
      <c r="L1068" s="19" t="s">
        <v>2533</v>
      </c>
      <c r="P1068" s="2"/>
      <c r="Q1068" s="2"/>
      <c r="R1068" s="2"/>
      <c r="S1068" s="2"/>
      <c r="T1068" s="2"/>
      <c r="U1068" s="2" t="s">
        <v>2527</v>
      </c>
      <c r="V1068" s="2" t="s">
        <v>2549</v>
      </c>
      <c r="W1068" s="2"/>
      <c r="X1068" s="19"/>
      <c r="Y1068" s="19"/>
      <c r="Z1068" s="19"/>
      <c r="AA1068" s="19"/>
    </row>
    <row r="1069" spans="1:27" ht="42">
      <c r="A1069" s="2" t="s">
        <v>1143</v>
      </c>
      <c r="B1069" s="65" t="s">
        <v>2669</v>
      </c>
      <c r="C1069" s="19" t="s">
        <v>2601</v>
      </c>
      <c r="D1069" s="19" t="s">
        <v>2505</v>
      </c>
      <c r="E1069" s="19" t="s">
        <v>2654</v>
      </c>
      <c r="F1069" s="19" t="s">
        <v>1211</v>
      </c>
      <c r="H1069" s="19" t="s">
        <v>1933</v>
      </c>
      <c r="I1069" s="19" t="s">
        <v>60</v>
      </c>
      <c r="J1069" s="28" t="s">
        <v>1278</v>
      </c>
      <c r="K1069" s="19" t="s">
        <v>2505</v>
      </c>
      <c r="L1069" s="19" t="s">
        <v>2533</v>
      </c>
      <c r="P1069" s="2"/>
      <c r="Q1069" s="2"/>
      <c r="R1069" s="2"/>
      <c r="S1069" s="2"/>
      <c r="T1069" s="2"/>
      <c r="U1069" s="2" t="s">
        <v>2527</v>
      </c>
      <c r="V1069" s="2" t="s">
        <v>2549</v>
      </c>
      <c r="W1069" s="2"/>
      <c r="X1069" s="19"/>
      <c r="Y1069" s="19"/>
      <c r="Z1069" s="19"/>
      <c r="AA1069" s="19"/>
    </row>
    <row r="1070" spans="1:27" ht="84">
      <c r="A1070" s="19" t="s">
        <v>187</v>
      </c>
      <c r="B1070" s="65" t="s">
        <v>2671</v>
      </c>
      <c r="C1070" s="19" t="s">
        <v>2597</v>
      </c>
      <c r="D1070" s="19" t="s">
        <v>2506</v>
      </c>
      <c r="E1070" s="19" t="s">
        <v>2650</v>
      </c>
      <c r="F1070" s="19" t="s">
        <v>1218</v>
      </c>
      <c r="I1070" s="19" t="s">
        <v>70</v>
      </c>
      <c r="J1070" s="2" t="s">
        <v>1845</v>
      </c>
      <c r="K1070" s="19" t="s">
        <v>2506</v>
      </c>
      <c r="L1070" s="19" t="s">
        <v>2562</v>
      </c>
      <c r="P1070" s="2"/>
      <c r="Q1070" s="2"/>
      <c r="R1070" s="2"/>
      <c r="S1070" s="2"/>
      <c r="T1070" s="2"/>
      <c r="U1070" s="2" t="s">
        <v>2509</v>
      </c>
      <c r="V1070" s="2" t="s">
        <v>2514</v>
      </c>
      <c r="W1070" s="2"/>
      <c r="X1070" s="19"/>
      <c r="Y1070" s="19"/>
      <c r="Z1070" s="19"/>
      <c r="AA1070" s="19"/>
    </row>
    <row r="1071" spans="1:27" ht="84">
      <c r="A1071" s="19" t="s">
        <v>190</v>
      </c>
      <c r="B1071" s="65" t="s">
        <v>2671</v>
      </c>
      <c r="C1071" s="19" t="s">
        <v>2598</v>
      </c>
      <c r="D1071" s="19" t="s">
        <v>2506</v>
      </c>
      <c r="E1071" s="19" t="s">
        <v>2672</v>
      </c>
      <c r="F1071" s="19" t="s">
        <v>1227</v>
      </c>
      <c r="I1071" s="19" t="s">
        <v>70</v>
      </c>
      <c r="J1071" s="28" t="s">
        <v>1845</v>
      </c>
      <c r="K1071" s="19" t="s">
        <v>2506</v>
      </c>
      <c r="L1071" s="19" t="s">
        <v>2562</v>
      </c>
      <c r="P1071" s="2"/>
      <c r="Q1071" s="2"/>
      <c r="R1071" s="2"/>
      <c r="S1071" s="2"/>
      <c r="T1071" s="2"/>
      <c r="U1071" s="2" t="s">
        <v>2509</v>
      </c>
      <c r="V1071" s="2" t="s">
        <v>2514</v>
      </c>
      <c r="W1071" s="2"/>
      <c r="X1071" s="19"/>
      <c r="Y1071" s="19"/>
      <c r="Z1071" s="19"/>
      <c r="AA1071" s="19"/>
    </row>
    <row r="1072" spans="1:27" s="39" customFormat="1" ht="84">
      <c r="A1072" s="19" t="s">
        <v>188</v>
      </c>
      <c r="B1072" s="65" t="s">
        <v>2671</v>
      </c>
      <c r="C1072" s="19" t="s">
        <v>2598</v>
      </c>
      <c r="D1072" s="19" t="s">
        <v>2506</v>
      </c>
      <c r="E1072" s="19" t="s">
        <v>2650</v>
      </c>
      <c r="F1072" s="19" t="s">
        <v>1227</v>
      </c>
      <c r="G1072" s="2"/>
      <c r="H1072" s="19"/>
      <c r="I1072" s="19" t="s">
        <v>70</v>
      </c>
      <c r="J1072" s="28" t="s">
        <v>1845</v>
      </c>
      <c r="K1072" s="19" t="s">
        <v>2506</v>
      </c>
      <c r="L1072" s="19" t="s">
        <v>2562</v>
      </c>
      <c r="M1072" s="19"/>
      <c r="N1072" s="19"/>
      <c r="O1072" s="19"/>
      <c r="P1072" s="2"/>
      <c r="Q1072" s="2"/>
      <c r="R1072" s="2"/>
      <c r="S1072" s="2"/>
      <c r="T1072" s="2"/>
      <c r="U1072" s="2" t="s">
        <v>2509</v>
      </c>
      <c r="V1072" s="2" t="s">
        <v>2514</v>
      </c>
      <c r="W1072" s="2"/>
      <c r="X1072" s="19"/>
      <c r="Y1072" s="19"/>
      <c r="Z1072" s="19"/>
      <c r="AA1072" s="19"/>
    </row>
    <row r="1073" spans="1:27" s="39" customFormat="1" ht="84">
      <c r="A1073" s="19" t="s">
        <v>186</v>
      </c>
      <c r="B1073" s="65" t="s">
        <v>2671</v>
      </c>
      <c r="C1073" s="19" t="s">
        <v>2598</v>
      </c>
      <c r="D1073" s="19" t="s">
        <v>2506</v>
      </c>
      <c r="E1073" s="19" t="s">
        <v>2650</v>
      </c>
      <c r="F1073" s="19" t="s">
        <v>1227</v>
      </c>
      <c r="G1073" s="2"/>
      <c r="H1073" s="19"/>
      <c r="I1073" s="19" t="s">
        <v>70</v>
      </c>
      <c r="J1073" s="28" t="s">
        <v>1845</v>
      </c>
      <c r="K1073" s="19" t="s">
        <v>2506</v>
      </c>
      <c r="L1073" s="19" t="s">
        <v>2562</v>
      </c>
      <c r="M1073" s="19"/>
      <c r="N1073" s="19"/>
      <c r="O1073" s="19"/>
      <c r="P1073" s="2"/>
      <c r="Q1073" s="2"/>
      <c r="R1073" s="2"/>
      <c r="S1073" s="2"/>
      <c r="T1073" s="2"/>
      <c r="U1073" s="2" t="s">
        <v>2509</v>
      </c>
      <c r="V1073" s="2" t="s">
        <v>2514</v>
      </c>
      <c r="W1073" s="2"/>
      <c r="X1073" s="19"/>
      <c r="Y1073" s="19"/>
      <c r="Z1073" s="19"/>
      <c r="AA1073" s="19"/>
    </row>
    <row r="1074" spans="1:27" ht="84">
      <c r="A1074" s="19" t="s">
        <v>189</v>
      </c>
      <c r="B1074" s="65" t="s">
        <v>2669</v>
      </c>
      <c r="C1074" s="19" t="s">
        <v>2598</v>
      </c>
      <c r="D1074" s="19" t="s">
        <v>2506</v>
      </c>
      <c r="E1074" s="19" t="s">
        <v>2672</v>
      </c>
      <c r="F1074" s="19" t="s">
        <v>1227</v>
      </c>
      <c r="I1074" s="19" t="s">
        <v>70</v>
      </c>
      <c r="J1074" s="28" t="s">
        <v>1845</v>
      </c>
      <c r="K1074" s="19" t="s">
        <v>2506</v>
      </c>
      <c r="L1074" s="19" t="s">
        <v>2562</v>
      </c>
      <c r="P1074" s="2"/>
      <c r="Q1074" s="2"/>
      <c r="R1074" s="2"/>
      <c r="S1074" s="2"/>
      <c r="T1074" s="2"/>
      <c r="U1074" s="2" t="s">
        <v>2509</v>
      </c>
      <c r="V1074" s="2" t="s">
        <v>2514</v>
      </c>
      <c r="W1074" s="2"/>
      <c r="X1074" s="19"/>
      <c r="Y1074" s="19"/>
      <c r="Z1074" s="19"/>
      <c r="AA1074" s="19"/>
    </row>
    <row r="1075" spans="1:27" ht="147">
      <c r="A1075" s="19" t="s">
        <v>258</v>
      </c>
      <c r="B1075" s="65" t="s">
        <v>2671</v>
      </c>
      <c r="C1075" s="19" t="s">
        <v>2596</v>
      </c>
      <c r="D1075" s="19" t="s">
        <v>2507</v>
      </c>
      <c r="E1075" s="19" t="s">
        <v>2654</v>
      </c>
      <c r="F1075" s="19" t="s">
        <v>2600</v>
      </c>
      <c r="I1075" s="19" t="s">
        <v>70</v>
      </c>
      <c r="J1075" s="28" t="s">
        <v>1826</v>
      </c>
      <c r="K1075" s="58" t="s">
        <v>2507</v>
      </c>
      <c r="L1075" s="58" t="s">
        <v>2577</v>
      </c>
      <c r="P1075" s="2"/>
      <c r="Q1075" s="2"/>
      <c r="R1075" s="2"/>
      <c r="S1075" s="2"/>
      <c r="T1075" s="2"/>
      <c r="U1075" s="2" t="s">
        <v>2516</v>
      </c>
      <c r="V1075" s="2" t="s">
        <v>2526</v>
      </c>
      <c r="W1075" s="2"/>
      <c r="X1075" s="19"/>
      <c r="Y1075" s="19"/>
      <c r="Z1075" s="19"/>
      <c r="AA1075" s="19"/>
    </row>
    <row r="1076" spans="1:27" ht="105">
      <c r="A1076" s="2" t="s">
        <v>1158</v>
      </c>
      <c r="B1076" s="65" t="s">
        <v>2671</v>
      </c>
      <c r="C1076" s="19" t="s">
        <v>2587</v>
      </c>
      <c r="D1076" s="19" t="s">
        <v>2506</v>
      </c>
      <c r="E1076" s="19" t="s">
        <v>2656</v>
      </c>
      <c r="F1076" s="19" t="s">
        <v>1213</v>
      </c>
      <c r="H1076" s="19" t="s">
        <v>1933</v>
      </c>
      <c r="I1076" s="19" t="s">
        <v>60</v>
      </c>
      <c r="J1076" s="28" t="s">
        <v>1277</v>
      </c>
      <c r="K1076" s="58" t="s">
        <v>2572</v>
      </c>
      <c r="L1076" s="58" t="s">
        <v>2555</v>
      </c>
      <c r="M1076" s="58" t="s">
        <v>2533</v>
      </c>
      <c r="P1076" s="2"/>
      <c r="Q1076" s="2"/>
      <c r="R1076" s="2"/>
      <c r="S1076" s="2"/>
      <c r="T1076" s="2"/>
      <c r="U1076" s="59" t="s">
        <v>2568</v>
      </c>
      <c r="V1076" s="59" t="s">
        <v>2510</v>
      </c>
      <c r="W1076" s="59" t="s">
        <v>2549</v>
      </c>
      <c r="X1076" s="19"/>
      <c r="Y1076" s="19"/>
      <c r="Z1076" s="19"/>
      <c r="AA1076" s="19"/>
    </row>
    <row r="1077" spans="1:27" ht="105">
      <c r="A1077" s="2" t="s">
        <v>1157</v>
      </c>
      <c r="B1077" s="65" t="s">
        <v>2671</v>
      </c>
      <c r="C1077" s="19" t="s">
        <v>2587</v>
      </c>
      <c r="D1077" s="19" t="s">
        <v>2506</v>
      </c>
      <c r="E1077" s="19" t="s">
        <v>2656</v>
      </c>
      <c r="F1077" s="19" t="s">
        <v>1213</v>
      </c>
      <c r="H1077" s="19" t="s">
        <v>1933</v>
      </c>
      <c r="I1077" s="19" t="s">
        <v>60</v>
      </c>
      <c r="J1077" s="28" t="s">
        <v>1277</v>
      </c>
      <c r="K1077" s="58" t="s">
        <v>2572</v>
      </c>
      <c r="L1077" s="58" t="s">
        <v>2555</v>
      </c>
      <c r="M1077" s="58" t="s">
        <v>2533</v>
      </c>
      <c r="P1077" s="2"/>
      <c r="Q1077" s="2"/>
      <c r="R1077" s="2"/>
      <c r="S1077" s="2"/>
      <c r="T1077" s="2"/>
      <c r="U1077" s="59" t="s">
        <v>2568</v>
      </c>
      <c r="V1077" s="59" t="s">
        <v>2510</v>
      </c>
      <c r="W1077" s="59" t="s">
        <v>2549</v>
      </c>
      <c r="X1077" s="19"/>
      <c r="Y1077" s="19"/>
      <c r="Z1077" s="19"/>
      <c r="AA1077" s="19"/>
    </row>
    <row r="1078" spans="1:27" ht="147">
      <c r="A1078" s="38" t="s">
        <v>935</v>
      </c>
      <c r="B1078" s="65" t="s">
        <v>2669</v>
      </c>
      <c r="C1078" s="39" t="s">
        <v>2588</v>
      </c>
      <c r="D1078" s="39" t="s">
        <v>2506</v>
      </c>
      <c r="E1078" s="39" t="s">
        <v>2650</v>
      </c>
      <c r="F1078" s="39" t="s">
        <v>1228</v>
      </c>
      <c r="H1078" s="19" t="s">
        <v>1933</v>
      </c>
      <c r="I1078" s="39" t="s">
        <v>54</v>
      </c>
      <c r="J1078" s="40" t="s">
        <v>2076</v>
      </c>
      <c r="K1078" s="58" t="s">
        <v>2506</v>
      </c>
      <c r="L1078" s="58" t="s">
        <v>2541</v>
      </c>
      <c r="M1078" s="39"/>
      <c r="N1078" s="39"/>
      <c r="O1078" s="39"/>
      <c r="P1078" s="2"/>
      <c r="Q1078" s="2"/>
      <c r="R1078" s="2"/>
      <c r="S1078" s="2"/>
      <c r="T1078" s="2"/>
      <c r="U1078" s="59" t="s">
        <v>2509</v>
      </c>
      <c r="V1078" s="59" t="s">
        <v>2514</v>
      </c>
      <c r="W1078" s="2"/>
      <c r="X1078" s="19"/>
      <c r="Y1078" s="19"/>
      <c r="Z1078" s="19"/>
      <c r="AA1078" s="19"/>
    </row>
    <row r="1079" spans="1:27" ht="154.15" customHeight="1">
      <c r="A1079" s="38" t="s">
        <v>935</v>
      </c>
      <c r="B1079" s="65" t="s">
        <v>2669</v>
      </c>
      <c r="C1079" s="39" t="s">
        <v>2588</v>
      </c>
      <c r="D1079" s="39" t="s">
        <v>2506</v>
      </c>
      <c r="E1079" s="39" t="s">
        <v>2650</v>
      </c>
      <c r="F1079" s="39" t="s">
        <v>1228</v>
      </c>
      <c r="H1079" s="39"/>
      <c r="I1079" s="39" t="s">
        <v>2087</v>
      </c>
      <c r="J1079" s="40" t="s">
        <v>2076</v>
      </c>
      <c r="K1079" s="58" t="s">
        <v>2506</v>
      </c>
      <c r="L1079" s="58" t="s">
        <v>2541</v>
      </c>
      <c r="M1079" s="39"/>
      <c r="N1079" s="39"/>
      <c r="O1079" s="39"/>
      <c r="P1079" s="2"/>
      <c r="Q1079" s="2"/>
      <c r="R1079" s="2"/>
      <c r="S1079" s="2"/>
      <c r="T1079" s="2"/>
      <c r="U1079" s="59" t="s">
        <v>2509</v>
      </c>
      <c r="V1079" s="59" t="s">
        <v>2514</v>
      </c>
      <c r="W1079" s="2"/>
      <c r="X1079" s="19"/>
      <c r="Y1079" s="19"/>
      <c r="Z1079" s="19"/>
      <c r="AA1079" s="19"/>
    </row>
    <row r="1080" spans="1:27" ht="154.15" customHeight="1">
      <c r="A1080" s="39" t="s">
        <v>942</v>
      </c>
      <c r="B1080" s="65" t="s">
        <v>2671</v>
      </c>
      <c r="C1080" s="39" t="s">
        <v>2589</v>
      </c>
      <c r="D1080" s="39" t="s">
        <v>2506</v>
      </c>
      <c r="E1080" s="39" t="s">
        <v>2652</v>
      </c>
      <c r="F1080" s="39" t="s">
        <v>1228</v>
      </c>
      <c r="H1080" s="19" t="s">
        <v>1933</v>
      </c>
      <c r="I1080" s="39" t="s">
        <v>54</v>
      </c>
      <c r="J1080" s="40" t="s">
        <v>2076</v>
      </c>
      <c r="K1080" s="58" t="s">
        <v>2506</v>
      </c>
      <c r="L1080" s="58" t="s">
        <v>2541</v>
      </c>
      <c r="M1080" s="39"/>
      <c r="N1080" s="39"/>
      <c r="O1080" s="39"/>
      <c r="P1080" s="2"/>
      <c r="Q1080" s="2"/>
      <c r="R1080" s="2"/>
      <c r="S1080" s="2"/>
      <c r="T1080" s="2"/>
      <c r="U1080" s="59" t="s">
        <v>2509</v>
      </c>
      <c r="V1080" s="59" t="s">
        <v>2514</v>
      </c>
      <c r="W1080" s="2"/>
      <c r="X1080" s="19"/>
      <c r="Y1080" s="19"/>
      <c r="Z1080" s="19"/>
      <c r="AA1080" s="19"/>
    </row>
    <row r="1081" spans="1:27" ht="147">
      <c r="A1081" s="39" t="s">
        <v>942</v>
      </c>
      <c r="B1081" s="65" t="s">
        <v>2671</v>
      </c>
      <c r="C1081" s="39" t="s">
        <v>2589</v>
      </c>
      <c r="D1081" s="39" t="s">
        <v>2506</v>
      </c>
      <c r="E1081" s="39" t="s">
        <v>2652</v>
      </c>
      <c r="F1081" s="39" t="s">
        <v>1228</v>
      </c>
      <c r="H1081" s="39"/>
      <c r="I1081" s="39" t="s">
        <v>2087</v>
      </c>
      <c r="J1081" s="40" t="s">
        <v>2076</v>
      </c>
      <c r="K1081" s="58" t="s">
        <v>2506</v>
      </c>
      <c r="L1081" s="58" t="s">
        <v>2541</v>
      </c>
      <c r="M1081" s="39"/>
      <c r="N1081" s="39"/>
      <c r="O1081" s="39"/>
      <c r="P1081" s="2"/>
      <c r="Q1081" s="2"/>
      <c r="R1081" s="2"/>
      <c r="S1081" s="2"/>
      <c r="T1081" s="2"/>
      <c r="U1081" s="59" t="s">
        <v>2509</v>
      </c>
      <c r="V1081" s="59" t="s">
        <v>2514</v>
      </c>
      <c r="W1081" s="2"/>
      <c r="X1081" s="19"/>
      <c r="Y1081" s="19"/>
      <c r="Z1081" s="19"/>
      <c r="AA1081" s="19"/>
    </row>
    <row r="1082" spans="1:27" ht="147">
      <c r="A1082" s="2" t="s">
        <v>2307</v>
      </c>
      <c r="B1082" s="65" t="s">
        <v>2671</v>
      </c>
      <c r="C1082" s="19" t="s">
        <v>2590</v>
      </c>
      <c r="D1082" s="19" t="s">
        <v>2506</v>
      </c>
      <c r="E1082" s="19" t="s">
        <v>2673</v>
      </c>
      <c r="F1082" s="19" t="s">
        <v>1224</v>
      </c>
      <c r="I1082" s="19" t="s">
        <v>2502</v>
      </c>
      <c r="J1082" s="28" t="s">
        <v>2323</v>
      </c>
      <c r="K1082" s="58" t="s">
        <v>2506</v>
      </c>
      <c r="L1082" s="58" t="s">
        <v>2508</v>
      </c>
      <c r="P1082" s="2"/>
      <c r="Q1082" s="2"/>
      <c r="R1082" s="2"/>
      <c r="S1082" s="2"/>
      <c r="T1082" s="2"/>
      <c r="U1082" s="59" t="s">
        <v>2509</v>
      </c>
      <c r="V1082" s="59" t="s">
        <v>2512</v>
      </c>
      <c r="W1082" s="2"/>
      <c r="X1082" s="19"/>
      <c r="Y1082" s="19"/>
      <c r="Z1082" s="19"/>
      <c r="AA1082" s="19"/>
    </row>
    <row r="1083" spans="1:27" ht="147">
      <c r="A1083" s="2" t="s">
        <v>874</v>
      </c>
      <c r="B1083" s="65" t="s">
        <v>2669</v>
      </c>
      <c r="C1083" s="19" t="s">
        <v>2591</v>
      </c>
      <c r="D1083" s="19" t="s">
        <v>2505</v>
      </c>
      <c r="E1083" s="19" t="s">
        <v>2651</v>
      </c>
      <c r="F1083" s="19" t="s">
        <v>1207</v>
      </c>
      <c r="H1083" s="19" t="s">
        <v>1933</v>
      </c>
      <c r="I1083" s="19" t="s">
        <v>52</v>
      </c>
      <c r="J1083" s="28" t="s">
        <v>2500</v>
      </c>
      <c r="K1083" s="58" t="s">
        <v>2572</v>
      </c>
      <c r="L1083" s="58" t="s">
        <v>2541</v>
      </c>
      <c r="M1083" s="58" t="s">
        <v>2534</v>
      </c>
      <c r="P1083" s="2"/>
      <c r="Q1083" s="2"/>
      <c r="R1083" s="2"/>
      <c r="S1083" s="2"/>
      <c r="T1083" s="2"/>
      <c r="U1083" s="59" t="s">
        <v>2568</v>
      </c>
      <c r="V1083" s="59" t="s">
        <v>2514</v>
      </c>
      <c r="W1083" s="59" t="s">
        <v>2550</v>
      </c>
      <c r="X1083" s="19"/>
      <c r="Y1083" s="19"/>
      <c r="Z1083" s="19"/>
      <c r="AA1083" s="19"/>
    </row>
    <row r="1084" spans="1:27" ht="154.15" customHeight="1">
      <c r="A1084" s="2" t="s">
        <v>2159</v>
      </c>
      <c r="B1084" s="65" t="s">
        <v>2671</v>
      </c>
      <c r="C1084" s="19" t="s">
        <v>2592</v>
      </c>
      <c r="D1084" s="19" t="s">
        <v>2505</v>
      </c>
      <c r="E1084" s="19" t="s">
        <v>2656</v>
      </c>
      <c r="F1084" s="19" t="s">
        <v>1193</v>
      </c>
      <c r="I1084" s="19" t="s">
        <v>50</v>
      </c>
      <c r="J1084" s="28" t="s">
        <v>2173</v>
      </c>
      <c r="K1084" s="58" t="s">
        <v>2505</v>
      </c>
      <c r="L1084" s="58" t="s">
        <v>2533</v>
      </c>
      <c r="P1084" s="2"/>
      <c r="Q1084" s="2"/>
      <c r="R1084" s="2"/>
      <c r="S1084" s="2"/>
      <c r="T1084" s="2"/>
      <c r="U1084" s="59" t="s">
        <v>2527</v>
      </c>
      <c r="V1084" s="59" t="s">
        <v>2549</v>
      </c>
      <c r="W1084" s="2"/>
      <c r="X1084" s="19"/>
      <c r="Y1084" s="19"/>
      <c r="Z1084" s="19"/>
      <c r="AA1084" s="19"/>
    </row>
    <row r="1085" spans="1:27" ht="84">
      <c r="A1085" s="2" t="s">
        <v>1168</v>
      </c>
      <c r="B1085" s="65" t="s">
        <v>2671</v>
      </c>
      <c r="C1085" s="19" t="s">
        <v>2594</v>
      </c>
      <c r="D1085" s="19" t="s">
        <v>2506</v>
      </c>
      <c r="E1085" s="19" t="s">
        <v>2650</v>
      </c>
      <c r="F1085" s="19" t="s">
        <v>1215</v>
      </c>
      <c r="H1085" s="19" t="s">
        <v>1933</v>
      </c>
      <c r="I1085" s="19" t="s">
        <v>60</v>
      </c>
      <c r="J1085" s="28" t="s">
        <v>2593</v>
      </c>
      <c r="K1085" s="58" t="s">
        <v>2505</v>
      </c>
      <c r="L1085" s="58" t="s">
        <v>2533</v>
      </c>
      <c r="M1085" s="58" t="s">
        <v>2534</v>
      </c>
      <c r="P1085" s="2"/>
      <c r="Q1085" s="2"/>
      <c r="R1085" s="2"/>
      <c r="S1085" s="2"/>
      <c r="T1085" s="2"/>
      <c r="U1085" s="59" t="s">
        <v>2527</v>
      </c>
      <c r="V1085" s="59" t="s">
        <v>2549</v>
      </c>
      <c r="W1085" s="59" t="s">
        <v>2550</v>
      </c>
      <c r="X1085" s="19"/>
      <c r="Y1085" s="19"/>
      <c r="Z1085" s="19"/>
      <c r="AA1085" s="19"/>
    </row>
    <row r="1086" spans="1:27" ht="110.1" customHeight="1">
      <c r="A1086" s="2" t="s">
        <v>1166</v>
      </c>
      <c r="B1086" s="65" t="s">
        <v>2669</v>
      </c>
      <c r="C1086" s="19" t="s">
        <v>2594</v>
      </c>
      <c r="D1086" s="19" t="s">
        <v>2506</v>
      </c>
      <c r="E1086" s="19" t="s">
        <v>2650</v>
      </c>
      <c r="F1086" s="19" t="s">
        <v>1215</v>
      </c>
      <c r="H1086" s="19" t="s">
        <v>1933</v>
      </c>
      <c r="I1086" s="19" t="s">
        <v>60</v>
      </c>
      <c r="J1086" s="28" t="s">
        <v>2593</v>
      </c>
      <c r="K1086" s="58" t="s">
        <v>2505</v>
      </c>
      <c r="L1086" s="58" t="s">
        <v>2533</v>
      </c>
      <c r="M1086" s="58" t="s">
        <v>2534</v>
      </c>
      <c r="P1086" s="2"/>
      <c r="Q1086" s="2"/>
      <c r="R1086" s="2"/>
      <c r="S1086" s="2"/>
      <c r="T1086" s="2"/>
      <c r="U1086" s="59" t="s">
        <v>2527</v>
      </c>
      <c r="V1086" s="59" t="s">
        <v>2549</v>
      </c>
      <c r="W1086" s="59" t="s">
        <v>2550</v>
      </c>
      <c r="X1086" s="19"/>
      <c r="Y1086" s="19"/>
      <c r="Z1086" s="19"/>
      <c r="AA1086" s="19"/>
    </row>
    <row r="1087" spans="1:27" ht="84">
      <c r="A1087" s="2" t="s">
        <v>1167</v>
      </c>
      <c r="B1087" s="65" t="s">
        <v>2671</v>
      </c>
      <c r="C1087" s="19" t="s">
        <v>2591</v>
      </c>
      <c r="D1087" s="19" t="s">
        <v>2505</v>
      </c>
      <c r="E1087" s="19" t="s">
        <v>2650</v>
      </c>
      <c r="F1087" s="19" t="s">
        <v>1207</v>
      </c>
      <c r="H1087" s="19" t="s">
        <v>1933</v>
      </c>
      <c r="I1087" s="19" t="s">
        <v>60</v>
      </c>
      <c r="J1087" s="28" t="s">
        <v>2593</v>
      </c>
      <c r="K1087" s="58" t="s">
        <v>2505</v>
      </c>
      <c r="L1087" s="58" t="s">
        <v>2533</v>
      </c>
      <c r="M1087" s="58" t="s">
        <v>2534</v>
      </c>
      <c r="P1087" s="2"/>
      <c r="Q1087" s="2"/>
      <c r="R1087" s="2"/>
      <c r="S1087" s="2"/>
      <c r="T1087" s="2"/>
      <c r="U1087" s="59" t="s">
        <v>2527</v>
      </c>
      <c r="V1087" s="59" t="s">
        <v>2549</v>
      </c>
      <c r="W1087" s="59" t="s">
        <v>2550</v>
      </c>
      <c r="X1087" s="19"/>
      <c r="Y1087" s="19"/>
      <c r="Z1087" s="19"/>
      <c r="AA1087" s="19"/>
    </row>
    <row r="1088" spans="1:27">
      <c r="B1088" s="65"/>
      <c r="J1088" s="28"/>
      <c r="P1088" s="2"/>
      <c r="Q1088" s="2"/>
      <c r="R1088" s="2"/>
      <c r="S1088" s="2"/>
      <c r="T1088" s="2"/>
      <c r="U1088" s="2"/>
      <c r="V1088" s="2"/>
      <c r="W1088" s="2"/>
      <c r="X1088" s="19"/>
      <c r="Y1088" s="19"/>
      <c r="Z1088" s="19"/>
      <c r="AA1088" s="19"/>
    </row>
    <row r="1089" spans="2:27">
      <c r="B1089" s="65"/>
      <c r="J1089" s="28"/>
      <c r="P1089" s="2"/>
      <c r="Q1089" s="2"/>
      <c r="R1089" s="2"/>
      <c r="S1089" s="2"/>
      <c r="T1089" s="2"/>
      <c r="U1089" s="2"/>
      <c r="V1089" s="2"/>
      <c r="W1089" s="2"/>
      <c r="X1089" s="19"/>
      <c r="Y1089" s="19"/>
      <c r="Z1089" s="19"/>
      <c r="AA1089" s="19"/>
    </row>
    <row r="1090" spans="2:27">
      <c r="B1090" s="65"/>
      <c r="J1090" s="28"/>
      <c r="P1090" s="2"/>
      <c r="Q1090" s="2"/>
      <c r="R1090" s="2"/>
      <c r="S1090" s="2"/>
      <c r="T1090" s="2"/>
      <c r="U1090" s="2"/>
      <c r="V1090" s="2"/>
      <c r="W1090" s="2"/>
      <c r="X1090" s="19"/>
      <c r="Y1090" s="19"/>
      <c r="Z1090" s="19"/>
      <c r="AA1090" s="19"/>
    </row>
    <row r="1091" spans="2:27">
      <c r="B1091" s="65"/>
      <c r="J1091" s="28"/>
      <c r="P1091" s="2"/>
      <c r="Q1091" s="2"/>
      <c r="R1091" s="2"/>
      <c r="S1091" s="2"/>
      <c r="T1091" s="2"/>
      <c r="U1091" s="2"/>
      <c r="V1091" s="2"/>
      <c r="W1091" s="2"/>
      <c r="X1091" s="19"/>
      <c r="Y1091" s="19"/>
      <c r="Z1091" s="19"/>
      <c r="AA1091" s="19"/>
    </row>
    <row r="1092" spans="2:27">
      <c r="B1092" s="65"/>
      <c r="J1092" s="28"/>
      <c r="P1092" s="2"/>
      <c r="Q1092" s="2"/>
      <c r="R1092" s="2"/>
      <c r="S1092" s="2"/>
      <c r="T1092" s="2"/>
      <c r="U1092" s="2"/>
      <c r="V1092" s="2"/>
      <c r="W1092" s="2"/>
      <c r="X1092" s="19"/>
      <c r="Y1092" s="19"/>
      <c r="Z1092" s="19"/>
      <c r="AA1092" s="19"/>
    </row>
  </sheetData>
  <sortState xmlns:xlrd2="http://schemas.microsoft.com/office/spreadsheetml/2017/richdata2" ref="A4:A565">
    <sortCondition ref="A515:A565"/>
  </sortState>
  <phoneticPr fontId="5" type="noConversion"/>
  <conditionalFormatting sqref="A1">
    <cfRule type="duplicateValues" dxfId="76" priority="13"/>
    <cfRule type="duplicateValues" dxfId="75" priority="14"/>
    <cfRule type="duplicateValues" dxfId="74" priority="15"/>
    <cfRule type="duplicateValues" dxfId="73" priority="16"/>
    <cfRule type="duplicateValues" dxfId="72" priority="17"/>
  </conditionalFormatting>
  <conditionalFormatting sqref="A2:A1013">
    <cfRule type="duplicateValues" dxfId="71" priority="30"/>
  </conditionalFormatting>
  <conditionalFormatting sqref="A2:A1040">
    <cfRule type="duplicateValues" dxfId="70" priority="32"/>
  </conditionalFormatting>
  <conditionalFormatting sqref="A2:A1092">
    <cfRule type="duplicateValues" dxfId="69" priority="34"/>
  </conditionalFormatting>
  <conditionalFormatting sqref="A907 A984:A985 A2:A851">
    <cfRule type="duplicateValues" dxfId="68" priority="9"/>
    <cfRule type="duplicateValues" dxfId="67" priority="10"/>
  </conditionalFormatting>
  <conditionalFormatting sqref="A907 A984:A985 A2:A869">
    <cfRule type="duplicateValues" dxfId="66" priority="8"/>
  </conditionalFormatting>
  <conditionalFormatting sqref="A984:A985 A2:A907">
    <cfRule type="duplicateValues" dxfId="65" priority="6"/>
    <cfRule type="duplicateValues" dxfId="64" priority="7"/>
  </conditionalFormatting>
  <conditionalFormatting sqref="A984:A985 A2:A971">
    <cfRule type="duplicateValues" dxfId="63" priority="5"/>
  </conditionalFormatting>
  <conditionalFormatting sqref="A1091:A1048576 A733:A734 A568:A570 A793:A796 A907 A984:A985 A1:A566 A653:A654">
    <cfRule type="duplicateValues" dxfId="62" priority="18"/>
    <cfRule type="duplicateValues" dxfId="61" priority="19"/>
    <cfRule type="duplicateValues" dxfId="60" priority="20"/>
    <cfRule type="duplicateValues" dxfId="59" priority="21"/>
    <cfRule type="duplicateValues" dxfId="58" priority="22"/>
  </conditionalFormatting>
  <conditionalFormatting sqref="A1091:A1048576 A733:A734 A568:A570 A793:A796 A907 A984:A985 A477:A566 A2:A419 A653:A654">
    <cfRule type="duplicateValues" dxfId="57" priority="27"/>
  </conditionalFormatting>
  <conditionalFormatting sqref="A1091:A1048576 A733:A734 A568:A570 A793:A796 A907 A984:A985 A477:A566 A2:A456 A653:A654">
    <cfRule type="duplicateValues" dxfId="56" priority="23"/>
    <cfRule type="duplicateValues" dxfId="55" priority="24"/>
    <cfRule type="duplicateValues" dxfId="54" priority="25"/>
    <cfRule type="duplicateValues" dxfId="53" priority="26"/>
  </conditionalFormatting>
  <conditionalFormatting sqref="A1091:A1048576 A733:A734 A793:A796 A907 A984:A985 A1:A570 A653:A654">
    <cfRule type="duplicateValues" dxfId="52" priority="12"/>
  </conditionalFormatting>
  <conditionalFormatting sqref="A1091:A1048576 A793:A796 A907 A984:A985 A1:A734">
    <cfRule type="duplicateValues" dxfId="51" priority="11"/>
  </conditionalFormatting>
  <pageMargins left="0.7" right="0.7" top="0.75" bottom="0.75" header="0.3" footer="0.3"/>
  <pageSetup paperSize="9" orientation="portrait" horizontalDpi="0" verticalDpi="0"/>
  <tableParts count="1">
    <tablePart r:id="rId1"/>
  </tableParts>
  <extLst>
    <ext xmlns:x14="http://schemas.microsoft.com/office/spreadsheetml/2009/9/main" uri="{CCE6A557-97BC-4b89-ADB6-D9C93CAAB3DF}">
      <x14:dataValidations xmlns:xm="http://schemas.microsoft.com/office/excel/2006/main" count="10">
        <x14:dataValidation type="list" allowBlank="1" showInputMessage="1" showErrorMessage="1" xr:uid="{093EB6A4-43C4-4F44-BFD8-35ED09522CB2}">
          <x14:formula1>
            <xm:f>GÉNÉRALITÉ!$A$2:$A$42</xm:f>
          </x14:formula1>
          <xm:sqref>I381:I586 I1:I379 I588:I1086 I1088:I1048576</xm:sqref>
        </x14:dataValidation>
        <x14:dataValidation type="list" allowBlank="1" showInputMessage="1" showErrorMessage="1" xr:uid="{60541EA1-3F42-2C45-8F18-9AA9CF6610D0}">
          <x14:formula1>
            <xm:f>'DS Domaine Scientifique '!$A:$A</xm:f>
          </x14:formula1>
          <xm:sqref>U2:AA1092</xm:sqref>
        </x14:dataValidation>
        <x14:dataValidation type="list" allowBlank="1" showInputMessage="1" showErrorMessage="1" xr:uid="{8C7BCE27-85B7-3D45-AE5A-651971471D7E}">
          <x14:formula1>
            <xm:f>GÉNÉRALITÉ!$F:$F</xm:f>
          </x14:formula1>
          <xm:sqref>H1:H1048576</xm:sqref>
        </x14:dataValidation>
        <x14:dataValidation type="list" allowBlank="1" showInputMessage="1" showErrorMessage="1" xr:uid="{270D71BC-133C-FA4D-A612-CEFA2F7A28DE}">
          <x14:formula1>
            <xm:f>'liste discipline ERC'!$A:$A</xm:f>
          </x14:formula1>
          <xm:sqref>K1:T1048576 D2:D1092</xm:sqref>
        </x14:dataValidation>
        <x14:dataValidation type="list" allowBlank="1" showInputMessage="1" showErrorMessage="1" xr:uid="{7C08399D-F94B-8C46-B043-D716E179403B}">
          <x14:formula1>
            <xm:f>'liste des CNU'!$A$2:$A$106</xm:f>
          </x14:formula1>
          <xm:sqref>F1:F1048576</xm:sqref>
        </x14:dataValidation>
        <x14:dataValidation type="list" allowBlank="1" showInputMessage="1" showErrorMessage="1" xr:uid="{83D748FA-8898-484D-AB76-BE780F19264E}">
          <x14:formula1>
            <xm:f>sexe!$A:$A</xm:f>
          </x14:formula1>
          <xm:sqref>B1:B1092</xm:sqref>
        </x14:dataValidation>
        <x14:dataValidation type="list" allowBlank="1" showInputMessage="1" showErrorMessage="1" xr:uid="{54AAAE61-EBD4-3048-BB55-7118CCA6C625}">
          <x14:formula1>
            <xm:f>site!$A:$A</xm:f>
          </x14:formula1>
          <xm:sqref>G1:G1048576</xm:sqref>
        </x14:dataValidation>
        <x14:dataValidation type="list" allowBlank="1" showInputMessage="1" showErrorMessage="1" xr:uid="{CD69B265-CF66-1947-8FB9-3E77E181DFD6}">
          <x14:formula1>
            <xm:f>'statut des personnes'!$A:$A</xm:f>
          </x14:formula1>
          <xm:sqref>E1:E1048576</xm:sqref>
        </x14:dataValidation>
        <x14:dataValidation type="list" allowBlank="1" showInputMessage="1" showErrorMessage="1" xr:uid="{E1D39AAE-C091-4E4B-A9B6-8EE1F6E2791C}">
          <x14:formula1>
            <xm:f>'discipline des chercheurs'!$A:$A</xm:f>
          </x14:formula1>
          <xm:sqref>C2:C1092</xm:sqref>
        </x14:dataValidation>
        <x14:dataValidation type="list" allowBlank="1" showInputMessage="1" showErrorMessage="1" xr:uid="{2DACFE54-871E-764C-B701-FA52392C80A2}">
          <x14:formula1>
            <xm:f>'liste des labo'!$A:$A</xm:f>
          </x14:formula1>
          <xm:sqref>J1:J130 J132:J1048576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C96C-0BF8-1845-A1FB-72431CFF0455}">
  <dimension ref="A1:O268"/>
  <sheetViews>
    <sheetView tabSelected="1" topLeftCell="B1" zoomScale="70" zoomScaleNormal="70" workbookViewId="0">
      <selection activeCell="E4" sqref="E4"/>
    </sheetView>
  </sheetViews>
  <sheetFormatPr baseColWidth="10" defaultColWidth="10.875" defaultRowHeight="21"/>
  <cols>
    <col min="1" max="1" width="84" style="68" customWidth="1"/>
    <col min="2" max="2" width="53.875" style="13" customWidth="1"/>
    <col min="3" max="9" width="32.875" style="13" customWidth="1"/>
    <col min="10" max="10" width="48.25" style="13" customWidth="1"/>
    <col min="11" max="11" width="32.875" style="69" customWidth="1"/>
    <col min="12" max="12" width="10.875" style="13"/>
    <col min="13" max="13" width="25.625" style="13" customWidth="1"/>
    <col min="14" max="14" width="111.375" style="13" customWidth="1"/>
    <col min="15" max="16384" width="10.875" style="13"/>
  </cols>
  <sheetData>
    <row r="1" spans="1:14">
      <c r="A1" s="66" t="s">
        <v>2731</v>
      </c>
      <c r="B1" s="67" t="s">
        <v>2732</v>
      </c>
      <c r="C1" s="67" t="s">
        <v>2740</v>
      </c>
      <c r="D1" s="67" t="s">
        <v>2741</v>
      </c>
      <c r="E1" s="67" t="s">
        <v>2742</v>
      </c>
      <c r="F1" s="67" t="s">
        <v>2742</v>
      </c>
      <c r="G1" s="67" t="s">
        <v>2743</v>
      </c>
      <c r="H1" s="67" t="s">
        <v>2744</v>
      </c>
      <c r="I1" s="67" t="s">
        <v>2745</v>
      </c>
      <c r="J1" s="67" t="s">
        <v>2746</v>
      </c>
      <c r="K1" s="67" t="s">
        <v>2747</v>
      </c>
      <c r="L1" s="13" t="s">
        <v>2720</v>
      </c>
      <c r="M1" s="13" t="s">
        <v>2725</v>
      </c>
    </row>
    <row r="2" spans="1:14">
      <c r="A2" s="68" t="s">
        <v>941</v>
      </c>
    </row>
    <row r="3" spans="1:14" s="2" customFormat="1" ht="42">
      <c r="A3" s="70" t="s">
        <v>2370</v>
      </c>
      <c r="B3" s="2" t="s">
        <v>2371</v>
      </c>
      <c r="C3" s="2" t="s">
        <v>1437</v>
      </c>
      <c r="D3" s="2" t="s">
        <v>1438</v>
      </c>
      <c r="K3" s="71"/>
      <c r="L3" s="2" t="e">
        <f>COUNTIF(#REF!,'liste des labo'!A3)</f>
        <v>#REF!</v>
      </c>
      <c r="M3" s="2" t="e">
        <f>COUNTIF(#REF!,'liste des labo'!A3)</f>
        <v>#REF!</v>
      </c>
      <c r="N3" s="2" t="e">
        <f>COUNTIF(#REF!,'liste des labo'!A3)</f>
        <v>#REF!</v>
      </c>
    </row>
    <row r="4" spans="1:14" ht="42">
      <c r="A4" s="72" t="s">
        <v>1489</v>
      </c>
      <c r="B4" s="16" t="s">
        <v>1490</v>
      </c>
      <c r="C4" s="2" t="s">
        <v>1385</v>
      </c>
      <c r="D4" s="2"/>
      <c r="E4" s="2"/>
      <c r="F4" s="2"/>
      <c r="G4" s="2"/>
      <c r="H4" s="2"/>
      <c r="I4" s="2"/>
      <c r="J4" s="2"/>
      <c r="K4" s="71"/>
      <c r="L4" s="2" t="e">
        <f>COUNTIF(#REF!,'liste des labo'!A4)</f>
        <v>#REF!</v>
      </c>
      <c r="M4" s="2" t="e">
        <f>COUNTIF(#REF!,'liste des labo'!A4)</f>
        <v>#REF!</v>
      </c>
    </row>
    <row r="5" spans="1:14" ht="84">
      <c r="A5" s="70" t="s">
        <v>2034</v>
      </c>
      <c r="B5" s="2" t="s">
        <v>2035</v>
      </c>
      <c r="C5" s="2" t="s">
        <v>1381</v>
      </c>
      <c r="D5" s="2"/>
      <c r="E5" s="2"/>
      <c r="F5" s="2"/>
      <c r="G5" s="2"/>
      <c r="H5" s="2"/>
      <c r="I5" s="2"/>
      <c r="J5" s="2"/>
      <c r="K5" s="71"/>
      <c r="L5" s="2" t="e">
        <f>COUNTIF(#REF!,'liste des labo'!A5)</f>
        <v>#REF!</v>
      </c>
      <c r="M5" s="2" t="e">
        <f>COUNTIF(#REF!,'liste des labo'!A5)</f>
        <v>#REF!</v>
      </c>
    </row>
    <row r="6" spans="1:14" s="2" customFormat="1" ht="63">
      <c r="A6" s="72" t="s">
        <v>1691</v>
      </c>
      <c r="B6" s="2" t="s">
        <v>1690</v>
      </c>
      <c r="C6" s="2" t="s">
        <v>1043</v>
      </c>
      <c r="D6" s="2" t="s">
        <v>250</v>
      </c>
      <c r="E6" s="2" t="s">
        <v>1020</v>
      </c>
      <c r="K6" s="71"/>
      <c r="L6" s="2" t="e">
        <f>COUNTIF(#REF!,'liste des labo'!A6)</f>
        <v>#REF!</v>
      </c>
      <c r="M6" s="2" t="e">
        <f>COUNTIF(#REF!,'liste des labo'!A6)</f>
        <v>#REF!</v>
      </c>
    </row>
    <row r="7" spans="1:14" s="2" customFormat="1" ht="63">
      <c r="A7" s="73" t="s">
        <v>1246</v>
      </c>
      <c r="B7" s="16" t="s">
        <v>968</v>
      </c>
      <c r="C7" s="2" t="s">
        <v>250</v>
      </c>
      <c r="D7" s="2" t="s">
        <v>802</v>
      </c>
      <c r="E7" s="16" t="s">
        <v>245</v>
      </c>
      <c r="K7" s="71"/>
      <c r="L7" s="2" t="e">
        <f>COUNTIF(#REF!,'liste des labo'!A7)</f>
        <v>#REF!</v>
      </c>
      <c r="M7" s="2" t="e">
        <f>COUNTIF(#REF!,'liste des labo'!A7)</f>
        <v>#REF!</v>
      </c>
    </row>
    <row r="8" spans="1:14" ht="63">
      <c r="A8" s="72" t="s">
        <v>1846</v>
      </c>
      <c r="B8" s="2" t="s">
        <v>1847</v>
      </c>
      <c r="C8" s="2" t="s">
        <v>250</v>
      </c>
      <c r="D8" s="2" t="s">
        <v>273</v>
      </c>
      <c r="E8" s="2" t="s">
        <v>792</v>
      </c>
      <c r="F8" s="2"/>
      <c r="G8" s="2"/>
      <c r="H8" s="2"/>
      <c r="I8" s="2"/>
      <c r="J8" s="2"/>
      <c r="K8" s="71"/>
      <c r="L8" s="2" t="e">
        <f>COUNTIF(#REF!,'liste des labo'!A8)</f>
        <v>#REF!</v>
      </c>
      <c r="M8" s="2" t="e">
        <f>COUNTIF(#REF!,'liste des labo'!A8)</f>
        <v>#REF!</v>
      </c>
    </row>
    <row r="9" spans="1:14" ht="84">
      <c r="A9" s="70" t="s">
        <v>1494</v>
      </c>
      <c r="B9" s="16" t="s">
        <v>1495</v>
      </c>
      <c r="C9" s="2" t="s">
        <v>1493</v>
      </c>
      <c r="D9" s="2" t="s">
        <v>250</v>
      </c>
      <c r="E9" s="2" t="s">
        <v>1496</v>
      </c>
      <c r="F9" s="2" t="s">
        <v>1497</v>
      </c>
      <c r="G9" s="2" t="s">
        <v>1381</v>
      </c>
      <c r="H9" s="2"/>
      <c r="I9" s="2"/>
      <c r="J9" s="2"/>
      <c r="K9" s="71"/>
      <c r="L9" s="2" t="e">
        <f>COUNTIF(#REF!,'liste des labo'!A9)</f>
        <v>#REF!</v>
      </c>
      <c r="M9" s="2" t="e">
        <f>COUNTIF(#REF!,'liste des labo'!A9)</f>
        <v>#REF!</v>
      </c>
    </row>
    <row r="10" spans="1:14" ht="63">
      <c r="A10" s="70" t="s">
        <v>1247</v>
      </c>
      <c r="B10" s="16" t="s">
        <v>909</v>
      </c>
      <c r="C10" s="2" t="s">
        <v>250</v>
      </c>
      <c r="D10" s="2" t="s">
        <v>910</v>
      </c>
      <c r="E10" s="2"/>
      <c r="F10" s="2"/>
      <c r="G10" s="2"/>
      <c r="H10" s="2"/>
      <c r="I10" s="2"/>
      <c r="J10" s="2"/>
      <c r="K10" s="71"/>
      <c r="L10" s="2" t="e">
        <f>COUNTIF(#REF!,'liste des labo'!A10)</f>
        <v>#REF!</v>
      </c>
      <c r="M10" s="2" t="e">
        <f>COUNTIF(#REF!,'liste des labo'!A10)</f>
        <v>#REF!</v>
      </c>
    </row>
    <row r="11" spans="1:14" s="2" customFormat="1" ht="42">
      <c r="A11" s="72" t="s">
        <v>1248</v>
      </c>
      <c r="B11" s="16" t="s">
        <v>1046</v>
      </c>
      <c r="C11" s="16" t="s">
        <v>1047</v>
      </c>
      <c r="K11" s="71"/>
      <c r="L11" s="2" t="e">
        <f>COUNTIF(#REF!,'liste des labo'!A11)</f>
        <v>#REF!</v>
      </c>
      <c r="M11" s="2" t="e">
        <f>COUNTIF(#REF!,'liste des labo'!A11)</f>
        <v>#REF!</v>
      </c>
    </row>
    <row r="12" spans="1:14" s="2" customFormat="1" ht="63">
      <c r="A12" s="70" t="s">
        <v>1249</v>
      </c>
      <c r="B12" s="19" t="s">
        <v>1105</v>
      </c>
      <c r="C12" s="19" t="s">
        <v>250</v>
      </c>
      <c r="D12" s="19" t="s">
        <v>1106</v>
      </c>
      <c r="E12" s="19"/>
      <c r="F12" s="19"/>
      <c r="G12" s="19"/>
      <c r="H12" s="19"/>
      <c r="I12" s="19"/>
      <c r="J12" s="19"/>
      <c r="K12" s="74"/>
      <c r="L12" s="2" t="e">
        <f>COUNTIF(#REF!,'liste des labo'!A12)</f>
        <v>#REF!</v>
      </c>
      <c r="M12" s="2" t="e">
        <f>COUNTIF(#REF!,'liste des labo'!A12)</f>
        <v>#REF!</v>
      </c>
    </row>
    <row r="13" spans="1:14" ht="42">
      <c r="A13" s="70" t="s">
        <v>1827</v>
      </c>
      <c r="B13" s="2" t="s">
        <v>1828</v>
      </c>
      <c r="C13" s="2" t="s">
        <v>1497</v>
      </c>
      <c r="D13" s="2" t="s">
        <v>1792</v>
      </c>
      <c r="E13" s="2" t="s">
        <v>946</v>
      </c>
      <c r="F13" s="2"/>
      <c r="G13" s="2"/>
      <c r="H13" s="2"/>
      <c r="I13" s="2"/>
      <c r="J13" s="2"/>
      <c r="K13" s="71"/>
      <c r="L13" s="2" t="e">
        <f>COUNTIF(#REF!,'liste des labo'!A13)</f>
        <v>#REF!</v>
      </c>
      <c r="M13" s="2" t="e">
        <f>COUNTIF(#REF!,'liste des labo'!A13)</f>
        <v>#REF!</v>
      </c>
    </row>
    <row r="14" spans="1:14" ht="42">
      <c r="A14" s="72" t="s">
        <v>1885</v>
      </c>
      <c r="B14" s="2" t="s">
        <v>1886</v>
      </c>
      <c r="C14" s="2" t="s">
        <v>1362</v>
      </c>
      <c r="D14" s="2"/>
      <c r="E14" s="2"/>
      <c r="F14" s="2"/>
      <c r="G14" s="2"/>
      <c r="H14" s="2"/>
      <c r="I14" s="2"/>
      <c r="J14" s="2"/>
      <c r="K14" s="71"/>
      <c r="L14" s="2" t="e">
        <f>COUNTIF(#REF!,'liste des labo'!A14)</f>
        <v>#REF!</v>
      </c>
      <c r="M14" s="2" t="e">
        <f>COUNTIF(#REF!,'liste des labo'!A14)</f>
        <v>#REF!</v>
      </c>
    </row>
    <row r="15" spans="1:14" ht="63">
      <c r="A15" s="72" t="s">
        <v>1692</v>
      </c>
      <c r="B15" s="16" t="s">
        <v>1693</v>
      </c>
      <c r="C15" s="2" t="s">
        <v>250</v>
      </c>
      <c r="D15" s="2" t="s">
        <v>1694</v>
      </c>
      <c r="E15" s="2"/>
      <c r="F15" s="2"/>
      <c r="G15" s="2"/>
      <c r="H15" s="2"/>
      <c r="I15" s="2"/>
      <c r="J15" s="2"/>
      <c r="K15" s="71"/>
      <c r="L15" s="2" t="e">
        <f>COUNTIF(#REF!,'liste des labo'!A15)</f>
        <v>#REF!</v>
      </c>
      <c r="M15" s="2" t="e">
        <f>COUNTIF(#REF!,'liste des labo'!A15)</f>
        <v>#REF!</v>
      </c>
    </row>
    <row r="16" spans="1:14" ht="42">
      <c r="A16" s="70" t="s">
        <v>1250</v>
      </c>
      <c r="B16" s="19" t="s">
        <v>1095</v>
      </c>
      <c r="C16" s="19" t="s">
        <v>1096</v>
      </c>
      <c r="D16" s="19" t="s">
        <v>893</v>
      </c>
      <c r="E16" s="19"/>
      <c r="F16" s="19"/>
      <c r="G16" s="19"/>
      <c r="H16" s="19"/>
      <c r="I16" s="19"/>
      <c r="J16" s="19"/>
      <c r="K16" s="74"/>
      <c r="L16" s="2" t="e">
        <f>COUNTIF(#REF!,'liste des labo'!A16)</f>
        <v>#REF!</v>
      </c>
      <c r="M16" s="2" t="e">
        <f>COUNTIF(#REF!,'liste des labo'!A16)</f>
        <v>#REF!</v>
      </c>
    </row>
    <row r="17" spans="1:13" ht="63">
      <c r="A17" s="70" t="s">
        <v>2244</v>
      </c>
      <c r="B17" s="2" t="s">
        <v>2245</v>
      </c>
      <c r="C17" s="2" t="s">
        <v>250</v>
      </c>
      <c r="D17" s="2" t="s">
        <v>2246</v>
      </c>
      <c r="E17" s="2" t="s">
        <v>906</v>
      </c>
      <c r="F17" s="2"/>
      <c r="G17" s="2"/>
      <c r="H17" s="2"/>
      <c r="I17" s="2"/>
      <c r="J17" s="2"/>
      <c r="K17" s="71"/>
      <c r="L17" s="2" t="e">
        <f>COUNTIF(#REF!,'liste des labo'!A17)</f>
        <v>#REF!</v>
      </c>
      <c r="M17" s="2" t="e">
        <f>COUNTIF(#REF!,'liste des labo'!A17)</f>
        <v>#REF!</v>
      </c>
    </row>
    <row r="18" spans="1:13" s="2" customFormat="1" ht="63">
      <c r="A18" s="72" t="s">
        <v>1329</v>
      </c>
      <c r="B18" s="16" t="s">
        <v>1330</v>
      </c>
      <c r="C18" s="2" t="s">
        <v>250</v>
      </c>
      <c r="D18" s="2" t="s">
        <v>1099</v>
      </c>
      <c r="E18" s="2" t="s">
        <v>1322</v>
      </c>
      <c r="K18" s="71"/>
      <c r="L18" s="2" t="e">
        <f>COUNTIF(#REF!,'liste des labo'!A18)</f>
        <v>#REF!</v>
      </c>
      <c r="M18" s="2" t="e">
        <f>COUNTIF(#REF!,'liste des labo'!A18)</f>
        <v>#REF!</v>
      </c>
    </row>
    <row r="19" spans="1:13" s="2" customFormat="1" ht="63">
      <c r="A19" s="70" t="s">
        <v>1251</v>
      </c>
      <c r="B19" s="16" t="s">
        <v>801</v>
      </c>
      <c r="C19" s="2" t="s">
        <v>250</v>
      </c>
      <c r="D19" s="2" t="s">
        <v>629</v>
      </c>
      <c r="E19" s="2" t="s">
        <v>276</v>
      </c>
      <c r="F19" s="2" t="s">
        <v>802</v>
      </c>
      <c r="G19" s="2" t="s">
        <v>245</v>
      </c>
      <c r="H19" s="2" t="s">
        <v>658</v>
      </c>
      <c r="I19" s="2" t="s">
        <v>803</v>
      </c>
      <c r="J19" s="2" t="s">
        <v>273</v>
      </c>
      <c r="K19" s="71" t="s">
        <v>804</v>
      </c>
      <c r="L19" s="2" t="e">
        <f>COUNTIF(#REF!,'liste des labo'!A19)</f>
        <v>#REF!</v>
      </c>
      <c r="M19" s="2" t="e">
        <f>COUNTIF(#REF!,'liste des labo'!A19)</f>
        <v>#REF!</v>
      </c>
    </row>
    <row r="20" spans="1:13" s="2" customFormat="1" ht="63">
      <c r="A20" s="75" t="s">
        <v>1968</v>
      </c>
      <c r="B20" s="2" t="s">
        <v>1969</v>
      </c>
      <c r="C20" s="2" t="s">
        <v>250</v>
      </c>
      <c r="D20" s="2" t="s">
        <v>811</v>
      </c>
      <c r="E20" s="2" t="s">
        <v>1493</v>
      </c>
      <c r="F20" s="2" t="s">
        <v>1497</v>
      </c>
      <c r="G20" s="2" t="s">
        <v>1792</v>
      </c>
      <c r="H20" s="2" t="s">
        <v>1891</v>
      </c>
      <c r="K20" s="71"/>
      <c r="L20" s="2" t="e">
        <f>COUNTIF(#REF!,'liste des labo'!A20)</f>
        <v>#REF!</v>
      </c>
      <c r="M20" s="2" t="e">
        <f>COUNTIF(#REF!,'liste des labo'!A20)</f>
        <v>#REF!</v>
      </c>
    </row>
    <row r="21" spans="1:13" ht="42">
      <c r="A21" s="72" t="s">
        <v>1252</v>
      </c>
      <c r="B21" s="16" t="s">
        <v>791</v>
      </c>
      <c r="C21" s="2" t="s">
        <v>250</v>
      </c>
      <c r="D21" s="2" t="s">
        <v>273</v>
      </c>
      <c r="E21" s="2" t="s">
        <v>792</v>
      </c>
      <c r="F21" s="2" t="s">
        <v>284</v>
      </c>
      <c r="G21" s="2" t="s">
        <v>658</v>
      </c>
      <c r="H21" s="2"/>
      <c r="I21" s="2"/>
      <c r="J21" s="2"/>
      <c r="K21" s="71"/>
      <c r="L21" s="2" t="e">
        <f>COUNTIF(#REF!,'liste des labo'!A21)</f>
        <v>#REF!</v>
      </c>
      <c r="M21" s="2" t="e">
        <f>COUNTIF(#REF!,'liste des labo'!A21)</f>
        <v>#REF!</v>
      </c>
    </row>
    <row r="22" spans="1:13" ht="42">
      <c r="A22" s="70" t="s">
        <v>1829</v>
      </c>
      <c r="B22" s="2" t="s">
        <v>1830</v>
      </c>
      <c r="C22" s="2" t="s">
        <v>284</v>
      </c>
      <c r="D22" s="2" t="s">
        <v>250</v>
      </c>
      <c r="E22" s="2" t="s">
        <v>802</v>
      </c>
      <c r="F22" s="2"/>
      <c r="G22" s="2"/>
      <c r="H22" s="2"/>
      <c r="I22" s="2"/>
      <c r="J22" s="2"/>
      <c r="K22" s="71"/>
      <c r="L22" s="2" t="e">
        <f>COUNTIF(#REF!,'liste des labo'!A22)</f>
        <v>#REF!</v>
      </c>
      <c r="M22" s="2" t="e">
        <f>COUNTIF(#REF!,'liste des labo'!A22)</f>
        <v>#REF!</v>
      </c>
    </row>
    <row r="23" spans="1:13" s="2" customFormat="1" ht="63">
      <c r="A23" s="70" t="s">
        <v>1833</v>
      </c>
      <c r="B23" s="2" t="s">
        <v>1834</v>
      </c>
      <c r="C23" s="2" t="s">
        <v>250</v>
      </c>
      <c r="D23" s="2" t="s">
        <v>658</v>
      </c>
      <c r="E23" s="2" t="s">
        <v>1835</v>
      </c>
      <c r="F23" s="2" t="s">
        <v>1836</v>
      </c>
      <c r="K23" s="71"/>
      <c r="L23" s="2" t="e">
        <f>COUNTIF(#REF!,'liste des labo'!A23)</f>
        <v>#REF!</v>
      </c>
      <c r="M23" s="2" t="e">
        <f>COUNTIF(#REF!,'liste des labo'!A23)</f>
        <v>#REF!</v>
      </c>
    </row>
    <row r="24" spans="1:13" s="2" customFormat="1" ht="42">
      <c r="A24" s="72" t="s">
        <v>1877</v>
      </c>
      <c r="B24" s="2" t="s">
        <v>1878</v>
      </c>
      <c r="C24" s="2" t="s">
        <v>250</v>
      </c>
      <c r="D24" s="2" t="s">
        <v>910</v>
      </c>
      <c r="E24" s="2" t="s">
        <v>278</v>
      </c>
      <c r="K24" s="71"/>
      <c r="L24" s="2" t="e">
        <f>COUNTIF(#REF!,'liste des labo'!A24)</f>
        <v>#REF!</v>
      </c>
      <c r="M24" s="2" t="e">
        <f>COUNTIF(#REF!,'liste des labo'!A24)</f>
        <v>#REF!</v>
      </c>
    </row>
    <row r="25" spans="1:13" ht="63">
      <c r="A25" s="72" t="s">
        <v>1498</v>
      </c>
      <c r="B25" s="16" t="s">
        <v>1499</v>
      </c>
      <c r="C25" s="2" t="s">
        <v>1497</v>
      </c>
      <c r="D25" s="2" t="s">
        <v>250</v>
      </c>
      <c r="E25" s="2" t="s">
        <v>1493</v>
      </c>
      <c r="F25" s="2"/>
      <c r="G25" s="2"/>
      <c r="H25" s="2"/>
      <c r="I25" s="2"/>
      <c r="J25" s="2"/>
      <c r="K25" s="71"/>
      <c r="L25" s="2" t="e">
        <f>COUNTIF(#REF!,'liste des labo'!A25)</f>
        <v>#REF!</v>
      </c>
      <c r="M25" s="2" t="e">
        <f>COUNTIF(#REF!,'liste des labo'!A25)</f>
        <v>#REF!</v>
      </c>
    </row>
    <row r="26" spans="1:13" s="2" customFormat="1" ht="56.25">
      <c r="A26" s="76" t="s">
        <v>1432</v>
      </c>
      <c r="B26" s="77" t="s">
        <v>1433</v>
      </c>
      <c r="C26" s="78" t="s">
        <v>250</v>
      </c>
      <c r="D26" s="78" t="s">
        <v>658</v>
      </c>
      <c r="E26" s="78" t="s">
        <v>1434</v>
      </c>
      <c r="F26" s="78" t="s">
        <v>792</v>
      </c>
      <c r="G26" s="78" t="s">
        <v>1381</v>
      </c>
      <c r="H26" s="78"/>
      <c r="I26" s="78"/>
      <c r="J26" s="78"/>
      <c r="K26" s="79"/>
      <c r="L26" s="2" t="e">
        <f>COUNTIF(#REF!,'liste des labo'!A26)</f>
        <v>#REF!</v>
      </c>
      <c r="M26" s="2" t="e">
        <f>COUNTIF(#REF!,'liste des labo'!A26)</f>
        <v>#REF!</v>
      </c>
    </row>
    <row r="27" spans="1:13" s="2" customFormat="1" ht="63">
      <c r="A27" s="72" t="s">
        <v>1887</v>
      </c>
      <c r="B27" s="2" t="s">
        <v>1888</v>
      </c>
      <c r="C27" s="2" t="s">
        <v>250</v>
      </c>
      <c r="D27" s="2" t="s">
        <v>906</v>
      </c>
      <c r="E27" s="2" t="s">
        <v>743</v>
      </c>
      <c r="F27" s="2" t="s">
        <v>1798</v>
      </c>
      <c r="K27" s="71"/>
      <c r="L27" s="2" t="e">
        <f>COUNTIF(#REF!,'liste des labo'!A27)</f>
        <v>#REF!</v>
      </c>
      <c r="M27" s="2" t="e">
        <f>COUNTIF(#REF!,'liste des labo'!A27)</f>
        <v>#REF!</v>
      </c>
    </row>
    <row r="28" spans="1:13" s="2" customFormat="1" ht="63">
      <c r="A28" s="70" t="s">
        <v>1860</v>
      </c>
      <c r="B28" s="2" t="s">
        <v>1861</v>
      </c>
      <c r="C28" s="2" t="s">
        <v>250</v>
      </c>
      <c r="D28" s="2" t="s">
        <v>1039</v>
      </c>
      <c r="E28" s="2" t="s">
        <v>1792</v>
      </c>
      <c r="F28" s="2" t="s">
        <v>1862</v>
      </c>
      <c r="G28" s="2" t="s">
        <v>1801</v>
      </c>
      <c r="K28" s="71"/>
      <c r="L28" s="2" t="e">
        <f>COUNTIF(#REF!,'liste des labo'!A28)</f>
        <v>#REF!</v>
      </c>
      <c r="M28" s="2" t="e">
        <f>COUNTIF(#REF!,'liste des labo'!A28)</f>
        <v>#REF!</v>
      </c>
    </row>
    <row r="29" spans="1:13" ht="42">
      <c r="A29" s="70" t="s">
        <v>1253</v>
      </c>
      <c r="B29" s="16" t="s">
        <v>796</v>
      </c>
      <c r="C29" s="2" t="s">
        <v>250</v>
      </c>
      <c r="D29" s="2" t="s">
        <v>245</v>
      </c>
      <c r="E29" s="2" t="s">
        <v>658</v>
      </c>
      <c r="F29" s="2" t="s">
        <v>797</v>
      </c>
      <c r="G29" s="2"/>
      <c r="L29" s="2" t="e">
        <f>COUNTIF(#REF!,'liste des labo'!A29)</f>
        <v>#REF!</v>
      </c>
      <c r="M29" s="2" t="e">
        <f>COUNTIF(#REF!,'liste des labo'!A29)</f>
        <v>#REF!</v>
      </c>
    </row>
    <row r="30" spans="1:13" ht="42">
      <c r="A30" s="72" t="s">
        <v>1765</v>
      </c>
      <c r="B30" s="2" t="s">
        <v>1766</v>
      </c>
      <c r="C30" s="2" t="s">
        <v>1767</v>
      </c>
      <c r="D30" s="2"/>
      <c r="E30" s="2"/>
      <c r="F30" s="2"/>
      <c r="G30" s="2"/>
      <c r="H30" s="2"/>
      <c r="I30" s="2"/>
      <c r="J30" s="2"/>
      <c r="K30" s="71"/>
      <c r="L30" s="2" t="e">
        <f>COUNTIF(#REF!,'liste des labo'!A30)</f>
        <v>#REF!</v>
      </c>
      <c r="M30" s="2" t="e">
        <f>COUNTIF(#REF!,'liste des labo'!A30)</f>
        <v>#REF!</v>
      </c>
    </row>
    <row r="31" spans="1:13" ht="63">
      <c r="A31" s="72" t="s">
        <v>1889</v>
      </c>
      <c r="B31" s="2" t="s">
        <v>1890</v>
      </c>
      <c r="C31" s="2" t="s">
        <v>250</v>
      </c>
      <c r="D31" s="2" t="s">
        <v>1792</v>
      </c>
      <c r="E31" s="2" t="s">
        <v>1891</v>
      </c>
      <c r="F31" s="2" t="s">
        <v>1892</v>
      </c>
      <c r="G31" s="2" t="s">
        <v>1493</v>
      </c>
      <c r="H31" s="2" t="s">
        <v>1497</v>
      </c>
      <c r="I31" s="2"/>
      <c r="J31" s="2"/>
      <c r="K31" s="71"/>
      <c r="L31" s="2" t="e">
        <f>COUNTIF(#REF!,'liste des labo'!A31)</f>
        <v>#REF!</v>
      </c>
      <c r="M31" s="2" t="e">
        <f>COUNTIF(#REF!,'liste des labo'!A31)</f>
        <v>#REF!</v>
      </c>
    </row>
    <row r="32" spans="1:13" ht="42">
      <c r="A32" s="72" t="s">
        <v>1777</v>
      </c>
      <c r="B32" s="2" t="s">
        <v>1778</v>
      </c>
      <c r="C32" s="2" t="s">
        <v>1374</v>
      </c>
      <c r="D32" s="2" t="s">
        <v>1375</v>
      </c>
      <c r="E32" s="2" t="s">
        <v>1112</v>
      </c>
      <c r="F32" s="2" t="s">
        <v>250</v>
      </c>
      <c r="G32" s="2" t="s">
        <v>1020</v>
      </c>
      <c r="H32" s="2"/>
      <c r="I32" s="2"/>
      <c r="J32" s="2"/>
      <c r="K32" s="71"/>
      <c r="L32" s="2" t="e">
        <f>COUNTIF(#REF!,'liste des labo'!A32)</f>
        <v>#REF!</v>
      </c>
      <c r="M32" s="2" t="e">
        <f>COUNTIF(#REF!,'liste des labo'!A32)</f>
        <v>#REF!</v>
      </c>
    </row>
    <row r="33" spans="1:13" s="2" customFormat="1" ht="42">
      <c r="A33" s="72" t="s">
        <v>1245</v>
      </c>
      <c r="B33" s="16" t="s">
        <v>1007</v>
      </c>
      <c r="C33" s="2" t="s">
        <v>250</v>
      </c>
      <c r="D33" s="16" t="s">
        <v>809</v>
      </c>
      <c r="E33" s="2" t="s">
        <v>1008</v>
      </c>
      <c r="K33" s="71"/>
      <c r="L33" s="2" t="e">
        <f>COUNTIF(#REF!,'liste des labo'!A33)</f>
        <v>#REF!</v>
      </c>
      <c r="M33" s="2" t="e">
        <f>COUNTIF(#REF!,'liste des labo'!A33)</f>
        <v>#REF!</v>
      </c>
    </row>
    <row r="34" spans="1:13" ht="63">
      <c r="A34" s="73" t="s">
        <v>1369</v>
      </c>
      <c r="B34" s="16" t="s">
        <v>1370</v>
      </c>
      <c r="C34" s="2" t="s">
        <v>1371</v>
      </c>
      <c r="D34" s="2" t="s">
        <v>1372</v>
      </c>
      <c r="E34" s="2" t="s">
        <v>1373</v>
      </c>
      <c r="F34" s="2" t="s">
        <v>1374</v>
      </c>
      <c r="G34" s="2" t="s">
        <v>250</v>
      </c>
      <c r="H34" s="2" t="s">
        <v>1375</v>
      </c>
      <c r="I34" s="2" t="s">
        <v>1376</v>
      </c>
      <c r="J34" s="2" t="s">
        <v>1377</v>
      </c>
      <c r="K34" s="71"/>
      <c r="L34" s="2" t="e">
        <f>COUNTIF(#REF!,'liste des labo'!A34)</f>
        <v>#REF!</v>
      </c>
      <c r="M34" s="2" t="e">
        <f>COUNTIF(#REF!,'liste des labo'!A34)</f>
        <v>#REF!</v>
      </c>
    </row>
    <row r="35" spans="1:13" ht="42">
      <c r="A35" s="70" t="s">
        <v>1254</v>
      </c>
      <c r="B35" s="19" t="s">
        <v>1116</v>
      </c>
      <c r="C35" s="19" t="s">
        <v>1117</v>
      </c>
      <c r="D35" s="19"/>
      <c r="E35" s="19"/>
      <c r="F35" s="19"/>
      <c r="G35" s="19"/>
      <c r="H35" s="19"/>
      <c r="I35" s="19"/>
      <c r="J35" s="19"/>
      <c r="K35" s="74"/>
      <c r="L35" s="2" t="e">
        <f>COUNTIF(#REF!,'liste des labo'!A35)</f>
        <v>#REF!</v>
      </c>
      <c r="M35" s="2" t="e">
        <f>COUNTIF(#REF!,'liste des labo'!A35)</f>
        <v>#REF!</v>
      </c>
    </row>
    <row r="36" spans="1:13" s="2" customFormat="1" ht="105">
      <c r="A36" s="72" t="s">
        <v>1255</v>
      </c>
      <c r="B36" s="2" t="s">
        <v>729</v>
      </c>
      <c r="C36" s="2" t="s">
        <v>250</v>
      </c>
      <c r="D36" s="2" t="s">
        <v>730</v>
      </c>
      <c r="E36" s="2" t="s">
        <v>731</v>
      </c>
      <c r="F36" s="2" t="s">
        <v>732</v>
      </c>
      <c r="G36" s="2" t="s">
        <v>733</v>
      </c>
      <c r="H36" s="13"/>
      <c r="I36" s="13"/>
      <c r="J36" s="13"/>
      <c r="K36" s="69"/>
      <c r="L36" s="2" t="e">
        <f>COUNTIF(#REF!,'liste des labo'!A36)</f>
        <v>#REF!</v>
      </c>
      <c r="M36" s="2" t="e">
        <f>COUNTIF(#REF!,'liste des labo'!A36)</f>
        <v>#REF!</v>
      </c>
    </row>
    <row r="37" spans="1:13" s="2" customFormat="1" ht="42">
      <c r="A37" s="72" t="s">
        <v>1256</v>
      </c>
      <c r="B37" s="16" t="s">
        <v>855</v>
      </c>
      <c r="C37" s="2" t="s">
        <v>250</v>
      </c>
      <c r="D37" s="2" t="s">
        <v>856</v>
      </c>
      <c r="E37" s="2" t="s">
        <v>857</v>
      </c>
      <c r="F37" s="2" t="s">
        <v>858</v>
      </c>
      <c r="G37" s="2" t="s">
        <v>565</v>
      </c>
      <c r="K37" s="71"/>
      <c r="L37" s="2" t="e">
        <f>COUNTIF(#REF!,'liste des labo'!A37)</f>
        <v>#REF!</v>
      </c>
      <c r="M37" s="2" t="e">
        <f>COUNTIF(#REF!,'liste des labo'!A37)</f>
        <v>#REF!</v>
      </c>
    </row>
    <row r="38" spans="1:13" ht="42">
      <c r="A38" s="70" t="s">
        <v>2250</v>
      </c>
      <c r="B38" s="2" t="s">
        <v>2249</v>
      </c>
      <c r="C38" s="2" t="s">
        <v>250</v>
      </c>
      <c r="D38" s="2" t="s">
        <v>1502</v>
      </c>
      <c r="E38" s="2" t="s">
        <v>376</v>
      </c>
      <c r="F38" s="2" t="s">
        <v>1020</v>
      </c>
      <c r="G38" s="2"/>
      <c r="H38" s="2"/>
      <c r="I38" s="2"/>
      <c r="J38" s="2"/>
      <c r="K38" s="71"/>
      <c r="L38" s="2" t="e">
        <f>COUNTIF(#REF!,'liste des labo'!A38)</f>
        <v>#REF!</v>
      </c>
      <c r="M38" s="2" t="e">
        <f>COUNTIF(#REF!,'liste des labo'!A38)</f>
        <v>#REF!</v>
      </c>
    </row>
    <row r="39" spans="1:13" ht="42">
      <c r="A39" s="72" t="s">
        <v>1668</v>
      </c>
      <c r="B39" s="16" t="s">
        <v>1669</v>
      </c>
      <c r="C39" s="2" t="s">
        <v>250</v>
      </c>
      <c r="D39" s="2" t="s">
        <v>1441</v>
      </c>
      <c r="E39" s="2" t="s">
        <v>376</v>
      </c>
      <c r="F39" s="2" t="s">
        <v>1020</v>
      </c>
      <c r="G39" s="2"/>
      <c r="H39" s="2"/>
      <c r="I39" s="2"/>
      <c r="J39" s="2"/>
      <c r="K39" s="71"/>
      <c r="L39" s="2" t="e">
        <f>COUNTIF(#REF!,'liste des labo'!A39)</f>
        <v>#REF!</v>
      </c>
      <c r="M39" s="2" t="e">
        <f>COUNTIF(#REF!,'liste des labo'!A39)</f>
        <v>#REF!</v>
      </c>
    </row>
    <row r="40" spans="1:13" ht="126">
      <c r="A40" s="70" t="s">
        <v>2263</v>
      </c>
      <c r="B40" s="2" t="s">
        <v>2264</v>
      </c>
      <c r="C40" s="2" t="s">
        <v>1377</v>
      </c>
      <c r="D40" s="2" t="s">
        <v>1438</v>
      </c>
      <c r="E40" s="2" t="s">
        <v>1381</v>
      </c>
      <c r="F40" s="2"/>
      <c r="G40" s="2"/>
      <c r="H40" s="2"/>
      <c r="I40" s="2"/>
      <c r="J40" s="2"/>
      <c r="K40" s="71"/>
      <c r="L40" s="2" t="e">
        <f>COUNTIF(#REF!,'liste des labo'!A40)</f>
        <v>#REF!</v>
      </c>
      <c r="M40" s="2" t="e">
        <f>COUNTIF(#REF!,'liste des labo'!A40)</f>
        <v>#REF!</v>
      </c>
    </row>
    <row r="41" spans="1:13" ht="84">
      <c r="A41" s="73" t="s">
        <v>1257</v>
      </c>
      <c r="B41" s="16" t="s">
        <v>854</v>
      </c>
      <c r="C41" s="2" t="s">
        <v>853</v>
      </c>
      <c r="D41" s="2"/>
      <c r="E41" s="2"/>
      <c r="F41" s="2"/>
      <c r="G41" s="2"/>
      <c r="H41" s="2"/>
      <c r="I41" s="2"/>
      <c r="J41" s="2"/>
      <c r="K41" s="71"/>
      <c r="L41" s="2" t="e">
        <f>COUNTIF(#REF!,'liste des labo'!A41)</f>
        <v>#REF!</v>
      </c>
      <c r="M41" s="2" t="e">
        <f>COUNTIF(#REF!,'liste des labo'!A41)</f>
        <v>#REF!</v>
      </c>
    </row>
    <row r="42" spans="1:13" s="2" customFormat="1" ht="42">
      <c r="A42" s="73" t="s">
        <v>1763</v>
      </c>
      <c r="B42" s="2" t="s">
        <v>1764</v>
      </c>
      <c r="C42" s="2" t="s">
        <v>250</v>
      </c>
      <c r="D42" s="2" t="s">
        <v>1019</v>
      </c>
      <c r="E42" s="2" t="s">
        <v>1020</v>
      </c>
      <c r="K42" s="71"/>
      <c r="L42" s="2" t="e">
        <f>COUNTIF(#REF!,'liste des labo'!A42)</f>
        <v>#REF!</v>
      </c>
      <c r="M42" s="2" t="e">
        <f>COUNTIF(#REF!,'liste des labo'!A42)</f>
        <v>#REF!</v>
      </c>
    </row>
    <row r="43" spans="1:13" s="2" customFormat="1" ht="42">
      <c r="A43" s="72" t="s">
        <v>1963</v>
      </c>
      <c r="B43" s="2" t="s">
        <v>1964</v>
      </c>
      <c r="C43" s="2" t="s">
        <v>250</v>
      </c>
      <c r="D43" s="2" t="s">
        <v>564</v>
      </c>
      <c r="E43" s="2" t="s">
        <v>1327</v>
      </c>
      <c r="K43" s="71"/>
      <c r="L43" s="2" t="e">
        <f>COUNTIF(#REF!,'liste des labo'!A43)</f>
        <v>#REF!</v>
      </c>
      <c r="M43" s="2" t="e">
        <f>COUNTIF(#REF!,'liste des labo'!A43)</f>
        <v>#REF!</v>
      </c>
    </row>
    <row r="44" spans="1:13" s="2" customFormat="1" ht="42">
      <c r="A44" s="70" t="s">
        <v>1258</v>
      </c>
      <c r="B44" s="16" t="s">
        <v>1103</v>
      </c>
      <c r="C44" s="2" t="s">
        <v>250</v>
      </c>
      <c r="D44" s="2" t="s">
        <v>1104</v>
      </c>
      <c r="K44" s="71"/>
      <c r="L44" s="2" t="e">
        <f>COUNTIF(#REF!,'liste des labo'!A44)</f>
        <v>#REF!</v>
      </c>
      <c r="M44" s="2" t="e">
        <f>COUNTIF(#REF!,'liste des labo'!A44)</f>
        <v>#REF!</v>
      </c>
    </row>
    <row r="45" spans="1:13" ht="42">
      <c r="A45" s="70" t="s">
        <v>2219</v>
      </c>
      <c r="B45" s="2" t="s">
        <v>2220</v>
      </c>
      <c r="C45" s="2" t="s">
        <v>250</v>
      </c>
      <c r="D45" s="2" t="s">
        <v>2221</v>
      </c>
      <c r="E45" s="2" t="s">
        <v>726</v>
      </c>
      <c r="F45" s="2"/>
      <c r="G45" s="2"/>
      <c r="H45" s="2"/>
      <c r="I45" s="2"/>
      <c r="J45" s="2"/>
      <c r="K45" s="71"/>
      <c r="L45" s="2" t="e">
        <f>COUNTIF(#REF!,'liste des labo'!A45)</f>
        <v>#REF!</v>
      </c>
      <c r="M45" s="2" t="e">
        <f>COUNTIF(#REF!,'liste des labo'!A45)</f>
        <v>#REF!</v>
      </c>
    </row>
    <row r="46" spans="1:13" ht="42">
      <c r="A46" s="70" t="s">
        <v>2217</v>
      </c>
      <c r="B46" s="2" t="s">
        <v>2218</v>
      </c>
      <c r="C46" s="2" t="s">
        <v>250</v>
      </c>
      <c r="D46" s="2" t="s">
        <v>1012</v>
      </c>
      <c r="E46" s="2" t="s">
        <v>726</v>
      </c>
      <c r="F46" s="2"/>
      <c r="G46" s="2"/>
      <c r="H46" s="2"/>
      <c r="I46" s="2"/>
      <c r="J46" s="2"/>
      <c r="K46" s="71"/>
      <c r="L46" s="2" t="e">
        <f>COUNTIF(#REF!,'liste des labo'!A46)</f>
        <v>#REF!</v>
      </c>
      <c r="M46" s="2" t="e">
        <f>COUNTIF(#REF!,'liste des labo'!A46)</f>
        <v>#REF!</v>
      </c>
    </row>
    <row r="47" spans="1:13" s="2" customFormat="1" ht="42">
      <c r="A47" s="70" t="s">
        <v>2215</v>
      </c>
      <c r="B47" s="2" t="s">
        <v>2216</v>
      </c>
      <c r="C47" s="2" t="s">
        <v>250</v>
      </c>
      <c r="D47" s="2" t="s">
        <v>726</v>
      </c>
      <c r="K47" s="71"/>
      <c r="L47" s="2" t="e">
        <f>COUNTIF(#REF!,'liste des labo'!A47)</f>
        <v>#REF!</v>
      </c>
      <c r="M47" s="2" t="e">
        <f>COUNTIF(#REF!,'liste des labo'!A47)</f>
        <v>#REF!</v>
      </c>
    </row>
    <row r="48" spans="1:13" ht="63">
      <c r="A48" s="72" t="s">
        <v>1259</v>
      </c>
      <c r="B48" s="16" t="s">
        <v>1044</v>
      </c>
      <c r="C48" s="2" t="s">
        <v>250</v>
      </c>
      <c r="D48" s="16" t="s">
        <v>856</v>
      </c>
      <c r="E48" s="16" t="s">
        <v>856</v>
      </c>
      <c r="F48" s="16" t="s">
        <v>1043</v>
      </c>
      <c r="G48" s="16" t="s">
        <v>976</v>
      </c>
      <c r="H48" s="2"/>
      <c r="I48" s="2"/>
      <c r="J48" s="2"/>
      <c r="K48" s="71"/>
      <c r="L48" s="2" t="e">
        <f>COUNTIF(#REF!,'liste des labo'!A48)</f>
        <v>#REF!</v>
      </c>
      <c r="M48" s="2" t="e">
        <f>COUNTIF(#REF!,'liste des labo'!A48)</f>
        <v>#REF!</v>
      </c>
    </row>
    <row r="49" spans="1:13" ht="42">
      <c r="A49" s="72" t="s">
        <v>1324</v>
      </c>
      <c r="B49" s="16" t="s">
        <v>1325</v>
      </c>
      <c r="C49" s="2" t="s">
        <v>250</v>
      </c>
      <c r="D49" s="2" t="s">
        <v>564</v>
      </c>
      <c r="E49" s="2" t="s">
        <v>661</v>
      </c>
      <c r="F49" s="2" t="s">
        <v>1326</v>
      </c>
      <c r="G49" s="2" t="s">
        <v>376</v>
      </c>
      <c r="H49" s="2" t="s">
        <v>1327</v>
      </c>
      <c r="I49" s="2" t="s">
        <v>1328</v>
      </c>
      <c r="J49" s="2"/>
      <c r="K49" s="71"/>
      <c r="L49" s="2" t="e">
        <f>COUNTIF(#REF!,'liste des labo'!A49)</f>
        <v>#REF!</v>
      </c>
      <c r="M49" s="2" t="e">
        <f>COUNTIF(#REF!,'liste des labo'!A49)</f>
        <v>#REF!</v>
      </c>
    </row>
    <row r="50" spans="1:13" s="2" customFormat="1" ht="42">
      <c r="A50" s="70" t="s">
        <v>2570</v>
      </c>
      <c r="B50" s="2" t="s">
        <v>2462</v>
      </c>
      <c r="C50" s="2" t="s">
        <v>250</v>
      </c>
      <c r="D50" s="2" t="s">
        <v>1326</v>
      </c>
      <c r="E50" s="2" t="s">
        <v>1441</v>
      </c>
      <c r="F50" s="2" t="s">
        <v>1020</v>
      </c>
      <c r="K50" s="71"/>
      <c r="L50" s="2" t="e">
        <f>COUNTIF(#REF!,'liste des labo'!A50)</f>
        <v>#REF!</v>
      </c>
      <c r="M50" s="2" t="e">
        <f>COUNTIF(#REF!,'liste des labo'!A50)</f>
        <v>#REF!</v>
      </c>
    </row>
    <row r="51" spans="1:13" s="2" customFormat="1" ht="84">
      <c r="A51" s="72" t="s">
        <v>1810</v>
      </c>
      <c r="B51" s="2" t="s">
        <v>1811</v>
      </c>
      <c r="C51" s="2" t="s">
        <v>250</v>
      </c>
      <c r="D51" s="2" t="s">
        <v>661</v>
      </c>
      <c r="E51" s="2" t="s">
        <v>1482</v>
      </c>
      <c r="F51" s="2" t="s">
        <v>788</v>
      </c>
      <c r="G51" s="2" t="s">
        <v>1801</v>
      </c>
      <c r="H51" s="2" t="s">
        <v>1812</v>
      </c>
      <c r="I51" s="2" t="s">
        <v>976</v>
      </c>
      <c r="K51" s="71"/>
      <c r="L51" s="2" t="e">
        <f>COUNTIF(#REF!,'liste des labo'!A51)</f>
        <v>#REF!</v>
      </c>
      <c r="M51" s="2" t="e">
        <f>COUNTIF(#REF!,'liste des labo'!A51)</f>
        <v>#REF!</v>
      </c>
    </row>
    <row r="52" spans="1:13" s="2" customFormat="1" ht="63">
      <c r="A52" s="70" t="s">
        <v>2310</v>
      </c>
      <c r="B52" s="2" t="s">
        <v>2311</v>
      </c>
      <c r="C52" s="2" t="s">
        <v>250</v>
      </c>
      <c r="D52" s="2" t="s">
        <v>1862</v>
      </c>
      <c r="E52" s="2" t="s">
        <v>1099</v>
      </c>
      <c r="K52" s="71"/>
      <c r="L52" s="2" t="e">
        <f>COUNTIF(#REF!,'liste des labo'!A52)</f>
        <v>#REF!</v>
      </c>
      <c r="M52" s="2" t="e">
        <f>COUNTIF(#REF!,'liste des labo'!A52)</f>
        <v>#REF!</v>
      </c>
    </row>
    <row r="53" spans="1:13" s="2" customFormat="1" ht="42">
      <c r="A53" s="72" t="s">
        <v>1672</v>
      </c>
      <c r="B53" s="16" t="s">
        <v>1673</v>
      </c>
      <c r="C53" s="2" t="s">
        <v>250</v>
      </c>
      <c r="D53" s="2" t="s">
        <v>376</v>
      </c>
      <c r="K53" s="71"/>
      <c r="L53" s="2" t="e">
        <f>COUNTIF(#REF!,'liste des labo'!A53)</f>
        <v>#REF!</v>
      </c>
      <c r="M53" s="2" t="e">
        <f>COUNTIF(#REF!,'liste des labo'!A53)</f>
        <v>#REF!</v>
      </c>
    </row>
    <row r="54" spans="1:13" s="2" customFormat="1" ht="84">
      <c r="A54" s="70" t="s">
        <v>1260</v>
      </c>
      <c r="B54" s="16" t="s">
        <v>900</v>
      </c>
      <c r="C54" s="16" t="s">
        <v>901</v>
      </c>
      <c r="D54" s="16" t="s">
        <v>902</v>
      </c>
      <c r="E54" s="2" t="s">
        <v>250</v>
      </c>
      <c r="F54" s="2" t="s">
        <v>893</v>
      </c>
      <c r="K54" s="71"/>
      <c r="L54" s="2" t="e">
        <f>COUNTIF(#REF!,'liste des labo'!A54)</f>
        <v>#REF!</v>
      </c>
      <c r="M54" s="2" t="e">
        <f>COUNTIF(#REF!,'liste des labo'!A54)</f>
        <v>#REF!</v>
      </c>
    </row>
    <row r="55" spans="1:13" s="2" customFormat="1">
      <c r="A55" s="73" t="s">
        <v>1261</v>
      </c>
      <c r="B55" s="16" t="s">
        <v>974</v>
      </c>
      <c r="C55" s="2" t="s">
        <v>975</v>
      </c>
      <c r="D55" s="16" t="s">
        <v>976</v>
      </c>
      <c r="K55" s="71"/>
      <c r="L55" s="2" t="e">
        <f>COUNTIF(#REF!,'liste des labo'!A55)</f>
        <v>#REF!</v>
      </c>
      <c r="M55" s="2" t="e">
        <f>COUNTIF(#REF!,'liste des labo'!A55)</f>
        <v>#REF!</v>
      </c>
    </row>
    <row r="56" spans="1:13" ht="63">
      <c r="A56" s="70" t="s">
        <v>1621</v>
      </c>
      <c r="B56" s="16" t="s">
        <v>1622</v>
      </c>
      <c r="C56" s="2" t="s">
        <v>1039</v>
      </c>
      <c r="D56" s="2" t="s">
        <v>1623</v>
      </c>
      <c r="E56" s="2" t="s">
        <v>1387</v>
      </c>
      <c r="F56" s="2" t="s">
        <v>1386</v>
      </c>
      <c r="G56" s="2" t="s">
        <v>250</v>
      </c>
      <c r="H56" s="2" t="s">
        <v>278</v>
      </c>
      <c r="I56" s="2"/>
      <c r="J56" s="2"/>
      <c r="K56" s="71"/>
      <c r="L56" s="2" t="e">
        <f>COUNTIF(#REF!,'liste des labo'!A56)</f>
        <v>#REF!</v>
      </c>
      <c r="M56" s="2" t="e">
        <f>COUNTIF(#REF!,'liste des labo'!A56)</f>
        <v>#REF!</v>
      </c>
    </row>
    <row r="57" spans="1:13" s="2" customFormat="1" ht="42">
      <c r="A57" s="70" t="s">
        <v>1831</v>
      </c>
      <c r="B57" s="2" t="s">
        <v>1832</v>
      </c>
      <c r="C57" s="2" t="s">
        <v>250</v>
      </c>
      <c r="D57" s="2" t="s">
        <v>273</v>
      </c>
      <c r="E57" s="2" t="s">
        <v>792</v>
      </c>
      <c r="F57" s="2" t="s">
        <v>284</v>
      </c>
      <c r="K57" s="71"/>
      <c r="L57" s="2" t="e">
        <f>COUNTIF(#REF!,'liste des labo'!A57)</f>
        <v>#REF!</v>
      </c>
      <c r="M57" s="2" t="e">
        <f>COUNTIF(#REF!,'liste des labo'!A57)</f>
        <v>#REF!</v>
      </c>
    </row>
    <row r="58" spans="1:13" ht="63">
      <c r="A58" s="70" t="s">
        <v>2167</v>
      </c>
      <c r="B58" s="2" t="s">
        <v>2168</v>
      </c>
      <c r="C58" s="2" t="s">
        <v>250</v>
      </c>
      <c r="D58" s="2" t="s">
        <v>792</v>
      </c>
      <c r="E58" s="2" t="s">
        <v>1835</v>
      </c>
      <c r="F58" s="2"/>
      <c r="G58" s="2"/>
      <c r="H58" s="2"/>
      <c r="I58" s="2"/>
      <c r="J58" s="2"/>
      <c r="K58" s="71"/>
      <c r="L58" s="2" t="e">
        <f>COUNTIF(#REF!,'liste des labo'!A58)</f>
        <v>#REF!</v>
      </c>
      <c r="M58" s="2" t="e">
        <f>COUNTIF(#REF!,'liste des labo'!A58)</f>
        <v>#REF!</v>
      </c>
    </row>
    <row r="59" spans="1:13" ht="42">
      <c r="A59" s="72" t="s">
        <v>1413</v>
      </c>
      <c r="B59" s="2" t="s">
        <v>1358</v>
      </c>
      <c r="C59" s="2" t="s">
        <v>250</v>
      </c>
      <c r="D59" s="2" t="s">
        <v>273</v>
      </c>
      <c r="E59" s="2" t="s">
        <v>792</v>
      </c>
      <c r="F59" s="2"/>
      <c r="G59" s="2"/>
      <c r="H59" s="2"/>
      <c r="I59" s="2"/>
      <c r="J59" s="2"/>
      <c r="K59" s="71"/>
      <c r="L59" s="2" t="e">
        <f>COUNTIF(#REF!,'liste des labo'!A59)</f>
        <v>#REF!</v>
      </c>
      <c r="M59" s="2" t="e">
        <f>COUNTIF(#REF!,'liste des labo'!A59)</f>
        <v>#REF!</v>
      </c>
    </row>
    <row r="60" spans="1:13" ht="84">
      <c r="A60" s="70" t="s">
        <v>1421</v>
      </c>
      <c r="B60" s="16" t="s">
        <v>1422</v>
      </c>
      <c r="C60" s="2" t="s">
        <v>250</v>
      </c>
      <c r="D60" s="2" t="s">
        <v>802</v>
      </c>
      <c r="E60" s="2" t="s">
        <v>792</v>
      </c>
      <c r="F60" s="2" t="s">
        <v>1381</v>
      </c>
      <c r="G60" s="2"/>
      <c r="H60" s="2"/>
      <c r="I60" s="2"/>
      <c r="J60" s="2"/>
      <c r="K60" s="71"/>
      <c r="L60" s="2" t="e">
        <f>COUNTIF(#REF!,'liste des labo'!A60)</f>
        <v>#REF!</v>
      </c>
      <c r="M60" s="2" t="e">
        <f>COUNTIF(#REF!,'liste des labo'!A60)</f>
        <v>#REF!</v>
      </c>
    </row>
    <row r="61" spans="1:13" s="2" customFormat="1" ht="63">
      <c r="A61" s="72" t="s">
        <v>1789</v>
      </c>
      <c r="B61" s="2" t="s">
        <v>1790</v>
      </c>
      <c r="C61" s="2" t="s">
        <v>250</v>
      </c>
      <c r="D61" s="2" t="s">
        <v>1791</v>
      </c>
      <c r="E61" s="2" t="s">
        <v>1493</v>
      </c>
      <c r="F61" s="2" t="s">
        <v>1497</v>
      </c>
      <c r="G61" s="2" t="s">
        <v>1792</v>
      </c>
      <c r="K61" s="71"/>
      <c r="L61" s="2" t="e">
        <f>COUNTIF(#REF!,'liste des labo'!A61)</f>
        <v>#REF!</v>
      </c>
      <c r="M61" s="2" t="e">
        <f>COUNTIF(#REF!,'liste des labo'!A61)</f>
        <v>#REF!</v>
      </c>
    </row>
    <row r="62" spans="1:13" ht="126">
      <c r="A62" s="72" t="s">
        <v>1808</v>
      </c>
      <c r="B62" s="2" t="s">
        <v>1809</v>
      </c>
      <c r="C62" s="2" t="s">
        <v>1381</v>
      </c>
      <c r="D62" s="2" t="s">
        <v>1377</v>
      </c>
      <c r="E62" s="2"/>
      <c r="F62" s="2"/>
      <c r="G62" s="2"/>
      <c r="H62" s="2"/>
      <c r="I62" s="2"/>
      <c r="J62" s="2"/>
      <c r="K62" s="71"/>
      <c r="L62" s="2" t="e">
        <f>COUNTIF(#REF!,'liste des labo'!A62)</f>
        <v>#REF!</v>
      </c>
      <c r="M62" s="2" t="e">
        <f>COUNTIF(#REF!,'liste des labo'!A62)</f>
        <v>#REF!</v>
      </c>
    </row>
    <row r="63" spans="1:13" ht="63">
      <c r="A63" s="72" t="s">
        <v>1893</v>
      </c>
      <c r="B63" s="2" t="s">
        <v>1894</v>
      </c>
      <c r="C63" s="2" t="s">
        <v>250</v>
      </c>
      <c r="D63" s="2" t="s">
        <v>439</v>
      </c>
      <c r="E63" s="2" t="s">
        <v>1862</v>
      </c>
      <c r="F63" s="2" t="s">
        <v>809</v>
      </c>
      <c r="G63" s="2"/>
      <c r="H63" s="2"/>
      <c r="I63" s="2"/>
      <c r="J63" s="2"/>
      <c r="K63" s="71"/>
      <c r="L63" s="2" t="e">
        <f>COUNTIF(#REF!,'liste des labo'!A63)</f>
        <v>#REF!</v>
      </c>
      <c r="M63" s="2" t="e">
        <f>COUNTIF(#REF!,'liste des labo'!A63)</f>
        <v>#REF!</v>
      </c>
    </row>
    <row r="64" spans="1:13" ht="42">
      <c r="A64" s="73" t="s">
        <v>1900</v>
      </c>
      <c r="B64" s="2" t="s">
        <v>1901</v>
      </c>
      <c r="C64" s="2" t="s">
        <v>250</v>
      </c>
      <c r="D64" s="2" t="s">
        <v>1437</v>
      </c>
      <c r="E64" s="2" t="s">
        <v>1438</v>
      </c>
      <c r="F64" s="2"/>
      <c r="G64" s="2"/>
      <c r="H64" s="2"/>
      <c r="I64" s="2"/>
      <c r="J64" s="2"/>
      <c r="K64" s="71"/>
      <c r="L64" s="2" t="e">
        <f>COUNTIF(#REF!,'liste des labo'!A64)</f>
        <v>#REF!</v>
      </c>
      <c r="M64" s="2" t="e">
        <f>COUNTIF(#REF!,'liste des labo'!A64)</f>
        <v>#REF!</v>
      </c>
    </row>
    <row r="65" spans="1:13" ht="63">
      <c r="A65" s="72" t="s">
        <v>1897</v>
      </c>
      <c r="B65" s="2" t="s">
        <v>1898</v>
      </c>
      <c r="C65" s="2" t="s">
        <v>250</v>
      </c>
      <c r="D65" s="2" t="s">
        <v>1899</v>
      </c>
      <c r="E65" s="2" t="s">
        <v>1376</v>
      </c>
      <c r="F65" s="2" t="s">
        <v>786</v>
      </c>
      <c r="G65" s="2" t="s">
        <v>1374</v>
      </c>
      <c r="H65" s="2"/>
      <c r="I65" s="2"/>
      <c r="J65" s="2"/>
      <c r="K65" s="71"/>
      <c r="L65" s="2" t="e">
        <f>COUNTIF(#REF!,'liste des labo'!A65)</f>
        <v>#REF!</v>
      </c>
      <c r="M65" s="2" t="e">
        <f>COUNTIF(#REF!,'liste des labo'!A65)</f>
        <v>#REF!</v>
      </c>
    </row>
    <row r="66" spans="1:13" ht="42">
      <c r="A66" s="72" t="s">
        <v>1817</v>
      </c>
      <c r="B66" s="2" t="s">
        <v>1818</v>
      </c>
      <c r="C66" s="2" t="s">
        <v>1372</v>
      </c>
      <c r="D66" s="2" t="s">
        <v>1373</v>
      </c>
      <c r="E66" s="2" t="s">
        <v>1375</v>
      </c>
      <c r="F66" s="2" t="s">
        <v>1012</v>
      </c>
      <c r="G66" s="2" t="s">
        <v>250</v>
      </c>
      <c r="H66" s="2"/>
      <c r="I66" s="2"/>
      <c r="J66" s="2"/>
      <c r="K66" s="71"/>
      <c r="L66" s="2" t="e">
        <f>COUNTIF(#REF!,'liste des labo'!A66)</f>
        <v>#REF!</v>
      </c>
      <c r="M66" s="2" t="e">
        <f>COUNTIF(#REF!,'liste des labo'!A66)</f>
        <v>#REF!</v>
      </c>
    </row>
    <row r="67" spans="1:13">
      <c r="A67" s="72" t="s">
        <v>665</v>
      </c>
      <c r="L67" s="2" t="e">
        <f>COUNTIF(#REF!,'liste des labo'!A67)</f>
        <v>#REF!</v>
      </c>
      <c r="M67" s="2" t="e">
        <f>COUNTIF(#REF!,'liste des labo'!A67)</f>
        <v>#REF!</v>
      </c>
    </row>
    <row r="68" spans="1:13" ht="42">
      <c r="A68" s="70" t="s">
        <v>1882</v>
      </c>
      <c r="B68" s="2" t="s">
        <v>1883</v>
      </c>
      <c r="C68" s="2" t="s">
        <v>250</v>
      </c>
      <c r="D68" s="2" t="s">
        <v>1371</v>
      </c>
      <c r="E68" s="2" t="s">
        <v>1884</v>
      </c>
      <c r="F68" s="2"/>
      <c r="G68" s="2"/>
      <c r="H68" s="2"/>
      <c r="I68" s="2"/>
      <c r="J68" s="2"/>
      <c r="K68" s="71"/>
      <c r="L68" s="2" t="e">
        <f>COUNTIF(#REF!,'liste des labo'!A68)</f>
        <v>#REF!</v>
      </c>
      <c r="M68" s="2" t="e">
        <f>COUNTIF(#REF!,'liste des labo'!A68)</f>
        <v>#REF!</v>
      </c>
    </row>
    <row r="69" spans="1:13" ht="84">
      <c r="A69" s="70" t="s">
        <v>1262</v>
      </c>
      <c r="B69" s="16" t="s">
        <v>808</v>
      </c>
      <c r="C69" s="2" t="s">
        <v>809</v>
      </c>
      <c r="D69" s="2" t="s">
        <v>286</v>
      </c>
      <c r="E69" s="2"/>
      <c r="F69" s="2"/>
      <c r="G69" s="2"/>
      <c r="H69" s="2"/>
      <c r="I69" s="2"/>
      <c r="J69" s="2"/>
      <c r="K69" s="71"/>
      <c r="L69" s="2" t="e">
        <f>COUNTIF(#REF!,'liste des labo'!A69)</f>
        <v>#REF!</v>
      </c>
      <c r="M69" s="2" t="e">
        <f>COUNTIF(#REF!,'liste des labo'!A69)</f>
        <v>#REF!</v>
      </c>
    </row>
    <row r="70" spans="1:13" s="2" customFormat="1" ht="42">
      <c r="A70" s="73" t="s">
        <v>1917</v>
      </c>
      <c r="B70" s="13" t="s">
        <v>1916</v>
      </c>
      <c r="C70" s="13" t="s">
        <v>1770</v>
      </c>
      <c r="D70" s="13"/>
      <c r="E70" s="13"/>
      <c r="F70" s="13"/>
      <c r="G70" s="13"/>
      <c r="H70" s="13"/>
      <c r="I70" s="13"/>
      <c r="J70" s="13"/>
      <c r="K70" s="69"/>
      <c r="L70" s="2" t="e">
        <f>COUNTIF(#REF!,'liste des labo'!A70)</f>
        <v>#REF!</v>
      </c>
      <c r="M70" s="2" t="e">
        <f>COUNTIF(#REF!,'liste des labo'!A70)</f>
        <v>#REF!</v>
      </c>
    </row>
    <row r="71" spans="1:13" s="2" customFormat="1" ht="42">
      <c r="A71" s="70" t="s">
        <v>2448</v>
      </c>
      <c r="B71" s="2" t="s">
        <v>2449</v>
      </c>
      <c r="C71" s="2" t="s">
        <v>250</v>
      </c>
      <c r="D71" s="2" t="s">
        <v>2031</v>
      </c>
      <c r="K71" s="71"/>
      <c r="L71" s="2" t="e">
        <f>COUNTIF(#REF!,'liste des labo'!A71)</f>
        <v>#REF!</v>
      </c>
      <c r="M71" s="2" t="e">
        <f>COUNTIF(#REF!,'liste des labo'!A71)</f>
        <v>#REF!</v>
      </c>
    </row>
    <row r="72" spans="1:13">
      <c r="A72" s="70" t="s">
        <v>437</v>
      </c>
      <c r="L72" s="2" t="e">
        <f>COUNTIF(#REF!,'liste des labo'!A72)</f>
        <v>#REF!</v>
      </c>
      <c r="M72" s="2" t="e">
        <f>COUNTIF(#REF!,'liste des labo'!A72)</f>
        <v>#REF!</v>
      </c>
    </row>
    <row r="73" spans="1:13" s="2" customFormat="1" ht="42">
      <c r="A73" s="72" t="s">
        <v>1913</v>
      </c>
      <c r="B73" s="2" t="s">
        <v>1914</v>
      </c>
      <c r="C73" s="2" t="s">
        <v>250</v>
      </c>
      <c r="D73" s="2" t="s">
        <v>1915</v>
      </c>
      <c r="E73" s="2" t="s">
        <v>1322</v>
      </c>
      <c r="K73" s="71"/>
      <c r="L73" s="2" t="e">
        <f>COUNTIF(#REF!,'liste des labo'!A73)</f>
        <v>#REF!</v>
      </c>
      <c r="M73" s="2" t="e">
        <f>COUNTIF(#REF!,'liste des labo'!A73)</f>
        <v>#REF!</v>
      </c>
    </row>
    <row r="74" spans="1:13" ht="42">
      <c r="A74" s="72" t="s">
        <v>1872</v>
      </c>
      <c r="B74" s="13" t="s">
        <v>1871</v>
      </c>
      <c r="C74" s="13" t="s">
        <v>1099</v>
      </c>
      <c r="L74" s="2" t="e">
        <f>COUNTIF(#REF!,'liste des labo'!A74)</f>
        <v>#REF!</v>
      </c>
      <c r="M74" s="2" t="e">
        <f>COUNTIF(#REF!,'liste des labo'!A74)</f>
        <v>#REF!</v>
      </c>
    </row>
    <row r="75" spans="1:13" s="2" customFormat="1" ht="42">
      <c r="A75" s="72" t="s">
        <v>1314</v>
      </c>
      <c r="B75" s="16" t="s">
        <v>1097</v>
      </c>
      <c r="C75" s="2" t="s">
        <v>1098</v>
      </c>
      <c r="D75" s="2" t="s">
        <v>1099</v>
      </c>
      <c r="E75" s="2" t="s">
        <v>893</v>
      </c>
      <c r="K75" s="71"/>
      <c r="L75" s="2" t="e">
        <f>COUNTIF(#REF!,'liste des labo'!A75)</f>
        <v>#REF!</v>
      </c>
      <c r="M75" s="2" t="e">
        <f>COUNTIF(#REF!,'liste des labo'!A75)</f>
        <v>#REF!</v>
      </c>
    </row>
    <row r="76" spans="1:13" ht="84">
      <c r="A76" s="72" t="s">
        <v>1487</v>
      </c>
      <c r="B76" s="16" t="s">
        <v>1488</v>
      </c>
      <c r="C76" s="2" t="s">
        <v>1424</v>
      </c>
      <c r="D76" s="2" t="s">
        <v>1381</v>
      </c>
      <c r="E76" s="2"/>
      <c r="F76" s="2"/>
      <c r="G76" s="2"/>
      <c r="H76" s="2"/>
      <c r="I76" s="2"/>
      <c r="J76" s="2"/>
      <c r="K76" s="71"/>
      <c r="L76" s="2" t="e">
        <f>COUNTIF(#REF!,'liste des labo'!A76)</f>
        <v>#REF!</v>
      </c>
      <c r="M76" s="2" t="e">
        <f>COUNTIF(#REF!,'liste des labo'!A76)</f>
        <v>#REF!</v>
      </c>
    </row>
    <row r="77" spans="1:13" s="2" customFormat="1" ht="63">
      <c r="A77" s="70" t="s">
        <v>2374</v>
      </c>
      <c r="B77" s="2" t="s">
        <v>2375</v>
      </c>
      <c r="C77" s="2" t="s">
        <v>1684</v>
      </c>
      <c r="D77" s="2" t="s">
        <v>976</v>
      </c>
      <c r="K77" s="71"/>
      <c r="L77" s="2" t="e">
        <f>COUNTIF(#REF!,'liste des labo'!A77)</f>
        <v>#REF!</v>
      </c>
      <c r="M77" s="2" t="e">
        <f>COUNTIF(#REF!,'liste des labo'!A77)</f>
        <v>#REF!</v>
      </c>
    </row>
    <row r="78" spans="1:13" ht="63">
      <c r="A78" s="70" t="s">
        <v>1263</v>
      </c>
      <c r="B78" s="16" t="s">
        <v>891</v>
      </c>
      <c r="C78" s="2" t="s">
        <v>250</v>
      </c>
      <c r="D78" s="2" t="s">
        <v>892</v>
      </c>
      <c r="E78" s="2" t="s">
        <v>661</v>
      </c>
      <c r="F78" s="2" t="s">
        <v>893</v>
      </c>
      <c r="G78" s="2"/>
      <c r="H78" s="2"/>
      <c r="I78" s="2"/>
      <c r="J78" s="2"/>
      <c r="K78" s="71"/>
      <c r="L78" s="2" t="e">
        <f>COUNTIF(#REF!,'liste des labo'!A78)</f>
        <v>#REF!</v>
      </c>
      <c r="M78" s="2" t="e">
        <f>COUNTIF(#REF!,'liste des labo'!A78)</f>
        <v>#REF!</v>
      </c>
    </row>
    <row r="79" spans="1:13" ht="63">
      <c r="A79" s="73" t="s">
        <v>1264</v>
      </c>
      <c r="B79" s="16" t="s">
        <v>972</v>
      </c>
      <c r="C79" s="2" t="s">
        <v>250</v>
      </c>
      <c r="D79" s="16" t="s">
        <v>973</v>
      </c>
      <c r="E79" s="16" t="s">
        <v>970</v>
      </c>
      <c r="F79" s="2"/>
      <c r="G79" s="2"/>
      <c r="H79" s="2"/>
      <c r="I79" s="2"/>
      <c r="J79" s="2"/>
      <c r="K79" s="71"/>
      <c r="L79" s="2" t="e">
        <f>COUNTIF(#REF!,'liste des labo'!A79)</f>
        <v>#REF!</v>
      </c>
      <c r="M79" s="2" t="e">
        <f>COUNTIF(#REF!,'liste des labo'!A79)</f>
        <v>#REF!</v>
      </c>
    </row>
    <row r="80" spans="1:13" ht="42">
      <c r="A80" s="72" t="s">
        <v>1480</v>
      </c>
      <c r="B80" s="16" t="s">
        <v>1481</v>
      </c>
      <c r="C80" s="2" t="s">
        <v>250</v>
      </c>
      <c r="D80" s="2" t="s">
        <v>1482</v>
      </c>
      <c r="E80" s="2" t="s">
        <v>399</v>
      </c>
      <c r="F80" s="2"/>
      <c r="G80" s="2"/>
      <c r="H80" s="2"/>
      <c r="I80" s="2"/>
      <c r="J80" s="2"/>
      <c r="K80" s="71"/>
      <c r="L80" s="2" t="e">
        <f>COUNTIF(#REF!,'liste des labo'!A80)</f>
        <v>#REF!</v>
      </c>
      <c r="M80" s="2" t="e">
        <f>COUNTIF(#REF!,'liste des labo'!A80)</f>
        <v>#REF!</v>
      </c>
    </row>
    <row r="81" spans="1:13" s="2" customFormat="1" ht="42">
      <c r="A81" s="70" t="s">
        <v>2078</v>
      </c>
      <c r="B81" s="2" t="s">
        <v>2079</v>
      </c>
      <c r="C81" s="2" t="s">
        <v>250</v>
      </c>
      <c r="D81" s="2" t="s">
        <v>661</v>
      </c>
      <c r="E81" s="2" t="s">
        <v>896</v>
      </c>
      <c r="K81" s="71"/>
      <c r="L81" s="2" t="e">
        <f>COUNTIF(#REF!,'liste des labo'!A81)</f>
        <v>#REF!</v>
      </c>
      <c r="M81" s="2" t="e">
        <f>COUNTIF(#REF!,'liste des labo'!A81)</f>
        <v>#REF!</v>
      </c>
    </row>
    <row r="82" spans="1:13" ht="42">
      <c r="A82" s="72" t="s">
        <v>1506</v>
      </c>
      <c r="B82" s="16" t="s">
        <v>1507</v>
      </c>
      <c r="C82" s="2" t="s">
        <v>743</v>
      </c>
      <c r="D82" s="2" t="s">
        <v>1362</v>
      </c>
      <c r="E82" s="2"/>
      <c r="F82" s="2"/>
      <c r="G82" s="2"/>
      <c r="H82" s="2"/>
      <c r="I82" s="2"/>
      <c r="J82" s="2"/>
      <c r="K82" s="71"/>
      <c r="L82" s="2" t="e">
        <f>COUNTIF(#REF!,'liste des labo'!A82)</f>
        <v>#REF!</v>
      </c>
      <c r="M82" s="2" t="e">
        <f>COUNTIF(#REF!,'liste des labo'!A82)</f>
        <v>#REF!</v>
      </c>
    </row>
    <row r="83" spans="1:13" s="2" customFormat="1" ht="42">
      <c r="A83" s="70" t="s">
        <v>1848</v>
      </c>
      <c r="B83" s="2" t="s">
        <v>1849</v>
      </c>
      <c r="C83" s="2" t="s">
        <v>250</v>
      </c>
      <c r="D83" s="2" t="s">
        <v>245</v>
      </c>
      <c r="K83" s="71"/>
      <c r="L83" s="2" t="e">
        <f>COUNTIF(#REF!,'liste des labo'!A83)</f>
        <v>#REF!</v>
      </c>
      <c r="M83" s="2" t="e">
        <f>COUNTIF(#REF!,'liste des labo'!A83)</f>
        <v>#REF!</v>
      </c>
    </row>
    <row r="84" spans="1:13" s="2" customFormat="1" ht="63">
      <c r="A84" s="72" t="s">
        <v>1902</v>
      </c>
      <c r="B84" s="2" t="s">
        <v>1903</v>
      </c>
      <c r="C84" s="2" t="s">
        <v>1677</v>
      </c>
      <c r="D84" s="2" t="s">
        <v>250</v>
      </c>
      <c r="E84" s="2" t="s">
        <v>376</v>
      </c>
      <c r="K84" s="71"/>
      <c r="L84" s="2" t="e">
        <f>COUNTIF(#REF!,'liste des labo'!A84)</f>
        <v>#REF!</v>
      </c>
      <c r="M84" s="2" t="e">
        <f>COUNTIF(#REF!,'liste des labo'!A84)</f>
        <v>#REF!</v>
      </c>
    </row>
    <row r="85" spans="1:13" s="2" customFormat="1" ht="126">
      <c r="A85" s="72" t="s">
        <v>1439</v>
      </c>
      <c r="B85" s="16" t="s">
        <v>1440</v>
      </c>
      <c r="C85" s="2" t="s">
        <v>250</v>
      </c>
      <c r="D85" s="2" t="s">
        <v>946</v>
      </c>
      <c r="E85" s="2" t="s">
        <v>1441</v>
      </c>
      <c r="F85" s="2" t="s">
        <v>743</v>
      </c>
      <c r="G85" s="2" t="s">
        <v>906</v>
      </c>
      <c r="H85" s="2" t="s">
        <v>1381</v>
      </c>
      <c r="I85" s="2" t="s">
        <v>1377</v>
      </c>
      <c r="K85" s="71"/>
      <c r="L85" s="2" t="e">
        <f>COUNTIF(#REF!,'liste des labo'!A85)</f>
        <v>#REF!</v>
      </c>
      <c r="M85" s="2" t="e">
        <f>COUNTIF(#REF!,'liste des labo'!A85)</f>
        <v>#REF!</v>
      </c>
    </row>
    <row r="86" spans="1:13" s="2" customFormat="1" ht="84">
      <c r="A86" s="72" t="s">
        <v>1799</v>
      </c>
      <c r="B86" s="2" t="s">
        <v>1800</v>
      </c>
      <c r="C86" s="2" t="s">
        <v>250</v>
      </c>
      <c r="D86" s="2" t="s">
        <v>1496</v>
      </c>
      <c r="E86" s="2" t="s">
        <v>1792</v>
      </c>
      <c r="F86" s="2" t="s">
        <v>1801</v>
      </c>
      <c r="G86" s="2" t="s">
        <v>1791</v>
      </c>
      <c r="K86" s="71"/>
      <c r="L86" s="2" t="e">
        <f>COUNTIF(#REF!,'liste des labo'!A86)</f>
        <v>#REF!</v>
      </c>
      <c r="M86" s="2" t="e">
        <f>COUNTIF(#REF!,'liste des labo'!A86)</f>
        <v>#REF!</v>
      </c>
    </row>
    <row r="87" spans="1:13" ht="84">
      <c r="A87" s="70" t="s">
        <v>2169</v>
      </c>
      <c r="B87" s="2" t="s">
        <v>2170</v>
      </c>
      <c r="C87" s="2" t="s">
        <v>2031</v>
      </c>
      <c r="D87" s="2"/>
      <c r="E87" s="2"/>
      <c r="F87" s="2"/>
      <c r="G87" s="2"/>
      <c r="H87" s="2"/>
      <c r="I87" s="2"/>
      <c r="J87" s="2"/>
      <c r="K87" s="71"/>
      <c r="L87" s="2" t="e">
        <f>COUNTIF(#REF!,'liste des labo'!A87)</f>
        <v>#REF!</v>
      </c>
      <c r="M87" s="2" t="e">
        <f>COUNTIF(#REF!,'liste des labo'!A87)</f>
        <v>#REF!</v>
      </c>
    </row>
    <row r="88" spans="1:13" s="2" customFormat="1" ht="63">
      <c r="A88" s="72" t="s">
        <v>1265</v>
      </c>
      <c r="B88" s="2" t="s">
        <v>810</v>
      </c>
      <c r="C88" s="2" t="s">
        <v>273</v>
      </c>
      <c r="D88" s="2" t="s">
        <v>811</v>
      </c>
      <c r="K88" s="71"/>
      <c r="L88" s="2" t="e">
        <f>COUNTIF(#REF!,'liste des labo'!A88)</f>
        <v>#REF!</v>
      </c>
      <c r="M88" s="2" t="e">
        <f>COUNTIF(#REF!,'liste des labo'!A88)</f>
        <v>#REF!</v>
      </c>
    </row>
    <row r="89" spans="1:13" ht="84">
      <c r="A89" s="70" t="s">
        <v>1491</v>
      </c>
      <c r="B89" s="16" t="s">
        <v>1492</v>
      </c>
      <c r="C89" s="2" t="s">
        <v>1493</v>
      </c>
      <c r="D89" s="2" t="s">
        <v>1381</v>
      </c>
      <c r="E89" s="2"/>
      <c r="F89" s="2"/>
      <c r="G89" s="2"/>
      <c r="H89" s="2"/>
      <c r="I89" s="2"/>
      <c r="J89" s="2"/>
      <c r="K89" s="71"/>
      <c r="L89" s="2" t="e">
        <f>COUNTIF(#REF!,'liste des labo'!A89)</f>
        <v>#REF!</v>
      </c>
      <c r="M89" s="2" t="e">
        <f>COUNTIF(#REF!,'liste des labo'!A89)</f>
        <v>#REF!</v>
      </c>
    </row>
    <row r="90" spans="1:13" s="2" customFormat="1" ht="84">
      <c r="A90" s="72" t="s">
        <v>1350</v>
      </c>
      <c r="B90" s="16" t="s">
        <v>1331</v>
      </c>
      <c r="C90" s="2" t="s">
        <v>1109</v>
      </c>
      <c r="D90" s="2" t="s">
        <v>250</v>
      </c>
      <c r="E90" s="2" t="s">
        <v>278</v>
      </c>
      <c r="F90" s="2" t="s">
        <v>286</v>
      </c>
      <c r="K90" s="71"/>
      <c r="L90" s="2" t="e">
        <f>COUNTIF(#REF!,'liste des labo'!A90)</f>
        <v>#REF!</v>
      </c>
      <c r="M90" s="2" t="e">
        <f>COUNTIF(#REF!,'liste des labo'!A90)</f>
        <v>#REF!</v>
      </c>
    </row>
    <row r="91" spans="1:13" ht="42">
      <c r="A91" s="72" t="s">
        <v>1266</v>
      </c>
      <c r="B91" s="16" t="s">
        <v>739</v>
      </c>
      <c r="C91" s="16" t="s">
        <v>734</v>
      </c>
      <c r="D91" s="2"/>
      <c r="E91" s="2"/>
      <c r="F91" s="2"/>
      <c r="G91" s="2"/>
      <c r="L91" s="2" t="e">
        <f>COUNTIF(#REF!,'liste des labo'!A91)</f>
        <v>#REF!</v>
      </c>
      <c r="M91" s="2" t="e">
        <f>COUNTIF(#REF!,'liste des labo'!A91)</f>
        <v>#REF!</v>
      </c>
    </row>
    <row r="92" spans="1:13" ht="63">
      <c r="A92" s="72" t="s">
        <v>1930</v>
      </c>
      <c r="B92" s="2" t="s">
        <v>1931</v>
      </c>
      <c r="C92" s="2" t="s">
        <v>803</v>
      </c>
      <c r="D92" s="2"/>
      <c r="E92" s="2"/>
      <c r="F92" s="2"/>
      <c r="G92" s="2"/>
      <c r="H92" s="2"/>
      <c r="I92" s="2"/>
      <c r="J92" s="2"/>
      <c r="K92" s="71"/>
      <c r="L92" s="2" t="e">
        <f>COUNTIF(#REF!,'liste des labo'!A92)</f>
        <v>#REF!</v>
      </c>
      <c r="M92" s="2" t="e">
        <f>COUNTIF(#REF!,'liste des labo'!A92)</f>
        <v>#REF!</v>
      </c>
    </row>
    <row r="93" spans="1:13" s="2" customFormat="1" ht="84">
      <c r="A93" s="70" t="s">
        <v>2392</v>
      </c>
      <c r="B93" s="2" t="s">
        <v>2393</v>
      </c>
      <c r="C93" s="2" t="s">
        <v>250</v>
      </c>
      <c r="D93" s="2" t="s">
        <v>2396</v>
      </c>
      <c r="E93" s="2" t="s">
        <v>2394</v>
      </c>
      <c r="F93" s="2" t="s">
        <v>2395</v>
      </c>
      <c r="G93" s="2" t="s">
        <v>1438</v>
      </c>
      <c r="K93" s="71"/>
      <c r="L93" s="2" t="e">
        <f>COUNTIF(#REF!,'liste des labo'!A93)</f>
        <v>#REF!</v>
      </c>
      <c r="M93" s="2" t="e">
        <f>COUNTIF(#REF!,'liste des labo'!A93)</f>
        <v>#REF!</v>
      </c>
    </row>
    <row r="94" spans="1:13" s="2" customFormat="1" ht="42">
      <c r="A94" s="72" t="s">
        <v>1636</v>
      </c>
      <c r="B94" s="2" t="s">
        <v>1637</v>
      </c>
      <c r="C94" s="2" t="s">
        <v>1505</v>
      </c>
      <c r="K94" s="71"/>
      <c r="L94" s="2" t="e">
        <f>COUNTIF(#REF!,'liste des labo'!A94)</f>
        <v>#REF!</v>
      </c>
      <c r="M94" s="2" t="e">
        <f>COUNTIF(#REF!,'liste des labo'!A94)</f>
        <v>#REF!</v>
      </c>
    </row>
    <row r="95" spans="1:13" s="2" customFormat="1" ht="42">
      <c r="A95" s="70" t="s">
        <v>2222</v>
      </c>
      <c r="B95" s="2" t="s">
        <v>2223</v>
      </c>
      <c r="C95" s="2" t="s">
        <v>2224</v>
      </c>
      <c r="K95" s="71"/>
      <c r="L95" s="2" t="e">
        <f>COUNTIF(#REF!,'liste des labo'!A95)</f>
        <v>#REF!</v>
      </c>
      <c r="M95" s="2" t="e">
        <f>COUNTIF(#REF!,'liste des labo'!A95)</f>
        <v>#REF!</v>
      </c>
    </row>
    <row r="96" spans="1:13" s="2" customFormat="1" ht="63">
      <c r="A96" s="70" t="s">
        <v>2171</v>
      </c>
      <c r="B96" s="2" t="s">
        <v>2172</v>
      </c>
      <c r="C96" s="2" t="s">
        <v>1684</v>
      </c>
      <c r="D96" s="2" t="s">
        <v>278</v>
      </c>
      <c r="K96" s="71"/>
      <c r="L96" s="2" t="e">
        <f>COUNTIF(#REF!,'liste des labo'!A96)</f>
        <v>#REF!</v>
      </c>
      <c r="M96" s="2" t="e">
        <f>COUNTIF(#REF!,'liste des labo'!A96)</f>
        <v>#REF!</v>
      </c>
    </row>
    <row r="97" spans="1:13" s="2" customFormat="1" ht="63">
      <c r="A97" s="70" t="s">
        <v>1267</v>
      </c>
      <c r="B97" s="16" t="s">
        <v>958</v>
      </c>
      <c r="C97" s="16" t="s">
        <v>959</v>
      </c>
      <c r="D97" s="16" t="s">
        <v>960</v>
      </c>
      <c r="K97" s="71"/>
      <c r="L97" s="2" t="e">
        <f>COUNTIF(#REF!,'liste des labo'!A97)</f>
        <v>#REF!</v>
      </c>
      <c r="M97" s="2" t="e">
        <f>COUNTIF(#REF!,'liste des labo'!A97)</f>
        <v>#REF!</v>
      </c>
    </row>
    <row r="98" spans="1:13" s="2" customFormat="1" ht="63">
      <c r="A98" s="73" t="s">
        <v>1268</v>
      </c>
      <c r="B98" s="16" t="s">
        <v>958</v>
      </c>
      <c r="C98" s="16" t="s">
        <v>959</v>
      </c>
      <c r="D98" s="16" t="s">
        <v>960</v>
      </c>
      <c r="K98" s="71"/>
      <c r="L98" s="2" t="e">
        <f>COUNTIF(#REF!,'liste des labo'!A98)</f>
        <v>#REF!</v>
      </c>
      <c r="M98" s="2" t="e">
        <f>COUNTIF(#REF!,'liste des labo'!A98)</f>
        <v>#REF!</v>
      </c>
    </row>
    <row r="99" spans="1:13" s="2" customFormat="1" ht="42">
      <c r="A99" s="72" t="s">
        <v>1269</v>
      </c>
      <c r="B99" s="16" t="s">
        <v>795</v>
      </c>
      <c r="C99" s="2" t="s">
        <v>250</v>
      </c>
      <c r="D99" s="2" t="s">
        <v>273</v>
      </c>
      <c r="E99" s="2" t="s">
        <v>792</v>
      </c>
      <c r="F99" s="2" t="s">
        <v>284</v>
      </c>
      <c r="G99" s="2" t="s">
        <v>245</v>
      </c>
      <c r="H99" s="13"/>
      <c r="I99" s="13"/>
      <c r="J99" s="13"/>
      <c r="K99" s="69"/>
      <c r="L99" s="2" t="e">
        <f>COUNTIF(#REF!,'liste des labo'!A99)</f>
        <v>#REF!</v>
      </c>
      <c r="M99" s="2" t="e">
        <f>COUNTIF(#REF!,'liste des labo'!A99)</f>
        <v>#REF!</v>
      </c>
    </row>
    <row r="100" spans="1:13" ht="42">
      <c r="A100" s="70" t="s">
        <v>2162</v>
      </c>
      <c r="B100" s="2" t="s">
        <v>2163</v>
      </c>
      <c r="C100" s="2" t="s">
        <v>250</v>
      </c>
      <c r="D100" s="2" t="s">
        <v>1104</v>
      </c>
      <c r="E100" s="2" t="s">
        <v>2164</v>
      </c>
      <c r="F100" s="2" t="s">
        <v>946</v>
      </c>
      <c r="G100" s="2" t="s">
        <v>857</v>
      </c>
      <c r="H100" s="2" t="s">
        <v>245</v>
      </c>
      <c r="I100" s="2" t="s">
        <v>658</v>
      </c>
      <c r="J100" s="2"/>
      <c r="K100" s="71"/>
      <c r="L100" s="2" t="e">
        <f>COUNTIF(#REF!,'liste des labo'!A100)</f>
        <v>#REF!</v>
      </c>
      <c r="M100" s="2" t="e">
        <f>COUNTIF(#REF!,'liste des labo'!A100)</f>
        <v>#REF!</v>
      </c>
    </row>
    <row r="101" spans="1:13" ht="84">
      <c r="A101" s="72" t="s">
        <v>1485</v>
      </c>
      <c r="B101" s="16" t="s">
        <v>1486</v>
      </c>
      <c r="C101" s="2" t="s">
        <v>250</v>
      </c>
      <c r="D101" s="2" t="s">
        <v>743</v>
      </c>
      <c r="E101" s="2" t="s">
        <v>1099</v>
      </c>
      <c r="F101" s="2" t="s">
        <v>376</v>
      </c>
      <c r="G101" s="2" t="s">
        <v>1322</v>
      </c>
      <c r="H101" s="2" t="s">
        <v>1381</v>
      </c>
      <c r="I101" s="2"/>
      <c r="J101" s="2"/>
      <c r="K101" s="71"/>
      <c r="L101" s="2" t="e">
        <f>COUNTIF(#REF!,'liste des labo'!A101)</f>
        <v>#REF!</v>
      </c>
      <c r="M101" s="2" t="e">
        <f>COUNTIF(#REF!,'liste des labo'!A101)</f>
        <v>#REF!</v>
      </c>
    </row>
    <row r="102" spans="1:13" s="2" customFormat="1" ht="84">
      <c r="A102" s="72" t="s">
        <v>1688</v>
      </c>
      <c r="B102" s="16" t="s">
        <v>1689</v>
      </c>
      <c r="C102" s="2" t="s">
        <v>1381</v>
      </c>
      <c r="D102" s="2" t="s">
        <v>399</v>
      </c>
      <c r="K102" s="71"/>
      <c r="L102" s="2" t="e">
        <f>COUNTIF(#REF!,'liste des labo'!A102)</f>
        <v>#REF!</v>
      </c>
      <c r="M102" s="2" t="e">
        <f>COUNTIF(#REF!,'liste des labo'!A102)</f>
        <v>#REF!</v>
      </c>
    </row>
    <row r="103" spans="1:13" ht="63">
      <c r="A103" s="80" t="s">
        <v>1928</v>
      </c>
      <c r="B103" s="13" t="s">
        <v>1929</v>
      </c>
      <c r="C103" s="13" t="s">
        <v>501</v>
      </c>
      <c r="L103" s="2" t="e">
        <f>COUNTIF(#REF!,'liste des labo'!A103)</f>
        <v>#REF!</v>
      </c>
      <c r="M103" s="2" t="e">
        <f>COUNTIF(#REF!,'liste des labo'!A103)</f>
        <v>#REF!</v>
      </c>
    </row>
    <row r="104" spans="1:13" s="2" customFormat="1" ht="63">
      <c r="A104" s="72" t="s">
        <v>1771</v>
      </c>
      <c r="B104" s="13" t="s">
        <v>1772</v>
      </c>
      <c r="C104" s="13" t="s">
        <v>250</v>
      </c>
      <c r="D104" s="13" t="s">
        <v>1101</v>
      </c>
      <c r="E104" s="13" t="s">
        <v>1326</v>
      </c>
      <c r="F104" s="13" t="s">
        <v>564</v>
      </c>
      <c r="G104" s="13" t="s">
        <v>1099</v>
      </c>
      <c r="H104" s="13" t="s">
        <v>1684</v>
      </c>
      <c r="I104" s="13" t="s">
        <v>1012</v>
      </c>
      <c r="J104" s="13" t="s">
        <v>743</v>
      </c>
      <c r="K104" s="69" t="s">
        <v>1773</v>
      </c>
      <c r="L104" s="2" t="e">
        <f>COUNTIF(#REF!,'liste des labo'!A104)</f>
        <v>#REF!</v>
      </c>
      <c r="M104" s="2" t="e">
        <f>COUNTIF(#REF!,'liste des labo'!A104)</f>
        <v>#REF!</v>
      </c>
    </row>
    <row r="105" spans="1:13" ht="84">
      <c r="A105" s="70" t="s">
        <v>1383</v>
      </c>
      <c r="B105" s="16" t="s">
        <v>1384</v>
      </c>
      <c r="C105" s="2" t="s">
        <v>1385</v>
      </c>
      <c r="D105" s="2" t="s">
        <v>807</v>
      </c>
      <c r="E105" s="2" t="s">
        <v>1373</v>
      </c>
      <c r="F105" s="2" t="s">
        <v>507</v>
      </c>
      <c r="G105" s="2" t="s">
        <v>1375</v>
      </c>
      <c r="H105" s="2" t="s">
        <v>1386</v>
      </c>
      <c r="I105" s="2" t="s">
        <v>1387</v>
      </c>
      <c r="J105" s="2" t="s">
        <v>1117</v>
      </c>
      <c r="K105" s="71" t="s">
        <v>1115</v>
      </c>
      <c r="L105" s="2" t="e">
        <f>COUNTIF(#REF!,'liste des labo'!A105)</f>
        <v>#REF!</v>
      </c>
      <c r="M105" s="2" t="e">
        <f>COUNTIF(#REF!,'liste des labo'!A105)</f>
        <v>#REF!</v>
      </c>
    </row>
    <row r="106" spans="1:13" s="2" customFormat="1" ht="63">
      <c r="A106" s="72" t="s">
        <v>1682</v>
      </c>
      <c r="B106" s="81" t="s">
        <v>1683</v>
      </c>
      <c r="C106" s="2" t="s">
        <v>250</v>
      </c>
      <c r="D106" s="2" t="s">
        <v>1684</v>
      </c>
      <c r="E106" s="2" t="s">
        <v>890</v>
      </c>
      <c r="F106" s="2" t="s">
        <v>1322</v>
      </c>
      <c r="K106" s="71"/>
      <c r="L106" s="2" t="e">
        <f>COUNTIF(#REF!,'liste des labo'!A106)</f>
        <v>#REF!</v>
      </c>
      <c r="M106" s="2" t="e">
        <f>COUNTIF(#REF!,'liste des labo'!A106)</f>
        <v>#REF!</v>
      </c>
    </row>
    <row r="107" spans="1:13" ht="42">
      <c r="A107" s="72" t="s">
        <v>1908</v>
      </c>
      <c r="B107" s="2" t="s">
        <v>1909</v>
      </c>
      <c r="C107" s="2" t="s">
        <v>250</v>
      </c>
      <c r="D107" s="2" t="s">
        <v>976</v>
      </c>
      <c r="E107" s="2"/>
      <c r="F107" s="2"/>
      <c r="G107" s="2"/>
      <c r="H107" s="2"/>
      <c r="I107" s="2"/>
      <c r="J107" s="2"/>
      <c r="K107" s="71"/>
      <c r="L107" s="2" t="e">
        <f>COUNTIF(#REF!,'liste des labo'!A107)</f>
        <v>#REF!</v>
      </c>
      <c r="M107" s="2" t="e">
        <f>COUNTIF(#REF!,'liste des labo'!A107)</f>
        <v>#REF!</v>
      </c>
    </row>
    <row r="108" spans="1:13">
      <c r="A108" s="72" t="s">
        <v>1806</v>
      </c>
      <c r="B108" s="2" t="s">
        <v>1807</v>
      </c>
      <c r="C108" s="2" t="s">
        <v>742</v>
      </c>
      <c r="D108" s="2"/>
      <c r="E108" s="2"/>
      <c r="F108" s="2"/>
      <c r="G108" s="2"/>
      <c r="H108" s="2"/>
      <c r="I108" s="2"/>
      <c r="J108" s="2"/>
      <c r="K108" s="71"/>
      <c r="L108" s="2" t="e">
        <f>COUNTIF(#REF!,'liste des labo'!A108)</f>
        <v>#REF!</v>
      </c>
      <c r="M108" s="2" t="e">
        <f>COUNTIF(#REF!,'liste des labo'!A108)</f>
        <v>#REF!</v>
      </c>
    </row>
    <row r="109" spans="1:13" s="2" customFormat="1" ht="42">
      <c r="A109" s="73" t="s">
        <v>1270</v>
      </c>
      <c r="B109" s="16" t="s">
        <v>957</v>
      </c>
      <c r="C109" s="16" t="s">
        <v>661</v>
      </c>
      <c r="D109" s="2" t="s">
        <v>893</v>
      </c>
      <c r="K109" s="71"/>
      <c r="L109" s="2" t="e">
        <f>COUNTIF(#REF!,'liste des labo'!A109)</f>
        <v>#REF!</v>
      </c>
      <c r="M109" s="2" t="e">
        <f>COUNTIF(#REF!,'liste des labo'!A109)</f>
        <v>#REF!</v>
      </c>
    </row>
    <row r="110" spans="1:13" s="2" customFormat="1">
      <c r="A110" s="70" t="s">
        <v>438</v>
      </c>
      <c r="B110" s="13"/>
      <c r="C110" s="13"/>
      <c r="D110" s="13"/>
      <c r="E110" s="13"/>
      <c r="F110" s="13"/>
      <c r="G110" s="13"/>
      <c r="H110" s="13"/>
      <c r="I110" s="13"/>
      <c r="J110" s="13"/>
      <c r="K110" s="69"/>
      <c r="L110" s="2" t="e">
        <f>COUNTIF(#REF!,'liste des labo'!A110)</f>
        <v>#REF!</v>
      </c>
      <c r="M110" s="2" t="e">
        <f>COUNTIF(#REF!,'liste des labo'!A110)</f>
        <v>#REF!</v>
      </c>
    </row>
    <row r="111" spans="1:13" s="2" customFormat="1" ht="63">
      <c r="A111" s="70" t="s">
        <v>1823</v>
      </c>
      <c r="B111" s="2" t="s">
        <v>1824</v>
      </c>
      <c r="C111" s="2" t="s">
        <v>250</v>
      </c>
      <c r="D111" s="2" t="s">
        <v>1497</v>
      </c>
      <c r="E111" s="2" t="s">
        <v>1493</v>
      </c>
      <c r="K111" s="71"/>
      <c r="L111" s="2" t="e">
        <f>COUNTIF(#REF!,'liste des labo'!A111)</f>
        <v>#REF!</v>
      </c>
      <c r="M111" s="2" t="e">
        <f>COUNTIF(#REF!,'liste des labo'!A111)</f>
        <v>#REF!</v>
      </c>
    </row>
    <row r="112" spans="1:13" s="2" customFormat="1" ht="42">
      <c r="A112" s="70" t="s">
        <v>2024</v>
      </c>
      <c r="B112" s="2" t="s">
        <v>2025</v>
      </c>
      <c r="C112" s="2" t="s">
        <v>250</v>
      </c>
      <c r="D112" s="2" t="s">
        <v>906</v>
      </c>
      <c r="K112" s="71"/>
      <c r="L112" s="2" t="e">
        <f>COUNTIF(#REF!,'liste des labo'!A112)</f>
        <v>#REF!</v>
      </c>
      <c r="M112" s="2" t="e">
        <f>COUNTIF(#REF!,'liste des labo'!A112)</f>
        <v>#REF!</v>
      </c>
    </row>
    <row r="113" spans="1:13" ht="63">
      <c r="A113" s="70" t="s">
        <v>2165</v>
      </c>
      <c r="B113" s="2" t="s">
        <v>2166</v>
      </c>
      <c r="C113" s="2" t="s">
        <v>250</v>
      </c>
      <c r="D113" s="2" t="s">
        <v>1109</v>
      </c>
      <c r="E113" s="2" t="s">
        <v>811</v>
      </c>
      <c r="F113" s="2" t="s">
        <v>278</v>
      </c>
      <c r="G113" s="2"/>
      <c r="H113" s="2"/>
      <c r="I113" s="2"/>
      <c r="J113" s="2"/>
      <c r="K113" s="71"/>
      <c r="L113" s="2" t="e">
        <f>COUNTIF(#REF!,'liste des labo'!A113)</f>
        <v>#REF!</v>
      </c>
      <c r="M113" s="2" t="e">
        <f>COUNTIF(#REF!,'liste des labo'!A113)</f>
        <v>#REF!</v>
      </c>
    </row>
    <row r="114" spans="1:13" s="2" customFormat="1" ht="63">
      <c r="A114" s="72" t="s">
        <v>1271</v>
      </c>
      <c r="B114" s="16" t="s">
        <v>903</v>
      </c>
      <c r="C114" s="2" t="s">
        <v>250</v>
      </c>
      <c r="D114" s="16" t="s">
        <v>849</v>
      </c>
      <c r="E114" s="16" t="s">
        <v>904</v>
      </c>
      <c r="F114" s="16" t="s">
        <v>905</v>
      </c>
      <c r="K114" s="71"/>
      <c r="L114" s="2" t="e">
        <f>COUNTIF(#REF!,'liste des labo'!A114)</f>
        <v>#REF!</v>
      </c>
      <c r="M114" s="2" t="e">
        <f>COUNTIF(#REF!,'liste des labo'!A114)</f>
        <v>#REF!</v>
      </c>
    </row>
    <row r="115" spans="1:13" s="17" customFormat="1" ht="42">
      <c r="A115" s="70" t="s">
        <v>1775</v>
      </c>
      <c r="B115" s="2" t="s">
        <v>1776</v>
      </c>
      <c r="C115" s="2" t="s">
        <v>250</v>
      </c>
      <c r="D115" s="2" t="s">
        <v>658</v>
      </c>
      <c r="E115" s="2" t="s">
        <v>792</v>
      </c>
      <c r="F115" s="2" t="s">
        <v>273</v>
      </c>
      <c r="G115" s="2"/>
      <c r="H115" s="2"/>
      <c r="I115" s="2"/>
      <c r="J115" s="2"/>
      <c r="K115" s="71"/>
      <c r="L115" s="2" t="e">
        <f>COUNTIF(#REF!,'liste des labo'!A115)</f>
        <v>#REF!</v>
      </c>
      <c r="M115" s="2" t="e">
        <f>COUNTIF(#REF!,'liste des labo'!A115)</f>
        <v>#REF!</v>
      </c>
    </row>
    <row r="116" spans="1:13" s="2" customFormat="1" ht="42">
      <c r="A116" s="72" t="s">
        <v>1865</v>
      </c>
      <c r="B116" s="2" t="s">
        <v>1866</v>
      </c>
      <c r="C116" s="2" t="s">
        <v>250</v>
      </c>
      <c r="D116" s="2" t="s">
        <v>273</v>
      </c>
      <c r="K116" s="71"/>
      <c r="L116" s="2" t="e">
        <f>COUNTIF(#REF!,'liste des labo'!A116)</f>
        <v>#REF!</v>
      </c>
      <c r="M116" s="2" t="e">
        <f>COUNTIF(#REF!,'liste des labo'!A116)</f>
        <v>#REF!</v>
      </c>
    </row>
    <row r="117" spans="1:13" s="2" customFormat="1" ht="42">
      <c r="A117" s="70" t="s">
        <v>1272</v>
      </c>
      <c r="B117" s="19" t="s">
        <v>1108</v>
      </c>
      <c r="C117" s="19" t="s">
        <v>250</v>
      </c>
      <c r="D117" s="19" t="s">
        <v>1109</v>
      </c>
      <c r="E117" s="19" t="s">
        <v>278</v>
      </c>
      <c r="F117" s="19"/>
      <c r="G117" s="19"/>
      <c r="H117" s="19"/>
      <c r="I117" s="19"/>
      <c r="J117" s="19"/>
      <c r="K117" s="74"/>
      <c r="L117" s="2" t="e">
        <f>COUNTIF(#REF!,'liste des labo'!A117)</f>
        <v>#REF!</v>
      </c>
      <c r="M117" s="2" t="e">
        <f>COUNTIF(#REF!,'liste des labo'!A117)</f>
        <v>#REF!</v>
      </c>
    </row>
    <row r="118" spans="1:13" s="2" customFormat="1" ht="63">
      <c r="A118" s="70" t="s">
        <v>1840</v>
      </c>
      <c r="B118" s="2" t="s">
        <v>1841</v>
      </c>
      <c r="C118" s="2" t="s">
        <v>1792</v>
      </c>
      <c r="K118" s="71"/>
      <c r="L118" s="2" t="e">
        <f>COUNTIF(#REF!,'liste des labo'!A118)</f>
        <v>#REF!</v>
      </c>
      <c r="M118" s="2" t="e">
        <f>COUNTIF(#REF!,'liste des labo'!A118)</f>
        <v>#REF!</v>
      </c>
    </row>
    <row r="119" spans="1:13" s="2" customFormat="1" ht="63">
      <c r="A119" s="72" t="s">
        <v>1786</v>
      </c>
      <c r="B119" s="2" t="s">
        <v>1787</v>
      </c>
      <c r="C119" s="2" t="s">
        <v>1788</v>
      </c>
      <c r="D119" s="2" t="s">
        <v>792</v>
      </c>
      <c r="E119" s="2" t="s">
        <v>851</v>
      </c>
      <c r="F119" s="2" t="s">
        <v>896</v>
      </c>
      <c r="K119" s="71"/>
      <c r="L119" s="2" t="e">
        <f>COUNTIF(#REF!,'liste des labo'!A119)</f>
        <v>#REF!</v>
      </c>
      <c r="M119" s="2" t="e">
        <f>COUNTIF(#REF!,'liste des labo'!A119)</f>
        <v>#REF!</v>
      </c>
    </row>
    <row r="120" spans="1:13" s="2" customFormat="1" ht="126">
      <c r="A120" s="72" t="s">
        <v>1910</v>
      </c>
      <c r="B120" s="2" t="s">
        <v>1911</v>
      </c>
      <c r="C120" s="2" t="s">
        <v>1912</v>
      </c>
      <c r="D120" s="2" t="s">
        <v>1482</v>
      </c>
      <c r="E120" s="2" t="s">
        <v>743</v>
      </c>
      <c r="F120" s="2" t="s">
        <v>1812</v>
      </c>
      <c r="G120" s="2" t="s">
        <v>1381</v>
      </c>
      <c r="H120" s="2" t="s">
        <v>1377</v>
      </c>
      <c r="I120" s="2" t="s">
        <v>1385</v>
      </c>
      <c r="K120" s="71"/>
      <c r="L120" s="2" t="e">
        <f>COUNTIF(#REF!,'liste des labo'!A120)</f>
        <v>#REF!</v>
      </c>
      <c r="M120" s="2" t="e">
        <f>COUNTIF(#REF!,'liste des labo'!A120)</f>
        <v>#REF!</v>
      </c>
    </row>
    <row r="121" spans="1:13" s="2" customFormat="1" ht="84">
      <c r="A121" s="70" t="s">
        <v>1978</v>
      </c>
      <c r="B121" s="2" t="s">
        <v>1979</v>
      </c>
      <c r="C121" s="2" t="s">
        <v>1482</v>
      </c>
      <c r="D121" s="2" t="s">
        <v>1812</v>
      </c>
      <c r="E121" s="2" t="s">
        <v>250</v>
      </c>
      <c r="F121" s="2" t="s">
        <v>1381</v>
      </c>
      <c r="K121" s="71"/>
      <c r="L121" s="2" t="e">
        <f>COUNTIF(#REF!,'liste des labo'!A121)</f>
        <v>#REF!</v>
      </c>
      <c r="M121" s="2" t="e">
        <f>COUNTIF(#REF!,'liste des labo'!A121)</f>
        <v>#REF!</v>
      </c>
    </row>
    <row r="122" spans="1:13" s="2" customFormat="1" ht="42">
      <c r="A122" s="70" t="s">
        <v>2080</v>
      </c>
      <c r="B122" s="2" t="s">
        <v>2081</v>
      </c>
      <c r="C122" s="2" t="s">
        <v>250</v>
      </c>
      <c r="D122" s="2" t="s">
        <v>661</v>
      </c>
      <c r="E122" s="2" t="s">
        <v>893</v>
      </c>
      <c r="K122" s="71"/>
      <c r="L122" s="2" t="e">
        <f>COUNTIF(#REF!,'liste des labo'!A122)</f>
        <v>#REF!</v>
      </c>
      <c r="M122" s="2" t="e">
        <f>COUNTIF(#REF!,'liste des labo'!A122)</f>
        <v>#REF!</v>
      </c>
    </row>
    <row r="123" spans="1:13" s="2" customFormat="1" ht="42">
      <c r="A123" s="70" t="s">
        <v>1273</v>
      </c>
      <c r="B123" s="2" t="s">
        <v>250</v>
      </c>
      <c r="C123" s="2" t="s">
        <v>786</v>
      </c>
      <c r="H123" s="13"/>
      <c r="I123" s="13"/>
      <c r="J123" s="13"/>
      <c r="K123" s="69"/>
      <c r="L123" s="2" t="e">
        <f>COUNTIF(#REF!,'liste des labo'!A123)</f>
        <v>#REF!</v>
      </c>
      <c r="M123" s="2" t="e">
        <f>COUNTIF(#REF!,'liste des labo'!A123)</f>
        <v>#REF!</v>
      </c>
    </row>
    <row r="124" spans="1:13" s="2" customFormat="1" ht="63">
      <c r="A124" s="73" t="s">
        <v>1922</v>
      </c>
      <c r="B124" s="13" t="s">
        <v>1923</v>
      </c>
      <c r="C124" s="13" t="s">
        <v>1884</v>
      </c>
      <c r="D124" s="13" t="s">
        <v>1924</v>
      </c>
      <c r="E124" s="13" t="s">
        <v>1371</v>
      </c>
      <c r="F124" s="13" t="s">
        <v>250</v>
      </c>
      <c r="G124" s="13"/>
      <c r="H124" s="13"/>
      <c r="I124" s="13"/>
      <c r="J124" s="13"/>
      <c r="K124" s="69"/>
      <c r="L124" s="2" t="e">
        <f>COUNTIF(#REF!,'liste des labo'!A124)</f>
        <v>#REF!</v>
      </c>
      <c r="M124" s="2" t="e">
        <f>COUNTIF(#REF!,'liste des labo'!A124)</f>
        <v>#REF!</v>
      </c>
    </row>
    <row r="125" spans="1:13" s="2" customFormat="1" ht="84">
      <c r="A125" s="70" t="s">
        <v>2397</v>
      </c>
      <c r="B125" s="2" t="s">
        <v>2398</v>
      </c>
      <c r="C125" s="2" t="s">
        <v>1375</v>
      </c>
      <c r="D125" s="2" t="s">
        <v>1115</v>
      </c>
      <c r="K125" s="71"/>
      <c r="L125" s="2" t="e">
        <f>COUNTIF(#REF!,'liste des labo'!A125)</f>
        <v>#REF!</v>
      </c>
      <c r="M125" s="2" t="e">
        <f>COUNTIF(#REF!,'liste des labo'!A125)</f>
        <v>#REF!</v>
      </c>
    </row>
    <row r="126" spans="1:13" s="2" customFormat="1" ht="42">
      <c r="A126" s="70" t="s">
        <v>2312</v>
      </c>
      <c r="B126" s="2" t="s">
        <v>2313</v>
      </c>
      <c r="C126" s="2" t="s">
        <v>250</v>
      </c>
      <c r="D126" s="2" t="s">
        <v>2314</v>
      </c>
      <c r="E126" s="2" t="s">
        <v>743</v>
      </c>
      <c r="F126" s="2" t="s">
        <v>376</v>
      </c>
      <c r="G126" s="2" t="s">
        <v>1505</v>
      </c>
      <c r="K126" s="71"/>
      <c r="L126" s="2" t="e">
        <f>COUNTIF(#REF!,'liste des labo'!A126)</f>
        <v>#REF!</v>
      </c>
      <c r="M126" s="2" t="e">
        <f>COUNTIF(#REF!,'liste des labo'!A126)</f>
        <v>#REF!</v>
      </c>
    </row>
    <row r="127" spans="1:13" s="2" customFormat="1" ht="42">
      <c r="A127" s="70" t="s">
        <v>2399</v>
      </c>
      <c r="B127" s="2" t="s">
        <v>2400</v>
      </c>
      <c r="C127" s="2" t="s">
        <v>1372</v>
      </c>
      <c r="K127" s="71"/>
      <c r="L127" s="2" t="e">
        <f>COUNTIF(#REF!,'liste des labo'!A127)</f>
        <v>#REF!</v>
      </c>
      <c r="M127" s="2" t="e">
        <f>COUNTIF(#REF!,'liste des labo'!A127)</f>
        <v>#REF!</v>
      </c>
    </row>
    <row r="128" spans="1:13" s="2" customFormat="1" ht="42">
      <c r="A128" s="72" t="s">
        <v>1879</v>
      </c>
      <c r="B128" s="2" t="s">
        <v>1880</v>
      </c>
      <c r="C128" s="2" t="s">
        <v>250</v>
      </c>
      <c r="D128" s="2" t="s">
        <v>1881</v>
      </c>
      <c r="K128" s="71"/>
      <c r="L128" s="2" t="e">
        <f>COUNTIF(#REF!,'liste des labo'!A128)</f>
        <v>#REF!</v>
      </c>
      <c r="M128" s="2" t="e">
        <f>COUNTIF(#REF!,'liste des labo'!A128)</f>
        <v>#REF!</v>
      </c>
    </row>
    <row r="129" spans="1:13" s="2" customFormat="1" ht="42">
      <c r="A129" s="72" t="s">
        <v>1784</v>
      </c>
      <c r="B129" s="2" t="s">
        <v>1785</v>
      </c>
      <c r="C129" s="2" t="s">
        <v>250</v>
      </c>
      <c r="D129" s="2" t="s">
        <v>1101</v>
      </c>
      <c r="E129" s="2" t="s">
        <v>1012</v>
      </c>
      <c r="F129" s="2" t="s">
        <v>376</v>
      </c>
      <c r="G129" s="2" t="s">
        <v>976</v>
      </c>
      <c r="K129" s="71"/>
      <c r="L129" s="2" t="e">
        <f>COUNTIF(#REF!,'liste des labo'!A129)</f>
        <v>#REF!</v>
      </c>
      <c r="M129" s="2" t="e">
        <f>COUNTIF(#REF!,'liste des labo'!A129)</f>
        <v>#REF!</v>
      </c>
    </row>
    <row r="130" spans="1:13" s="2" customFormat="1" ht="84">
      <c r="A130" s="70" t="s">
        <v>2229</v>
      </c>
      <c r="B130" s="2" t="s">
        <v>2230</v>
      </c>
      <c r="C130" s="2" t="s">
        <v>1424</v>
      </c>
      <c r="D130" s="2" t="s">
        <v>1381</v>
      </c>
      <c r="K130" s="71"/>
      <c r="L130" s="2" t="e">
        <f>COUNTIF(#REF!,'liste des labo'!A130)</f>
        <v>#REF!</v>
      </c>
      <c r="M130" s="2" t="e">
        <f>COUNTIF(#REF!,'liste des labo'!A130)</f>
        <v>#REF!</v>
      </c>
    </row>
    <row r="131" spans="1:13" s="2" customFormat="1" ht="63">
      <c r="A131" s="72" t="s">
        <v>1670</v>
      </c>
      <c r="B131" s="16" t="s">
        <v>1671</v>
      </c>
      <c r="C131" s="2" t="s">
        <v>851</v>
      </c>
      <c r="D131" s="2" t="s">
        <v>250</v>
      </c>
      <c r="E131" s="2" t="s">
        <v>376</v>
      </c>
      <c r="K131" s="71"/>
      <c r="L131" s="2" t="e">
        <f>COUNTIF(#REF!,'liste des labo'!A131)</f>
        <v>#REF!</v>
      </c>
      <c r="M131" s="2" t="e">
        <f>COUNTIF(#REF!,'liste des labo'!A131)</f>
        <v>#REF!</v>
      </c>
    </row>
    <row r="132" spans="1:13" s="2" customFormat="1" ht="63">
      <c r="A132" s="72" t="s">
        <v>1819</v>
      </c>
      <c r="B132" s="2" t="s">
        <v>1820</v>
      </c>
      <c r="C132" s="2" t="s">
        <v>807</v>
      </c>
      <c r="D132" s="2" t="s">
        <v>858</v>
      </c>
      <c r="E132" s="2" t="s">
        <v>893</v>
      </c>
      <c r="K132" s="71"/>
      <c r="L132" s="2" t="e">
        <f>COUNTIF(#REF!,'liste des labo'!A132)</f>
        <v>#REF!</v>
      </c>
      <c r="M132" s="2" t="e">
        <f>COUNTIF(#REF!,'liste des labo'!A132)</f>
        <v>#REF!</v>
      </c>
    </row>
    <row r="133" spans="1:13" s="2" customFormat="1" ht="63">
      <c r="A133" s="70" t="s">
        <v>2127</v>
      </c>
      <c r="B133" s="2" t="s">
        <v>2128</v>
      </c>
      <c r="C133" s="2" t="s">
        <v>1099</v>
      </c>
      <c r="D133" s="2" t="s">
        <v>851</v>
      </c>
      <c r="E133" s="2" t="s">
        <v>250</v>
      </c>
      <c r="F133" s="2" t="s">
        <v>2129</v>
      </c>
      <c r="G133" s="2" t="s">
        <v>1326</v>
      </c>
      <c r="H133" s="2" t="s">
        <v>1857</v>
      </c>
      <c r="I133" s="2" t="s">
        <v>1020</v>
      </c>
      <c r="K133" s="71"/>
      <c r="L133" s="2" t="e">
        <f>COUNTIF(#REF!,'liste des labo'!A133)</f>
        <v>#REF!</v>
      </c>
      <c r="M133" s="2" t="e">
        <f>COUNTIF(#REF!,'liste des labo'!A133)</f>
        <v>#REF!</v>
      </c>
    </row>
    <row r="134" spans="1:13" s="2" customFormat="1" ht="42">
      <c r="A134" s="72" t="s">
        <v>1274</v>
      </c>
      <c r="B134" s="16" t="s">
        <v>1018</v>
      </c>
      <c r="C134" s="2" t="s">
        <v>1019</v>
      </c>
      <c r="D134" s="16" t="s">
        <v>1020</v>
      </c>
      <c r="K134" s="71"/>
      <c r="L134" s="2" t="e">
        <f>COUNTIF(#REF!,'liste des labo'!A134)</f>
        <v>#REF!</v>
      </c>
      <c r="M134" s="2" t="e">
        <f>COUNTIF(#REF!,'liste des labo'!A134)</f>
        <v>#REF!</v>
      </c>
    </row>
    <row r="135" spans="1:13" ht="42">
      <c r="A135" s="72" t="s">
        <v>1483</v>
      </c>
      <c r="B135" s="16" t="s">
        <v>1484</v>
      </c>
      <c r="C135" s="2" t="s">
        <v>661</v>
      </c>
      <c r="D135" s="2" t="s">
        <v>1099</v>
      </c>
      <c r="E135" s="2"/>
      <c r="F135" s="2"/>
      <c r="G135" s="2"/>
      <c r="H135" s="2"/>
      <c r="I135" s="2"/>
      <c r="J135" s="2"/>
      <c r="K135" s="71"/>
      <c r="L135" s="2" t="e">
        <f>COUNTIF(#REF!,'liste des labo'!A135)</f>
        <v>#REF!</v>
      </c>
      <c r="M135" s="2" t="e">
        <f>COUNTIF(#REF!,'liste des labo'!A135)</f>
        <v>#REF!</v>
      </c>
    </row>
    <row r="136" spans="1:13" s="2" customFormat="1" ht="63">
      <c r="A136" s="70" t="s">
        <v>2365</v>
      </c>
      <c r="B136" s="2" t="s">
        <v>2366</v>
      </c>
      <c r="C136" s="2" t="s">
        <v>2367</v>
      </c>
      <c r="K136" s="71"/>
      <c r="L136" s="2" t="e">
        <f>COUNTIF(#REF!,'liste des labo'!A136)</f>
        <v>#REF!</v>
      </c>
      <c r="M136" s="2" t="e">
        <f>COUNTIF(#REF!,'liste des labo'!A136)</f>
        <v>#REF!</v>
      </c>
    </row>
    <row r="137" spans="1:13" s="2" customFormat="1" ht="42">
      <c r="A137" s="72" t="s">
        <v>1815</v>
      </c>
      <c r="B137" s="2" t="s">
        <v>1816</v>
      </c>
      <c r="C137" s="2" t="s">
        <v>1101</v>
      </c>
      <c r="D137" s="2" t="s">
        <v>976</v>
      </c>
      <c r="K137" s="71"/>
      <c r="L137" s="2" t="e">
        <f>COUNTIF(#REF!,'liste des labo'!A137)</f>
        <v>#REF!</v>
      </c>
      <c r="M137" s="2" t="e">
        <f>COUNTIF(#REF!,'liste des labo'!A137)</f>
        <v>#REF!</v>
      </c>
    </row>
    <row r="138" spans="1:13" s="2" customFormat="1" ht="42">
      <c r="A138" s="70" t="s">
        <v>2225</v>
      </c>
      <c r="B138" s="2" t="s">
        <v>2226</v>
      </c>
      <c r="C138" s="2" t="s">
        <v>964</v>
      </c>
      <c r="K138" s="71"/>
      <c r="L138" s="2" t="e">
        <f>COUNTIF(#REF!,'liste des labo'!A138)</f>
        <v>#REF!</v>
      </c>
      <c r="M138" s="2" t="e">
        <f>COUNTIF(#REF!,'liste des labo'!A138)</f>
        <v>#REF!</v>
      </c>
    </row>
    <row r="139" spans="1:13" s="2" customFormat="1" ht="63">
      <c r="A139" s="70" t="s">
        <v>2227</v>
      </c>
      <c r="B139" s="2" t="s">
        <v>2228</v>
      </c>
      <c r="C139" s="2" t="s">
        <v>964</v>
      </c>
      <c r="K139" s="71"/>
      <c r="L139" s="2" t="e">
        <f>COUNTIF(#REF!,'liste des labo'!A139)</f>
        <v>#REF!</v>
      </c>
      <c r="M139" s="2" t="e">
        <f>COUNTIF(#REF!,'liste des labo'!A139)</f>
        <v>#REF!</v>
      </c>
    </row>
    <row r="140" spans="1:13" s="2" customFormat="1" ht="63">
      <c r="A140" s="70" t="s">
        <v>1275</v>
      </c>
      <c r="B140" s="16" t="s">
        <v>735</v>
      </c>
      <c r="C140" s="2" t="s">
        <v>736</v>
      </c>
      <c r="D140" s="2" t="s">
        <v>566</v>
      </c>
      <c r="E140" s="2" t="s">
        <v>726</v>
      </c>
      <c r="F140" s="2" t="s">
        <v>737</v>
      </c>
      <c r="H140" s="13"/>
      <c r="I140" s="13"/>
      <c r="J140" s="13"/>
      <c r="K140" s="69"/>
      <c r="L140" s="2" t="e">
        <f>COUNTIF(#REF!,'liste des labo'!A140)</f>
        <v>#REF!</v>
      </c>
      <c r="M140" s="2" t="e">
        <f>COUNTIF(#REF!,'liste des labo'!A140)</f>
        <v>#REF!</v>
      </c>
    </row>
    <row r="141" spans="1:13" s="2" customFormat="1" ht="42">
      <c r="A141" s="72" t="s">
        <v>1313</v>
      </c>
      <c r="B141" s="16" t="s">
        <v>897</v>
      </c>
      <c r="C141" s="2" t="s">
        <v>250</v>
      </c>
      <c r="D141" s="16" t="s">
        <v>898</v>
      </c>
      <c r="E141" s="2" t="s">
        <v>893</v>
      </c>
      <c r="K141" s="71"/>
      <c r="L141" s="2" t="e">
        <f>COUNTIF(#REF!,'liste des labo'!A141)</f>
        <v>#REF!</v>
      </c>
      <c r="M141" s="2" t="e">
        <f>COUNTIF(#REF!,'liste des labo'!A141)</f>
        <v>#REF!</v>
      </c>
    </row>
    <row r="142" spans="1:13" s="2" customFormat="1" ht="63">
      <c r="A142" s="72" t="s">
        <v>1768</v>
      </c>
      <c r="B142" s="16" t="s">
        <v>1769</v>
      </c>
      <c r="C142" s="2" t="s">
        <v>851</v>
      </c>
      <c r="D142" s="2" t="s">
        <v>1101</v>
      </c>
      <c r="E142" s="2" t="s">
        <v>1770</v>
      </c>
      <c r="F142" s="2" t="s">
        <v>399</v>
      </c>
      <c r="K142" s="71"/>
      <c r="L142" s="2" t="e">
        <f>COUNTIF(#REF!,'liste des labo'!A142)</f>
        <v>#REF!</v>
      </c>
      <c r="M142" s="2" t="e">
        <f>COUNTIF(#REF!,'liste des labo'!A142)</f>
        <v>#REF!</v>
      </c>
    </row>
    <row r="143" spans="1:13" s="2" customFormat="1" ht="42">
      <c r="A143" s="72" t="s">
        <v>1312</v>
      </c>
      <c r="B143" s="16" t="s">
        <v>738</v>
      </c>
      <c r="D143" s="13" t="s">
        <v>727</v>
      </c>
      <c r="E143" s="17" t="s">
        <v>726</v>
      </c>
      <c r="H143" s="13"/>
      <c r="I143" s="13"/>
      <c r="J143" s="13"/>
      <c r="K143" s="69"/>
      <c r="L143" s="2" t="e">
        <f>COUNTIF(#REF!,'liste des labo'!A143)</f>
        <v>#REF!</v>
      </c>
      <c r="M143" s="2" t="e">
        <f>COUNTIF(#REF!,'liste des labo'!A143)</f>
        <v>#REF!</v>
      </c>
    </row>
    <row r="144" spans="1:13" s="2" customFormat="1" ht="63">
      <c r="A144" s="72" t="s">
        <v>1642</v>
      </c>
      <c r="B144" s="16" t="s">
        <v>1643</v>
      </c>
      <c r="C144" s="2" t="s">
        <v>250</v>
      </c>
      <c r="D144" s="2" t="s">
        <v>1326</v>
      </c>
      <c r="E144" s="2" t="s">
        <v>851</v>
      </c>
      <c r="F144" s="2" t="s">
        <v>1020</v>
      </c>
      <c r="K144" s="71"/>
      <c r="L144" s="2" t="e">
        <f>COUNTIF(#REF!,'liste des labo'!A144)</f>
        <v>#REF!</v>
      </c>
      <c r="M144" s="2" t="e">
        <f>COUNTIF(#REF!,'liste des labo'!A144)</f>
        <v>#REF!</v>
      </c>
    </row>
    <row r="145" spans="1:13" s="2" customFormat="1" ht="63">
      <c r="A145" s="70" t="s">
        <v>2459</v>
      </c>
      <c r="B145" s="2" t="s">
        <v>2460</v>
      </c>
      <c r="C145" s="2" t="s">
        <v>856</v>
      </c>
      <c r="D145" s="2" t="s">
        <v>1441</v>
      </c>
      <c r="E145" s="2" t="s">
        <v>250</v>
      </c>
      <c r="F145" s="2" t="s">
        <v>1801</v>
      </c>
      <c r="G145" s="2" t="s">
        <v>2461</v>
      </c>
      <c r="H145" s="2" t="s">
        <v>1322</v>
      </c>
      <c r="I145" s="2" t="s">
        <v>1020</v>
      </c>
      <c r="K145" s="71"/>
      <c r="L145" s="2" t="e">
        <f>COUNTIF(#REF!,'liste des labo'!A145)</f>
        <v>#REF!</v>
      </c>
      <c r="M145" s="2" t="e">
        <f>COUNTIF(#REF!,'liste des labo'!A145)</f>
        <v>#REF!</v>
      </c>
    </row>
    <row r="146" spans="1:13" s="2" customFormat="1" ht="63">
      <c r="A146" s="72" t="s">
        <v>1311</v>
      </c>
      <c r="B146" s="16" t="s">
        <v>1038</v>
      </c>
      <c r="C146" s="2" t="s">
        <v>250</v>
      </c>
      <c r="D146" s="2" t="s">
        <v>1039</v>
      </c>
      <c r="E146" s="16" t="s">
        <v>1041</v>
      </c>
      <c r="F146" s="16" t="s">
        <v>1040</v>
      </c>
      <c r="G146" s="16" t="s">
        <v>1042</v>
      </c>
      <c r="H146" s="2" t="s">
        <v>893</v>
      </c>
      <c r="K146" s="71"/>
      <c r="L146" s="2" t="e">
        <f>COUNTIF(#REF!,'liste des labo'!A146)</f>
        <v>#REF!</v>
      </c>
      <c r="M146" s="2" t="e">
        <f>COUNTIF(#REF!,'liste des labo'!A146)</f>
        <v>#REF!</v>
      </c>
    </row>
    <row r="147" spans="1:13" s="2" customFormat="1" ht="63">
      <c r="A147" s="72" t="s">
        <v>1685</v>
      </c>
      <c r="B147" s="16" t="s">
        <v>1686</v>
      </c>
      <c r="C147" s="2" t="s">
        <v>1039</v>
      </c>
      <c r="D147" s="2" t="s">
        <v>250</v>
      </c>
      <c r="E147" s="2" t="s">
        <v>858</v>
      </c>
      <c r="F147" s="2" t="s">
        <v>857</v>
      </c>
      <c r="G147" s="2" t="s">
        <v>1040</v>
      </c>
      <c r="H147" s="2" t="s">
        <v>1687</v>
      </c>
      <c r="K147" s="71"/>
      <c r="L147" s="2" t="e">
        <f>COUNTIF(#REF!,'liste des labo'!A147)</f>
        <v>#REF!</v>
      </c>
      <c r="M147" s="2" t="e">
        <f>COUNTIF(#REF!,'liste des labo'!A147)</f>
        <v>#REF!</v>
      </c>
    </row>
    <row r="148" spans="1:13" s="2" customFormat="1" ht="84">
      <c r="A148" s="70" t="s">
        <v>1837</v>
      </c>
      <c r="B148" s="2" t="s">
        <v>1838</v>
      </c>
      <c r="C148" s="2" t="s">
        <v>250</v>
      </c>
      <c r="D148" s="2" t="s">
        <v>1839</v>
      </c>
      <c r="E148" s="2" t="s">
        <v>908</v>
      </c>
      <c r="K148" s="71"/>
      <c r="L148" s="2" t="e">
        <f>COUNTIF(#REF!,'liste des labo'!A148)</f>
        <v>#REF!</v>
      </c>
      <c r="M148" s="2" t="e">
        <f>COUNTIF(#REF!,'liste des labo'!A148)</f>
        <v>#REF!</v>
      </c>
    </row>
    <row r="149" spans="1:13" s="2" customFormat="1" ht="63">
      <c r="A149" s="70" t="s">
        <v>2093</v>
      </c>
      <c r="B149" s="2" t="s">
        <v>2094</v>
      </c>
      <c r="C149" s="2" t="s">
        <v>1684</v>
      </c>
      <c r="D149" s="2" t="s">
        <v>1505</v>
      </c>
      <c r="K149" s="71"/>
      <c r="L149" s="2" t="e">
        <f>COUNTIF(#REF!,'liste des labo'!A149)</f>
        <v>#REF!</v>
      </c>
      <c r="M149" s="2" t="e">
        <f>COUNTIF(#REF!,'liste des labo'!A149)</f>
        <v>#REF!</v>
      </c>
    </row>
    <row r="150" spans="1:13" s="2" customFormat="1" ht="63">
      <c r="A150" s="72" t="s">
        <v>1876</v>
      </c>
      <c r="B150" s="2" t="s">
        <v>1875</v>
      </c>
      <c r="C150" s="2" t="s">
        <v>1623</v>
      </c>
      <c r="K150" s="71"/>
      <c r="L150" s="2" t="e">
        <f>COUNTIF(#REF!,'liste des labo'!A150)</f>
        <v>#REF!</v>
      </c>
      <c r="M150" s="2" t="e">
        <f>COUNTIF(#REF!,'liste des labo'!A150)</f>
        <v>#REF!</v>
      </c>
    </row>
    <row r="151" spans="1:13" s="19" customFormat="1" ht="84">
      <c r="A151" s="70" t="s">
        <v>1364</v>
      </c>
      <c r="B151" s="2" t="s">
        <v>250</v>
      </c>
      <c r="C151" s="2" t="s">
        <v>1365</v>
      </c>
      <c r="D151" s="2" t="s">
        <v>910</v>
      </c>
      <c r="E151" s="2" t="s">
        <v>849</v>
      </c>
      <c r="F151" s="2" t="s">
        <v>286</v>
      </c>
      <c r="G151" s="2"/>
      <c r="H151" s="2"/>
      <c r="I151" s="2"/>
      <c r="J151" s="2"/>
      <c r="K151" s="71"/>
      <c r="L151" s="2" t="e">
        <f>COUNTIF(#REF!,'liste des labo'!A151)</f>
        <v>#REF!</v>
      </c>
      <c r="M151" s="2" t="e">
        <f>COUNTIF(#REF!,'liste des labo'!A151)</f>
        <v>#REF!</v>
      </c>
    </row>
    <row r="152" spans="1:13" s="19" customFormat="1" ht="42">
      <c r="A152" s="72" t="s">
        <v>1310</v>
      </c>
      <c r="B152" s="16" t="s">
        <v>1011</v>
      </c>
      <c r="C152" s="16" t="s">
        <v>1012</v>
      </c>
      <c r="D152" s="16" t="s">
        <v>1013</v>
      </c>
      <c r="E152" s="2" t="s">
        <v>1008</v>
      </c>
      <c r="F152" s="16" t="s">
        <v>1014</v>
      </c>
      <c r="G152" s="16" t="s">
        <v>1015</v>
      </c>
      <c r="H152" s="16" t="s">
        <v>906</v>
      </c>
      <c r="I152" s="16" t="s">
        <v>1016</v>
      </c>
      <c r="J152" s="16" t="s">
        <v>1017</v>
      </c>
      <c r="K152" s="71"/>
      <c r="L152" s="2" t="e">
        <f>COUNTIF(#REF!,'liste des labo'!A152)</f>
        <v>#REF!</v>
      </c>
      <c r="M152" s="2" t="e">
        <f>COUNTIF(#REF!,'liste des labo'!A152)</f>
        <v>#REF!</v>
      </c>
    </row>
    <row r="153" spans="1:13" s="2" customFormat="1" ht="63">
      <c r="A153" s="70" t="s">
        <v>1842</v>
      </c>
      <c r="B153" s="2" t="s">
        <v>1843</v>
      </c>
      <c r="C153" s="2" t="s">
        <v>250</v>
      </c>
      <c r="D153" s="2" t="s">
        <v>813</v>
      </c>
      <c r="E153" s="2" t="s">
        <v>658</v>
      </c>
      <c r="F153" s="2" t="s">
        <v>851</v>
      </c>
      <c r="G153" s="2" t="s">
        <v>792</v>
      </c>
      <c r="K153" s="71"/>
      <c r="L153" s="2" t="e">
        <f>COUNTIF(#REF!,'liste des labo'!A153)</f>
        <v>#REF!</v>
      </c>
      <c r="M153" s="2" t="e">
        <f>COUNTIF(#REF!,'liste des labo'!A153)</f>
        <v>#REF!</v>
      </c>
    </row>
    <row r="154" spans="1:13" s="19" customFormat="1" ht="42">
      <c r="A154" s="70" t="s">
        <v>1850</v>
      </c>
      <c r="B154" s="2" t="s">
        <v>1851</v>
      </c>
      <c r="C154" s="2" t="s">
        <v>250</v>
      </c>
      <c r="D154" s="2" t="s">
        <v>1104</v>
      </c>
      <c r="E154" s="2" t="s">
        <v>658</v>
      </c>
      <c r="F154" s="2"/>
      <c r="G154" s="2"/>
      <c r="H154" s="2"/>
      <c r="I154" s="2"/>
      <c r="J154" s="2"/>
      <c r="K154" s="71"/>
      <c r="L154" s="2" t="e">
        <f>COUNTIF(#REF!,'liste des labo'!A154)</f>
        <v>#REF!</v>
      </c>
      <c r="M154" s="2" t="e">
        <f>COUNTIF(#REF!,'liste des labo'!A154)</f>
        <v>#REF!</v>
      </c>
    </row>
    <row r="155" spans="1:13" ht="42">
      <c r="A155" s="68" t="s">
        <v>1970</v>
      </c>
      <c r="B155" s="13" t="s">
        <v>1971</v>
      </c>
      <c r="C155" s="13" t="s">
        <v>906</v>
      </c>
      <c r="D155" s="13" t="s">
        <v>1017</v>
      </c>
      <c r="E155" s="13" t="s">
        <v>1482</v>
      </c>
      <c r="L155" s="2" t="e">
        <f>COUNTIF(#REF!,'liste des labo'!A155)</f>
        <v>#REF!</v>
      </c>
      <c r="M155" s="2" t="e">
        <f>COUNTIF(#REF!,'liste des labo'!A155)</f>
        <v>#REF!</v>
      </c>
    </row>
    <row r="156" spans="1:13" s="19" customFormat="1" ht="63">
      <c r="A156" s="70" t="s">
        <v>2029</v>
      </c>
      <c r="B156" s="2" t="s">
        <v>2030</v>
      </c>
      <c r="C156" s="2" t="s">
        <v>250</v>
      </c>
      <c r="D156" s="2" t="s">
        <v>2031</v>
      </c>
      <c r="E156" s="2"/>
      <c r="F156" s="2"/>
      <c r="G156" s="2"/>
      <c r="H156" s="2"/>
      <c r="I156" s="2"/>
      <c r="J156" s="2"/>
      <c r="K156" s="71"/>
      <c r="L156" s="2" t="e">
        <f>COUNTIF(#REF!,'liste des labo'!A156)</f>
        <v>#REF!</v>
      </c>
      <c r="M156" s="2" t="e">
        <f>COUNTIF(#REF!,'liste des labo'!A156)</f>
        <v>#REF!</v>
      </c>
    </row>
    <row r="157" spans="1:13" s="19" customFormat="1" ht="84">
      <c r="A157" s="75" t="s">
        <v>1959</v>
      </c>
      <c r="B157" s="2" t="s">
        <v>1960</v>
      </c>
      <c r="C157" s="2" t="s">
        <v>1496</v>
      </c>
      <c r="D157" s="2" t="s">
        <v>1792</v>
      </c>
      <c r="E157" s="2"/>
      <c r="F157" s="2"/>
      <c r="G157" s="2"/>
      <c r="H157" s="2"/>
      <c r="I157" s="2"/>
      <c r="J157" s="2"/>
      <c r="K157" s="71"/>
      <c r="L157" s="2" t="e">
        <f>COUNTIF(#REF!,'liste des labo'!A157)</f>
        <v>#REF!</v>
      </c>
      <c r="M157" s="2" t="e">
        <f>COUNTIF(#REF!,'liste des labo'!A157)</f>
        <v>#REF!</v>
      </c>
    </row>
    <row r="158" spans="1:13" s="19" customFormat="1" ht="42">
      <c r="A158" s="70" t="s">
        <v>2308</v>
      </c>
      <c r="B158" s="2" t="s">
        <v>2309</v>
      </c>
      <c r="C158" s="2" t="s">
        <v>250</v>
      </c>
      <c r="D158" s="2" t="s">
        <v>743</v>
      </c>
      <c r="E158" s="2" t="s">
        <v>2031</v>
      </c>
      <c r="F158" s="2" t="s">
        <v>278</v>
      </c>
      <c r="G158" s="2" t="s">
        <v>893</v>
      </c>
      <c r="H158" s="2"/>
      <c r="I158" s="2"/>
      <c r="J158" s="2"/>
      <c r="K158" s="71"/>
      <c r="L158" s="2" t="e">
        <f>COUNTIF(#REF!,'liste des labo'!A158)</f>
        <v>#REF!</v>
      </c>
      <c r="M158" s="2" t="e">
        <f>COUNTIF(#REF!,'liste des labo'!A158)</f>
        <v>#REF!</v>
      </c>
    </row>
    <row r="159" spans="1:13" s="2" customFormat="1" ht="42">
      <c r="A159" s="70" t="s">
        <v>2160</v>
      </c>
      <c r="B159" s="2" t="s">
        <v>2161</v>
      </c>
      <c r="C159" s="2" t="s">
        <v>250</v>
      </c>
      <c r="D159" s="2" t="s">
        <v>858</v>
      </c>
      <c r="K159" s="71"/>
      <c r="L159" s="2" t="e">
        <f>COUNTIF(#REF!,'liste des labo'!A159)</f>
        <v>#REF!</v>
      </c>
      <c r="M159" s="2" t="e">
        <f>COUNTIF(#REF!,'liste des labo'!A159)</f>
        <v>#REF!</v>
      </c>
    </row>
    <row r="160" spans="1:13" ht="84">
      <c r="A160" s="70" t="s">
        <v>1309</v>
      </c>
      <c r="B160" s="16" t="s">
        <v>1110</v>
      </c>
      <c r="C160" s="19" t="s">
        <v>1111</v>
      </c>
      <c r="D160" s="16" t="s">
        <v>1112</v>
      </c>
      <c r="E160" s="16" t="s">
        <v>1113</v>
      </c>
      <c r="F160" s="16" t="s">
        <v>277</v>
      </c>
      <c r="G160" s="19" t="s">
        <v>250</v>
      </c>
      <c r="H160" s="19" t="s">
        <v>1114</v>
      </c>
      <c r="I160" s="16" t="s">
        <v>1115</v>
      </c>
      <c r="J160" s="19"/>
      <c r="K160" s="74"/>
      <c r="L160" s="2" t="e">
        <f>COUNTIF(#REF!,'liste des labo'!A160)</f>
        <v>#REF!</v>
      </c>
      <c r="M160" s="2" t="e">
        <f>COUNTIF(#REF!,'liste des labo'!A160)</f>
        <v>#REF!</v>
      </c>
    </row>
    <row r="161" spans="1:13" s="19" customFormat="1" ht="42">
      <c r="A161" s="70" t="s">
        <v>1308</v>
      </c>
      <c r="B161" s="2" t="s">
        <v>907</v>
      </c>
      <c r="C161" s="2" t="s">
        <v>439</v>
      </c>
      <c r="D161" s="2" t="s">
        <v>250</v>
      </c>
      <c r="E161" s="2" t="s">
        <v>908</v>
      </c>
      <c r="F161" s="2"/>
      <c r="G161" s="2"/>
      <c r="H161" s="2"/>
      <c r="I161" s="2"/>
      <c r="J161" s="2"/>
      <c r="K161" s="71"/>
      <c r="L161" s="2" t="e">
        <f>COUNTIF(#REF!,'liste des labo'!A161)</f>
        <v>#REF!</v>
      </c>
      <c r="M161" s="2" t="e">
        <f>COUNTIF(#REF!,'liste des labo'!A161)</f>
        <v>#REF!</v>
      </c>
    </row>
    <row r="162" spans="1:13" s="2" customFormat="1" ht="42">
      <c r="A162" s="72" t="s">
        <v>1503</v>
      </c>
      <c r="B162" s="16" t="s">
        <v>1504</v>
      </c>
      <c r="C162" s="2" t="s">
        <v>250</v>
      </c>
      <c r="D162" s="2" t="s">
        <v>742</v>
      </c>
      <c r="E162" s="2" t="s">
        <v>1362</v>
      </c>
      <c r="F162" s="2" t="s">
        <v>1505</v>
      </c>
      <c r="K162" s="71"/>
      <c r="L162" s="2" t="e">
        <f>COUNTIF(#REF!,'liste des labo'!A162)</f>
        <v>#REF!</v>
      </c>
      <c r="M162" s="2" t="e">
        <f>COUNTIF(#REF!,'liste des labo'!A162)</f>
        <v>#REF!</v>
      </c>
    </row>
    <row r="163" spans="1:13" s="2" customFormat="1" ht="42">
      <c r="A163" s="72" t="s">
        <v>1307</v>
      </c>
      <c r="B163" s="16" t="s">
        <v>740</v>
      </c>
      <c r="C163" s="2" t="s">
        <v>250</v>
      </c>
      <c r="D163" s="2" t="s">
        <v>731</v>
      </c>
      <c r="K163" s="71"/>
      <c r="L163" s="2" t="e">
        <f>COUNTIF(#REF!,'liste des labo'!A163)</f>
        <v>#REF!</v>
      </c>
      <c r="M163" s="2" t="e">
        <f>COUNTIF(#REF!,'liste des labo'!A163)</f>
        <v>#REF!</v>
      </c>
    </row>
    <row r="164" spans="1:13" s="2" customFormat="1" ht="42">
      <c r="A164" s="70" t="s">
        <v>2247</v>
      </c>
      <c r="B164" s="2" t="s">
        <v>2248</v>
      </c>
      <c r="C164" s="2" t="s">
        <v>250</v>
      </c>
      <c r="D164" s="2" t="s">
        <v>1362</v>
      </c>
      <c r="K164" s="71"/>
      <c r="L164" s="2" t="e">
        <f>COUNTIF(#REF!,'liste des labo'!A164)</f>
        <v>#REF!</v>
      </c>
      <c r="M164" s="2" t="e">
        <f>COUNTIF(#REF!,'liste des labo'!A164)</f>
        <v>#REF!</v>
      </c>
    </row>
    <row r="165" spans="1:13" s="2" customFormat="1">
      <c r="A165" s="70" t="s">
        <v>1276</v>
      </c>
      <c r="B165" s="13"/>
      <c r="C165" s="13"/>
      <c r="D165" s="13"/>
      <c r="E165" s="13"/>
      <c r="F165" s="13"/>
      <c r="G165" s="13"/>
      <c r="H165" s="13"/>
      <c r="I165" s="13"/>
      <c r="J165" s="13"/>
      <c r="K165" s="69"/>
      <c r="L165" s="2" t="e">
        <f>COUNTIF(#REF!,'liste des labo'!A165)</f>
        <v>#REF!</v>
      </c>
      <c r="M165" s="2" t="e">
        <f>COUNTIF(#REF!,'liste des labo'!A165)</f>
        <v>#REF!</v>
      </c>
    </row>
    <row r="166" spans="1:13" s="2" customFormat="1" ht="84">
      <c r="A166" s="70" t="s">
        <v>1500</v>
      </c>
      <c r="B166" s="16" t="s">
        <v>1501</v>
      </c>
      <c r="C166" s="2" t="s">
        <v>1502</v>
      </c>
      <c r="D166" s="2" t="s">
        <v>743</v>
      </c>
      <c r="E166" s="2" t="s">
        <v>250</v>
      </c>
      <c r="F166" s="2" t="s">
        <v>1362</v>
      </c>
      <c r="G166" s="2" t="s">
        <v>1020</v>
      </c>
      <c r="H166" s="2" t="s">
        <v>1381</v>
      </c>
      <c r="K166" s="71"/>
      <c r="L166" s="2" t="e">
        <f>COUNTIF(#REF!,'liste des labo'!A166)</f>
        <v>#REF!</v>
      </c>
      <c r="M166" s="2" t="e">
        <f>COUNTIF(#REF!,'liste des labo'!A166)</f>
        <v>#REF!</v>
      </c>
    </row>
    <row r="167" spans="1:13" s="2" customFormat="1" ht="42">
      <c r="A167" s="72" t="s">
        <v>1361</v>
      </c>
      <c r="B167" s="2" t="s">
        <v>250</v>
      </c>
      <c r="C167" s="2" t="s">
        <v>1362</v>
      </c>
      <c r="D167" s="2" t="s">
        <v>1363</v>
      </c>
      <c r="K167" s="71"/>
      <c r="L167" s="2" t="e">
        <f>COUNTIF(#REF!,'liste des labo'!A167)</f>
        <v>#REF!</v>
      </c>
      <c r="M167" s="2" t="e">
        <f>COUNTIF(#REF!,'liste des labo'!A167)</f>
        <v>#REF!</v>
      </c>
    </row>
    <row r="168" spans="1:13" s="2" customFormat="1" ht="63">
      <c r="A168" s="72" t="s">
        <v>1695</v>
      </c>
      <c r="B168" s="16" t="s">
        <v>1696</v>
      </c>
      <c r="C168" s="2" t="s">
        <v>250</v>
      </c>
      <c r="D168" s="2" t="s">
        <v>851</v>
      </c>
      <c r="E168" s="2" t="s">
        <v>1505</v>
      </c>
      <c r="K168" s="71"/>
      <c r="L168" s="2" t="e">
        <f>COUNTIF(#REF!,'liste des labo'!A168)</f>
        <v>#REF!</v>
      </c>
      <c r="M168" s="2" t="e">
        <f>COUNTIF(#REF!,'liste des labo'!A168)</f>
        <v>#REF!</v>
      </c>
    </row>
    <row r="169" spans="1:13" s="2" customFormat="1" ht="84">
      <c r="A169" s="70" t="s">
        <v>2251</v>
      </c>
      <c r="B169" s="2" t="s">
        <v>2252</v>
      </c>
      <c r="C169" s="2" t="s">
        <v>1362</v>
      </c>
      <c r="D169" s="2" t="s">
        <v>250</v>
      </c>
      <c r="E169" s="2" t="s">
        <v>2253</v>
      </c>
      <c r="F169" s="2" t="s">
        <v>2254</v>
      </c>
      <c r="K169" s="71"/>
      <c r="L169" s="2" t="e">
        <f>COUNTIF(#REF!,'liste des labo'!A169)</f>
        <v>#REF!</v>
      </c>
      <c r="M169" s="2" t="e">
        <f>COUNTIF(#REF!,'liste des labo'!A169)</f>
        <v>#REF!</v>
      </c>
    </row>
    <row r="170" spans="1:13" s="2" customFormat="1" ht="42">
      <c r="A170" s="72" t="s">
        <v>1306</v>
      </c>
      <c r="B170" s="16" t="s">
        <v>741</v>
      </c>
      <c r="C170" s="2" t="s">
        <v>742</v>
      </c>
      <c r="D170" s="2" t="s">
        <v>743</v>
      </c>
      <c r="E170" s="2" t="s">
        <v>250</v>
      </c>
      <c r="F170" s="2" t="s">
        <v>731</v>
      </c>
      <c r="H170" s="13"/>
      <c r="I170" s="13"/>
      <c r="J170" s="13"/>
      <c r="K170" s="69"/>
      <c r="L170" s="2" t="e">
        <f>COUNTIF(#REF!,'liste des labo'!A170)</f>
        <v>#REF!</v>
      </c>
      <c r="M170" s="2" t="e">
        <f>COUNTIF(#REF!,'liste des labo'!A170)</f>
        <v>#REF!</v>
      </c>
    </row>
    <row r="171" spans="1:13" s="2" customFormat="1" ht="63">
      <c r="A171" s="70" t="s">
        <v>1854</v>
      </c>
      <c r="B171" s="2" t="s">
        <v>1855</v>
      </c>
      <c r="C171" s="2" t="s">
        <v>250</v>
      </c>
      <c r="D171" s="2" t="s">
        <v>1857</v>
      </c>
      <c r="E171" s="2" t="s">
        <v>1039</v>
      </c>
      <c r="F171" s="2" t="s">
        <v>1856</v>
      </c>
      <c r="K171" s="71"/>
      <c r="L171" s="2" t="e">
        <f>COUNTIF(#REF!,'liste des labo'!A171)</f>
        <v>#REF!</v>
      </c>
      <c r="M171" s="2" t="e">
        <f>COUNTIF(#REF!,'liste des labo'!A171)</f>
        <v>#REF!</v>
      </c>
    </row>
    <row r="172" spans="1:13" ht="42">
      <c r="A172" s="72" t="s">
        <v>1305</v>
      </c>
      <c r="B172" s="16" t="s">
        <v>744</v>
      </c>
      <c r="C172" s="2" t="s">
        <v>250</v>
      </c>
      <c r="D172" s="2" t="s">
        <v>731</v>
      </c>
      <c r="E172" s="2"/>
      <c r="F172" s="2"/>
      <c r="G172" s="2"/>
      <c r="L172" s="2" t="e">
        <f>COUNTIF(#REF!,'liste des labo'!A172)</f>
        <v>#REF!</v>
      </c>
      <c r="M172" s="2" t="e">
        <f>COUNTIF(#REF!,'liste des labo'!A172)</f>
        <v>#REF!</v>
      </c>
    </row>
    <row r="173" spans="1:13" s="2" customFormat="1" ht="42">
      <c r="A173" s="70" t="s">
        <v>1304</v>
      </c>
      <c r="B173" s="16" t="s">
        <v>859</v>
      </c>
      <c r="C173" s="2" t="s">
        <v>860</v>
      </c>
      <c r="K173" s="71"/>
      <c r="L173" s="2" t="e">
        <f>COUNTIF(#REF!,'liste des labo'!A173)</f>
        <v>#REF!</v>
      </c>
      <c r="M173" s="2" t="e">
        <f>COUNTIF(#REF!,'liste des labo'!A173)</f>
        <v>#REF!</v>
      </c>
    </row>
    <row r="174" spans="1:13" s="2" customFormat="1" ht="84">
      <c r="A174" s="70" t="s">
        <v>2032</v>
      </c>
      <c r="B174" s="2" t="s">
        <v>2033</v>
      </c>
      <c r="C174" s="2" t="s">
        <v>1381</v>
      </c>
      <c r="K174" s="71"/>
      <c r="L174" s="2" t="e">
        <f>COUNTIF(#REF!,'liste des labo'!A174)</f>
        <v>#REF!</v>
      </c>
      <c r="M174" s="2" t="e">
        <f>COUNTIF(#REF!,'liste des labo'!A174)</f>
        <v>#REF!</v>
      </c>
    </row>
    <row r="175" spans="1:13" s="19" customFormat="1" ht="126">
      <c r="A175" s="72" t="s">
        <v>1435</v>
      </c>
      <c r="B175" s="16" t="s">
        <v>1436</v>
      </c>
      <c r="C175" s="2" t="s">
        <v>1377</v>
      </c>
      <c r="D175" s="2" t="s">
        <v>1437</v>
      </c>
      <c r="E175" s="2" t="s">
        <v>1438</v>
      </c>
      <c r="F175" s="2" t="s">
        <v>1381</v>
      </c>
      <c r="G175" s="2"/>
      <c r="H175" s="2"/>
      <c r="I175" s="2"/>
      <c r="J175" s="2"/>
      <c r="K175" s="71"/>
      <c r="L175" s="2" t="e">
        <f>COUNTIF(#REF!,'liste des labo'!A175)</f>
        <v>#REF!</v>
      </c>
      <c r="M175" s="2" t="e">
        <f>COUNTIF(#REF!,'liste des labo'!A175)</f>
        <v>#REF!</v>
      </c>
    </row>
    <row r="176" spans="1:13" s="2" customFormat="1" ht="126">
      <c r="A176" s="70" t="s">
        <v>2369</v>
      </c>
      <c r="B176" s="2" t="s">
        <v>2368</v>
      </c>
      <c r="C176" s="2" t="s">
        <v>1441</v>
      </c>
      <c r="D176" s="2" t="s">
        <v>1437</v>
      </c>
      <c r="E176" s="2" t="s">
        <v>1377</v>
      </c>
      <c r="F176" s="2" t="s">
        <v>1438</v>
      </c>
      <c r="G176" s="2" t="s">
        <v>250</v>
      </c>
      <c r="H176" s="2" t="s">
        <v>1020</v>
      </c>
      <c r="K176" s="71"/>
      <c r="L176" s="2" t="e">
        <f>COUNTIF(#REF!,'liste des labo'!A176)</f>
        <v>#REF!</v>
      </c>
      <c r="M176" s="2" t="e">
        <f>COUNTIF(#REF!,'liste des labo'!A176)</f>
        <v>#REF!</v>
      </c>
    </row>
    <row r="177" spans="1:13" s="2" customFormat="1" ht="63">
      <c r="A177" s="70" t="s">
        <v>1640</v>
      </c>
      <c r="B177" s="2" t="s">
        <v>1638</v>
      </c>
      <c r="C177" s="2" t="s">
        <v>811</v>
      </c>
      <c r="D177" s="2" t="s">
        <v>1639</v>
      </c>
      <c r="E177" s="2" t="s">
        <v>811</v>
      </c>
      <c r="K177" s="71"/>
      <c r="L177" s="2" t="e">
        <f>COUNTIF(#REF!,'liste des labo'!A177)</f>
        <v>#REF!</v>
      </c>
      <c r="M177" s="2" t="e">
        <f>COUNTIF(#REF!,'liste des labo'!A177)</f>
        <v>#REF!</v>
      </c>
    </row>
    <row r="178" spans="1:13" s="2" customFormat="1" ht="42">
      <c r="A178" s="72" t="s">
        <v>1360</v>
      </c>
      <c r="B178" s="2" t="s">
        <v>1359</v>
      </c>
      <c r="C178" s="2" t="s">
        <v>1117</v>
      </c>
      <c r="D178" s="2" t="s">
        <v>250</v>
      </c>
      <c r="K178" s="71"/>
      <c r="L178" s="2" t="e">
        <f>COUNTIF(#REF!,'liste des labo'!A178)</f>
        <v>#REF!</v>
      </c>
      <c r="M178" s="2" t="e">
        <f>COUNTIF(#REF!,'liste des labo'!A178)</f>
        <v>#REF!</v>
      </c>
    </row>
    <row r="179" spans="1:13" s="2" customFormat="1" ht="42">
      <c r="A179" s="70" t="s">
        <v>2318</v>
      </c>
      <c r="B179" s="2" t="s">
        <v>2319</v>
      </c>
      <c r="C179" s="2" t="s">
        <v>2314</v>
      </c>
      <c r="D179" s="2" t="s">
        <v>250</v>
      </c>
      <c r="E179" s="2" t="s">
        <v>1505</v>
      </c>
      <c r="K179" s="71"/>
      <c r="L179" s="2" t="e">
        <f>COUNTIF(#REF!,'liste des labo'!A179)</f>
        <v>#REF!</v>
      </c>
      <c r="M179" s="2" t="e">
        <f>COUNTIF(#REF!,'liste des labo'!A179)</f>
        <v>#REF!</v>
      </c>
    </row>
    <row r="180" spans="1:13" s="2" customFormat="1" ht="63">
      <c r="A180" s="70" t="s">
        <v>2095</v>
      </c>
      <c r="B180" s="2" t="s">
        <v>2096</v>
      </c>
      <c r="C180" s="2" t="s">
        <v>250</v>
      </c>
      <c r="D180" s="2" t="s">
        <v>811</v>
      </c>
      <c r="E180" s="2" t="s">
        <v>1505</v>
      </c>
      <c r="K180" s="71"/>
      <c r="L180" s="2" t="e">
        <f>COUNTIF(#REF!,'liste des labo'!A180)</f>
        <v>#REF!</v>
      </c>
      <c r="M180" s="2" t="e">
        <f>COUNTIF(#REF!,'liste des labo'!A180)</f>
        <v>#REF!</v>
      </c>
    </row>
    <row r="181" spans="1:13" s="2" customFormat="1" ht="84">
      <c r="A181" s="70" t="s">
        <v>1946</v>
      </c>
      <c r="B181" s="2" t="s">
        <v>1945</v>
      </c>
      <c r="C181" s="2" t="s">
        <v>1795</v>
      </c>
      <c r="D181" s="2" t="s">
        <v>250</v>
      </c>
      <c r="K181" s="71"/>
      <c r="L181" s="2" t="e">
        <f>COUNTIF(#REF!,'liste des labo'!A181)</f>
        <v>#REF!</v>
      </c>
      <c r="M181" s="2" t="e">
        <f>COUNTIF(#REF!,'liste des labo'!A181)</f>
        <v>#REF!</v>
      </c>
    </row>
    <row r="182" spans="1:13" s="2" customFormat="1" ht="63">
      <c r="A182" s="72" t="s">
        <v>1793</v>
      </c>
      <c r="B182" s="13" t="s">
        <v>1794</v>
      </c>
      <c r="C182" s="13" t="s">
        <v>1795</v>
      </c>
      <c r="D182" s="13"/>
      <c r="E182" s="13"/>
      <c r="F182" s="13"/>
      <c r="G182" s="13"/>
      <c r="H182" s="13"/>
      <c r="I182" s="13"/>
      <c r="J182" s="13"/>
      <c r="K182" s="69"/>
      <c r="L182" s="2" t="e">
        <f>COUNTIF(#REF!,'liste des labo'!A182)</f>
        <v>#REF!</v>
      </c>
      <c r="M182" s="2" t="e">
        <f>COUNTIF(#REF!,'liste des labo'!A182)</f>
        <v>#REF!</v>
      </c>
    </row>
    <row r="183" spans="1:13" s="2" customFormat="1" ht="126">
      <c r="A183" s="70" t="s">
        <v>1427</v>
      </c>
      <c r="B183" s="19" t="s">
        <v>1428</v>
      </c>
      <c r="C183" s="19" t="s">
        <v>1377</v>
      </c>
      <c r="D183" s="19"/>
      <c r="E183" s="19"/>
      <c r="F183" s="19"/>
      <c r="G183" s="19"/>
      <c r="H183" s="19"/>
      <c r="I183" s="19"/>
      <c r="J183" s="19"/>
      <c r="K183" s="74"/>
      <c r="L183" s="2" t="e">
        <f>COUNTIF(#REF!,'liste des labo'!A183)</f>
        <v>#REF!</v>
      </c>
      <c r="M183" s="2" t="e">
        <f>COUNTIF(#REF!,'liste des labo'!A183)</f>
        <v>#REF!</v>
      </c>
    </row>
    <row r="184" spans="1:13" s="2" customFormat="1" ht="84">
      <c r="A184" s="72" t="s">
        <v>1678</v>
      </c>
      <c r="B184" s="16" t="s">
        <v>1676</v>
      </c>
      <c r="C184" s="2" t="s">
        <v>250</v>
      </c>
      <c r="D184" s="2" t="s">
        <v>1677</v>
      </c>
      <c r="E184" s="2" t="s">
        <v>743</v>
      </c>
      <c r="F184" s="2" t="s">
        <v>376</v>
      </c>
      <c r="G184" s="2" t="s">
        <v>1381</v>
      </c>
      <c r="K184" s="71"/>
      <c r="L184" s="2" t="e">
        <f>COUNTIF(#REF!,'liste des labo'!A184)</f>
        <v>#REF!</v>
      </c>
      <c r="M184" s="2" t="e">
        <f>COUNTIF(#REF!,'liste des labo'!A184)</f>
        <v>#REF!</v>
      </c>
    </row>
    <row r="185" spans="1:13" s="2" customFormat="1" ht="42">
      <c r="A185" s="72" t="s">
        <v>1303</v>
      </c>
      <c r="B185" s="16" t="s">
        <v>977</v>
      </c>
      <c r="C185" s="16" t="s">
        <v>949</v>
      </c>
      <c r="K185" s="71"/>
      <c r="L185" s="2" t="e">
        <f>COUNTIF(#REF!,'liste des labo'!A185)</f>
        <v>#REF!</v>
      </c>
      <c r="M185" s="2" t="e">
        <f>COUNTIF(#REF!,'liste des labo'!A185)</f>
        <v>#REF!</v>
      </c>
    </row>
    <row r="186" spans="1:13" s="2" customFormat="1" ht="63">
      <c r="A186" s="70" t="s">
        <v>2450</v>
      </c>
      <c r="B186" s="2" t="s">
        <v>2451</v>
      </c>
      <c r="C186" s="2" t="s">
        <v>1039</v>
      </c>
      <c r="D186" s="2" t="s">
        <v>1040</v>
      </c>
      <c r="E186" s="2" t="s">
        <v>250</v>
      </c>
      <c r="K186" s="71"/>
      <c r="L186" s="2" t="e">
        <f>COUNTIF(#REF!,'liste des labo'!A186)</f>
        <v>#REF!</v>
      </c>
      <c r="M186" s="2" t="e">
        <f>COUNTIF(#REF!,'liste des labo'!A186)</f>
        <v>#REF!</v>
      </c>
    </row>
    <row r="187" spans="1:13" s="2" customFormat="1" ht="63">
      <c r="A187" s="70" t="s">
        <v>2403</v>
      </c>
      <c r="B187" s="2" t="s">
        <v>2404</v>
      </c>
      <c r="C187" s="2" t="s">
        <v>811</v>
      </c>
      <c r="D187" s="2" t="s">
        <v>250</v>
      </c>
      <c r="E187" s="2" t="s">
        <v>1694</v>
      </c>
      <c r="F187" s="2" t="s">
        <v>2317</v>
      </c>
      <c r="G187" s="2" t="s">
        <v>1921</v>
      </c>
      <c r="H187" s="2" t="s">
        <v>1019</v>
      </c>
      <c r="I187" s="2" t="s">
        <v>2405</v>
      </c>
      <c r="J187" s="2" t="s">
        <v>1327</v>
      </c>
      <c r="K187" s="71"/>
      <c r="L187" s="2" t="e">
        <f>COUNTIF(#REF!,'liste des labo'!A187)</f>
        <v>#REF!</v>
      </c>
      <c r="M187" s="2" t="e">
        <f>COUNTIF(#REF!,'liste des labo'!A187)</f>
        <v>#REF!</v>
      </c>
    </row>
    <row r="188" spans="1:13" s="2" customFormat="1" ht="63">
      <c r="A188" s="70" t="s">
        <v>2390</v>
      </c>
      <c r="B188" s="2" t="s">
        <v>2391</v>
      </c>
      <c r="C188" s="2" t="s">
        <v>250</v>
      </c>
      <c r="D188" s="2" t="s">
        <v>1694</v>
      </c>
      <c r="E188" s="2" t="s">
        <v>2317</v>
      </c>
      <c r="K188" s="71"/>
      <c r="L188" s="2" t="e">
        <f>COUNTIF(#REF!,'liste des labo'!A188)</f>
        <v>#REF!</v>
      </c>
      <c r="M188" s="2" t="e">
        <f>COUNTIF(#REF!,'liste des labo'!A188)</f>
        <v>#REF!</v>
      </c>
    </row>
    <row r="189" spans="1:13" s="2" customFormat="1" ht="42">
      <c r="A189" s="72" t="s">
        <v>1302</v>
      </c>
      <c r="B189" s="16" t="s">
        <v>800</v>
      </c>
      <c r="C189" s="2" t="s">
        <v>788</v>
      </c>
      <c r="D189" s="2" t="s">
        <v>250</v>
      </c>
      <c r="K189" s="71"/>
      <c r="L189" s="2" t="e">
        <f>COUNTIF(#REF!,'liste des labo'!A189)</f>
        <v>#REF!</v>
      </c>
      <c r="M189" s="2" t="e">
        <f>COUNTIF(#REF!,'liste des labo'!A189)</f>
        <v>#REF!</v>
      </c>
    </row>
    <row r="190" spans="1:13" s="2" customFormat="1" ht="63">
      <c r="A190" s="72" t="s">
        <v>1918</v>
      </c>
      <c r="B190" s="2" t="s">
        <v>1919</v>
      </c>
      <c r="C190" s="2" t="s">
        <v>1920</v>
      </c>
      <c r="D190" s="2" t="s">
        <v>1921</v>
      </c>
      <c r="K190" s="71"/>
      <c r="L190" s="2" t="e">
        <f>COUNTIF(#REF!,'liste des labo'!A190)</f>
        <v>#REF!</v>
      </c>
      <c r="M190" s="2" t="e">
        <f>COUNTIF(#REF!,'liste des labo'!A190)</f>
        <v>#REF!</v>
      </c>
    </row>
    <row r="191" spans="1:13" s="2" customFormat="1" ht="42">
      <c r="A191" s="72" t="s">
        <v>1863</v>
      </c>
      <c r="B191" s="2" t="s">
        <v>1864</v>
      </c>
      <c r="C191" s="2" t="s">
        <v>896</v>
      </c>
      <c r="K191" s="71"/>
      <c r="L191" s="2" t="e">
        <f>COUNTIF(#REF!,'liste des labo'!A191)</f>
        <v>#REF!</v>
      </c>
      <c r="M191" s="2" t="e">
        <f>COUNTIF(#REF!,'liste des labo'!A191)</f>
        <v>#REF!</v>
      </c>
    </row>
    <row r="192" spans="1:13" s="2" customFormat="1" ht="63">
      <c r="A192" s="72" t="s">
        <v>1301</v>
      </c>
      <c r="B192" s="16" t="s">
        <v>1102</v>
      </c>
      <c r="C192" s="2" t="s">
        <v>893</v>
      </c>
      <c r="K192" s="71"/>
      <c r="L192" s="2" t="e">
        <f>COUNTIF(#REF!,'liste des labo'!A192)</f>
        <v>#REF!</v>
      </c>
      <c r="M192" s="2" t="e">
        <f>COUNTIF(#REF!,'liste des labo'!A192)</f>
        <v>#REF!</v>
      </c>
    </row>
    <row r="193" spans="1:13" s="2" customFormat="1" ht="42">
      <c r="A193" s="72" t="s">
        <v>1300</v>
      </c>
      <c r="B193" s="16" t="s">
        <v>899</v>
      </c>
      <c r="C193" s="2" t="s">
        <v>893</v>
      </c>
      <c r="K193" s="71"/>
      <c r="L193" s="2" t="e">
        <f>COUNTIF(#REF!,'liste des labo'!A193)</f>
        <v>#REF!</v>
      </c>
      <c r="M193" s="2" t="e">
        <f>COUNTIF(#REF!,'liste des labo'!A193)</f>
        <v>#REF!</v>
      </c>
    </row>
    <row r="194" spans="1:13" s="2" customFormat="1" ht="42">
      <c r="A194" s="72" t="s">
        <v>1299</v>
      </c>
      <c r="B194" s="16" t="s">
        <v>899</v>
      </c>
      <c r="C194" s="2" t="s">
        <v>893</v>
      </c>
      <c r="K194" s="71"/>
      <c r="L194" s="2" t="e">
        <f>COUNTIF(#REF!,'liste des labo'!A194)</f>
        <v>#REF!</v>
      </c>
      <c r="M194" s="2" t="e">
        <f>COUNTIF(#REF!,'liste des labo'!A194)</f>
        <v>#REF!</v>
      </c>
    </row>
    <row r="195" spans="1:13" s="2" customFormat="1" ht="42">
      <c r="A195" s="70" t="s">
        <v>1298</v>
      </c>
      <c r="B195" s="16" t="s">
        <v>899</v>
      </c>
      <c r="C195" s="2" t="s">
        <v>893</v>
      </c>
      <c r="K195" s="71"/>
      <c r="L195" s="2" t="e">
        <f>COUNTIF(#REF!,'liste des labo'!A195)</f>
        <v>#REF!</v>
      </c>
      <c r="M195" s="2" t="e">
        <f>COUNTIF(#REF!,'liste des labo'!A195)</f>
        <v>#REF!</v>
      </c>
    </row>
    <row r="196" spans="1:13" s="2" customFormat="1" ht="63">
      <c r="A196" s="70" t="s">
        <v>1632</v>
      </c>
      <c r="B196" s="2" t="s">
        <v>1633</v>
      </c>
      <c r="C196" s="2" t="s">
        <v>893</v>
      </c>
      <c r="K196" s="71"/>
      <c r="L196" s="2" t="e">
        <f>COUNTIF(#REF!,'liste des labo'!A196)</f>
        <v>#REF!</v>
      </c>
      <c r="M196" s="2" t="e">
        <f>COUNTIF(#REF!,'liste des labo'!A196)</f>
        <v>#REF!</v>
      </c>
    </row>
    <row r="197" spans="1:13" s="2" customFormat="1" ht="42">
      <c r="A197" s="72" t="s">
        <v>1366</v>
      </c>
      <c r="B197" s="2" t="s">
        <v>250</v>
      </c>
      <c r="C197" s="2" t="s">
        <v>1322</v>
      </c>
      <c r="K197" s="71"/>
      <c r="L197" s="2" t="e">
        <f>COUNTIF(#REF!,'liste des labo'!A197)</f>
        <v>#REF!</v>
      </c>
      <c r="M197" s="2" t="e">
        <f>COUNTIF(#REF!,'liste des labo'!A197)</f>
        <v>#REF!</v>
      </c>
    </row>
    <row r="198" spans="1:13" s="2" customFormat="1" ht="63">
      <c r="A198" s="70" t="s">
        <v>1323</v>
      </c>
      <c r="B198" s="16" t="s">
        <v>1321</v>
      </c>
      <c r="C198" s="2" t="s">
        <v>890</v>
      </c>
      <c r="D198" s="2" t="s">
        <v>789</v>
      </c>
      <c r="E198" s="2" t="s">
        <v>976</v>
      </c>
      <c r="F198" s="2" t="s">
        <v>1322</v>
      </c>
      <c r="K198" s="71"/>
      <c r="L198" s="2" t="e">
        <f>COUNTIF(#REF!,'liste des labo'!A198)</f>
        <v>#REF!</v>
      </c>
      <c r="M198" s="2" t="e">
        <f>COUNTIF(#REF!,'liste des labo'!A198)</f>
        <v>#REF!</v>
      </c>
    </row>
    <row r="199" spans="1:13" s="2" customFormat="1">
      <c r="A199" s="73" t="s">
        <v>1925</v>
      </c>
      <c r="B199" s="13" t="s">
        <v>1926</v>
      </c>
      <c r="C199" s="13" t="s">
        <v>1927</v>
      </c>
      <c r="D199" s="13"/>
      <c r="E199" s="13"/>
      <c r="F199" s="13"/>
      <c r="G199" s="13"/>
      <c r="H199" s="13"/>
      <c r="I199" s="13"/>
      <c r="J199" s="13"/>
      <c r="K199" s="69"/>
      <c r="L199" s="2" t="e">
        <f>COUNTIF(#REF!,'liste des labo'!A199)</f>
        <v>#REF!</v>
      </c>
      <c r="M199" s="2" t="e">
        <f>COUNTIF(#REF!,'liste des labo'!A199)</f>
        <v>#REF!</v>
      </c>
    </row>
    <row r="200" spans="1:13" s="2" customFormat="1" ht="84">
      <c r="A200" s="72" t="s">
        <v>1802</v>
      </c>
      <c r="B200" s="2" t="s">
        <v>1803</v>
      </c>
      <c r="C200" s="2" t="s">
        <v>1372</v>
      </c>
      <c r="D200" s="2" t="s">
        <v>1375</v>
      </c>
      <c r="E200" s="2" t="s">
        <v>1781</v>
      </c>
      <c r="F200" s="2" t="s">
        <v>250</v>
      </c>
      <c r="G200" s="2" t="s">
        <v>807</v>
      </c>
      <c r="H200" s="2" t="s">
        <v>1114</v>
      </c>
      <c r="I200" s="2" t="s">
        <v>1115</v>
      </c>
      <c r="J200" s="2" t="s">
        <v>893</v>
      </c>
      <c r="K200" s="71"/>
      <c r="L200" s="2" t="e">
        <f>COUNTIF(#REF!,'liste des labo'!A200)</f>
        <v>#REF!</v>
      </c>
      <c r="M200" s="2" t="e">
        <f>COUNTIF(#REF!,'liste des labo'!A200)</f>
        <v>#REF!</v>
      </c>
    </row>
    <row r="201" spans="1:13" s="2" customFormat="1" ht="84">
      <c r="A201" s="75" t="s">
        <v>1297</v>
      </c>
      <c r="B201" s="16" t="s">
        <v>805</v>
      </c>
      <c r="C201" s="2" t="s">
        <v>806</v>
      </c>
      <c r="D201" s="2" t="s">
        <v>789</v>
      </c>
      <c r="E201" s="2" t="s">
        <v>807</v>
      </c>
      <c r="F201" s="2" t="s">
        <v>286</v>
      </c>
      <c r="G201" s="2" t="s">
        <v>565</v>
      </c>
      <c r="K201" s="71"/>
      <c r="L201" s="2" t="e">
        <f>COUNTIF(#REF!,'liste des labo'!A201)</f>
        <v>#REF!</v>
      </c>
      <c r="M201" s="2" t="e">
        <f>COUNTIF(#REF!,'liste des labo'!A201)</f>
        <v>#REF!</v>
      </c>
    </row>
    <row r="202" spans="1:13" s="2" customFormat="1" ht="63">
      <c r="A202" s="72" t="s">
        <v>1367</v>
      </c>
      <c r="B202" s="16" t="s">
        <v>1368</v>
      </c>
      <c r="C202" s="2" t="s">
        <v>851</v>
      </c>
      <c r="D202" s="2" t="s">
        <v>376</v>
      </c>
      <c r="K202" s="71"/>
      <c r="L202" s="2" t="e">
        <f>COUNTIF(#REF!,'liste des labo'!A202)</f>
        <v>#REF!</v>
      </c>
      <c r="M202" s="2" t="e">
        <f>COUNTIF(#REF!,'liste des labo'!A202)</f>
        <v>#REF!</v>
      </c>
    </row>
    <row r="203" spans="1:13" s="2" customFormat="1" ht="84">
      <c r="A203" s="73" t="s">
        <v>1296</v>
      </c>
      <c r="B203" s="2" t="s">
        <v>852</v>
      </c>
      <c r="C203" s="2" t="s">
        <v>853</v>
      </c>
      <c r="K203" s="71"/>
      <c r="L203" s="2" t="e">
        <f>COUNTIF(#REF!,'liste des labo'!A203)</f>
        <v>#REF!</v>
      </c>
      <c r="M203" s="2" t="e">
        <f>COUNTIF(#REF!,'liste des labo'!A203)</f>
        <v>#REF!</v>
      </c>
    </row>
    <row r="204" spans="1:13" s="2" customFormat="1" ht="84">
      <c r="A204" s="70" t="s">
        <v>2372</v>
      </c>
      <c r="B204" s="2" t="s">
        <v>2373</v>
      </c>
      <c r="C204" s="2" t="s">
        <v>971</v>
      </c>
      <c r="K204" s="71"/>
      <c r="L204" s="2" t="e">
        <f>COUNTIF(#REF!,'liste des labo'!A204)</f>
        <v>#REF!</v>
      </c>
      <c r="M204" s="2" t="e">
        <f>COUNTIF(#REF!,'liste des labo'!A204)</f>
        <v>#REF!</v>
      </c>
    </row>
    <row r="205" spans="1:13" s="2" customFormat="1" ht="42">
      <c r="A205" s="70" t="s">
        <v>1295</v>
      </c>
      <c r="B205" s="16" t="s">
        <v>965</v>
      </c>
      <c r="C205" s="16" t="s">
        <v>962</v>
      </c>
      <c r="D205" s="16" t="s">
        <v>726</v>
      </c>
      <c r="K205" s="71"/>
      <c r="L205" s="2" t="e">
        <f>COUNTIF(#REF!,'liste des labo'!A205)</f>
        <v>#REF!</v>
      </c>
      <c r="M205" s="2" t="e">
        <f>COUNTIF(#REF!,'liste des labo'!A205)</f>
        <v>#REF!</v>
      </c>
    </row>
    <row r="206" spans="1:13" ht="63">
      <c r="A206" s="73" t="s">
        <v>1294</v>
      </c>
      <c r="B206" s="16" t="s">
        <v>966</v>
      </c>
      <c r="C206" s="16" t="s">
        <v>961</v>
      </c>
      <c r="D206" s="2" t="s">
        <v>250</v>
      </c>
      <c r="E206" s="16" t="s">
        <v>962</v>
      </c>
      <c r="F206" s="16" t="s">
        <v>726</v>
      </c>
      <c r="G206" s="16" t="s">
        <v>963</v>
      </c>
      <c r="H206" s="16" t="s">
        <v>964</v>
      </c>
      <c r="I206" s="2"/>
      <c r="J206" s="2"/>
      <c r="K206" s="71"/>
      <c r="L206" s="2" t="e">
        <f>COUNTIF(#REF!,'liste des labo'!A206)</f>
        <v>#REF!</v>
      </c>
      <c r="M206" s="2" t="e">
        <f>COUNTIF(#REF!,'liste des labo'!A206)</f>
        <v>#REF!</v>
      </c>
    </row>
    <row r="207" spans="1:13" s="2" customFormat="1" ht="84">
      <c r="A207" s="70" t="s">
        <v>2026</v>
      </c>
      <c r="B207" s="2" t="s">
        <v>2027</v>
      </c>
      <c r="C207" s="2" t="s">
        <v>2028</v>
      </c>
      <c r="D207" s="2" t="s">
        <v>1381</v>
      </c>
      <c r="K207" s="71"/>
      <c r="L207" s="2" t="e">
        <f>COUNTIF(#REF!,'liste des labo'!A207)</f>
        <v>#REF!</v>
      </c>
      <c r="M207" s="2" t="e">
        <f>COUNTIF(#REF!,'liste des labo'!A207)</f>
        <v>#REF!</v>
      </c>
    </row>
    <row r="208" spans="1:13" s="2" customFormat="1" ht="63">
      <c r="A208" s="72" t="s">
        <v>2695</v>
      </c>
      <c r="B208" s="2" t="s">
        <v>2696</v>
      </c>
      <c r="C208" s="2" t="s">
        <v>1874</v>
      </c>
      <c r="K208" s="71"/>
      <c r="L208" s="2" t="e">
        <f>COUNTIF(#REF!,'liste des labo'!A208)</f>
        <v>#REF!</v>
      </c>
      <c r="M208" s="2" t="e">
        <f>COUNTIF(#REF!,'liste des labo'!A208)</f>
        <v>#REF!</v>
      </c>
    </row>
    <row r="209" spans="1:13" s="2" customFormat="1" ht="42">
      <c r="A209" s="72" t="s">
        <v>1813</v>
      </c>
      <c r="B209" s="2" t="s">
        <v>1814</v>
      </c>
      <c r="C209" s="2" t="s">
        <v>273</v>
      </c>
      <c r="K209" s="71"/>
      <c r="L209" s="2" t="e">
        <f>COUNTIF(#REF!,'liste des labo'!A209)</f>
        <v>#REF!</v>
      </c>
      <c r="M209" s="2" t="e">
        <f>COUNTIF(#REF!,'liste des labo'!A209)</f>
        <v>#REF!</v>
      </c>
    </row>
    <row r="210" spans="1:13" s="2" customFormat="1" ht="42">
      <c r="A210" s="72" t="s">
        <v>1869</v>
      </c>
      <c r="B210" s="2" t="s">
        <v>1870</v>
      </c>
      <c r="C210" s="2" t="s">
        <v>273</v>
      </c>
      <c r="K210" s="71"/>
      <c r="L210" s="2" t="e">
        <f>COUNTIF(#REF!,'liste des labo'!A210)</f>
        <v>#REF!</v>
      </c>
      <c r="M210" s="2" t="e">
        <f>COUNTIF(#REF!,'liste des labo'!A210)</f>
        <v>#REF!</v>
      </c>
    </row>
    <row r="211" spans="1:13" s="2" customFormat="1" ht="42">
      <c r="A211" s="72" t="s">
        <v>1293</v>
      </c>
      <c r="B211" s="16" t="s">
        <v>889</v>
      </c>
      <c r="C211" s="2" t="s">
        <v>890</v>
      </c>
      <c r="D211" s="2" t="s">
        <v>399</v>
      </c>
      <c r="K211" s="71"/>
      <c r="L211" s="2" t="e">
        <f>COUNTIF(#REF!,'liste des labo'!A211)</f>
        <v>#REF!</v>
      </c>
      <c r="M211" s="2" t="e">
        <f>COUNTIF(#REF!,'liste des labo'!A211)</f>
        <v>#REF!</v>
      </c>
    </row>
    <row r="212" spans="1:13" s="2" customFormat="1" ht="63">
      <c r="A212" s="72" t="s">
        <v>1867</v>
      </c>
      <c r="B212" s="2" t="s">
        <v>1868</v>
      </c>
      <c r="C212" s="2" t="s">
        <v>277</v>
      </c>
      <c r="D212" s="2" t="s">
        <v>1112</v>
      </c>
      <c r="E212" s="2" t="s">
        <v>250</v>
      </c>
      <c r="F212" s="2" t="s">
        <v>1111</v>
      </c>
      <c r="G212" s="2" t="s">
        <v>1113</v>
      </c>
      <c r="K212" s="71"/>
      <c r="L212" s="2" t="e">
        <f>COUNTIF(#REF!,'liste des labo'!A212)</f>
        <v>#REF!</v>
      </c>
      <c r="M212" s="2" t="e">
        <f>COUNTIF(#REF!,'liste des labo'!A212)</f>
        <v>#REF!</v>
      </c>
    </row>
    <row r="213" spans="1:13" s="2" customFormat="1" ht="42">
      <c r="A213" s="72" t="s">
        <v>2097</v>
      </c>
      <c r="B213" s="2" t="s">
        <v>2098</v>
      </c>
      <c r="C213" s="2" t="s">
        <v>1505</v>
      </c>
      <c r="K213" s="71"/>
      <c r="L213" s="2" t="e">
        <f>COUNTIF(#REF!,'liste des labo'!A213)</f>
        <v>#REF!</v>
      </c>
      <c r="M213" s="2" t="e">
        <f>COUNTIF(#REF!,'liste des labo'!A213)</f>
        <v>#REF!</v>
      </c>
    </row>
    <row r="214" spans="1:13" s="2" customFormat="1" ht="63">
      <c r="A214" s="72" t="s">
        <v>1292</v>
      </c>
      <c r="B214" s="16" t="s">
        <v>812</v>
      </c>
      <c r="C214" s="2" t="s">
        <v>658</v>
      </c>
      <c r="D214" s="2" t="s">
        <v>792</v>
      </c>
      <c r="E214" s="2" t="s">
        <v>813</v>
      </c>
      <c r="F214" s="2" t="s">
        <v>814</v>
      </c>
      <c r="G214" s="2" t="s">
        <v>789</v>
      </c>
      <c r="K214" s="71"/>
      <c r="L214" s="2" t="e">
        <f>COUNTIF(#REF!,'liste des labo'!A214)</f>
        <v>#REF!</v>
      </c>
      <c r="M214" s="2" t="e">
        <f>COUNTIF(#REF!,'liste des labo'!A214)</f>
        <v>#REF!</v>
      </c>
    </row>
    <row r="215" spans="1:13" s="2" customFormat="1" ht="84">
      <c r="A215" s="70" t="s">
        <v>1291</v>
      </c>
      <c r="B215" s="16" t="s">
        <v>793</v>
      </c>
      <c r="C215" s="16" t="s">
        <v>794</v>
      </c>
      <c r="D215" s="2" t="s">
        <v>250</v>
      </c>
      <c r="H215" s="13"/>
      <c r="I215" s="13"/>
      <c r="J215" s="13"/>
      <c r="K215" s="69"/>
      <c r="L215" s="2" t="e">
        <f>COUNTIF(#REF!,'liste des labo'!A215)</f>
        <v>#REF!</v>
      </c>
      <c r="M215" s="2" t="e">
        <f>COUNTIF(#REF!,'liste des labo'!A215)</f>
        <v>#REF!</v>
      </c>
    </row>
    <row r="216" spans="1:13" s="2" customFormat="1" ht="63">
      <c r="A216" s="72" t="s">
        <v>1896</v>
      </c>
      <c r="B216" s="2" t="s">
        <v>1895</v>
      </c>
      <c r="C216" s="2" t="s">
        <v>851</v>
      </c>
      <c r="D216" s="2" t="s">
        <v>1376</v>
      </c>
      <c r="E216" s="2" t="s">
        <v>786</v>
      </c>
      <c r="F216" s="2" t="s">
        <v>1372</v>
      </c>
      <c r="K216" s="71"/>
      <c r="L216" s="2" t="e">
        <f>COUNTIF(#REF!,'liste des labo'!A216)</f>
        <v>#REF!</v>
      </c>
      <c r="M216" s="2" t="e">
        <f>COUNTIF(#REF!,'liste des labo'!A216)</f>
        <v>#REF!</v>
      </c>
    </row>
    <row r="217" spans="1:13" s="2" customFormat="1" ht="84">
      <c r="A217" s="70" t="s">
        <v>1319</v>
      </c>
      <c r="B217" s="19" t="s">
        <v>1320</v>
      </c>
      <c r="C217" s="19" t="s">
        <v>1109</v>
      </c>
      <c r="D217" s="19" t="s">
        <v>250</v>
      </c>
      <c r="E217" s="19" t="s">
        <v>1008</v>
      </c>
      <c r="F217" s="19" t="s">
        <v>278</v>
      </c>
      <c r="G217" s="19" t="s">
        <v>286</v>
      </c>
      <c r="H217" s="19"/>
      <c r="I217" s="19"/>
      <c r="J217" s="19"/>
      <c r="K217" s="74"/>
      <c r="L217" s="2" t="e">
        <f>COUNTIF(#REF!,'liste des labo'!A217)</f>
        <v>#REF!</v>
      </c>
      <c r="M217" s="2" t="e">
        <f>COUNTIF(#REF!,'liste des labo'!A217)</f>
        <v>#REF!</v>
      </c>
    </row>
    <row r="218" spans="1:13" s="2" customFormat="1" ht="84">
      <c r="A218" s="73" t="s">
        <v>1905</v>
      </c>
      <c r="B218" s="2" t="s">
        <v>1906</v>
      </c>
      <c r="C218" s="2" t="s">
        <v>1907</v>
      </c>
      <c r="D218" s="2" t="s">
        <v>250</v>
      </c>
      <c r="E218" s="2" t="s">
        <v>896</v>
      </c>
      <c r="F218" s="2" t="s">
        <v>1381</v>
      </c>
      <c r="K218" s="71"/>
      <c r="L218" s="2" t="e">
        <f>COUNTIF(#REF!,'liste des labo'!A218)</f>
        <v>#REF!</v>
      </c>
      <c r="M218" s="2" t="e">
        <f>COUNTIF(#REF!,'liste des labo'!A218)</f>
        <v>#REF!</v>
      </c>
    </row>
    <row r="219" spans="1:13" s="2" customFormat="1" ht="84">
      <c r="A219" s="70" t="s">
        <v>1782</v>
      </c>
      <c r="B219" s="2" t="s">
        <v>1783</v>
      </c>
      <c r="C219" s="2" t="s">
        <v>971</v>
      </c>
      <c r="D219" s="2" t="s">
        <v>893</v>
      </c>
      <c r="K219" s="71"/>
      <c r="L219" s="2" t="e">
        <f>COUNTIF(#REF!,'liste des labo'!A219)</f>
        <v>#REF!</v>
      </c>
      <c r="M219" s="2" t="e">
        <f>COUNTIF(#REF!,'liste des labo'!A219)</f>
        <v>#REF!</v>
      </c>
    </row>
    <row r="220" spans="1:13" s="2" customFormat="1" ht="63">
      <c r="A220" s="73" t="s">
        <v>1804</v>
      </c>
      <c r="B220" s="2" t="s">
        <v>1805</v>
      </c>
      <c r="C220" s="2" t="s">
        <v>1687</v>
      </c>
      <c r="K220" s="71"/>
      <c r="L220" s="2" t="e">
        <f>COUNTIF(#REF!,'liste des labo'!A220)</f>
        <v>#REF!</v>
      </c>
      <c r="M220" s="2" t="e">
        <f>COUNTIF(#REF!,'liste des labo'!A220)</f>
        <v>#REF!</v>
      </c>
    </row>
    <row r="221" spans="1:13" s="2" customFormat="1" ht="42">
      <c r="A221" s="70" t="s">
        <v>2321</v>
      </c>
      <c r="B221" s="2" t="s">
        <v>2320</v>
      </c>
      <c r="C221" s="2" t="s">
        <v>2322</v>
      </c>
      <c r="K221" s="71"/>
      <c r="L221" s="2" t="e">
        <f>COUNTIF(#REF!,'liste des labo'!A221)</f>
        <v>#REF!</v>
      </c>
      <c r="M221" s="2" t="e">
        <f>COUNTIF(#REF!,'liste des labo'!A221)</f>
        <v>#REF!</v>
      </c>
    </row>
    <row r="222" spans="1:13" s="2" customFormat="1" ht="126">
      <c r="A222" s="82" t="s">
        <v>1429</v>
      </c>
      <c r="B222" s="20" t="s">
        <v>1430</v>
      </c>
      <c r="C222" s="2" t="s">
        <v>1431</v>
      </c>
      <c r="D222" s="2" t="s">
        <v>1381</v>
      </c>
      <c r="E222" s="2" t="s">
        <v>1377</v>
      </c>
      <c r="K222" s="71"/>
      <c r="L222" s="2" t="e">
        <f>COUNTIF(#REF!,'liste des labo'!A222)</f>
        <v>#REF!</v>
      </c>
      <c r="M222" s="2" t="e">
        <f>COUNTIF(#REF!,'liste des labo'!A222)</f>
        <v>#REF!</v>
      </c>
    </row>
    <row r="223" spans="1:13" s="2" customFormat="1" ht="63">
      <c r="A223" s="72" t="s">
        <v>1290</v>
      </c>
      <c r="B223" s="16" t="s">
        <v>1021</v>
      </c>
      <c r="C223" s="16" t="s">
        <v>500</v>
      </c>
      <c r="K223" s="71"/>
      <c r="L223" s="2" t="e">
        <f>COUNTIF(#REF!,'liste des labo'!A223)</f>
        <v>#REF!</v>
      </c>
      <c r="M223" s="2" t="e">
        <f>COUNTIF(#REF!,'liste des labo'!A223)</f>
        <v>#REF!</v>
      </c>
    </row>
    <row r="224" spans="1:13" s="2" customFormat="1" ht="84">
      <c r="A224" s="70" t="s">
        <v>1859</v>
      </c>
      <c r="B224" s="2" t="s">
        <v>1858</v>
      </c>
      <c r="C224" s="2" t="s">
        <v>1381</v>
      </c>
      <c r="K224" s="71"/>
      <c r="L224" s="2" t="e">
        <f>COUNTIF(#REF!,'liste des labo'!A224)</f>
        <v>#REF!</v>
      </c>
      <c r="M224" s="2" t="e">
        <f>COUNTIF(#REF!,'liste des labo'!A224)</f>
        <v>#REF!</v>
      </c>
    </row>
    <row r="225" spans="1:13" s="2" customFormat="1" ht="42">
      <c r="A225" s="82" t="s">
        <v>1674</v>
      </c>
      <c r="B225" s="20" t="s">
        <v>1675</v>
      </c>
      <c r="C225" s="2" t="s">
        <v>250</v>
      </c>
      <c r="D225" s="2" t="s">
        <v>376</v>
      </c>
      <c r="K225" s="71"/>
      <c r="L225" s="2" t="e">
        <f>COUNTIF(#REF!,'liste des labo'!A225)</f>
        <v>#REF!</v>
      </c>
      <c r="M225" s="2" t="e">
        <f>COUNTIF(#REF!,'liste des labo'!A225)</f>
        <v>#REF!</v>
      </c>
    </row>
    <row r="226" spans="1:13" s="2" customFormat="1">
      <c r="A226" s="75" t="s">
        <v>1976</v>
      </c>
      <c r="B226" s="2" t="s">
        <v>1977</v>
      </c>
      <c r="C226" s="2" t="s">
        <v>906</v>
      </c>
      <c r="K226" s="71"/>
      <c r="L226" s="2" t="e">
        <f>COUNTIF(#REF!,'liste des labo'!A226)</f>
        <v>#REF!</v>
      </c>
      <c r="M226" s="2" t="e">
        <f>COUNTIF(#REF!,'liste des labo'!A226)</f>
        <v>#REF!</v>
      </c>
    </row>
    <row r="227" spans="1:13" s="2" customFormat="1" ht="84">
      <c r="A227" s="72" t="s">
        <v>1425</v>
      </c>
      <c r="B227" s="16" t="s">
        <v>1426</v>
      </c>
      <c r="C227" s="2" t="s">
        <v>971</v>
      </c>
      <c r="K227" s="71"/>
      <c r="L227" s="2" t="e">
        <f>COUNTIF(#REF!,'liste des labo'!A227)</f>
        <v>#REF!</v>
      </c>
      <c r="M227" s="2" t="e">
        <f>COUNTIF(#REF!,'liste des labo'!A227)</f>
        <v>#REF!</v>
      </c>
    </row>
    <row r="228" spans="1:13" s="2" customFormat="1" ht="84">
      <c r="A228" s="72" t="s">
        <v>1779</v>
      </c>
      <c r="B228" s="2" t="s">
        <v>1780</v>
      </c>
      <c r="C228" s="2" t="s">
        <v>1012</v>
      </c>
      <c r="D228" s="2" t="s">
        <v>743</v>
      </c>
      <c r="E228" s="2" t="s">
        <v>1781</v>
      </c>
      <c r="F228" s="2" t="s">
        <v>895</v>
      </c>
      <c r="G228" s="2" t="s">
        <v>788</v>
      </c>
      <c r="H228" s="2" t="s">
        <v>1381</v>
      </c>
      <c r="K228" s="71"/>
      <c r="L228" s="2" t="e">
        <f>COUNTIF(#REF!,'liste des labo'!A228)</f>
        <v>#REF!</v>
      </c>
      <c r="M228" s="2" t="e">
        <f>COUNTIF(#REF!,'liste des labo'!A228)</f>
        <v>#REF!</v>
      </c>
    </row>
    <row r="229" spans="1:13" s="2" customFormat="1" ht="63">
      <c r="A229" s="72" t="s">
        <v>1942</v>
      </c>
      <c r="B229" s="2" t="s">
        <v>1941</v>
      </c>
      <c r="C229" s="2" t="s">
        <v>1801</v>
      </c>
      <c r="D229" s="2" t="s">
        <v>250</v>
      </c>
      <c r="E229" s="2" t="s">
        <v>851</v>
      </c>
      <c r="K229" s="71"/>
      <c r="L229" s="2" t="e">
        <f>COUNTIF(#REF!,'liste des labo'!A229)</f>
        <v>#REF!</v>
      </c>
      <c r="M229" s="2" t="e">
        <f>COUNTIF(#REF!,'liste des labo'!A229)</f>
        <v>#REF!</v>
      </c>
    </row>
    <row r="230" spans="1:13" s="2" customFormat="1" ht="42">
      <c r="A230" s="72" t="s">
        <v>1641</v>
      </c>
      <c r="B230" s="2" t="s">
        <v>1631</v>
      </c>
      <c r="C230" s="2" t="s">
        <v>893</v>
      </c>
      <c r="D230" s="2" t="s">
        <v>1322</v>
      </c>
      <c r="K230" s="71"/>
      <c r="L230" s="2" t="e">
        <f>COUNTIF(#REF!,'liste des labo'!A230)</f>
        <v>#REF!</v>
      </c>
      <c r="M230" s="2" t="e">
        <f>COUNTIF(#REF!,'liste des labo'!A230)</f>
        <v>#REF!</v>
      </c>
    </row>
    <row r="231" spans="1:13" s="2" customFormat="1" ht="84">
      <c r="A231" s="70" t="s">
        <v>1415</v>
      </c>
      <c r="B231" s="16" t="s">
        <v>1416</v>
      </c>
      <c r="C231" s="2" t="s">
        <v>971</v>
      </c>
      <c r="K231" s="71"/>
      <c r="L231" s="2" t="e">
        <f>COUNTIF(#REF!,'liste des labo'!A231)</f>
        <v>#REF!</v>
      </c>
      <c r="M231" s="2" t="e">
        <f>COUNTIF(#REF!,'liste des labo'!A231)</f>
        <v>#REF!</v>
      </c>
    </row>
    <row r="232" spans="1:13" s="2" customFormat="1" ht="63">
      <c r="A232" s="72" t="s">
        <v>1289</v>
      </c>
      <c r="B232" s="2" t="s">
        <v>746</v>
      </c>
      <c r="C232" s="2" t="s">
        <v>745</v>
      </c>
      <c r="D232" s="2" t="s">
        <v>566</v>
      </c>
      <c r="H232" s="17"/>
      <c r="I232" s="17"/>
      <c r="J232" s="17"/>
      <c r="K232" s="83"/>
      <c r="L232" s="2" t="e">
        <f>COUNTIF(#REF!,'liste des labo'!A232)</f>
        <v>#REF!</v>
      </c>
      <c r="M232" s="2" t="e">
        <f>COUNTIF(#REF!,'liste des labo'!A232)</f>
        <v>#REF!</v>
      </c>
    </row>
    <row r="233" spans="1:13" s="2" customFormat="1" ht="63">
      <c r="A233" s="72" t="s">
        <v>1288</v>
      </c>
      <c r="B233" s="16" t="s">
        <v>1009</v>
      </c>
      <c r="C233" s="2" t="s">
        <v>745</v>
      </c>
      <c r="D233" s="2" t="s">
        <v>1010</v>
      </c>
      <c r="K233" s="71"/>
      <c r="L233" s="2" t="e">
        <f>COUNTIF(#REF!,'liste des labo'!A233)</f>
        <v>#REF!</v>
      </c>
      <c r="M233" s="2" t="e">
        <f>COUNTIF(#REF!,'liste des labo'!A233)</f>
        <v>#REF!</v>
      </c>
    </row>
    <row r="234" spans="1:13" s="2" customFormat="1">
      <c r="A234" s="72" t="s">
        <v>1679</v>
      </c>
      <c r="B234" s="2" t="s">
        <v>1680</v>
      </c>
      <c r="K234" s="71"/>
      <c r="L234" s="2" t="e">
        <f>COUNTIF(#REF!,'liste des labo'!A234)</f>
        <v>#REF!</v>
      </c>
      <c r="M234" s="2" t="e">
        <f>COUNTIF(#REF!,'liste des labo'!A234)</f>
        <v>#REF!</v>
      </c>
    </row>
    <row r="235" spans="1:13" s="2" customFormat="1" ht="63">
      <c r="A235" s="70" t="s">
        <v>1287</v>
      </c>
      <c r="B235" s="16" t="s">
        <v>894</v>
      </c>
      <c r="C235" s="2" t="s">
        <v>895</v>
      </c>
      <c r="D235" s="2" t="s">
        <v>896</v>
      </c>
      <c r="E235" s="2" t="s">
        <v>893</v>
      </c>
      <c r="K235" s="71"/>
      <c r="L235" s="2" t="e">
        <f>COUNTIF(#REF!,'liste des labo'!A235)</f>
        <v>#REF!</v>
      </c>
      <c r="M235" s="2" t="e">
        <f>COUNTIF(#REF!,'liste des labo'!A235)</f>
        <v>#REF!</v>
      </c>
    </row>
    <row r="236" spans="1:13" s="2" customFormat="1" ht="42">
      <c r="A236" s="70" t="s">
        <v>2099</v>
      </c>
      <c r="B236" s="2" t="s">
        <v>2100</v>
      </c>
      <c r="C236" s="2" t="s">
        <v>1505</v>
      </c>
      <c r="K236" s="71"/>
      <c r="L236" s="2" t="e">
        <f>COUNTIF(#REF!,'liste des labo'!A236)</f>
        <v>#REF!</v>
      </c>
      <c r="M236" s="2" t="e">
        <f>COUNTIF(#REF!,'liste des labo'!A236)</f>
        <v>#REF!</v>
      </c>
    </row>
    <row r="237" spans="1:13" s="2" customFormat="1" ht="63">
      <c r="A237" s="73" t="s">
        <v>1796</v>
      </c>
      <c r="B237" s="2" t="s">
        <v>1797</v>
      </c>
      <c r="C237" s="2" t="s">
        <v>1798</v>
      </c>
      <c r="K237" s="71"/>
      <c r="L237" s="2" t="e">
        <f>COUNTIF(#REF!,'liste des labo'!A237)</f>
        <v>#REF!</v>
      </c>
      <c r="M237" s="2" t="e">
        <f>COUNTIF(#REF!,'liste des labo'!A237)</f>
        <v>#REF!</v>
      </c>
    </row>
    <row r="238" spans="1:13" s="2" customFormat="1" ht="42">
      <c r="A238" s="75" t="s">
        <v>2463</v>
      </c>
      <c r="B238" s="2" t="s">
        <v>1974</v>
      </c>
      <c r="C238" s="2" t="s">
        <v>858</v>
      </c>
      <c r="K238" s="71"/>
      <c r="L238" s="2" t="e">
        <f>COUNTIF(#REF!,'liste des labo'!A238)</f>
        <v>#REF!</v>
      </c>
      <c r="M238" s="2" t="e">
        <f>COUNTIF(#REF!,'liste des labo'!A238)</f>
        <v>#REF!</v>
      </c>
    </row>
    <row r="239" spans="1:13" s="2" customFormat="1" ht="42">
      <c r="A239" s="70" t="s">
        <v>1634</v>
      </c>
      <c r="B239" s="2" t="s">
        <v>1635</v>
      </c>
      <c r="C239" s="2" t="s">
        <v>1505</v>
      </c>
      <c r="K239" s="71"/>
      <c r="L239" s="2" t="e">
        <f>COUNTIF(#REF!,'liste des labo'!A239)</f>
        <v>#REF!</v>
      </c>
      <c r="M239" s="2" t="e">
        <f>COUNTIF(#REF!,'liste des labo'!A239)</f>
        <v>#REF!</v>
      </c>
    </row>
    <row r="240" spans="1:13" s="2" customFormat="1" ht="42">
      <c r="A240" s="73" t="s">
        <v>1286</v>
      </c>
      <c r="B240" s="16" t="s">
        <v>967</v>
      </c>
      <c r="C240" s="16" t="s">
        <v>946</v>
      </c>
      <c r="K240" s="71"/>
      <c r="L240" s="2" t="e">
        <f>COUNTIF(#REF!,'liste des labo'!A240)</f>
        <v>#REF!</v>
      </c>
      <c r="M240" s="2" t="e">
        <f>COUNTIF(#REF!,'liste des labo'!A240)</f>
        <v>#REF!</v>
      </c>
    </row>
    <row r="241" spans="1:13" s="2" customFormat="1" ht="63">
      <c r="A241" s="70" t="s">
        <v>2315</v>
      </c>
      <c r="B241" s="2" t="s">
        <v>2316</v>
      </c>
      <c r="C241" s="2" t="s">
        <v>1694</v>
      </c>
      <c r="D241" s="2" t="s">
        <v>2317</v>
      </c>
      <c r="E241" s="2" t="s">
        <v>250</v>
      </c>
      <c r="K241" s="71"/>
      <c r="L241" s="2" t="e">
        <f>COUNTIF(#REF!,'liste des labo'!A241)</f>
        <v>#REF!</v>
      </c>
      <c r="M241" s="2" t="e">
        <f>COUNTIF(#REF!,'liste des labo'!A241)</f>
        <v>#REF!</v>
      </c>
    </row>
    <row r="242" spans="1:13" s="2" customFormat="1" ht="63">
      <c r="A242" s="70" t="s">
        <v>1284</v>
      </c>
      <c r="B242" s="16" t="s">
        <v>1285</v>
      </c>
      <c r="C242" s="2" t="s">
        <v>851</v>
      </c>
      <c r="D242" s="2" t="s">
        <v>906</v>
      </c>
      <c r="K242" s="71"/>
      <c r="L242" s="2" t="e">
        <f>COUNTIF(#REF!,'liste des labo'!A242)</f>
        <v>#REF!</v>
      </c>
      <c r="M242" s="2" t="e">
        <f>COUNTIF(#REF!,'liste des labo'!A242)</f>
        <v>#REF!</v>
      </c>
    </row>
    <row r="243" spans="1:13" s="2" customFormat="1" ht="42">
      <c r="A243" s="75" t="s">
        <v>1283</v>
      </c>
      <c r="B243" s="2" t="s">
        <v>1048</v>
      </c>
      <c r="C243" s="2" t="s">
        <v>809</v>
      </c>
      <c r="K243" s="71"/>
      <c r="L243" s="2" t="e">
        <f>COUNTIF(#REF!,'liste des labo'!A243)</f>
        <v>#REF!</v>
      </c>
      <c r="M243" s="2" t="e">
        <f>COUNTIF(#REF!,'liste des labo'!A243)</f>
        <v>#REF!</v>
      </c>
    </row>
    <row r="244" spans="1:13" s="2" customFormat="1" ht="63">
      <c r="A244" s="75" t="s">
        <v>1282</v>
      </c>
      <c r="B244" s="16" t="s">
        <v>798</v>
      </c>
      <c r="C244" s="16" t="s">
        <v>799</v>
      </c>
      <c r="D244" s="2" t="s">
        <v>789</v>
      </c>
      <c r="E244" s="2" t="s">
        <v>245</v>
      </c>
      <c r="K244" s="71"/>
      <c r="L244" s="2" t="e">
        <f>COUNTIF(#REF!,'liste des labo'!A244)</f>
        <v>#REF!</v>
      </c>
      <c r="M244" s="2" t="e">
        <f>COUNTIF(#REF!,'liste des labo'!A244)</f>
        <v>#REF!</v>
      </c>
    </row>
    <row r="245" spans="1:13" s="2" customFormat="1" ht="63">
      <c r="A245" s="72" t="s">
        <v>1281</v>
      </c>
      <c r="B245" s="2" t="s">
        <v>1045</v>
      </c>
      <c r="C245" s="2" t="s">
        <v>975</v>
      </c>
      <c r="D245" s="2" t="s">
        <v>1043</v>
      </c>
      <c r="E245" s="2" t="s">
        <v>250</v>
      </c>
      <c r="K245" s="71"/>
      <c r="L245" s="2" t="e">
        <f>COUNTIF(#REF!,'liste des labo'!A245)</f>
        <v>#REF!</v>
      </c>
      <c r="M245" s="2" t="e">
        <f>COUNTIF(#REF!,'liste des labo'!A245)</f>
        <v>#REF!</v>
      </c>
    </row>
    <row r="246" spans="1:13" s="2" customFormat="1" ht="42">
      <c r="A246" s="70" t="s">
        <v>2401</v>
      </c>
      <c r="B246" s="2" t="s">
        <v>2402</v>
      </c>
      <c r="C246" s="2" t="s">
        <v>250</v>
      </c>
      <c r="D246" s="2" t="s">
        <v>1694</v>
      </c>
      <c r="K246" s="71"/>
      <c r="L246" s="2" t="e">
        <f>COUNTIF(#REF!,'liste des labo'!A246)</f>
        <v>#REF!</v>
      </c>
      <c r="M246" s="2" t="e">
        <f>COUNTIF(#REF!,'liste des labo'!A246)</f>
        <v>#REF!</v>
      </c>
    </row>
    <row r="247" spans="1:13" s="2" customFormat="1" ht="63">
      <c r="A247" s="73" t="s">
        <v>1280</v>
      </c>
      <c r="B247" s="16" t="s">
        <v>850</v>
      </c>
      <c r="C247" s="2" t="s">
        <v>849</v>
      </c>
      <c r="D247" s="2" t="s">
        <v>250</v>
      </c>
      <c r="E247" s="2" t="s">
        <v>851</v>
      </c>
      <c r="K247" s="71"/>
      <c r="L247" s="2" t="e">
        <f>COUNTIF(#REF!,'liste des labo'!A247)</f>
        <v>#REF!</v>
      </c>
      <c r="M247" s="2" t="e">
        <f>COUNTIF(#REF!,'liste des labo'!A247)</f>
        <v>#REF!</v>
      </c>
    </row>
    <row r="248" spans="1:13" s="2" customFormat="1" ht="42">
      <c r="A248" s="70" t="s">
        <v>1975</v>
      </c>
      <c r="B248" s="2" t="s">
        <v>1972</v>
      </c>
      <c r="C248" s="2" t="s">
        <v>906</v>
      </c>
      <c r="K248" s="71"/>
      <c r="L248" s="2" t="e">
        <f>COUNTIF(#REF!,'liste des labo'!A248)</f>
        <v>#REF!</v>
      </c>
      <c r="M248" s="2" t="e">
        <f>COUNTIF(#REF!,'liste des labo'!A248)</f>
        <v>#REF!</v>
      </c>
    </row>
    <row r="249" spans="1:13" ht="84">
      <c r="A249" s="73" t="s">
        <v>1279</v>
      </c>
      <c r="B249" s="16" t="s">
        <v>969</v>
      </c>
      <c r="C249" s="16" t="s">
        <v>970</v>
      </c>
      <c r="D249" s="16" t="s">
        <v>971</v>
      </c>
      <c r="E249" s="2"/>
      <c r="F249" s="2"/>
      <c r="G249" s="2"/>
      <c r="H249" s="2"/>
      <c r="I249" s="2"/>
      <c r="J249" s="2"/>
      <c r="K249" s="71"/>
      <c r="L249" s="2" t="e">
        <f>COUNTIF(#REF!,'liste des labo'!A249)</f>
        <v>#REF!</v>
      </c>
      <c r="M249" s="2" t="e">
        <f>COUNTIF(#REF!,'liste des labo'!A249)</f>
        <v>#REF!</v>
      </c>
    </row>
    <row r="250" spans="1:13" s="2" customFormat="1" ht="42">
      <c r="A250" s="70" t="s">
        <v>1278</v>
      </c>
      <c r="B250" s="19" t="s">
        <v>1100</v>
      </c>
      <c r="C250" s="19" t="s">
        <v>1101</v>
      </c>
      <c r="D250" s="19" t="s">
        <v>743</v>
      </c>
      <c r="E250" s="19"/>
      <c r="F250" s="19"/>
      <c r="G250" s="19"/>
      <c r="H250" s="19"/>
      <c r="I250" s="19"/>
      <c r="J250" s="19"/>
      <c r="K250" s="74"/>
      <c r="L250" s="2" t="e">
        <f>COUNTIF(#REF!,'liste des labo'!A250)</f>
        <v>#REF!</v>
      </c>
      <c r="M250" s="2" t="e">
        <f>COUNTIF(#REF!,'liste des labo'!A250)</f>
        <v>#REF!</v>
      </c>
    </row>
    <row r="251" spans="1:13" s="2" customFormat="1" ht="84">
      <c r="A251" s="72" t="s">
        <v>1845</v>
      </c>
      <c r="B251" s="2" t="s">
        <v>1844</v>
      </c>
      <c r="C251" s="2" t="s">
        <v>971</v>
      </c>
      <c r="K251" s="71"/>
      <c r="L251" s="2" t="e">
        <f>COUNTIF(#REF!,'liste des labo'!A251)</f>
        <v>#REF!</v>
      </c>
      <c r="M251" s="2" t="e">
        <f>COUNTIF(#REF!,'liste des labo'!A251)</f>
        <v>#REF!</v>
      </c>
    </row>
    <row r="252" spans="1:13" s="2" customFormat="1" ht="63">
      <c r="A252" s="70" t="s">
        <v>1826</v>
      </c>
      <c r="B252" s="2" t="s">
        <v>1825</v>
      </c>
      <c r="C252" s="2" t="s">
        <v>1493</v>
      </c>
      <c r="D252" s="2" t="s">
        <v>1497</v>
      </c>
      <c r="E252" s="2" t="s">
        <v>743</v>
      </c>
      <c r="F252" s="2" t="s">
        <v>250</v>
      </c>
      <c r="K252" s="71"/>
      <c r="L252" s="2" t="e">
        <f>COUNTIF(#REF!,'liste des labo'!A252)</f>
        <v>#REF!</v>
      </c>
      <c r="M252" s="2" t="e">
        <f>COUNTIF(#REF!,'liste des labo'!A252)</f>
        <v>#REF!</v>
      </c>
    </row>
    <row r="253" spans="1:13" s="2" customFormat="1" ht="42">
      <c r="A253" s="70" t="s">
        <v>1277</v>
      </c>
      <c r="B253" s="2" t="s">
        <v>1118</v>
      </c>
      <c r="C253" s="2" t="s">
        <v>1107</v>
      </c>
      <c r="K253" s="71"/>
      <c r="L253" s="2" t="e">
        <f>COUNTIF(#REF!,'liste des labo'!A253)</f>
        <v>#REF!</v>
      </c>
      <c r="M253" s="2" t="e">
        <f>COUNTIF(#REF!,'liste des labo'!A253)</f>
        <v>#REF!</v>
      </c>
    </row>
    <row r="254" spans="1:13" s="2" customFormat="1">
      <c r="A254" s="68" t="s">
        <v>2363</v>
      </c>
      <c r="B254" s="13" t="s">
        <v>2364</v>
      </c>
      <c r="C254" s="13"/>
      <c r="D254" s="13"/>
      <c r="E254" s="13"/>
      <c r="F254" s="13"/>
      <c r="G254" s="13"/>
      <c r="K254" s="71"/>
      <c r="L254" s="2" t="e">
        <f>COUNTIF(#REF!,'liste des labo'!A254)</f>
        <v>#REF!</v>
      </c>
      <c r="M254" s="2" t="e">
        <f>COUNTIF(#REF!,'liste des labo'!A254)</f>
        <v>#REF!</v>
      </c>
    </row>
    <row r="255" spans="1:13" s="2" customFormat="1" ht="42">
      <c r="A255" s="68" t="s">
        <v>971</v>
      </c>
      <c r="B255" s="13"/>
      <c r="C255" s="13"/>
      <c r="D255" s="13"/>
      <c r="E255" s="13"/>
      <c r="F255" s="13"/>
      <c r="G255" s="13"/>
      <c r="H255" s="13"/>
      <c r="I255" s="13"/>
      <c r="J255" s="13"/>
      <c r="K255" s="69"/>
      <c r="L255" s="2" t="e">
        <f>COUNTIF(#REF!,'liste des labo'!A255)</f>
        <v>#REF!</v>
      </c>
      <c r="M255" s="2" t="e">
        <f>COUNTIF(#REF!,'liste des labo'!A255)</f>
        <v>#REF!</v>
      </c>
    </row>
    <row r="256" spans="1:13" s="2" customFormat="1" ht="42">
      <c r="A256" s="70" t="s">
        <v>2076</v>
      </c>
      <c r="B256" s="2" t="s">
        <v>2077</v>
      </c>
      <c r="C256" s="2" t="s">
        <v>1019</v>
      </c>
      <c r="D256" s="2" t="s">
        <v>1020</v>
      </c>
      <c r="K256" s="71"/>
      <c r="L256" s="2" t="e">
        <f>COUNTIF(#REF!,'liste des labo'!A256)</f>
        <v>#REF!</v>
      </c>
      <c r="M256" s="2" t="e">
        <f>COUNTIF(#REF!,'liste des labo'!A256)</f>
        <v>#REF!</v>
      </c>
    </row>
    <row r="257" spans="1:15" s="2" customFormat="1">
      <c r="A257" s="72" t="s">
        <v>567</v>
      </c>
      <c r="B257" s="13" t="s">
        <v>567</v>
      </c>
      <c r="C257" s="13"/>
      <c r="D257" s="13"/>
      <c r="E257" s="13"/>
      <c r="F257" s="13"/>
      <c r="G257" s="13"/>
      <c r="H257" s="13"/>
      <c r="I257" s="13"/>
      <c r="J257" s="13"/>
      <c r="K257" s="69"/>
      <c r="L257" s="2" t="e">
        <f>COUNTIF(#REF!,'liste des labo'!A257)</f>
        <v>#REF!</v>
      </c>
      <c r="M257" s="2" t="e">
        <f>COUNTIF(#REF!,'liste des labo'!A257)</f>
        <v>#REF!</v>
      </c>
    </row>
    <row r="258" spans="1:15" s="2" customFormat="1">
      <c r="A258" s="68" t="s">
        <v>2323</v>
      </c>
      <c r="B258" s="13" t="s">
        <v>2324</v>
      </c>
      <c r="C258" s="13"/>
      <c r="D258" s="13"/>
      <c r="E258" s="13"/>
      <c r="F258" s="13"/>
      <c r="G258" s="13"/>
      <c r="H258" s="13"/>
      <c r="I258" s="13"/>
      <c r="J258" s="13"/>
      <c r="K258" s="69"/>
      <c r="L258" s="2" t="e">
        <f>COUNTIF(#REF!,'liste des labo'!A258)</f>
        <v>#REF!</v>
      </c>
      <c r="M258" s="2" t="e">
        <f>COUNTIF(#REF!,'liste des labo'!A258)</f>
        <v>#REF!</v>
      </c>
    </row>
    <row r="259" spans="1:15" s="2" customFormat="1">
      <c r="A259" s="80" t="s">
        <v>2500</v>
      </c>
      <c r="B259" s="13" t="s">
        <v>2501</v>
      </c>
      <c r="C259" s="13"/>
      <c r="D259" s="13"/>
      <c r="E259" s="13"/>
      <c r="F259" s="13"/>
      <c r="G259" s="13"/>
      <c r="K259" s="71"/>
      <c r="L259" s="2" t="e">
        <f>COUNTIF(#REF!,'liste des labo'!A259)</f>
        <v>#REF!</v>
      </c>
      <c r="M259" s="2" t="e">
        <f>COUNTIF(#REF!,'liste des labo'!A259)</f>
        <v>#REF!</v>
      </c>
    </row>
    <row r="260" spans="1:15" s="2" customFormat="1" ht="42">
      <c r="A260" s="70" t="s">
        <v>2173</v>
      </c>
      <c r="B260" s="2" t="s">
        <v>2174</v>
      </c>
      <c r="C260" s="2" t="s">
        <v>2175</v>
      </c>
      <c r="K260" s="71"/>
      <c r="L260" s="2" t="e">
        <f>COUNTIF(#REF!,'liste des labo'!A260)</f>
        <v>#REF!</v>
      </c>
      <c r="M260" s="2" t="e">
        <f>COUNTIF(#REF!,'liste des labo'!A260)</f>
        <v>#REF!</v>
      </c>
    </row>
    <row r="261" spans="1:15" s="2" customFormat="1">
      <c r="A261" s="68" t="s">
        <v>1119</v>
      </c>
      <c r="B261" s="13" t="s">
        <v>1119</v>
      </c>
      <c r="C261" s="13"/>
      <c r="D261" s="13"/>
      <c r="E261" s="13"/>
      <c r="F261" s="13"/>
      <c r="G261" s="13"/>
      <c r="H261" s="13"/>
      <c r="I261" s="13"/>
      <c r="J261" s="13"/>
      <c r="K261" s="69"/>
      <c r="L261" s="2" t="e">
        <f>COUNTIF(#REF!,'liste des labo'!A261)</f>
        <v>#REF!</v>
      </c>
      <c r="M261" s="2" t="e">
        <f>COUNTIF(#REF!,'liste des labo'!A261)</f>
        <v>#REF!</v>
      </c>
    </row>
    <row r="262" spans="1:15" s="2" customFormat="1" ht="42">
      <c r="A262" s="70" t="s">
        <v>2593</v>
      </c>
      <c r="B262" s="2" t="s">
        <v>1118</v>
      </c>
      <c r="C262" s="2" t="s">
        <v>1119</v>
      </c>
      <c r="K262" s="71"/>
      <c r="L262" s="2" t="e">
        <f>COUNTIF(#REF!,'liste des labo'!A262)</f>
        <v>#REF!</v>
      </c>
      <c r="M262" s="2" t="e">
        <f>COUNTIF(#REF!,'liste des labo'!A262)</f>
        <v>#REF!</v>
      </c>
    </row>
    <row r="263" spans="1:15">
      <c r="L263" s="2" t="e">
        <f>SUM(L3:L262)</f>
        <v>#REF!</v>
      </c>
      <c r="M263" s="2" t="e">
        <f>SUM(M3:M262)</f>
        <v>#REF!</v>
      </c>
    </row>
    <row r="264" spans="1:15">
      <c r="M264" s="13" t="e">
        <f>MIN($M$3:$M$262)</f>
        <v>#REF!</v>
      </c>
      <c r="N264" s="13" t="s">
        <v>2727</v>
      </c>
    </row>
    <row r="265" spans="1:15">
      <c r="M265" s="13" t="e">
        <f>MAX($M$3:$M$262)</f>
        <v>#REF!</v>
      </c>
      <c r="N265" s="13" t="s">
        <v>2726</v>
      </c>
    </row>
    <row r="266" spans="1:15">
      <c r="M266" s="13" t="e">
        <f>AVERAGE($M$3:$M$262)</f>
        <v>#REF!</v>
      </c>
      <c r="N266" s="1" t="s">
        <v>2730</v>
      </c>
      <c r="O266" s="1" t="s">
        <v>2719</v>
      </c>
    </row>
    <row r="267" spans="1:15">
      <c r="N267" s="84" t="s">
        <v>2722</v>
      </c>
      <c r="O267" s="1" t="s">
        <v>2738</v>
      </c>
    </row>
    <row r="268" spans="1:15">
      <c r="N268" s="84" t="s">
        <v>2712</v>
      </c>
      <c r="O268" s="1" t="s">
        <v>2738</v>
      </c>
    </row>
  </sheetData>
  <autoFilter ref="A1:M268" xr:uid="{F9A3C96C-0BF8-1845-A1FB-72431CFF0455}"/>
  <sortState xmlns:xlrd2="http://schemas.microsoft.com/office/spreadsheetml/2017/richdata2" ref="A1:K262">
    <sortCondition ref="A1:A262"/>
  </sortState>
  <conditionalFormatting sqref="A148">
    <cfRule type="duplicateValues" dxfId="50" priority="13"/>
  </conditionalFormatting>
  <conditionalFormatting sqref="A151">
    <cfRule type="duplicateValues" dxfId="49" priority="11"/>
  </conditionalFormatting>
  <conditionalFormatting sqref="A153 A1:A126 A130:A136 A139 A155 A159:A160 A162 A168 A170:A174 A182:A183 A185 A189:A190 A192 A203 A206:A207 A210:A220 A222:A1048576">
    <cfRule type="duplicateValues" dxfId="48" priority="17"/>
  </conditionalFormatting>
  <conditionalFormatting sqref="A153 A1:A143 A155 A159:A160 A162 A168 A170:A174 A182:A183 A185 A189:A190 A192 A203 A206:A207 A210:A220 A222:A1048576">
    <cfRule type="duplicateValues" dxfId="47" priority="14"/>
  </conditionalFormatting>
  <conditionalFormatting sqref="A153 A1:A148 A155 A159:A160 A162 A168 A170:A174 A182:A183 A185 A189:A190 A192 A203 A206:A207 A210:A220 A222:A1048576">
    <cfRule type="duplicateValues" dxfId="46" priority="12"/>
  </conditionalFormatting>
  <conditionalFormatting sqref="A155 A1:A153 A159:A160 A162 A168 A170:A174 A182:A183 A185 A189:A190 A192 A203 A206:A207 A210:A220 A222:A1048576">
    <cfRule type="duplicateValues" dxfId="45" priority="10"/>
  </conditionalFormatting>
  <conditionalFormatting sqref="A159:A160 A1:A155 A162 A168 A170:A174 A182:A183 A185 A189:A190 A192 A203 A206:A207 A210:A220 A222:A1048576">
    <cfRule type="duplicateValues" dxfId="44" priority="8"/>
  </conditionalFormatting>
  <conditionalFormatting sqref="A159:A160 A1:A156 A162 A168 A170:A174 A182:A183 A185 A189:A190 A192 A203 A206:A207 A210:A220 A222:A1048576">
    <cfRule type="duplicateValues" dxfId="43" priority="7"/>
  </conditionalFormatting>
  <conditionalFormatting sqref="C156:K156 N156:XFD156">
    <cfRule type="duplicateValues" dxfId="42" priority="9"/>
  </conditionalFormatting>
  <conditionalFormatting sqref="N266:O268">
    <cfRule type="duplicateValues" dxfId="41" priority="1"/>
    <cfRule type="duplicateValues" dxfId="40" priority="2"/>
    <cfRule type="duplicateValues" dxfId="39" priority="3"/>
    <cfRule type="duplicateValues" dxfId="38" priority="4"/>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4DAD466-E775-624C-B84C-CFFEBEACC8BC}">
          <x14:formula1>
            <xm:f>'Labos-établissements'!$A$1:$A$500</xm:f>
          </x14:formula1>
          <xm:sqref>C2:K1048576</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20</vt:i4>
      </vt:variant>
      <vt:variant>
        <vt:lpstr>Plages nommées</vt:lpstr>
      </vt:variant>
      <vt:variant>
        <vt:i4>3</vt:i4>
      </vt:variant>
    </vt:vector>
  </HeadingPairs>
  <TitlesOfParts>
    <vt:vector size="23" baseType="lpstr">
      <vt:lpstr>Questions</vt:lpstr>
      <vt:lpstr>Stat_Projets par Etab porteurs</vt:lpstr>
      <vt:lpstr>Stat_Projets par Labo</vt:lpstr>
      <vt:lpstr>Stat_Financement</vt:lpstr>
      <vt:lpstr>Stat Disciplines</vt:lpstr>
      <vt:lpstr>Stat_Discipline_et_Projets</vt:lpstr>
      <vt:lpstr>GÉNÉRALITÉ</vt:lpstr>
      <vt:lpstr>Liste chercheurs</vt:lpstr>
      <vt:lpstr>liste des labo</vt:lpstr>
      <vt:lpstr>liste des établissements</vt:lpstr>
      <vt:lpstr>Liste des Partenaires et Noms</vt:lpstr>
      <vt:lpstr>listes des noms des partenaires</vt:lpstr>
      <vt:lpstr>Labos-établissements</vt:lpstr>
      <vt:lpstr>liste des CNU</vt:lpstr>
      <vt:lpstr>liste discipline ERC</vt:lpstr>
      <vt:lpstr>DS Domaine Scientifique </vt:lpstr>
      <vt:lpstr>discipline des chercheurs</vt:lpstr>
      <vt:lpstr>statut des personnes</vt:lpstr>
      <vt:lpstr>sexe</vt:lpstr>
      <vt:lpstr>site</vt:lpstr>
      <vt:lpstr>GÉNÉRALITÉ!_Toc158295994</vt:lpstr>
      <vt:lpstr>GÉNÉRALITÉ!_Toc158295995</vt:lpstr>
      <vt:lpstr>Generalite_Tab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Jean-Yves TOUSSAINT</dc:creator>
  <cp:lastModifiedBy>Diego Vinasco</cp:lastModifiedBy>
  <dcterms:created xsi:type="dcterms:W3CDTF">2024-04-19T08:59:37Z</dcterms:created>
  <dcterms:modified xsi:type="dcterms:W3CDTF">2024-05-23T13:29:06Z</dcterms:modified>
</cp:coreProperties>
</file>