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VSCode\reactjs\react-demo\public\"/>
    </mc:Choice>
  </mc:AlternateContent>
  <xr:revisionPtr revIDLastSave="0" documentId="13_ncr:1_{7D646412-727E-4E8D-9896-07D561C13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3" r:id="rId1"/>
    <sheet name="results" sheetId="1" state="hidden" r:id="rId2"/>
    <sheet name="fomular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M2" i="2" s="1"/>
  <c r="C2" i="2"/>
  <c r="D2" i="2"/>
  <c r="E2" i="2"/>
  <c r="F2" i="2"/>
  <c r="G2" i="2"/>
  <c r="H2" i="2"/>
  <c r="I2" i="2"/>
  <c r="T2" i="2" s="1"/>
  <c r="J2" i="2"/>
  <c r="U2" i="2" s="1"/>
  <c r="N2" i="2"/>
  <c r="B3" i="2"/>
  <c r="M3" i="2" s="1"/>
  <c r="B4" i="2"/>
  <c r="B5" i="2"/>
  <c r="B6" i="2"/>
  <c r="C3" i="2"/>
  <c r="D3" i="2"/>
  <c r="E3" i="2"/>
  <c r="F3" i="2"/>
  <c r="G3" i="2"/>
  <c r="H3" i="2"/>
  <c r="I3" i="2"/>
  <c r="T3" i="2" s="1"/>
  <c r="J3" i="2"/>
  <c r="U3" i="2" s="1"/>
  <c r="C4" i="2"/>
  <c r="D4" i="2"/>
  <c r="E4" i="2"/>
  <c r="F4" i="2"/>
  <c r="G4" i="2"/>
  <c r="H4" i="2"/>
  <c r="S4" i="2" s="1"/>
  <c r="I4" i="2"/>
  <c r="T4" i="2" s="1"/>
  <c r="J4" i="2"/>
  <c r="C5" i="2"/>
  <c r="D5" i="2"/>
  <c r="E5" i="2"/>
  <c r="F5" i="2"/>
  <c r="G5" i="2"/>
  <c r="H5" i="2"/>
  <c r="S5" i="2" s="1"/>
  <c r="I5" i="2"/>
  <c r="J5" i="2"/>
  <c r="C6" i="2"/>
  <c r="N6" i="2" s="1"/>
  <c r="D6" i="2"/>
  <c r="E6" i="2"/>
  <c r="F6" i="2"/>
  <c r="G6" i="2"/>
  <c r="R6" i="2" s="1"/>
  <c r="H6" i="2"/>
  <c r="I6" i="2"/>
  <c r="J6" i="2"/>
  <c r="X4" i="2"/>
  <c r="X6" i="2" s="1"/>
  <c r="R4" i="2"/>
  <c r="P5" i="2"/>
  <c r="Q5" i="2"/>
  <c r="R5" i="2"/>
  <c r="Q6" i="2"/>
  <c r="R2" i="2"/>
  <c r="Q3" i="2"/>
  <c r="S3" i="2"/>
  <c r="Q4" i="2"/>
  <c r="P6" i="2"/>
  <c r="P4" i="2"/>
  <c r="O2" i="2" l="1"/>
  <c r="N3" i="2"/>
  <c r="M4" i="2"/>
  <c r="U4" i="2"/>
  <c r="T5" i="2"/>
  <c r="AE2" i="2" s="1"/>
  <c r="AE8" i="2" s="1"/>
  <c r="S6" i="2"/>
  <c r="P2" i="2"/>
  <c r="O3" i="2"/>
  <c r="N4" i="2"/>
  <c r="M5" i="2"/>
  <c r="U5" i="2"/>
  <c r="T6" i="2"/>
  <c r="Q2" i="2"/>
  <c r="AB2" i="2" s="1"/>
  <c r="AB8" i="2" s="1"/>
  <c r="P3" i="2"/>
  <c r="O4" i="2"/>
  <c r="N5" i="2"/>
  <c r="M6" i="2"/>
  <c r="U6" i="2"/>
  <c r="O5" i="2"/>
  <c r="S2" i="2"/>
  <c r="R3" i="2"/>
  <c r="AC2" i="2" s="1"/>
  <c r="AC8" i="2" s="1"/>
  <c r="O6" i="2"/>
  <c r="X2" i="2" l="1"/>
  <c r="X8" i="2" s="1"/>
  <c r="Y2" i="2"/>
  <c r="Y8" i="2" s="1"/>
  <c r="AD2" i="2"/>
  <c r="AD8" i="2" s="1"/>
  <c r="AF2" i="2"/>
  <c r="AF8" i="2" s="1"/>
  <c r="Z2" i="2"/>
  <c r="Z8" i="2" s="1"/>
  <c r="AA2" i="2"/>
  <c r="AA8" i="2" s="1"/>
  <c r="AB10" i="2" l="1"/>
  <c r="AB16" i="2" s="1"/>
  <c r="AD10" i="2"/>
  <c r="AE10" i="2"/>
  <c r="AA10" i="2"/>
  <c r="Z10" i="2"/>
  <c r="AC10" i="2"/>
  <c r="Y10" i="2"/>
  <c r="X10" i="2"/>
  <c r="AF10" i="2"/>
  <c r="AF16" i="2" s="1"/>
  <c r="AC20" i="2" l="1"/>
  <c r="AC16" i="2"/>
  <c r="AA20" i="2"/>
  <c r="AA16" i="2"/>
  <c r="AE20" i="2"/>
  <c r="AE16" i="2"/>
  <c r="AD17" i="2"/>
  <c r="AD16" i="2"/>
  <c r="X17" i="2"/>
  <c r="X16" i="2"/>
  <c r="X18" i="2"/>
  <c r="X19" i="2"/>
  <c r="X20" i="2"/>
  <c r="Y17" i="2"/>
  <c r="Y16" i="2"/>
  <c r="Z20" i="2"/>
  <c r="Z16" i="2"/>
  <c r="AE19" i="2"/>
  <c r="AC18" i="2"/>
  <c r="AB18" i="2"/>
  <c r="AB17" i="2"/>
  <c r="AD20" i="2"/>
  <c r="AD18" i="2"/>
  <c r="AB20" i="2"/>
  <c r="AB19" i="2"/>
  <c r="AD19" i="2"/>
  <c r="Y20" i="2"/>
  <c r="Y19" i="2"/>
  <c r="Y18" i="2"/>
  <c r="AC19" i="2"/>
  <c r="Z19" i="2"/>
  <c r="AC17" i="2"/>
  <c r="AE17" i="2"/>
  <c r="AA19" i="2"/>
  <c r="AA17" i="2"/>
  <c r="Z17" i="2"/>
  <c r="AA18" i="2"/>
  <c r="AE18" i="2"/>
  <c r="AG10" i="2"/>
  <c r="Z18" i="2"/>
  <c r="AF18" i="2"/>
  <c r="AF20" i="2"/>
  <c r="AF19" i="2"/>
  <c r="AF17" i="2"/>
  <c r="E3" i="1" l="1"/>
  <c r="X12" i="2"/>
  <c r="D6" i="1" s="1"/>
  <c r="AE13" i="2"/>
  <c r="Y12" i="2"/>
  <c r="AD12" i="2"/>
  <c r="AC12" i="2"/>
  <c r="Z13" i="2"/>
  <c r="E2" i="1" s="1"/>
  <c r="X13" i="2"/>
  <c r="E6" i="1" s="1"/>
  <c r="AB13" i="2"/>
  <c r="AC13" i="2"/>
  <c r="AB12" i="2"/>
  <c r="AD13" i="2"/>
  <c r="Y13" i="2"/>
  <c r="E4" i="1" s="1"/>
  <c r="AA12" i="2"/>
  <c r="D2" i="1" s="1"/>
  <c r="AE12" i="2"/>
  <c r="AA13" i="2"/>
  <c r="Z12" i="2"/>
  <c r="D4" i="1" s="1"/>
  <c r="AF12" i="2"/>
  <c r="AF13" i="2"/>
  <c r="E5" i="1" l="1"/>
  <c r="D5" i="1"/>
  <c r="B5" i="1" s="1"/>
  <c r="D3" i="1"/>
  <c r="B3" i="1" s="1"/>
  <c r="B4" i="1"/>
  <c r="B6" i="1"/>
  <c r="B2" i="1"/>
  <c r="C5" i="1" l="1"/>
  <c r="C6" i="1"/>
  <c r="C2" i="1"/>
  <c r="C4" i="1"/>
  <c r="C3" i="1"/>
</calcChain>
</file>

<file path=xl/sharedStrings.xml><?xml version="1.0" encoding="utf-8"?>
<sst xmlns="http://schemas.openxmlformats.org/spreadsheetml/2006/main" count="59" uniqueCount="35">
  <si>
    <t xml:space="preserve">P5 </t>
  </si>
  <si>
    <t xml:space="preserve">P4 </t>
  </si>
  <si>
    <t xml:space="preserve">P3 </t>
  </si>
  <si>
    <t xml:space="preserve">P2 </t>
  </si>
  <si>
    <t xml:space="preserve">P1 </t>
  </si>
  <si>
    <t xml:space="preserve">A9 </t>
  </si>
  <si>
    <t xml:space="preserve">A8 </t>
  </si>
  <si>
    <t xml:space="preserve">A7 </t>
  </si>
  <si>
    <t xml:space="preserve">A6 </t>
  </si>
  <si>
    <t xml:space="preserve">A5 </t>
  </si>
  <si>
    <t xml:space="preserve">A4 </t>
  </si>
  <si>
    <t xml:space="preserve">A3 </t>
  </si>
  <si>
    <t xml:space="preserve">A2 </t>
  </si>
  <si>
    <t xml:space="preserve">A1 </t>
  </si>
  <si>
    <t>w</t>
  </si>
  <si>
    <t>x</t>
  </si>
  <si>
    <t>r</t>
  </si>
  <si>
    <t>v</t>
  </si>
  <si>
    <t>ej</t>
  </si>
  <si>
    <t>N</t>
  </si>
  <si>
    <t>ej(+)</t>
  </si>
  <si>
    <t>Gj</t>
  </si>
  <si>
    <t>.-1/ln(N)</t>
  </si>
  <si>
    <t>v+</t>
  </si>
  <si>
    <t>v-</t>
  </si>
  <si>
    <t>P1</t>
  </si>
  <si>
    <t>P2</t>
  </si>
  <si>
    <t>P3</t>
  </si>
  <si>
    <t>P4</t>
  </si>
  <si>
    <t>P5</t>
  </si>
  <si>
    <t>S(+)</t>
  </si>
  <si>
    <t>S(-)</t>
  </si>
  <si>
    <t>Ci</t>
  </si>
  <si>
    <t>Rank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</si>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</sst>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021"/>
      <name val="Calibri"/>
      <family val="2"/>
      <scheme val="minor"/>
    </font>
    <font>
      <sz val="16"/>
      <color rgb="FF24202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24202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0" fontId="9" fillId="2" borderId="0" xfId="0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0" fillId="0" borderId="0" xfId="0" applyNumberFormat="1"/>
    <xf numFmtId="0" fontId="3" fillId="0" borderId="0" xfId="0" applyNumberFormat="1" applyFont="1"/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49C5-4859-43EB-94EB-94719EC0268D}">
  <dimension ref="A1:J10"/>
  <sheetViews>
    <sheetView tabSelected="1" workbookViewId="0">
      <selection activeCell="C15" sqref="C15"/>
    </sheetView>
  </sheetViews>
  <sheetFormatPr defaultRowHeight="15.75" x14ac:dyDescent="0.25"/>
  <cols>
    <col min="1" max="1" width="18.25" customWidth="1"/>
  </cols>
  <sheetData>
    <row r="1" spans="1:10" ht="18.75" x14ac:dyDescent="0.25">
      <c r="A1" s="9" t="s">
        <v>15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</row>
    <row r="2" spans="1:10" x14ac:dyDescent="0.25">
      <c r="A2" s="12" t="s">
        <v>25</v>
      </c>
      <c r="B2" s="13">
        <v>6</v>
      </c>
      <c r="C2" s="13">
        <v>5</v>
      </c>
      <c r="D2" s="13">
        <v>5</v>
      </c>
      <c r="E2" s="13">
        <v>4</v>
      </c>
      <c r="F2" s="13">
        <v>3</v>
      </c>
      <c r="G2" s="13">
        <v>5</v>
      </c>
      <c r="H2" s="13">
        <v>4</v>
      </c>
      <c r="I2" s="13">
        <v>3</v>
      </c>
      <c r="J2" s="13">
        <v>2</v>
      </c>
    </row>
    <row r="3" spans="1:10" x14ac:dyDescent="0.25">
      <c r="A3" s="12" t="s">
        <v>26</v>
      </c>
      <c r="B3" s="13">
        <v>5</v>
      </c>
      <c r="C3" s="13">
        <v>6</v>
      </c>
      <c r="D3" s="13">
        <v>5</v>
      </c>
      <c r="E3" s="13">
        <v>5</v>
      </c>
      <c r="F3" s="13">
        <v>3</v>
      </c>
      <c r="G3" s="13">
        <v>4</v>
      </c>
      <c r="H3" s="13">
        <v>4</v>
      </c>
      <c r="I3" s="13">
        <v>3</v>
      </c>
      <c r="J3" s="13">
        <v>3</v>
      </c>
    </row>
    <row r="4" spans="1:10" x14ac:dyDescent="0.25">
      <c r="A4" s="12" t="s">
        <v>27</v>
      </c>
      <c r="B4" s="13">
        <v>4</v>
      </c>
      <c r="C4" s="13">
        <v>5</v>
      </c>
      <c r="D4" s="13">
        <v>4</v>
      </c>
      <c r="E4" s="13">
        <v>4</v>
      </c>
      <c r="F4" s="13">
        <v>3</v>
      </c>
      <c r="G4" s="13">
        <v>4</v>
      </c>
      <c r="H4" s="13">
        <v>5</v>
      </c>
      <c r="I4" s="13">
        <v>3</v>
      </c>
      <c r="J4" s="13">
        <v>2</v>
      </c>
    </row>
    <row r="5" spans="1:10" x14ac:dyDescent="0.25">
      <c r="A5" s="12" t="s">
        <v>28</v>
      </c>
      <c r="B5" s="13">
        <v>6</v>
      </c>
      <c r="C5" s="13">
        <v>4</v>
      </c>
      <c r="D5" s="13">
        <v>6</v>
      </c>
      <c r="E5" s="13">
        <v>5</v>
      </c>
      <c r="F5" s="13">
        <v>4</v>
      </c>
      <c r="G5" s="13">
        <v>3</v>
      </c>
      <c r="H5" s="13">
        <v>3</v>
      </c>
      <c r="I5" s="13">
        <v>4</v>
      </c>
      <c r="J5" s="13">
        <v>3</v>
      </c>
    </row>
    <row r="6" spans="1:10" x14ac:dyDescent="0.25">
      <c r="A6" s="12" t="s">
        <v>29</v>
      </c>
      <c r="B6" s="13">
        <v>5</v>
      </c>
      <c r="C6" s="13">
        <v>5</v>
      </c>
      <c r="D6" s="13">
        <v>4</v>
      </c>
      <c r="E6" s="13">
        <v>4</v>
      </c>
      <c r="F6" s="13">
        <v>5</v>
      </c>
      <c r="G6" s="13">
        <v>3</v>
      </c>
      <c r="H6" s="13">
        <v>3</v>
      </c>
      <c r="I6" s="13">
        <v>4</v>
      </c>
      <c r="J6" s="13">
        <v>3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zoomScale="66" workbookViewId="0">
      <selection activeCell="A2" sqref="A2:A6"/>
    </sheetView>
  </sheetViews>
  <sheetFormatPr defaultRowHeight="15" x14ac:dyDescent="0.25"/>
  <cols>
    <col min="1" max="1" width="10.125" style="4" customWidth="1"/>
    <col min="2" max="2" width="8.75" style="4" bestFit="1" customWidth="1"/>
    <col min="3" max="15" width="9" style="4"/>
    <col min="16" max="16" width="10.125" style="4" bestFit="1" customWidth="1"/>
    <col min="17" max="16384" width="9" style="4"/>
  </cols>
  <sheetData>
    <row r="1" spans="1:25" x14ac:dyDescent="0.25">
      <c r="A1" s="21" t="s">
        <v>34</v>
      </c>
      <c r="B1" s="20" t="s">
        <v>32</v>
      </c>
      <c r="C1" s="20" t="s">
        <v>33</v>
      </c>
      <c r="D1" s="20" t="s">
        <v>30</v>
      </c>
      <c r="E1" s="20" t="s">
        <v>31</v>
      </c>
    </row>
    <row r="2" spans="1:25" ht="15.75" x14ac:dyDescent="0.25">
      <c r="A2" s="12" t="s">
        <v>25</v>
      </c>
      <c r="B2" s="3">
        <f>E2/(E2+D2)</f>
        <v>0.47385897096239271</v>
      </c>
      <c r="C2" s="4">
        <f>RANK(B2, $B$2:$B$6,0)</f>
        <v>3</v>
      </c>
      <c r="D2" s="8">
        <f>((fomular!X16-fomular!X12)^2+(fomular!Y16-fomular!Y12)^2+(fomular!Z16-fomular!Z12)^2+(fomular!AA16-fomular!AA12)^2+(fomular!AB16-fomular!AB12)^2+(fomular!AC16-fomular!AC12)^2+(fomular!AD16-fomular!AD12)^2+(fomular!AE16-fomular!AE12)^2+(fomular!AF16-fomular!AF12)^2)^0.5</f>
        <v>4.0657746159374113E-2</v>
      </c>
      <c r="E2" s="8">
        <f>((fomular!X16-fomular!X13)^2+(fomular!Y16-fomular!Y13)^2+(fomular!Z16-fomular!Z13)^2+(fomular!AA16-fomular!AA13)^2+(fomular!AB16-fomular!AB13)^2+(fomular!AC16-fomular!AC13)^2+(fomular!AD16-fomular!AD13)^2+(fomular!AE16-fomular!AE13)^2+(fomular!AF16-fomular!AF13)^2)^0.5</f>
        <v>3.6617630432608024E-2</v>
      </c>
      <c r="X2" s="2"/>
    </row>
    <row r="3" spans="1:25" ht="15.75" x14ac:dyDescent="0.25">
      <c r="A3" s="12" t="s">
        <v>26</v>
      </c>
      <c r="B3" s="3">
        <f>E3/(E3+D3)</f>
        <v>0.508533025744212</v>
      </c>
      <c r="C3" s="4">
        <f>RANK(B3, $B$2:$B$6,0)</f>
        <v>1</v>
      </c>
      <c r="D3" s="8">
        <f>((fomular!X17-fomular!X12)^2+(fomular!Y17-fomular!Y12)^2+(fomular!Z17-fomular!Z12)^2+(fomular!AA17-fomular!AA12)^2+(fomular!AB17-fomular!AB12)^2+(fomular!AC17-fomular!AC12)^2+(fomular!AD17-fomular!AD12)^2+(fomular!AE17-fomular!AE12)^2+(fomular!AF17-fomular!AF12)^2)^0.5</f>
        <v>3.6294768067914263E-2</v>
      </c>
      <c r="E3" s="8">
        <f>((fomular!X17-fomular!X13)^2+(fomular!Y17-fomular!Y13)^2+(fomular!Z17-fomular!Z13)^2+(fomular!AA17-fomular!AA13)^2+(fomular!AB17-fomular!AB13)^2+(fomular!AC17-fomular!AC13)^2+(fomular!AD17-fomular!AD13)^2+(fomular!AE17-fomular!AE13)^2+(fomular!AF17-fomular!AF13)^2)^0.5</f>
        <v>3.7555093609717725E-2</v>
      </c>
      <c r="X3" s="2"/>
    </row>
    <row r="4" spans="1:25" ht="15.75" x14ac:dyDescent="0.25">
      <c r="A4" s="12" t="s">
        <v>27</v>
      </c>
      <c r="B4" s="3">
        <f>E4/(E4+D4)</f>
        <v>0.3742260721200098</v>
      </c>
      <c r="C4" s="4">
        <f>RANK(B4, $B$2:$B$6,0)</f>
        <v>5</v>
      </c>
      <c r="D4" s="8">
        <f>((fomular!X18-fomular!X12)^2+(fomular!Y18-fomular!Y12)^2+(fomular!Z18-fomular!Z12)^2+(fomular!AA18-fomular!AA12)^2+(fomular!AB18-fomular!AB12)^2+(fomular!AC18-fomular!AC12)^2+(fomular!AD18-fomular!AD12)^2+(fomular!AE18-fomular!AE12)^2+(fomular!AF18-fomular!AF12)^2)^0.5</f>
        <v>4.8646608554438177E-2</v>
      </c>
      <c r="E4" s="8">
        <f>((fomular!X18-fomular!X13)^2+(fomular!Y18-fomular!Y13)^2+(fomular!Z18-fomular!Z13)^2+(fomular!AA18-fomular!AA13)^2+(fomular!AB18-fomular!AB13)^2+(fomular!AC18-fomular!AC13)^2+(fomular!AD18-fomular!AD13)^2+(fomular!AE18-fomular!AE13)^2+(fomular!AF18-fomular!AF13)^2)^0.5</f>
        <v>2.9091702978041548E-2</v>
      </c>
      <c r="X4" s="2"/>
    </row>
    <row r="5" spans="1:25" ht="15.75" x14ac:dyDescent="0.25">
      <c r="A5" s="12" t="s">
        <v>28</v>
      </c>
      <c r="B5" s="3">
        <f>E5/(E5+D5)</f>
        <v>0.49273005572431933</v>
      </c>
      <c r="C5" s="4">
        <f>RANK(B5, $B$2:$B$6,0)</f>
        <v>2</v>
      </c>
      <c r="D5" s="8">
        <f>((fomular!X19-fomular!X12)^2+(fomular!Y19-fomular!Y12)^2+(fomular!Z19-fomular!Z12)^2+(fomular!AA19-fomular!AA12)^2+(fomular!AB19-fomular!AB12)^2+(fomular!AC19-fomular!AC12)^2+(fomular!AD19-fomular!AD12)^2+(fomular!AE19-fomular!AE12)^2+(fomular!AF19-fomular!AF12)^2)^0.5</f>
        <v>4.2028829535394822E-2</v>
      </c>
      <c r="E5" s="8">
        <f>((fomular!X19-fomular!X13)^2+(fomular!Y19-fomular!Y13)^2+(fomular!Z19-fomular!Z13)^2+(fomular!AA19-fomular!AA13)^2+(fomular!AB19-fomular!AB13)^2+(fomular!AC19-fomular!AC13)^2+(fomular!AD19-fomular!AD13)^2+(fomular!AE19-fomular!AE13)^2+(fomular!AF19-fomular!AF13)^2)^0.5</f>
        <v>4.0824156354409544E-2</v>
      </c>
      <c r="X5" s="2"/>
      <c r="Y5" s="3"/>
    </row>
    <row r="6" spans="1:25" ht="15.75" x14ac:dyDescent="0.25">
      <c r="A6" s="12" t="s">
        <v>29</v>
      </c>
      <c r="B6" s="3">
        <f>E6/(E6+D6)</f>
        <v>0.45228091441321311</v>
      </c>
      <c r="C6" s="4">
        <f>RANK(B6, $B$2:$B$6,0)</f>
        <v>4</v>
      </c>
      <c r="D6" s="8">
        <f>((fomular!X20-fomular!X12)^2+(fomular!Y20-fomular!Y12)^2+(fomular!Z20-fomular!Z12)^2+(fomular!AA20-fomular!AA12)^2+(fomular!AB20-fomular!AB12)^2+(fomular!AC20-fomular!AC12)^2+(fomular!AD20-fomular!AD12)^2+(fomular!AE20-fomular!AE12)^2+(fomular!AF20-fomular!AF12)^2)^0.5</f>
        <v>4.4394017176194789E-2</v>
      </c>
      <c r="E6" s="8">
        <f>((fomular!X20-fomular!X13)^2+(fomular!Y20-fomular!Y13)^2+(fomular!Z20-fomular!Z13)^2+(fomular!AA20-fomular!AA13)^2+(fomular!AB20-fomular!AB13)^2+(fomular!AC20-fomular!AC13)^2+(fomular!AD20-fomular!AD13)^2+(fomular!AE20-fomular!AE13)^2+(fomular!AF20-fomular!AF13)^2)^0.5</f>
        <v>3.6658512020654781E-2</v>
      </c>
      <c r="X6" s="2"/>
      <c r="Y6" s="3"/>
    </row>
    <row r="7" spans="1:25" x14ac:dyDescent="0.25">
      <c r="A7" s="12"/>
      <c r="B7" s="3"/>
      <c r="C7" s="3"/>
    </row>
    <row r="8" spans="1:25" x14ac:dyDescent="0.25">
      <c r="A8" s="12"/>
    </row>
    <row r="9" spans="1:25" x14ac:dyDescent="0.25">
      <c r="A9" s="12"/>
    </row>
    <row r="10" spans="1:25" x14ac:dyDescent="0.25">
      <c r="A10" s="12"/>
    </row>
    <row r="11" spans="1:25" x14ac:dyDescent="0.25">
      <c r="A11" s="12"/>
    </row>
    <row r="21" spans="1:25" ht="15.75" customHeight="1" x14ac:dyDescent="0.25">
      <c r="A21" s="1"/>
      <c r="B21" s="2"/>
      <c r="C21" s="2"/>
    </row>
    <row r="23" spans="1:25" ht="21" x14ac:dyDescent="0.25">
      <c r="A23" s="6"/>
      <c r="B23" s="3"/>
      <c r="C23" s="3"/>
    </row>
    <row r="24" spans="1:25" x14ac:dyDescent="0.25">
      <c r="C24" s="3"/>
    </row>
    <row r="25" spans="1:25" ht="21" x14ac:dyDescent="0.25">
      <c r="A25" s="7"/>
      <c r="B25" s="10"/>
      <c r="C25" s="3"/>
    </row>
    <row r="26" spans="1:25" x14ac:dyDescent="0.25">
      <c r="C26" s="3"/>
    </row>
    <row r="27" spans="1:25" ht="21" x14ac:dyDescent="0.25">
      <c r="A27" s="7"/>
      <c r="C27" s="3"/>
    </row>
    <row r="28" spans="1:25" x14ac:dyDescent="0.25"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5"/>
      <c r="B29" s="3"/>
      <c r="C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1" spans="1:25" x14ac:dyDescent="0.25">
      <c r="A31" s="3"/>
      <c r="B31" s="3"/>
      <c r="C31" s="3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E7F-7EEA-49E6-92F3-E3363BACDC69}">
  <dimension ref="A1:AG34"/>
  <sheetViews>
    <sheetView workbookViewId="0">
      <selection activeCell="N6" sqref="N6"/>
    </sheetView>
  </sheetViews>
  <sheetFormatPr defaultRowHeight="15.75" x14ac:dyDescent="0.25"/>
  <cols>
    <col min="23" max="23" width="10.125" style="14" bestFit="1" customWidth="1"/>
  </cols>
  <sheetData>
    <row r="1" spans="1:33" s="14" customFormat="1" ht="15" x14ac:dyDescent="0.25">
      <c r="A1" s="15" t="s">
        <v>16</v>
      </c>
      <c r="B1" s="1"/>
      <c r="C1" s="1"/>
      <c r="D1" s="1"/>
      <c r="E1" s="1"/>
      <c r="F1" s="1"/>
      <c r="G1" s="1"/>
      <c r="H1" s="1"/>
      <c r="I1" s="1"/>
      <c r="J1" s="1"/>
      <c r="K1" s="19"/>
      <c r="L1" s="15" t="s">
        <v>18</v>
      </c>
      <c r="M1" s="1"/>
      <c r="N1" s="1"/>
      <c r="O1" s="1"/>
      <c r="P1" s="1"/>
      <c r="Q1" s="1"/>
      <c r="R1" s="1"/>
      <c r="S1" s="1"/>
      <c r="T1" s="1"/>
      <c r="U1" s="1"/>
    </row>
    <row r="2" spans="1:33" x14ac:dyDescent="0.25">
      <c r="A2" s="1" t="s">
        <v>4</v>
      </c>
      <c r="B2" s="2">
        <f>data!B2/((data!B2^2)+(data!B3^2)+(data!B4^2)+(data!B5^2)+(data!B6^2))^0.5</f>
        <v>0.5107539184552492</v>
      </c>
      <c r="C2" s="2">
        <f>data!C2/((data!C2^2)+(data!C3^2)+(data!C4^2)+(data!C5^2)+(data!C6^2))^0.5</f>
        <v>0.44367825470805694</v>
      </c>
      <c r="D2" s="2">
        <f>data!D2/((data!D2^2)+(data!D3^2)+(data!D4^2)+(data!D5^2)+(data!D6^2))^0.5</f>
        <v>0.4602873089491617</v>
      </c>
      <c r="E2" s="2">
        <f>data!E2/((data!E2^2)+(data!E3^2)+(data!E4^2)+(data!E5^2)+(data!E6^2))^0.5</f>
        <v>0.40406101782088427</v>
      </c>
      <c r="F2" s="2">
        <f>data!F2/((data!F2^2)+(data!F3^2)+(data!F4^2)+(data!F5^2)+(data!F6^2))^0.5</f>
        <v>0.36380343755449945</v>
      </c>
      <c r="G2" s="2">
        <f>data!G2/((data!G2^2)+(data!G3^2)+(data!G4^2)+(data!G5^2)+(data!G6^2))^0.5</f>
        <v>0.57735026918962573</v>
      </c>
      <c r="H2" s="2">
        <f>data!H2/((data!H2^2)+(data!H3^2)+(data!H4^2)+(data!H5^2)+(data!H6^2))^0.5</f>
        <v>0.46188021535170054</v>
      </c>
      <c r="I2" s="2">
        <f>data!I2/((data!I2^2)+(data!I3^2)+(data!I4^2)+(data!I5^2)+(data!I6^2))^0.5</f>
        <v>0.39056673294247163</v>
      </c>
      <c r="J2" s="2">
        <f>data!J2/((data!J2^2)+(data!J3^2)+(data!J4^2)+(data!J5^2)+(data!J6^2))^0.5</f>
        <v>0.33806170189140661</v>
      </c>
      <c r="K2" s="4"/>
      <c r="L2" s="1" t="s">
        <v>4</v>
      </c>
      <c r="M2" s="2">
        <f t="shared" ref="M2:U6" si="0">B2*LN(B2)</f>
        <v>-0.34315889362102786</v>
      </c>
      <c r="N2" s="2">
        <f t="shared" si="0"/>
        <v>-0.36055763194988727</v>
      </c>
      <c r="O2" s="2">
        <f t="shared" si="0"/>
        <v>-0.35713894818517278</v>
      </c>
      <c r="P2" s="2">
        <f t="shared" si="0"/>
        <v>-0.36615580250018692</v>
      </c>
      <c r="Q2" s="2">
        <f t="shared" si="0"/>
        <v>-0.36785677680830814</v>
      </c>
      <c r="R2" s="2">
        <f t="shared" si="0"/>
        <v>-0.31714205029878201</v>
      </c>
      <c r="S2" s="2">
        <f t="shared" si="0"/>
        <v>-0.35677923177437604</v>
      </c>
      <c r="T2" s="2">
        <f t="shared" si="0"/>
        <v>-0.36719382660287159</v>
      </c>
      <c r="U2" s="2">
        <f t="shared" si="0"/>
        <v>-0.36663699272038708</v>
      </c>
      <c r="W2" s="15" t="s">
        <v>20</v>
      </c>
      <c r="X2" s="3">
        <f t="shared" ref="X2:AF2" si="1">SUM(M2:M6)</f>
        <v>-1.7802862167854943</v>
      </c>
      <c r="Y2" s="3">
        <f t="shared" si="1"/>
        <v>-1.7849207807297964</v>
      </c>
      <c r="Z2" s="3">
        <f t="shared" si="1"/>
        <v>-1.7778988243907388</v>
      </c>
      <c r="AA2" s="3">
        <f t="shared" si="1"/>
        <v>-1.7884478875905623</v>
      </c>
      <c r="AB2" s="3">
        <f t="shared" si="1"/>
        <v>-1.7578608284805202</v>
      </c>
      <c r="AC2" s="3">
        <f t="shared" si="1"/>
        <v>-1.7651813478743763</v>
      </c>
      <c r="AD2" s="3">
        <f t="shared" si="1"/>
        <v>-1.7651813478743763</v>
      </c>
      <c r="AE2" s="3">
        <f t="shared" si="1"/>
        <v>-1.7811408916466416</v>
      </c>
      <c r="AF2" s="3">
        <f t="shared" si="1"/>
        <v>-1.7663154424116845</v>
      </c>
    </row>
    <row r="3" spans="1:33" x14ac:dyDescent="0.25">
      <c r="A3" s="1" t="s">
        <v>3</v>
      </c>
      <c r="B3" s="2">
        <f>data!B3/((data!B2^2)+(data!B3^2)+(data!B4^2)+(data!B5^2)+(data!B6^2))^0.5</f>
        <v>0.42562826537937432</v>
      </c>
      <c r="C3" s="2">
        <f>data!C3/((data!C2^2)+(data!C3^2)+(data!C4^2)+(data!C5^2)+(data!C6^2))^0.5</f>
        <v>0.53241390564966828</v>
      </c>
      <c r="D3" s="2">
        <f>data!D3/((data!D2^2)+(data!D3^2)+(data!D4^2)+(data!D5^2)+(data!D6^2))^0.5</f>
        <v>0.4602873089491617</v>
      </c>
      <c r="E3" s="2">
        <f>data!E3/((data!E2^2)+(data!E3^2)+(data!E4^2)+(data!E5^2)+(data!E6^2))^0.5</f>
        <v>0.50507627227610541</v>
      </c>
      <c r="F3" s="2">
        <f>data!F3/((data!F2^2)+(data!F3^2)+(data!F4^2)+(data!F5^2)+(data!F6^2))^0.5</f>
        <v>0.36380343755449945</v>
      </c>
      <c r="G3" s="2">
        <f>data!G3/((data!G2^2)+(data!G3^2)+(data!G4^2)+(data!G5^2)+(data!G6^2))^0.5</f>
        <v>0.46188021535170054</v>
      </c>
      <c r="H3" s="2">
        <f>data!H3/((data!H2^2)+(data!H3^2)+(data!H4^2)+(data!H5^2)+(data!H6^2))^0.5</f>
        <v>0.46188021535170054</v>
      </c>
      <c r="I3" s="2">
        <f>data!I3/((data!I2^2)+(data!I3^2)+(data!I4^2)+(data!I5^2)+(data!I6^2))^0.5</f>
        <v>0.39056673294247163</v>
      </c>
      <c r="J3" s="2">
        <f>data!J3/((data!J2^2)+(data!J3^2)+(data!J4^2)+(data!J5^2)+(data!J6^2))^0.5</f>
        <v>0.50709255283710997</v>
      </c>
      <c r="K3" s="4"/>
      <c r="L3" s="1" t="s">
        <v>3</v>
      </c>
      <c r="M3" s="2">
        <f t="shared" si="0"/>
        <v>-0.3635669526436679</v>
      </c>
      <c r="N3" s="2">
        <f t="shared" si="0"/>
        <v>-0.33559862620306757</v>
      </c>
      <c r="O3" s="2">
        <f t="shared" si="0"/>
        <v>-0.35713894818517278</v>
      </c>
      <c r="P3" s="2">
        <f t="shared" si="0"/>
        <v>-0.34499024004500073</v>
      </c>
      <c r="Q3" s="2">
        <f t="shared" si="0"/>
        <v>-0.36785677680830814</v>
      </c>
      <c r="R3" s="2">
        <f t="shared" si="0"/>
        <v>-0.35677923177437604</v>
      </c>
      <c r="S3" s="2">
        <f t="shared" si="0"/>
        <v>-0.35677923177437604</v>
      </c>
      <c r="T3" s="2">
        <f t="shared" si="0"/>
        <v>-0.36719382660287159</v>
      </c>
      <c r="U3" s="2">
        <f t="shared" si="0"/>
        <v>-0.34434715232363677</v>
      </c>
    </row>
    <row r="4" spans="1:33" x14ac:dyDescent="0.25">
      <c r="A4" s="1" t="s">
        <v>2</v>
      </c>
      <c r="B4" s="2">
        <f>data!B4/((data!B2^2)+(data!B3^2)+(data!B4^2)+(data!B5^2)+(data!B6^2))^0.5</f>
        <v>0.34050261230349943</v>
      </c>
      <c r="C4" s="2">
        <f>data!C4/((data!C2^2)+(data!C3^2)+(data!C4^2)+(data!C5^2)+(data!C6^2))^0.5</f>
        <v>0.44367825470805694</v>
      </c>
      <c r="D4" s="2">
        <f>data!D4/((data!D2^2)+(data!D3^2)+(data!D4^2)+(data!D5^2)+(data!D6^2))^0.5</f>
        <v>0.36822984715932938</v>
      </c>
      <c r="E4" s="2">
        <f>data!E4/((data!E2^2)+(data!E3^2)+(data!E4^2)+(data!E5^2)+(data!E6^2))^0.5</f>
        <v>0.40406101782088427</v>
      </c>
      <c r="F4" s="2">
        <f>data!F4/((data!F2^2)+(data!F3^2)+(data!F4^2)+(data!F5^2)+(data!F6^2))^0.5</f>
        <v>0.36380343755449945</v>
      </c>
      <c r="G4" s="2">
        <f>data!G4/((data!G2^2)+(data!G3^2)+(data!G4^2)+(data!G5^2)+(data!G6^2))^0.5</f>
        <v>0.46188021535170054</v>
      </c>
      <c r="H4" s="2">
        <f>data!H4/((data!H2^2)+(data!H3^2)+(data!H4^2)+(data!H5^2)+(data!H6^2))^0.5</f>
        <v>0.57735026918962573</v>
      </c>
      <c r="I4" s="2">
        <f>data!I4/((data!I2^2)+(data!I3^2)+(data!I4^2)+(data!I5^2)+(data!I6^2))^0.5</f>
        <v>0.39056673294247163</v>
      </c>
      <c r="J4" s="2">
        <f>data!J4/((data!J2^2)+(data!J3^2)+(data!J4^2)+(data!J5^2)+(data!J6^2))^0.5</f>
        <v>0.33806170189140661</v>
      </c>
      <c r="K4" s="4"/>
      <c r="L4" s="1" t="s">
        <v>2</v>
      </c>
      <c r="M4" s="2">
        <f t="shared" si="0"/>
        <v>-0.36683452425610269</v>
      </c>
      <c r="N4" s="2">
        <f t="shared" si="0"/>
        <v>-0.36055763194988727</v>
      </c>
      <c r="O4" s="2">
        <f t="shared" si="0"/>
        <v>-0.3678792743431597</v>
      </c>
      <c r="P4" s="2">
        <f t="shared" si="0"/>
        <v>-0.36615580250018692</v>
      </c>
      <c r="Q4" s="2">
        <f t="shared" si="0"/>
        <v>-0.36785677680830814</v>
      </c>
      <c r="R4" s="2">
        <f t="shared" si="0"/>
        <v>-0.35677923177437604</v>
      </c>
      <c r="S4" s="2">
        <f t="shared" si="0"/>
        <v>-0.31714205029878201</v>
      </c>
      <c r="T4" s="2">
        <f t="shared" si="0"/>
        <v>-0.36719382660287159</v>
      </c>
      <c r="U4" s="2">
        <f t="shared" si="0"/>
        <v>-0.36663699272038708</v>
      </c>
      <c r="W4" s="16" t="s">
        <v>19</v>
      </c>
      <c r="X4" s="10">
        <f>COUNTA(data!A2:A6)</f>
        <v>5</v>
      </c>
    </row>
    <row r="5" spans="1:33" x14ac:dyDescent="0.25">
      <c r="A5" s="1" t="s">
        <v>1</v>
      </c>
      <c r="B5" s="2">
        <f>data!B5/((data!B2^2)+(data!B3^2)+(data!B4^2)+(data!B5^2)+(data!B6^2))^0.5</f>
        <v>0.5107539184552492</v>
      </c>
      <c r="C5" s="2">
        <f>data!C5/((data!C2^2)+(data!C3^2)+(data!C4^2)+(data!C5^2)+(data!C6^2))^0.5</f>
        <v>0.35494260376644554</v>
      </c>
      <c r="D5" s="2">
        <f>data!D5/((data!D2^2)+(data!D3^2)+(data!D4^2)+(data!D5^2)+(data!D6^2))^0.5</f>
        <v>0.55234477073899402</v>
      </c>
      <c r="E5" s="2">
        <f>data!E5/((data!E2^2)+(data!E3^2)+(data!E4^2)+(data!E5^2)+(data!E6^2))^0.5</f>
        <v>0.50507627227610541</v>
      </c>
      <c r="F5" s="2">
        <f>data!F5/((data!F2^2)+(data!F3^2)+(data!F4^2)+(data!F5^2)+(data!F6^2))^0.5</f>
        <v>0.48507125007266594</v>
      </c>
      <c r="G5" s="2">
        <f>data!G5/((data!G2^2)+(data!G3^2)+(data!G4^2)+(data!G5^2)+(data!G6^2))^0.5</f>
        <v>0.34641016151377541</v>
      </c>
      <c r="H5" s="2">
        <f>data!H5/((data!H2^2)+(data!H3^2)+(data!H4^2)+(data!H5^2)+(data!H6^2))^0.5</f>
        <v>0.34641016151377541</v>
      </c>
      <c r="I5" s="2">
        <f>data!I5/((data!I2^2)+(data!I3^2)+(data!I4^2)+(data!I5^2)+(data!I6^2))^0.5</f>
        <v>0.52075564392329554</v>
      </c>
      <c r="J5" s="2">
        <f>data!J5/((data!J2^2)+(data!J3^2)+(data!J4^2)+(data!J5^2)+(data!J6^2))^0.5</f>
        <v>0.50709255283710997</v>
      </c>
      <c r="K5" s="4"/>
      <c r="L5" s="1" t="s">
        <v>1</v>
      </c>
      <c r="M5" s="2">
        <f t="shared" si="0"/>
        <v>-0.34315889362102786</v>
      </c>
      <c r="N5" s="2">
        <f t="shared" si="0"/>
        <v>-0.36764925867706694</v>
      </c>
      <c r="O5" s="2">
        <f t="shared" si="0"/>
        <v>-0.32786237933407403</v>
      </c>
      <c r="P5" s="2">
        <f t="shared" si="0"/>
        <v>-0.34499024004500073</v>
      </c>
      <c r="Q5" s="2">
        <f t="shared" si="0"/>
        <v>-0.35092939990339694</v>
      </c>
      <c r="R5" s="2">
        <f t="shared" si="0"/>
        <v>-0.36724041701342114</v>
      </c>
      <c r="S5" s="2">
        <f t="shared" si="0"/>
        <v>-0.36724041701342114</v>
      </c>
      <c r="T5" s="2">
        <f t="shared" si="0"/>
        <v>-0.33977970591901341</v>
      </c>
      <c r="U5" s="2">
        <f t="shared" si="0"/>
        <v>-0.34434715232363677</v>
      </c>
    </row>
    <row r="6" spans="1:33" x14ac:dyDescent="0.25">
      <c r="A6" s="1" t="s">
        <v>0</v>
      </c>
      <c r="B6" s="2">
        <f>data!B6/((data!B2^2)+(data!B3^2)+(data!B4^2)+(data!B5^2)+(data!B6^2))^0.5</f>
        <v>0.42562826537937432</v>
      </c>
      <c r="C6" s="2">
        <f>data!C6/((data!C2^2)+(data!C3^2)+(data!C4^2)+(data!C5^2)+(data!C6^2))^0.5</f>
        <v>0.44367825470805694</v>
      </c>
      <c r="D6" s="2">
        <f>data!D6/((data!D2^2)+(data!D3^2)+(data!D4^2)+(data!D5^2)+(data!D6^2))^0.5</f>
        <v>0.36822984715932938</v>
      </c>
      <c r="E6" s="2">
        <f>data!E6/((data!E2^2)+(data!E3^2)+(data!E4^2)+(data!E5^2)+(data!E6^2))^0.5</f>
        <v>0.40406101782088427</v>
      </c>
      <c r="F6" s="2">
        <f>data!F6/((data!F2^2)+(data!F3^2)+(data!F4^2)+(data!F5^2)+(data!F6^2))^0.5</f>
        <v>0.60633906259083248</v>
      </c>
      <c r="G6" s="2">
        <f>data!G6/((data!G2^2)+(data!G3^2)+(data!G4^2)+(data!G5^2)+(data!G6^2))^0.5</f>
        <v>0.34641016151377541</v>
      </c>
      <c r="H6" s="2">
        <f>data!H6/((data!H2^2)+(data!H3^2)+(data!H4^2)+(data!H5^2)+(data!H6^2))^0.5</f>
        <v>0.34641016151377541</v>
      </c>
      <c r="I6" s="2">
        <f>data!I6/((data!I2^2)+(data!I3^2)+(data!I4^2)+(data!I5^2)+(data!I6^2))^0.5</f>
        <v>0.52075564392329554</v>
      </c>
      <c r="J6" s="2">
        <f>data!J6/((data!J2^2)+(data!J3^2)+(data!J4^2)+(data!J5^2)+(data!J6^2))^0.5</f>
        <v>0.50709255283710997</v>
      </c>
      <c r="K6" s="4"/>
      <c r="L6" s="1" t="s">
        <v>0</v>
      </c>
      <c r="M6" s="2">
        <f t="shared" si="0"/>
        <v>-0.3635669526436679</v>
      </c>
      <c r="N6" s="2">
        <f t="shared" si="0"/>
        <v>-0.36055763194988727</v>
      </c>
      <c r="O6" s="2">
        <f t="shared" si="0"/>
        <v>-0.3678792743431597</v>
      </c>
      <c r="P6" s="2">
        <f t="shared" si="0"/>
        <v>-0.36615580250018692</v>
      </c>
      <c r="Q6" s="2">
        <f t="shared" si="0"/>
        <v>-0.3033610981521988</v>
      </c>
      <c r="R6" s="2">
        <f t="shared" si="0"/>
        <v>-0.36724041701342114</v>
      </c>
      <c r="S6" s="2">
        <f t="shared" si="0"/>
        <v>-0.36724041701342114</v>
      </c>
      <c r="T6" s="2">
        <f t="shared" si="0"/>
        <v>-0.33977970591901341</v>
      </c>
      <c r="U6" s="2">
        <f t="shared" si="0"/>
        <v>-0.34434715232363677</v>
      </c>
      <c r="W6" s="16" t="s">
        <v>22</v>
      </c>
      <c r="X6" s="4">
        <f>-1/LN(X4)</f>
        <v>-0.62133493455961186</v>
      </c>
    </row>
    <row r="7" spans="1:33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1"/>
    </row>
    <row r="8" spans="1:33" x14ac:dyDescent="0.25">
      <c r="A8" s="1"/>
      <c r="K8" s="4"/>
      <c r="L8" s="1"/>
      <c r="W8" s="16" t="s">
        <v>21</v>
      </c>
      <c r="X8" s="3">
        <f>1-(X2*X6)</f>
        <v>-0.10615402000379404</v>
      </c>
      <c r="Y8" s="3">
        <f>1-(Y2*X6)</f>
        <v>-0.10903363648883935</v>
      </c>
      <c r="Z8" s="3">
        <f>1-(Z2*X6)</f>
        <v>-0.10467064970643047</v>
      </c>
      <c r="AA8" s="3">
        <f>1-(AA2*X6)</f>
        <v>-0.11122515119935805</v>
      </c>
      <c r="AB8" s="3">
        <f>1-(AB2*X6)</f>
        <v>-9.2220342828849056E-2</v>
      </c>
      <c r="AC8" s="3">
        <f>1-(AC2*X6)</f>
        <v>-9.6768837267372954E-2</v>
      </c>
      <c r="AD8" s="3">
        <f>1-(AD2*X6)</f>
        <v>-9.6768837267372954E-2</v>
      </c>
      <c r="AE8" s="3">
        <f>1-(AE2*X6)</f>
        <v>-0.10668505935271466</v>
      </c>
      <c r="AF8" s="3">
        <f>1-(AF2*X6)</f>
        <v>-9.7473489822495818E-2</v>
      </c>
    </row>
    <row r="9" spans="1:33" x14ac:dyDescent="0.25">
      <c r="A9" s="1"/>
      <c r="K9" s="4"/>
      <c r="L9" s="1"/>
    </row>
    <row r="10" spans="1:33" x14ac:dyDescent="0.25">
      <c r="A10" s="1"/>
      <c r="K10" s="4"/>
      <c r="L10" s="1"/>
      <c r="W10" s="17" t="s">
        <v>14</v>
      </c>
      <c r="X10" s="3">
        <f>X8/SUM(X8:AF8)</f>
        <v>0.1152595192668846</v>
      </c>
      <c r="Y10" s="3">
        <f>Y8/SUM(X8:AF8)</f>
        <v>0.11838613860478114</v>
      </c>
      <c r="Z10" s="3">
        <f>Z8/SUM(X8:AF8)</f>
        <v>0.11364891095112992</v>
      </c>
      <c r="AA10" s="3">
        <f>AA8/SUM(X8:AF8)</f>
        <v>0.12076563334263152</v>
      </c>
      <c r="AB10" s="3">
        <f>AB8/SUM(X8:AF8)</f>
        <v>0.10013066279261522</v>
      </c>
      <c r="AC10" s="3">
        <f>AC8/SUM(X8:AF8)</f>
        <v>0.10506931026308902</v>
      </c>
      <c r="AD10" s="3">
        <f>AD8/SUM(X8:AF8)</f>
        <v>0.10506931026308902</v>
      </c>
      <c r="AE10" s="3">
        <f>AE8/SUM(X8:AF8)</f>
        <v>0.11583610920729574</v>
      </c>
      <c r="AF10" s="3">
        <f>AF8/SUM(X8:AF8)</f>
        <v>0.10583440530848381</v>
      </c>
      <c r="AG10" s="11">
        <f>SUM(X10:AF10)</f>
        <v>1</v>
      </c>
    </row>
    <row r="11" spans="1:33" x14ac:dyDescent="0.25">
      <c r="A11" s="1"/>
      <c r="K11" s="4"/>
      <c r="L11" s="1"/>
      <c r="W11" s="18"/>
      <c r="X11" s="3"/>
      <c r="Y11" s="3"/>
      <c r="Z11" s="3"/>
      <c r="AA11" s="3"/>
      <c r="AB11" s="3"/>
      <c r="AC11" s="3"/>
      <c r="AD11" s="3"/>
      <c r="AE11" s="3"/>
      <c r="AF11" s="3"/>
      <c r="AG11" s="11"/>
    </row>
    <row r="12" spans="1:33" x14ac:dyDescent="0.25">
      <c r="W12" s="19" t="s">
        <v>23</v>
      </c>
      <c r="X12" s="3">
        <f t="shared" ref="X12:AF12" si="2">MAX(X16:X20)</f>
        <v>5.8869251104829601E-2</v>
      </c>
      <c r="Y12" s="3">
        <f t="shared" si="2"/>
        <v>6.3030426429354497E-2</v>
      </c>
      <c r="Z12" s="3">
        <f t="shared" si="2"/>
        <v>6.2773381664038203E-2</v>
      </c>
      <c r="AA12" s="3">
        <f t="shared" si="2"/>
        <v>6.0995855907759272E-2</v>
      </c>
      <c r="AB12" s="3">
        <f t="shared" si="2"/>
        <v>6.0713132214273061E-2</v>
      </c>
      <c r="AC12" s="3">
        <f t="shared" si="2"/>
        <v>6.066179456396275E-2</v>
      </c>
      <c r="AD12" s="3">
        <f t="shared" si="2"/>
        <v>6.066179456396275E-2</v>
      </c>
      <c r="AE12" s="3">
        <f t="shared" si="2"/>
        <v>6.0322307639814478E-2</v>
      </c>
      <c r="AF12" s="3">
        <f t="shared" si="2"/>
        <v>5.3667838765876441E-2</v>
      </c>
    </row>
    <row r="13" spans="1:33" x14ac:dyDescent="0.25">
      <c r="K13" s="4"/>
      <c r="W13" s="19" t="s">
        <v>24</v>
      </c>
      <c r="X13" s="3">
        <f t="shared" ref="X13:AF13" si="3">MIN(X16:X20)</f>
        <v>3.9246167403219734E-2</v>
      </c>
      <c r="Y13" s="3">
        <f t="shared" si="3"/>
        <v>4.2020284286236338E-2</v>
      </c>
      <c r="Z13" s="3">
        <f t="shared" si="3"/>
        <v>4.1848921109358804E-2</v>
      </c>
      <c r="AA13" s="3">
        <f t="shared" si="3"/>
        <v>4.8796684726207407E-2</v>
      </c>
      <c r="AB13" s="3">
        <f t="shared" si="3"/>
        <v>3.6427879328563832E-2</v>
      </c>
      <c r="AC13" s="3">
        <f t="shared" si="3"/>
        <v>3.6397076738377651E-2</v>
      </c>
      <c r="AD13" s="3">
        <f t="shared" si="3"/>
        <v>3.6397076738377651E-2</v>
      </c>
      <c r="AE13" s="3">
        <f t="shared" si="3"/>
        <v>4.5241730729860853E-2</v>
      </c>
      <c r="AF13" s="3">
        <f t="shared" si="3"/>
        <v>3.5778559177250958E-2</v>
      </c>
    </row>
    <row r="14" spans="1:33" x14ac:dyDescent="0.25">
      <c r="K14" s="4"/>
    </row>
    <row r="15" spans="1:33" x14ac:dyDescent="0.25">
      <c r="A15" s="2"/>
      <c r="B15" s="2"/>
      <c r="C15" s="2"/>
      <c r="D15" s="2"/>
      <c r="E15" s="2"/>
      <c r="F15" s="2"/>
      <c r="G15" s="2"/>
      <c r="H15" s="4"/>
      <c r="I15" s="4"/>
      <c r="J15" s="4"/>
      <c r="K15" s="4"/>
      <c r="W15" s="16" t="s">
        <v>17</v>
      </c>
      <c r="X15" s="1" t="s">
        <v>13</v>
      </c>
      <c r="Y15" s="1" t="s">
        <v>12</v>
      </c>
      <c r="Z15" s="1" t="s">
        <v>11</v>
      </c>
      <c r="AA15" s="1" t="s">
        <v>10</v>
      </c>
      <c r="AB15" s="1" t="s">
        <v>9</v>
      </c>
      <c r="AC15" s="1" t="s">
        <v>8</v>
      </c>
      <c r="AD15" s="1" t="s">
        <v>7</v>
      </c>
      <c r="AE15" s="1" t="s">
        <v>6</v>
      </c>
      <c r="AF15" s="1" t="s">
        <v>5</v>
      </c>
    </row>
    <row r="16" spans="1:33" x14ac:dyDescent="0.25">
      <c r="K16" s="4"/>
      <c r="W16" s="1" t="s">
        <v>4</v>
      </c>
      <c r="X16" s="2">
        <f t="shared" ref="X16:AF16" si="4">B2*X10</f>
        <v>5.8869251104829601E-2</v>
      </c>
      <c r="Y16" s="2">
        <f t="shared" si="4"/>
        <v>5.2525355357795421E-2</v>
      </c>
      <c r="Z16" s="2">
        <f t="shared" si="4"/>
        <v>5.23111513866985E-2</v>
      </c>
      <c r="AA16" s="2">
        <f t="shared" si="4"/>
        <v>4.8796684726207407E-2</v>
      </c>
      <c r="AB16" s="2">
        <f t="shared" si="4"/>
        <v>3.6427879328563832E-2</v>
      </c>
      <c r="AC16" s="2">
        <f t="shared" si="4"/>
        <v>6.066179456396275E-2</v>
      </c>
      <c r="AD16" s="2">
        <f t="shared" si="4"/>
        <v>4.8529435651170197E-2</v>
      </c>
      <c r="AE16" s="2">
        <f t="shared" si="4"/>
        <v>4.5241730729860853E-2</v>
      </c>
      <c r="AF16" s="2">
        <f t="shared" si="4"/>
        <v>3.5778559177250958E-2</v>
      </c>
    </row>
    <row r="17" spans="1:32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W17" s="1" t="s">
        <v>3</v>
      </c>
      <c r="X17" s="2">
        <f t="shared" ref="X17:AF17" si="5">B3*X10</f>
        <v>4.9057709254024667E-2</v>
      </c>
      <c r="Y17" s="2">
        <f t="shared" si="5"/>
        <v>6.3030426429354497E-2</v>
      </c>
      <c r="Z17" s="2">
        <f t="shared" si="5"/>
        <v>5.23111513866985E-2</v>
      </c>
      <c r="AA17" s="2">
        <f t="shared" si="5"/>
        <v>6.0995855907759272E-2</v>
      </c>
      <c r="AB17" s="2">
        <f t="shared" si="5"/>
        <v>3.6427879328563832E-2</v>
      </c>
      <c r="AC17" s="2">
        <f t="shared" si="5"/>
        <v>4.8529435651170197E-2</v>
      </c>
      <c r="AD17" s="2">
        <f t="shared" si="5"/>
        <v>4.8529435651170197E-2</v>
      </c>
      <c r="AE17" s="2">
        <f t="shared" si="5"/>
        <v>4.5241730729860853E-2</v>
      </c>
      <c r="AF17" s="2">
        <f t="shared" si="5"/>
        <v>5.3667838765876441E-2</v>
      </c>
    </row>
    <row r="18" spans="1:32" x14ac:dyDescent="0.25">
      <c r="C18" s="3"/>
      <c r="D18" s="3"/>
      <c r="E18" s="3"/>
      <c r="F18" s="3"/>
      <c r="G18" s="3"/>
      <c r="H18" s="3"/>
      <c r="I18" s="3"/>
      <c r="J18" s="3"/>
      <c r="K18" s="3"/>
      <c r="W18" s="1" t="s">
        <v>2</v>
      </c>
      <c r="X18" s="2">
        <f t="shared" ref="X18:AF18" si="6">B4*X10</f>
        <v>3.9246167403219734E-2</v>
      </c>
      <c r="Y18" s="2">
        <f t="shared" si="6"/>
        <v>5.2525355357795421E-2</v>
      </c>
      <c r="Z18" s="2">
        <f t="shared" si="6"/>
        <v>4.1848921109358804E-2</v>
      </c>
      <c r="AA18" s="2">
        <f t="shared" si="6"/>
        <v>4.8796684726207407E-2</v>
      </c>
      <c r="AB18" s="2">
        <f t="shared" si="6"/>
        <v>3.6427879328563832E-2</v>
      </c>
      <c r="AC18" s="2">
        <f t="shared" si="6"/>
        <v>4.8529435651170197E-2</v>
      </c>
      <c r="AD18" s="2">
        <f t="shared" si="6"/>
        <v>6.066179456396275E-2</v>
      </c>
      <c r="AE18" s="2">
        <f t="shared" si="6"/>
        <v>4.5241730729860853E-2</v>
      </c>
      <c r="AF18" s="2">
        <f t="shared" si="6"/>
        <v>3.5778559177250958E-2</v>
      </c>
    </row>
    <row r="19" spans="1:3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W19" s="1" t="s">
        <v>1</v>
      </c>
      <c r="X19" s="2">
        <f t="shared" ref="X19:AF19" si="7">B5*X10</f>
        <v>5.8869251104829601E-2</v>
      </c>
      <c r="Y19" s="2">
        <f t="shared" si="7"/>
        <v>4.2020284286236338E-2</v>
      </c>
      <c r="Z19" s="2">
        <f t="shared" si="7"/>
        <v>6.2773381664038203E-2</v>
      </c>
      <c r="AA19" s="2">
        <f t="shared" si="7"/>
        <v>6.0995855907759272E-2</v>
      </c>
      <c r="AB19" s="2">
        <f t="shared" si="7"/>
        <v>4.8570505771418443E-2</v>
      </c>
      <c r="AC19" s="2">
        <f t="shared" si="7"/>
        <v>3.6397076738377651E-2</v>
      </c>
      <c r="AD19" s="2">
        <f t="shared" si="7"/>
        <v>3.6397076738377651E-2</v>
      </c>
      <c r="AE19" s="2">
        <f t="shared" si="7"/>
        <v>6.0322307639814478E-2</v>
      </c>
      <c r="AF19" s="2">
        <f t="shared" si="7"/>
        <v>5.3667838765876441E-2</v>
      </c>
    </row>
    <row r="20" spans="1:32" x14ac:dyDescent="0.25">
      <c r="C20" s="3"/>
      <c r="D20" s="3"/>
      <c r="E20" s="3"/>
      <c r="F20" s="3"/>
      <c r="G20" s="3"/>
      <c r="H20" s="3"/>
      <c r="I20" s="3"/>
      <c r="J20" s="3"/>
      <c r="K20" s="3"/>
      <c r="W20" s="1" t="s">
        <v>0</v>
      </c>
      <c r="X20" s="2">
        <f t="shared" ref="X20:AF20" si="8">B6*X10</f>
        <v>4.9057709254024667E-2</v>
      </c>
      <c r="Y20" s="2">
        <f t="shared" si="8"/>
        <v>5.2525355357795421E-2</v>
      </c>
      <c r="Z20" s="2">
        <f t="shared" si="8"/>
        <v>4.1848921109358804E-2</v>
      </c>
      <c r="AA20" s="2">
        <f t="shared" si="8"/>
        <v>4.8796684726207407E-2</v>
      </c>
      <c r="AB20" s="2">
        <f t="shared" si="8"/>
        <v>6.0713132214273061E-2</v>
      </c>
      <c r="AC20" s="2">
        <f t="shared" si="8"/>
        <v>3.6397076738377651E-2</v>
      </c>
      <c r="AD20" s="2">
        <f t="shared" si="8"/>
        <v>3.6397076738377651E-2</v>
      </c>
      <c r="AE20" s="2">
        <f t="shared" si="8"/>
        <v>6.0322307639814478E-2</v>
      </c>
      <c r="AF20" s="2">
        <f t="shared" si="8"/>
        <v>5.3667838765876441E-2</v>
      </c>
    </row>
    <row r="21" spans="1:3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W21" s="1"/>
    </row>
    <row r="22" spans="1:32" x14ac:dyDescent="0.25">
      <c r="K22" s="3"/>
      <c r="W22" s="1"/>
    </row>
    <row r="23" spans="1:3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W23" s="1"/>
    </row>
    <row r="24" spans="1:32" x14ac:dyDescent="0.25">
      <c r="W24" s="1"/>
    </row>
    <row r="25" spans="1:32" x14ac:dyDescent="0.25">
      <c r="A25" s="3"/>
      <c r="B25" s="3"/>
      <c r="C25" s="3"/>
      <c r="D25" s="3"/>
      <c r="E25" s="3"/>
      <c r="F25" s="3"/>
      <c r="G25" s="3"/>
      <c r="H25" s="4"/>
      <c r="I25" s="4"/>
      <c r="J25" s="4"/>
      <c r="K25" s="4"/>
      <c r="W25" s="1"/>
    </row>
    <row r="26" spans="1:32" x14ac:dyDescent="0.25">
      <c r="K26" s="4"/>
    </row>
    <row r="27" spans="1:32" x14ac:dyDescent="0.25">
      <c r="K27" s="4"/>
    </row>
    <row r="28" spans="1:32" x14ac:dyDescent="0.25">
      <c r="K28" s="4"/>
    </row>
    <row r="29" spans="1:32" x14ac:dyDescent="0.25">
      <c r="K29" s="4"/>
    </row>
    <row r="30" spans="1:32" x14ac:dyDescent="0.25">
      <c r="K30" s="4"/>
    </row>
    <row r="31" spans="1:32" x14ac:dyDescent="0.25">
      <c r="K31" s="4"/>
    </row>
    <row r="32" spans="1:3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1:11" x14ac:dyDescent="0.25">
      <c r="K33" s="4"/>
    </row>
    <row r="34" spans="11:11" x14ac:dyDescent="0.25">
      <c r="K34" s="4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</vt:lpstr>
      <vt:lpstr>fomular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duyvd</cp:lastModifiedBy>
  <dcterms:modified xsi:type="dcterms:W3CDTF">2022-06-11T10:26:05Z</dcterms:modified>
</cp:coreProperties>
</file>