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60" windowWidth="23250" windowHeight="11280" tabRatio="664" firstSheet="2" activeTab="10"/>
  </bookViews>
  <sheets>
    <sheet name="Templates" sheetId="23" r:id="rId1"/>
    <sheet name="Standards" sheetId="21" r:id="rId2"/>
    <sheet name="ClimateZones" sheetId="20" r:id="rId3"/>
    <sheet name="ClimateZoneSets" sheetId="22" r:id="rId4"/>
    <sheet name="SpaceTypes" sheetId="1" r:id="rId5"/>
    <sheet name="Ventilation" sheetId="2" r:id="rId6"/>
    <sheet name="Occupancy" sheetId="14" r:id="rId7"/>
    <sheet name="InteriorLighting" sheetId="3" r:id="rId8"/>
    <sheet name="ConstructionSets" sheetId="16" r:id="rId9"/>
    <sheet name="Constructions" sheetId="18" r:id="rId10"/>
    <sheet name="Materials" sheetId="19" r:id="rId11"/>
    <sheet name="Lookups" sheetId="15" r:id="rId12"/>
  </sheets>
  <definedNames>
    <definedName name="_xlnm._FilterDatabase" localSheetId="4" hidden="1">SpaceTypes!$C$1:$AZ$4</definedName>
  </definedNames>
  <calcPr calcId="145621" concurrentCalc="0"/>
</workbook>
</file>

<file path=xl/calcChain.xml><?xml version="1.0" encoding="utf-8"?>
<calcChain xmlns="http://schemas.openxmlformats.org/spreadsheetml/2006/main">
  <c r="AD913" i="19" l="1"/>
  <c r="AD912" i="19"/>
  <c r="AD911" i="19"/>
  <c r="AD910" i="19"/>
  <c r="AD909" i="19"/>
  <c r="AD908" i="19"/>
  <c r="AD907" i="19"/>
  <c r="AD906" i="19"/>
  <c r="AD905" i="19"/>
  <c r="AD904" i="19"/>
  <c r="AD903" i="19"/>
  <c r="AD902" i="19"/>
  <c r="AD901" i="19"/>
  <c r="AD900" i="19"/>
  <c r="AD899" i="19"/>
  <c r="AD898" i="19"/>
  <c r="AD897" i="19"/>
  <c r="AD896" i="19"/>
  <c r="AD895" i="19"/>
  <c r="AD894" i="19"/>
  <c r="AD893" i="19"/>
  <c r="AD892" i="19"/>
  <c r="AD891" i="19"/>
  <c r="AD943" i="19"/>
  <c r="AD942" i="19"/>
  <c r="AD941" i="19"/>
  <c r="AD940" i="19"/>
  <c r="AD939" i="19"/>
  <c r="AD938" i="19"/>
  <c r="AD937" i="19"/>
  <c r="AD936" i="19"/>
  <c r="AD935" i="19"/>
  <c r="AD934" i="19"/>
  <c r="AD933" i="19"/>
  <c r="AD932" i="19"/>
  <c r="AD931" i="19"/>
  <c r="AD930" i="19"/>
  <c r="AD929" i="19"/>
  <c r="AD928" i="19"/>
  <c r="AD927" i="19"/>
  <c r="AD926" i="19"/>
  <c r="AD925" i="19"/>
  <c r="AD924" i="19"/>
  <c r="AD923" i="19"/>
  <c r="AD922" i="19"/>
  <c r="AD921" i="19"/>
  <c r="AD920" i="19"/>
  <c r="AD919" i="19"/>
  <c r="AD918" i="19"/>
  <c r="AD917" i="19"/>
  <c r="AD916" i="19"/>
  <c r="AD915" i="19"/>
  <c r="AD914" i="19"/>
  <c r="AC913" i="19"/>
  <c r="AC912" i="19"/>
  <c r="AC911" i="19"/>
  <c r="AC910" i="19"/>
  <c r="AC909" i="19"/>
  <c r="AC908" i="19"/>
  <c r="AC907" i="19"/>
  <c r="AC906" i="19"/>
  <c r="AC905" i="19"/>
  <c r="AC904" i="19"/>
  <c r="AC903" i="19"/>
  <c r="AC902" i="19"/>
  <c r="AC901" i="19"/>
  <c r="AC900" i="19"/>
  <c r="AC899" i="19"/>
  <c r="AC898" i="19"/>
  <c r="AC897" i="19"/>
  <c r="AC896" i="19"/>
  <c r="AC895" i="19"/>
  <c r="AC894" i="19"/>
  <c r="AC893" i="19"/>
  <c r="AC892" i="19"/>
  <c r="AC891" i="19"/>
  <c r="AD890" i="19"/>
  <c r="AD889" i="19"/>
  <c r="AD888" i="19"/>
  <c r="AD887" i="19"/>
  <c r="AD886" i="19"/>
  <c r="AD885" i="19"/>
  <c r="AD884" i="19"/>
  <c r="AD883" i="19"/>
  <c r="AD882" i="19"/>
  <c r="AD881" i="19"/>
  <c r="AD880" i="19"/>
  <c r="AD879" i="19"/>
  <c r="AD878" i="19"/>
  <c r="AD877" i="19"/>
  <c r="AD876" i="19"/>
  <c r="AD875" i="19"/>
  <c r="AD874" i="19"/>
  <c r="AD873" i="19"/>
  <c r="AD872" i="19"/>
  <c r="AD871" i="19"/>
  <c r="AD870" i="19"/>
  <c r="AD869" i="19"/>
  <c r="AD868" i="19"/>
  <c r="AD867" i="19"/>
  <c r="AD866" i="19"/>
  <c r="AD865" i="19"/>
  <c r="AD864" i="19"/>
  <c r="AD863" i="19"/>
  <c r="AD862" i="19"/>
  <c r="AD861" i="19"/>
  <c r="AD860" i="19"/>
  <c r="AD859" i="19"/>
  <c r="AD858" i="19"/>
  <c r="AD857" i="19"/>
  <c r="AD856" i="19"/>
  <c r="AD855" i="19"/>
  <c r="AD854" i="19"/>
  <c r="AD853" i="19"/>
  <c r="F293" i="19"/>
  <c r="N873" i="1"/>
  <c r="K873" i="1"/>
  <c r="AU873" i="1"/>
  <c r="X873" i="1"/>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A873" i="1"/>
  <c r="Z873" i="1"/>
  <c r="Y873"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6" i="1"/>
  <c r="AU855" i="1"/>
  <c r="AA855" i="1"/>
  <c r="Z855" i="1"/>
  <c r="Y855" i="1"/>
  <c r="K855" i="1"/>
  <c r="N855" i="1"/>
  <c r="K737" i="1"/>
  <c r="N737" i="1"/>
  <c r="K15" i="1"/>
  <c r="N15" i="1"/>
  <c r="K468" i="1"/>
  <c r="N468" i="1"/>
  <c r="K822" i="1"/>
  <c r="N822" i="1"/>
  <c r="K224" i="1"/>
  <c r="N224" i="1"/>
  <c r="K52" i="1"/>
  <c r="N52" i="1"/>
  <c r="K227" i="1"/>
  <c r="N227" i="1"/>
  <c r="AA635" i="1"/>
  <c r="Z635" i="1"/>
  <c r="Y635" i="1"/>
  <c r="AA292" i="1"/>
  <c r="Z292" i="1"/>
  <c r="Y292" i="1"/>
  <c r="AA61" i="1"/>
  <c r="Z61" i="1"/>
  <c r="Y61" i="1"/>
  <c r="AA775" i="1"/>
  <c r="Z775" i="1"/>
  <c r="Y775" i="1"/>
  <c r="AA634" i="1"/>
  <c r="Z634" i="1"/>
  <c r="Y634" i="1"/>
  <c r="AA222" i="1"/>
  <c r="Z222" i="1"/>
  <c r="Y222" i="1"/>
  <c r="AA187" i="1"/>
  <c r="Z187" i="1"/>
  <c r="Y187" i="1"/>
  <c r="AA831" i="1"/>
  <c r="Z831" i="1"/>
  <c r="Y831" i="1"/>
  <c r="AA810" i="1"/>
  <c r="Z810" i="1"/>
  <c r="Y810" i="1"/>
  <c r="AA789" i="1"/>
  <c r="Z789" i="1"/>
  <c r="Y789" i="1"/>
  <c r="AA726" i="1"/>
  <c r="Z726" i="1"/>
  <c r="Y726" i="1"/>
  <c r="AA633" i="1"/>
  <c r="Z633" i="1"/>
  <c r="Y633" i="1"/>
  <c r="AA551" i="1"/>
  <c r="Z551" i="1"/>
  <c r="Y551" i="1"/>
  <c r="AA537" i="1"/>
  <c r="Z537" i="1"/>
  <c r="Y537" i="1"/>
  <c r="AA439" i="1"/>
  <c r="Z439" i="1"/>
  <c r="Y439" i="1"/>
  <c r="AA313" i="1"/>
  <c r="Z313" i="1"/>
  <c r="Y313" i="1"/>
  <c r="AA299" i="1"/>
  <c r="Z299" i="1"/>
  <c r="Y299" i="1"/>
  <c r="AA285" i="1"/>
  <c r="Z285" i="1"/>
  <c r="Y285" i="1"/>
  <c r="AA180" i="1"/>
  <c r="Z180" i="1"/>
  <c r="Y180" i="1"/>
  <c r="AA754" i="1"/>
  <c r="Z754" i="1"/>
  <c r="Y754" i="1"/>
  <c r="AA632" i="1"/>
  <c r="Z632" i="1"/>
  <c r="Y632" i="1"/>
  <c r="AA536" i="1"/>
  <c r="Z536" i="1"/>
  <c r="Y536" i="1"/>
  <c r="AA495" i="1"/>
  <c r="Z495" i="1"/>
  <c r="Y495" i="1"/>
  <c r="AA453" i="1"/>
  <c r="Z453" i="1"/>
  <c r="Y453" i="1"/>
  <c r="AA418" i="1"/>
  <c r="Z418" i="1"/>
  <c r="Y418" i="1"/>
  <c r="AA327" i="1"/>
  <c r="Z327" i="1"/>
  <c r="Y327" i="1"/>
  <c r="AA179" i="1"/>
  <c r="Z179" i="1"/>
  <c r="Y179" i="1"/>
  <c r="AA103" i="1"/>
  <c r="Z103" i="1"/>
  <c r="Y103" i="1"/>
  <c r="AA89" i="1"/>
  <c r="Z89" i="1"/>
  <c r="Y89" i="1"/>
  <c r="AA26" i="1"/>
  <c r="Z26" i="1"/>
  <c r="Y26" i="1"/>
  <c r="AA768" i="1"/>
  <c r="Z768" i="1"/>
  <c r="Y768" i="1"/>
  <c r="AA698" i="1"/>
  <c r="Z698" i="1"/>
  <c r="Y698" i="1"/>
  <c r="AA243" i="1"/>
  <c r="Z243" i="1"/>
  <c r="Y243" i="1"/>
  <c r="AA33" i="1"/>
  <c r="Z33" i="1"/>
  <c r="Y33" i="1"/>
  <c r="AA417" i="1"/>
  <c r="Z417" i="1"/>
  <c r="Y417" i="1"/>
  <c r="AA208" i="1"/>
  <c r="Z208" i="1"/>
  <c r="Y208" i="1"/>
  <c r="AA753" i="1"/>
  <c r="Z753" i="1"/>
  <c r="Y753" i="1"/>
  <c r="AA631" i="1"/>
  <c r="Z631" i="1"/>
  <c r="Y631" i="1"/>
  <c r="AA535" i="1"/>
  <c r="Z535" i="1"/>
  <c r="Y535" i="1"/>
  <c r="AA494" i="1"/>
  <c r="Z494" i="1"/>
  <c r="Y494" i="1"/>
  <c r="AA452" i="1"/>
  <c r="Z452" i="1"/>
  <c r="Y452" i="1"/>
  <c r="AA416" i="1"/>
  <c r="Z416" i="1"/>
  <c r="Y416" i="1"/>
  <c r="AA326" i="1"/>
  <c r="Z326" i="1"/>
  <c r="Y326" i="1"/>
  <c r="AA178" i="1"/>
  <c r="Z178" i="1"/>
  <c r="Y178" i="1"/>
  <c r="AA102" i="1"/>
  <c r="Z102" i="1"/>
  <c r="Y102" i="1"/>
  <c r="AA88" i="1"/>
  <c r="Z88" i="1"/>
  <c r="Y88" i="1"/>
  <c r="AA838" i="1"/>
  <c r="Z838" i="1"/>
  <c r="Y838" i="1"/>
  <c r="AA809" i="1"/>
  <c r="Z809" i="1"/>
  <c r="Y809" i="1"/>
  <c r="AA684" i="1"/>
  <c r="Z684" i="1"/>
  <c r="Y684" i="1"/>
  <c r="AA630" i="1"/>
  <c r="Z630" i="1"/>
  <c r="Y630" i="1"/>
  <c r="AA572" i="1"/>
  <c r="Z572" i="1"/>
  <c r="Y572" i="1"/>
  <c r="AA544" i="1"/>
  <c r="Z544" i="1"/>
  <c r="Y544" i="1"/>
  <c r="AA509" i="1"/>
  <c r="Z509" i="1"/>
  <c r="Y509" i="1"/>
  <c r="AA493" i="1"/>
  <c r="Z493" i="1"/>
  <c r="Y493" i="1"/>
  <c r="AA872" i="1"/>
  <c r="Z872" i="1"/>
  <c r="Y872" i="1"/>
  <c r="AA782" i="1"/>
  <c r="Z782" i="1"/>
  <c r="Y782" i="1"/>
  <c r="AA719" i="1"/>
  <c r="Z719" i="1"/>
  <c r="Y719" i="1"/>
  <c r="AA705" i="1"/>
  <c r="Z705" i="1"/>
  <c r="Y705" i="1"/>
  <c r="AA663" i="1"/>
  <c r="Z663" i="1"/>
  <c r="Y663" i="1"/>
  <c r="AA656" i="1"/>
  <c r="Z656" i="1"/>
  <c r="Y656" i="1"/>
  <c r="AA565" i="1"/>
  <c r="Z565" i="1"/>
  <c r="Y565" i="1"/>
  <c r="AA558" i="1"/>
  <c r="Z558" i="1"/>
  <c r="Y558" i="1"/>
  <c r="AA502" i="1"/>
  <c r="Z502" i="1"/>
  <c r="Y502" i="1"/>
  <c r="AA376" i="1"/>
  <c r="Z376" i="1"/>
  <c r="Y376" i="1"/>
  <c r="AA278" i="1"/>
  <c r="Z278" i="1"/>
  <c r="Y278" i="1"/>
  <c r="AA236" i="1"/>
  <c r="Z236" i="1"/>
  <c r="Y236" i="1"/>
  <c r="AA369" i="1"/>
  <c r="Z369" i="1"/>
  <c r="Y369" i="1"/>
  <c r="AA110" i="1"/>
  <c r="Z110" i="1"/>
  <c r="Y110" i="1"/>
  <c r="AA47" i="1"/>
  <c r="Z47" i="1"/>
  <c r="Y47" i="1"/>
  <c r="AA12" i="1"/>
  <c r="Z12" i="1"/>
  <c r="Y12" i="1"/>
  <c r="AA334" i="1"/>
  <c r="Z334" i="1"/>
  <c r="Y334" i="1"/>
  <c r="AA215" i="1"/>
  <c r="Z215" i="1"/>
  <c r="Y215" i="1"/>
  <c r="AA131" i="1"/>
  <c r="Z131" i="1"/>
  <c r="Y131" i="1"/>
  <c r="AA75" i="1"/>
  <c r="Z75" i="1"/>
  <c r="Y75" i="1"/>
  <c r="AA845" i="1"/>
  <c r="Z845" i="1"/>
  <c r="Y845" i="1"/>
  <c r="AA830" i="1"/>
  <c r="Z830" i="1"/>
  <c r="Y830" i="1"/>
  <c r="AA808" i="1"/>
  <c r="Z808" i="1"/>
  <c r="Y808" i="1"/>
  <c r="AA752" i="1"/>
  <c r="Z752" i="1"/>
  <c r="Y752" i="1"/>
  <c r="AA712" i="1"/>
  <c r="Z712" i="1"/>
  <c r="Y712" i="1"/>
  <c r="AA642" i="1"/>
  <c r="Z642" i="1"/>
  <c r="Y642" i="1"/>
  <c r="AA492" i="1"/>
  <c r="Z492" i="1"/>
  <c r="Y492" i="1"/>
  <c r="AA368" i="1"/>
  <c r="Z368" i="1"/>
  <c r="Y368" i="1"/>
  <c r="AA235" i="1"/>
  <c r="Z235" i="1"/>
  <c r="Y235" i="1"/>
  <c r="AA177" i="1"/>
  <c r="Z177" i="1"/>
  <c r="Y177" i="1"/>
  <c r="AA130" i="1"/>
  <c r="Z130" i="1"/>
  <c r="Y130" i="1"/>
  <c r="AA117" i="1"/>
  <c r="Z117" i="1"/>
  <c r="Y117" i="1"/>
  <c r="AA54" i="1"/>
  <c r="Z54" i="1"/>
  <c r="Y54" i="1"/>
  <c r="AA629" i="1"/>
  <c r="Z629" i="1"/>
  <c r="Y629" i="1"/>
  <c r="AA176" i="1"/>
  <c r="Z176" i="1"/>
  <c r="Y176" i="1"/>
  <c r="AA19" i="1"/>
  <c r="Z19" i="1"/>
  <c r="Y19" i="1"/>
  <c r="AA829" i="1"/>
  <c r="Z829" i="1"/>
  <c r="Y829" i="1"/>
  <c r="AA767" i="1"/>
  <c r="Z767" i="1"/>
  <c r="Y767" i="1"/>
  <c r="AA534" i="1"/>
  <c r="Z534" i="1"/>
  <c r="Y534" i="1"/>
  <c r="AA491" i="1"/>
  <c r="Z491" i="1"/>
  <c r="Y491" i="1"/>
  <c r="AA438" i="1"/>
  <c r="Z438" i="1"/>
  <c r="Y438" i="1"/>
  <c r="AA415" i="1"/>
  <c r="Z415" i="1"/>
  <c r="Y415" i="1"/>
  <c r="AA312" i="1"/>
  <c r="Z312" i="1"/>
  <c r="Y312" i="1"/>
  <c r="AA175" i="1"/>
  <c r="Z175" i="1"/>
  <c r="Y175" i="1"/>
  <c r="AA74" i="1"/>
  <c r="Z74" i="1"/>
  <c r="Y74" i="1"/>
  <c r="AA40" i="1"/>
  <c r="Z40" i="1"/>
  <c r="Y40" i="1"/>
  <c r="AA733" i="1"/>
  <c r="Z733" i="1"/>
  <c r="Y733" i="1"/>
  <c r="AA691" i="1"/>
  <c r="Z691" i="1"/>
  <c r="Y691" i="1"/>
  <c r="AA670" i="1"/>
  <c r="Z670" i="1"/>
  <c r="Y670" i="1"/>
  <c r="AA628" i="1"/>
  <c r="Z628" i="1"/>
  <c r="Y628" i="1"/>
  <c r="AA579" i="1"/>
  <c r="Z579" i="1"/>
  <c r="Y579" i="1"/>
  <c r="AA490" i="1"/>
  <c r="Z490" i="1"/>
  <c r="Y490" i="1"/>
  <c r="AA425" i="1"/>
  <c r="Z425" i="1"/>
  <c r="Y425" i="1"/>
  <c r="AA414" i="1"/>
  <c r="Z414" i="1"/>
  <c r="Y414" i="1"/>
  <c r="AA207" i="1"/>
  <c r="Z207" i="1"/>
  <c r="Y207" i="1"/>
  <c r="AA174" i="1"/>
  <c r="Z174" i="1"/>
  <c r="Y174" i="1"/>
  <c r="AA677" i="1"/>
  <c r="Z677" i="1"/>
  <c r="Y677" i="1"/>
  <c r="AA655" i="1"/>
  <c r="Z655" i="1"/>
  <c r="Y655" i="1"/>
  <c r="AA355" i="1"/>
  <c r="Z355" i="1"/>
  <c r="Y355" i="1"/>
  <c r="AA348" i="1"/>
  <c r="Z348" i="1"/>
  <c r="Y348" i="1"/>
  <c r="AA341" i="1"/>
  <c r="Z341" i="1"/>
  <c r="Y341" i="1"/>
  <c r="AA271" i="1"/>
  <c r="Z271" i="1"/>
  <c r="Y271" i="1"/>
  <c r="AA264" i="1"/>
  <c r="Z264" i="1"/>
  <c r="Y264" i="1"/>
  <c r="AA257" i="1"/>
  <c r="Z257" i="1"/>
  <c r="Y257" i="1"/>
  <c r="AA250" i="1"/>
  <c r="Z250" i="1"/>
  <c r="Y250" i="1"/>
  <c r="AA413" i="1"/>
  <c r="Z413" i="1"/>
  <c r="Y413" i="1"/>
  <c r="AA206" i="1"/>
  <c r="Z206" i="1"/>
  <c r="Y206" i="1"/>
  <c r="K413" i="1"/>
  <c r="N413" i="1"/>
  <c r="K264" i="1"/>
  <c r="N264" i="1"/>
  <c r="K271" i="1"/>
  <c r="N271" i="1"/>
  <c r="K355" i="1"/>
  <c r="N355" i="1"/>
  <c r="K655" i="1"/>
  <c r="N655" i="1"/>
  <c r="K207" i="1"/>
  <c r="N207" i="1"/>
  <c r="K414" i="1"/>
  <c r="N414" i="1"/>
  <c r="K579" i="1"/>
  <c r="N579" i="1"/>
  <c r="K628" i="1"/>
  <c r="N628" i="1"/>
  <c r="K733" i="1"/>
  <c r="N733" i="1"/>
  <c r="K40" i="1"/>
  <c r="N40" i="1"/>
  <c r="K312" i="1"/>
  <c r="N312" i="1"/>
  <c r="K415" i="1"/>
  <c r="N415" i="1"/>
  <c r="K534" i="1"/>
  <c r="N534" i="1"/>
  <c r="K767" i="1"/>
  <c r="N767" i="1"/>
  <c r="K176" i="1"/>
  <c r="N176" i="1"/>
  <c r="K629" i="1"/>
  <c r="N629" i="1"/>
  <c r="K130" i="1"/>
  <c r="N130" i="1"/>
  <c r="K177" i="1"/>
  <c r="N177" i="1"/>
  <c r="K492" i="1"/>
  <c r="N492" i="1"/>
  <c r="K642" i="1"/>
  <c r="N642" i="1"/>
  <c r="K808" i="1"/>
  <c r="N808" i="1"/>
  <c r="K830" i="1"/>
  <c r="N830" i="1"/>
  <c r="K131" i="1"/>
  <c r="N131" i="1"/>
  <c r="K215" i="1"/>
  <c r="N215" i="1"/>
  <c r="K47" i="1"/>
  <c r="N47" i="1"/>
  <c r="K110" i="1"/>
  <c r="N110" i="1"/>
  <c r="K278" i="1"/>
  <c r="N278" i="1"/>
  <c r="K376" i="1"/>
  <c r="N376" i="1"/>
  <c r="K565" i="1"/>
  <c r="N565" i="1"/>
  <c r="K656" i="1"/>
  <c r="N656" i="1"/>
  <c r="K719" i="1"/>
  <c r="N719" i="1"/>
  <c r="K782" i="1"/>
  <c r="N782" i="1"/>
  <c r="K509" i="1"/>
  <c r="N509" i="1"/>
  <c r="K544" i="1"/>
  <c r="N544" i="1"/>
  <c r="K684" i="1"/>
  <c r="N684" i="1"/>
  <c r="K809" i="1"/>
  <c r="N809" i="1"/>
  <c r="K102" i="1"/>
  <c r="N102" i="1"/>
  <c r="K178" i="1"/>
  <c r="N178" i="1"/>
  <c r="K452" i="1"/>
  <c r="N452" i="1"/>
  <c r="K494" i="1"/>
  <c r="N494" i="1"/>
  <c r="K753" i="1"/>
  <c r="N753" i="1"/>
  <c r="K208" i="1"/>
  <c r="N208" i="1"/>
  <c r="K243" i="1"/>
  <c r="N243" i="1"/>
  <c r="K698" i="1"/>
  <c r="N698" i="1"/>
  <c r="K89" i="1"/>
  <c r="N89" i="1"/>
  <c r="K103" i="1"/>
  <c r="N103" i="1"/>
  <c r="K418" i="1"/>
  <c r="N418" i="1"/>
  <c r="K453" i="1"/>
  <c r="N453" i="1"/>
  <c r="K632" i="1"/>
  <c r="N632" i="1"/>
  <c r="K754" i="1"/>
  <c r="N754" i="1"/>
  <c r="K299" i="1"/>
  <c r="N299" i="1"/>
  <c r="K313" i="1"/>
  <c r="N313" i="1"/>
  <c r="K551" i="1"/>
  <c r="N551" i="1"/>
  <c r="K633" i="1"/>
  <c r="N633" i="1"/>
  <c r="K810" i="1"/>
  <c r="N810" i="1"/>
  <c r="K831" i="1"/>
  <c r="N831" i="1"/>
  <c r="K634" i="1"/>
  <c r="N634" i="1"/>
  <c r="K775" i="1"/>
  <c r="N775" i="1"/>
  <c r="K635" i="1"/>
  <c r="N635" i="1"/>
  <c r="K250" i="1"/>
  <c r="N250" i="1"/>
  <c r="K257" i="1"/>
  <c r="N257" i="1"/>
  <c r="K341" i="1"/>
  <c r="N341" i="1"/>
  <c r="K348" i="1"/>
  <c r="N348" i="1"/>
  <c r="K677" i="1"/>
  <c r="N677" i="1"/>
  <c r="K174" i="1"/>
  <c r="N174" i="1"/>
  <c r="K425" i="1"/>
  <c r="N425" i="1"/>
  <c r="K490" i="1"/>
  <c r="N490" i="1"/>
  <c r="K670" i="1"/>
  <c r="N670" i="1"/>
  <c r="K691" i="1"/>
  <c r="N691" i="1"/>
  <c r="K74" i="1"/>
  <c r="N74" i="1"/>
  <c r="K175" i="1"/>
  <c r="N175" i="1"/>
  <c r="K438" i="1"/>
  <c r="N438" i="1"/>
  <c r="K491" i="1"/>
  <c r="N491" i="1"/>
  <c r="K829" i="1"/>
  <c r="N829" i="1"/>
  <c r="K19" i="1"/>
  <c r="N19" i="1"/>
  <c r="K54" i="1"/>
  <c r="N54" i="1"/>
  <c r="K117" i="1"/>
  <c r="N117" i="1"/>
  <c r="K235" i="1"/>
  <c r="N235" i="1"/>
  <c r="K368" i="1"/>
  <c r="N368" i="1"/>
  <c r="K712" i="1"/>
  <c r="N712" i="1"/>
  <c r="K752" i="1"/>
  <c r="N752" i="1"/>
  <c r="K845" i="1"/>
  <c r="N845" i="1"/>
  <c r="K75" i="1"/>
  <c r="N75" i="1"/>
  <c r="K334" i="1"/>
  <c r="N334" i="1"/>
  <c r="K12" i="1"/>
  <c r="N12" i="1"/>
  <c r="K369" i="1"/>
  <c r="N369" i="1"/>
  <c r="K236" i="1"/>
  <c r="N236" i="1"/>
  <c r="K502" i="1"/>
  <c r="N502" i="1"/>
  <c r="K558" i="1"/>
  <c r="N558" i="1"/>
  <c r="K663" i="1"/>
  <c r="N663" i="1"/>
  <c r="K705" i="1"/>
  <c r="N705" i="1"/>
  <c r="K872" i="1"/>
  <c r="N872" i="1"/>
  <c r="K493" i="1"/>
  <c r="N493" i="1"/>
  <c r="K572" i="1"/>
  <c r="N572" i="1"/>
  <c r="K630" i="1"/>
  <c r="N630" i="1"/>
  <c r="K838" i="1"/>
  <c r="N838" i="1"/>
  <c r="K88" i="1"/>
  <c r="N88" i="1"/>
  <c r="K326" i="1"/>
  <c r="N326" i="1"/>
  <c r="K416" i="1"/>
  <c r="N416" i="1"/>
  <c r="K535" i="1"/>
  <c r="N535" i="1"/>
  <c r="K631" i="1"/>
  <c r="N631" i="1"/>
  <c r="K417" i="1"/>
  <c r="N417" i="1"/>
  <c r="K33" i="1"/>
  <c r="N33" i="1"/>
  <c r="K768" i="1"/>
  <c r="N768" i="1"/>
  <c r="K26" i="1"/>
  <c r="N26" i="1"/>
  <c r="K179" i="1"/>
  <c r="N179" i="1"/>
  <c r="K327" i="1"/>
  <c r="N327" i="1"/>
  <c r="K495" i="1"/>
  <c r="N495" i="1"/>
  <c r="K536" i="1"/>
  <c r="N536" i="1"/>
  <c r="K180" i="1"/>
  <c r="N180" i="1"/>
  <c r="K285" i="1"/>
  <c r="N285" i="1"/>
  <c r="K439" i="1"/>
  <c r="N439" i="1"/>
  <c r="K537" i="1"/>
  <c r="N537" i="1"/>
  <c r="K726" i="1"/>
  <c r="N726" i="1"/>
  <c r="K789" i="1"/>
  <c r="N789" i="1"/>
  <c r="K187" i="1"/>
  <c r="N187" i="1"/>
  <c r="K222" i="1"/>
  <c r="N222" i="1"/>
  <c r="K61" i="1"/>
  <c r="N61" i="1"/>
  <c r="K292" i="1"/>
  <c r="N292" i="1"/>
  <c r="K206" i="1"/>
  <c r="N206" i="1"/>
  <c r="F252" i="19"/>
  <c r="F251" i="19"/>
  <c r="F143" i="19"/>
  <c r="F32" i="19"/>
  <c r="F31" i="19"/>
  <c r="F292" i="19"/>
  <c r="F291" i="19"/>
  <c r="F290" i="19"/>
  <c r="F289" i="19"/>
  <c r="F288" i="19"/>
  <c r="F250" i="19"/>
  <c r="F249" i="19"/>
  <c r="F248" i="19"/>
  <c r="F247" i="19"/>
  <c r="F180" i="19"/>
  <c r="F179" i="19"/>
  <c r="F178" i="19"/>
  <c r="F177" i="19"/>
  <c r="F176" i="19"/>
  <c r="F175" i="19"/>
  <c r="F174" i="19"/>
  <c r="F173" i="19"/>
  <c r="F74" i="19"/>
  <c r="F287" i="19"/>
  <c r="F286" i="19"/>
  <c r="F285" i="19"/>
  <c r="F284" i="19"/>
  <c r="F283" i="19"/>
  <c r="F282" i="19"/>
  <c r="F281" i="19"/>
  <c r="F280" i="19"/>
  <c r="F279" i="19"/>
  <c r="F278" i="19"/>
  <c r="F277" i="19"/>
  <c r="F276" i="19"/>
  <c r="F275" i="19"/>
  <c r="F274" i="19"/>
  <c r="F273" i="19"/>
  <c r="F272" i="19"/>
  <c r="F271" i="19"/>
  <c r="F270" i="19"/>
  <c r="F269" i="19"/>
  <c r="F268" i="19"/>
  <c r="F267" i="19"/>
  <c r="F266" i="19"/>
  <c r="F265" i="19"/>
  <c r="F264" i="19"/>
  <c r="F263" i="19"/>
  <c r="F262" i="19"/>
  <c r="F261" i="19"/>
  <c r="F260" i="19"/>
  <c r="F259" i="19"/>
  <c r="F246" i="19"/>
  <c r="F245" i="19"/>
  <c r="F244" i="19"/>
  <c r="F243" i="19"/>
  <c r="F242" i="19"/>
  <c r="F241" i="19"/>
  <c r="F240" i="19"/>
  <c r="F239" i="19"/>
  <c r="F238" i="19"/>
  <c r="F237" i="19"/>
  <c r="F236" i="19"/>
  <c r="F235" i="19"/>
  <c r="F234" i="19"/>
  <c r="F233" i="19"/>
  <c r="F232" i="19"/>
  <c r="F231" i="19"/>
  <c r="F230" i="19"/>
  <c r="F229" i="19"/>
  <c r="F228" i="19"/>
  <c r="F227" i="19"/>
  <c r="F226" i="19"/>
  <c r="F225" i="19"/>
  <c r="F224" i="19"/>
  <c r="F223" i="19"/>
  <c r="F222" i="19"/>
  <c r="F221" i="19"/>
  <c r="F220" i="19"/>
  <c r="F219" i="19"/>
  <c r="F218" i="19"/>
  <c r="F217" i="19"/>
  <c r="F216" i="19"/>
  <c r="F215" i="19"/>
  <c r="F214" i="19"/>
  <c r="F213" i="19"/>
  <c r="F212" i="19"/>
  <c r="F211" i="19"/>
  <c r="F210" i="19"/>
  <c r="F209" i="19"/>
  <c r="F208" i="19"/>
  <c r="F207" i="19"/>
  <c r="F206" i="19"/>
  <c r="F205" i="19"/>
  <c r="F204" i="19"/>
  <c r="F203" i="19"/>
  <c r="F202" i="19"/>
  <c r="F201" i="19"/>
  <c r="F200" i="19"/>
  <c r="F199" i="19"/>
  <c r="F198" i="19"/>
  <c r="F197" i="19"/>
  <c r="F196" i="19"/>
  <c r="F195" i="19"/>
  <c r="F194" i="19"/>
  <c r="F193" i="19"/>
  <c r="F192" i="19"/>
  <c r="F191" i="19"/>
  <c r="F190" i="19"/>
  <c r="F189" i="19"/>
  <c r="F188" i="19"/>
  <c r="F187" i="19"/>
  <c r="F186" i="19"/>
  <c r="F185" i="19"/>
  <c r="F184" i="19"/>
  <c r="F183" i="19"/>
  <c r="F182" i="19"/>
  <c r="F181" i="19"/>
  <c r="F172" i="19"/>
  <c r="F171" i="19"/>
  <c r="F170" i="19"/>
  <c r="F169" i="19"/>
  <c r="F168" i="19"/>
  <c r="F167" i="19"/>
  <c r="F166" i="19"/>
  <c r="F165" i="19"/>
  <c r="F164" i="19"/>
  <c r="F163" i="19"/>
  <c r="F162" i="19"/>
  <c r="F161" i="19"/>
  <c r="F160" i="19"/>
  <c r="F159" i="19"/>
  <c r="F158" i="19"/>
  <c r="F157" i="19"/>
  <c r="F156" i="19"/>
  <c r="F155" i="19"/>
  <c r="F154" i="19"/>
  <c r="F153" i="19"/>
  <c r="F152" i="19"/>
  <c r="F151" i="19"/>
  <c r="F150" i="19"/>
  <c r="F149" i="19"/>
  <c r="F148" i="19"/>
  <c r="F147" i="19"/>
  <c r="F145" i="19"/>
  <c r="F144" i="19"/>
  <c r="F142" i="19"/>
  <c r="F141" i="19"/>
  <c r="F140" i="19"/>
  <c r="F139" i="19"/>
  <c r="F138" i="19"/>
  <c r="F137" i="19"/>
  <c r="F136" i="19"/>
  <c r="F135" i="19"/>
  <c r="F134" i="19"/>
  <c r="F133" i="19"/>
  <c r="F132" i="19"/>
  <c r="F131" i="19"/>
  <c r="F130" i="19"/>
  <c r="F129" i="19"/>
  <c r="F128" i="19"/>
  <c r="F127" i="19"/>
  <c r="F126" i="19"/>
  <c r="F125" i="19"/>
  <c r="F124" i="19"/>
  <c r="F123" i="19"/>
  <c r="F122" i="19"/>
  <c r="F121" i="19"/>
  <c r="F120" i="19"/>
  <c r="F119" i="19"/>
  <c r="F118" i="19"/>
  <c r="F117" i="19"/>
  <c r="F116" i="19"/>
  <c r="F115" i="19"/>
  <c r="F114" i="19"/>
  <c r="F113" i="19"/>
  <c r="F112" i="19"/>
  <c r="F111" i="19"/>
  <c r="F110" i="19"/>
  <c r="F109" i="19"/>
  <c r="F108" i="19"/>
  <c r="F107" i="19"/>
  <c r="F106" i="19"/>
  <c r="F105" i="19"/>
  <c r="F104" i="19"/>
  <c r="F103" i="19"/>
  <c r="F102" i="19"/>
  <c r="F101" i="19"/>
  <c r="F100" i="19"/>
  <c r="F99" i="19"/>
  <c r="F98" i="19"/>
  <c r="F97" i="19"/>
  <c r="F96" i="19"/>
  <c r="F95" i="19"/>
  <c r="F94" i="19"/>
  <c r="F93" i="19"/>
  <c r="F92" i="19"/>
  <c r="F91" i="19"/>
  <c r="F90" i="19"/>
  <c r="F89" i="19"/>
  <c r="F88" i="19"/>
  <c r="F87" i="19"/>
  <c r="F86" i="19"/>
  <c r="F85" i="19"/>
  <c r="F84" i="19"/>
  <c r="F83" i="19"/>
  <c r="F82" i="19"/>
  <c r="F81" i="19"/>
  <c r="F80" i="19"/>
  <c r="F79" i="19"/>
  <c r="F78" i="19"/>
  <c r="F77" i="19"/>
  <c r="F76" i="19"/>
  <c r="F75" i="19"/>
  <c r="F73" i="19"/>
  <c r="F72" i="19"/>
  <c r="F41" i="19"/>
  <c r="F40" i="19"/>
  <c r="F35" i="19"/>
  <c r="F34" i="19"/>
  <c r="F33" i="19"/>
  <c r="F30" i="19"/>
  <c r="F29" i="19"/>
  <c r="F28" i="19"/>
  <c r="F27" i="19"/>
  <c r="F26" i="19"/>
  <c r="F25" i="19"/>
  <c r="F24" i="19"/>
  <c r="F23" i="19"/>
  <c r="F22" i="19"/>
  <c r="F21" i="19"/>
  <c r="F20" i="19"/>
  <c r="F19" i="19"/>
  <c r="F18" i="19"/>
  <c r="F17" i="19"/>
  <c r="F16" i="19"/>
  <c r="F15" i="19"/>
  <c r="F14" i="19"/>
  <c r="F13" i="19"/>
  <c r="F12" i="19"/>
  <c r="F11" i="19"/>
  <c r="F10" i="19"/>
  <c r="F8" i="19"/>
  <c r="F7" i="19"/>
  <c r="F6" i="19"/>
  <c r="F5" i="19"/>
  <c r="AU864" i="1"/>
  <c r="K864" i="1"/>
  <c r="AU859" i="1"/>
  <c r="K859" i="1"/>
  <c r="AU842" i="1"/>
  <c r="K842" i="1"/>
  <c r="AU820" i="1"/>
  <c r="K820" i="1"/>
  <c r="K793" i="1"/>
  <c r="AU709" i="1"/>
  <c r="K709" i="1"/>
  <c r="BE638" i="1"/>
  <c r="K638" i="1"/>
  <c r="K358" i="1"/>
  <c r="K226" i="1"/>
  <c r="K153" i="1"/>
  <c r="K121" i="1"/>
  <c r="K114" i="1"/>
  <c r="K51" i="1"/>
  <c r="AU858" i="1"/>
  <c r="K858" i="1"/>
  <c r="AU863" i="1"/>
  <c r="K863" i="1"/>
  <c r="AU708" i="1"/>
  <c r="K708" i="1"/>
  <c r="AU841" i="1"/>
  <c r="K841" i="1"/>
  <c r="AU819" i="1"/>
  <c r="K819" i="1"/>
  <c r="K467" i="1"/>
  <c r="K792" i="1"/>
  <c r="K120" i="1"/>
  <c r="K50" i="1"/>
  <c r="K736" i="1"/>
  <c r="K225" i="1"/>
  <c r="K357" i="1"/>
  <c r="K152" i="1"/>
  <c r="K113" i="1"/>
  <c r="BE637" i="1"/>
  <c r="K637" i="1"/>
  <c r="AU857" i="1"/>
  <c r="K857" i="1"/>
  <c r="AU862" i="1"/>
  <c r="K862" i="1"/>
  <c r="AU707" i="1"/>
  <c r="K707" i="1"/>
  <c r="AU840" i="1"/>
  <c r="K840" i="1"/>
  <c r="AU818" i="1"/>
  <c r="K818" i="1"/>
  <c r="K469" i="1"/>
  <c r="K791" i="1"/>
  <c r="K122" i="1"/>
  <c r="K735" i="1"/>
  <c r="K359" i="1"/>
  <c r="K154" i="1"/>
  <c r="K115" i="1"/>
  <c r="BE639" i="1"/>
  <c r="K639" i="1"/>
  <c r="AU856" i="1"/>
  <c r="AU861" i="1"/>
  <c r="AU706" i="1"/>
  <c r="AU839" i="1"/>
  <c r="AU817" i="1"/>
  <c r="BE636" i="1"/>
  <c r="AU860" i="1"/>
  <c r="AU865" i="1"/>
  <c r="AU710" i="1"/>
  <c r="AU843" i="1"/>
  <c r="AU821" i="1"/>
  <c r="BE640" i="1"/>
  <c r="K11" i="1"/>
  <c r="AU11" i="1"/>
  <c r="BE11" i="1"/>
  <c r="K46" i="1"/>
  <c r="AU46" i="1"/>
  <c r="BE46" i="1"/>
  <c r="K68" i="1"/>
  <c r="AU68" i="1"/>
  <c r="BE68" i="1"/>
  <c r="K109" i="1"/>
  <c r="AU109" i="1"/>
  <c r="BE109" i="1"/>
  <c r="K124" i="1"/>
  <c r="AU124" i="1"/>
  <c r="BE124" i="1"/>
  <c r="K209" i="1"/>
  <c r="AU209" i="1"/>
  <c r="BE209" i="1"/>
  <c r="K234" i="1"/>
  <c r="AU234" i="1"/>
  <c r="BE234" i="1"/>
  <c r="K277" i="1"/>
  <c r="AU277" i="1"/>
  <c r="BE277" i="1"/>
  <c r="K328" i="1"/>
  <c r="AU328" i="1"/>
  <c r="BE328" i="1"/>
  <c r="K362" i="1"/>
  <c r="AU362" i="1"/>
  <c r="BE362" i="1"/>
  <c r="K375" i="1"/>
  <c r="AU375" i="1"/>
  <c r="BE375" i="1"/>
  <c r="K477" i="1"/>
  <c r="AU477" i="1"/>
  <c r="BE477" i="1"/>
  <c r="K501" i="1"/>
  <c r="AU501" i="1"/>
  <c r="BE501" i="1"/>
  <c r="K622" i="1"/>
  <c r="N622" i="1"/>
  <c r="AU622" i="1"/>
  <c r="AU286" i="1"/>
  <c r="K286" i="1"/>
  <c r="AU55" i="1"/>
  <c r="K55" i="1"/>
  <c r="AU769" i="1"/>
  <c r="K769" i="1"/>
  <c r="AU616" i="1"/>
  <c r="K616" i="1"/>
  <c r="AU216" i="1"/>
  <c r="K216" i="1"/>
  <c r="BE181" i="1"/>
  <c r="AT181" i="1"/>
  <c r="AU181" i="1"/>
  <c r="K181" i="1"/>
  <c r="BE828" i="1"/>
  <c r="AU828" i="1"/>
  <c r="K828" i="1"/>
  <c r="BE807" i="1"/>
  <c r="AU807" i="1"/>
  <c r="K807" i="1"/>
  <c r="BE788" i="1"/>
  <c r="AU788" i="1"/>
  <c r="K788" i="1"/>
  <c r="BE720" i="1"/>
  <c r="AU720" i="1"/>
  <c r="K720" i="1"/>
  <c r="BE610" i="1"/>
  <c r="AU610" i="1"/>
  <c r="K610" i="1"/>
  <c r="BE545" i="1"/>
  <c r="AU545" i="1"/>
  <c r="K545" i="1"/>
  <c r="BE528" i="1"/>
  <c r="AU528" i="1"/>
  <c r="K528" i="1"/>
  <c r="BE432" i="1"/>
  <c r="AU432" i="1"/>
  <c r="K432" i="1"/>
  <c r="BE306" i="1"/>
  <c r="AU306" i="1"/>
  <c r="K306" i="1"/>
  <c r="BE293" i="1"/>
  <c r="AU293" i="1"/>
  <c r="K293" i="1"/>
  <c r="BE279" i="1"/>
  <c r="AU279" i="1"/>
  <c r="K279" i="1"/>
  <c r="BE168" i="1"/>
  <c r="AU168" i="1"/>
  <c r="K168" i="1"/>
  <c r="BE751" i="1"/>
  <c r="AU751" i="1"/>
  <c r="K751" i="1"/>
  <c r="BE604" i="1"/>
  <c r="AU604" i="1"/>
  <c r="K604" i="1"/>
  <c r="BE522" i="1"/>
  <c r="AU522" i="1"/>
  <c r="K522" i="1"/>
  <c r="BE484" i="1"/>
  <c r="AU484" i="1"/>
  <c r="K484" i="1"/>
  <c r="BE446" i="1"/>
  <c r="AU446" i="1"/>
  <c r="K446" i="1"/>
  <c r="BE407" i="1"/>
  <c r="AU407" i="1"/>
  <c r="K407" i="1"/>
  <c r="BE320" i="1"/>
  <c r="AU320" i="1"/>
  <c r="K320" i="1"/>
  <c r="BE162" i="1"/>
  <c r="AU162" i="1"/>
  <c r="K162" i="1"/>
  <c r="BE96" i="1"/>
  <c r="AU96" i="1"/>
  <c r="K96" i="1"/>
  <c r="BE82" i="1"/>
  <c r="AU82" i="1"/>
  <c r="K82" i="1"/>
  <c r="BE20" i="1"/>
  <c r="AU20" i="1"/>
  <c r="K20" i="1"/>
  <c r="BE697" i="1"/>
  <c r="AU697" i="1"/>
  <c r="K697" i="1"/>
  <c r="BE237" i="1"/>
  <c r="AU237" i="1"/>
  <c r="K237" i="1"/>
  <c r="BE766" i="1"/>
  <c r="AU766" i="1"/>
  <c r="K766" i="1"/>
  <c r="BE27" i="1"/>
  <c r="AU27" i="1"/>
  <c r="K27" i="1"/>
  <c r="BE401" i="1"/>
  <c r="AU401" i="1"/>
  <c r="K401" i="1"/>
  <c r="BE200" i="1"/>
  <c r="AU200" i="1"/>
  <c r="K200" i="1"/>
  <c r="BE745" i="1"/>
  <c r="AU745" i="1"/>
  <c r="K745" i="1"/>
  <c r="BE603" i="1"/>
  <c r="AU603" i="1"/>
  <c r="K603" i="1"/>
  <c r="BE521" i="1"/>
  <c r="AU521" i="1"/>
  <c r="K521" i="1"/>
  <c r="BE478" i="1"/>
  <c r="AU478" i="1"/>
  <c r="K478" i="1"/>
  <c r="BE440" i="1"/>
  <c r="AU440" i="1"/>
  <c r="K440" i="1"/>
  <c r="BE395" i="1"/>
  <c r="AU395" i="1"/>
  <c r="K395" i="1"/>
  <c r="BE314" i="1"/>
  <c r="AU314" i="1"/>
  <c r="K314" i="1"/>
  <c r="BE156" i="1"/>
  <c r="AU156" i="1"/>
  <c r="K156" i="1"/>
  <c r="BE90" i="1"/>
  <c r="AU90" i="1"/>
  <c r="K90" i="1"/>
  <c r="BE76" i="1"/>
  <c r="AU76" i="1"/>
  <c r="K76" i="1"/>
  <c r="BE871" i="1"/>
  <c r="AU871" i="1"/>
  <c r="K871" i="1"/>
  <c r="BE837" i="1"/>
  <c r="AU837" i="1"/>
  <c r="K837" i="1"/>
  <c r="BE801" i="1"/>
  <c r="AU801" i="1"/>
  <c r="K801" i="1"/>
  <c r="BE781" i="1"/>
  <c r="AU781" i="1"/>
  <c r="K781" i="1"/>
  <c r="BE718" i="1"/>
  <c r="AU718" i="1"/>
  <c r="K718" i="1"/>
  <c r="BE704" i="1"/>
  <c r="AT704" i="1"/>
  <c r="AU704" i="1"/>
  <c r="K704" i="1"/>
  <c r="BE683" i="1"/>
  <c r="AT683" i="1"/>
  <c r="AU683" i="1"/>
  <c r="K683" i="1"/>
  <c r="BE662" i="1"/>
  <c r="AU662" i="1"/>
  <c r="K662" i="1"/>
  <c r="BE654" i="1"/>
  <c r="AU654" i="1"/>
  <c r="K654" i="1"/>
  <c r="BE597" i="1"/>
  <c r="AU597" i="1"/>
  <c r="K597" i="1"/>
  <c r="BE571" i="1"/>
  <c r="AU571" i="1"/>
  <c r="K571" i="1"/>
  <c r="BE564" i="1"/>
  <c r="AU564" i="1"/>
  <c r="K564" i="1"/>
  <c r="BE557" i="1"/>
  <c r="AU557" i="1"/>
  <c r="K557" i="1"/>
  <c r="BE543" i="1"/>
  <c r="AU543" i="1"/>
  <c r="K543" i="1"/>
  <c r="BE508" i="1"/>
  <c r="AU508" i="1"/>
  <c r="K508" i="1"/>
  <c r="AU711" i="1"/>
  <c r="K711" i="1"/>
  <c r="AU844" i="1"/>
  <c r="K844" i="1"/>
  <c r="AU822" i="1"/>
  <c r="K471" i="1"/>
  <c r="K795" i="1"/>
  <c r="K118" i="1"/>
  <c r="K48" i="1"/>
  <c r="K739" i="1"/>
  <c r="K361" i="1"/>
  <c r="K150" i="1"/>
  <c r="K111" i="1"/>
  <c r="BE641" i="1"/>
  <c r="K641" i="1"/>
  <c r="BE591" i="1"/>
  <c r="AU591" i="1"/>
  <c r="K591" i="1"/>
  <c r="BE144" i="1"/>
  <c r="AU144" i="1"/>
  <c r="K144" i="1"/>
  <c r="BE13" i="1"/>
  <c r="AU13" i="1"/>
  <c r="K13" i="1"/>
  <c r="BE816" i="1"/>
  <c r="AU816" i="1"/>
  <c r="K816" i="1"/>
  <c r="BE760" i="1"/>
  <c r="AU760" i="1"/>
  <c r="K760" i="1"/>
  <c r="BE515" i="1"/>
  <c r="AU515" i="1"/>
  <c r="K515" i="1"/>
  <c r="BE465" i="1"/>
  <c r="AU465" i="1"/>
  <c r="K465" i="1"/>
  <c r="BC431" i="1"/>
  <c r="BD431" i="1"/>
  <c r="BE431" i="1"/>
  <c r="AU431" i="1"/>
  <c r="K431" i="1"/>
  <c r="BE394" i="1"/>
  <c r="AU394" i="1"/>
  <c r="K394" i="1"/>
  <c r="BE305" i="1"/>
  <c r="AU305" i="1"/>
  <c r="K305" i="1"/>
  <c r="BE143" i="1"/>
  <c r="AU143" i="1"/>
  <c r="K143" i="1"/>
  <c r="BE62" i="1"/>
  <c r="AU62" i="1"/>
  <c r="K62" i="1"/>
  <c r="BE34" i="1"/>
  <c r="AU34" i="1"/>
  <c r="K34" i="1"/>
  <c r="BE732" i="1"/>
  <c r="AU732" i="1"/>
  <c r="K732" i="1"/>
  <c r="BE690" i="1"/>
  <c r="AU690" i="1"/>
  <c r="K690" i="1"/>
  <c r="BE676" i="1"/>
  <c r="AU676" i="1"/>
  <c r="K676" i="1"/>
  <c r="BE669" i="1"/>
  <c r="AU669" i="1"/>
  <c r="K669" i="1"/>
  <c r="BE648" i="1"/>
  <c r="AU648" i="1"/>
  <c r="K648" i="1"/>
  <c r="BE585" i="1"/>
  <c r="AU585" i="1"/>
  <c r="K585" i="1"/>
  <c r="BE578" i="1"/>
  <c r="AU578" i="1"/>
  <c r="K578" i="1"/>
  <c r="BE459" i="1"/>
  <c r="AU459" i="1"/>
  <c r="K459" i="1"/>
  <c r="BE424" i="1"/>
  <c r="AU424" i="1"/>
  <c r="K424" i="1"/>
  <c r="BC388" i="1"/>
  <c r="BD388" i="1"/>
  <c r="BE388" i="1"/>
  <c r="AU388" i="1"/>
  <c r="K388" i="1"/>
  <c r="BE354" i="1"/>
  <c r="AU354" i="1"/>
  <c r="K354" i="1"/>
  <c r="BE347" i="1"/>
  <c r="AU347" i="1"/>
  <c r="K347" i="1"/>
  <c r="BE340" i="1"/>
  <c r="AU340" i="1"/>
  <c r="K340" i="1"/>
  <c r="BE270" i="1"/>
  <c r="AU270" i="1"/>
  <c r="K270" i="1"/>
  <c r="BE263" i="1"/>
  <c r="AU263" i="1"/>
  <c r="K263" i="1"/>
  <c r="BE256" i="1"/>
  <c r="AU256" i="1"/>
  <c r="K256" i="1"/>
  <c r="BE249" i="1"/>
  <c r="AU249" i="1"/>
  <c r="K249" i="1"/>
  <c r="BE199" i="1"/>
  <c r="AU199" i="1"/>
  <c r="K199" i="1"/>
  <c r="BE137" i="1"/>
  <c r="AU137" i="1"/>
  <c r="K137" i="1"/>
  <c r="BE382" i="1"/>
  <c r="AU382" i="1"/>
  <c r="K382" i="1"/>
  <c r="BE193" i="1"/>
  <c r="AU193" i="1"/>
  <c r="K193" i="1"/>
  <c r="BE186" i="1"/>
  <c r="BE182" i="1"/>
  <c r="BE183" i="1"/>
  <c r="BE185" i="1"/>
  <c r="BE184" i="1"/>
  <c r="BE850" i="1"/>
  <c r="BE846" i="1"/>
  <c r="BE847" i="1"/>
  <c r="BE849" i="1"/>
  <c r="BE848" i="1"/>
  <c r="BE827" i="1"/>
  <c r="BE823" i="1"/>
  <c r="BE824" i="1"/>
  <c r="BE826" i="1"/>
  <c r="BE825" i="1"/>
  <c r="BE806" i="1"/>
  <c r="BE802" i="1"/>
  <c r="BE803" i="1"/>
  <c r="BE805" i="1"/>
  <c r="BE804" i="1"/>
  <c r="BE787" i="1"/>
  <c r="BE783" i="1"/>
  <c r="BE784" i="1"/>
  <c r="BE786" i="1"/>
  <c r="BE785" i="1"/>
  <c r="BE725" i="1"/>
  <c r="BE721" i="1"/>
  <c r="BE722" i="1"/>
  <c r="BE724" i="1"/>
  <c r="BE723" i="1"/>
  <c r="BE615" i="1"/>
  <c r="BE611" i="1"/>
  <c r="BE612" i="1"/>
  <c r="BE614" i="1"/>
  <c r="BE613" i="1"/>
  <c r="BE550" i="1"/>
  <c r="BE546" i="1"/>
  <c r="BE547" i="1"/>
  <c r="BE549" i="1"/>
  <c r="BE548" i="1"/>
  <c r="BE533" i="1"/>
  <c r="BE529" i="1"/>
  <c r="BE530" i="1"/>
  <c r="BE532" i="1"/>
  <c r="BE531" i="1"/>
  <c r="BE437" i="1"/>
  <c r="BE433" i="1"/>
  <c r="BE434" i="1"/>
  <c r="BE436" i="1"/>
  <c r="BE435" i="1"/>
  <c r="BE311" i="1"/>
  <c r="BE307" i="1"/>
  <c r="BE308" i="1"/>
  <c r="BE310" i="1"/>
  <c r="BE309" i="1"/>
  <c r="BE298" i="1"/>
  <c r="BE294" i="1"/>
  <c r="BE295" i="1"/>
  <c r="BE297" i="1"/>
  <c r="BE296" i="1"/>
  <c r="BE284" i="1"/>
  <c r="BE280" i="1"/>
  <c r="BE281" i="1"/>
  <c r="BE283" i="1"/>
  <c r="BE282" i="1"/>
  <c r="BE173" i="1"/>
  <c r="BE169" i="1"/>
  <c r="BE170" i="1"/>
  <c r="BE172" i="1"/>
  <c r="BE171" i="1"/>
  <c r="BE750" i="1"/>
  <c r="BE746" i="1"/>
  <c r="BE747" i="1"/>
  <c r="BE749" i="1"/>
  <c r="BE748" i="1"/>
  <c r="BE609" i="1"/>
  <c r="BE605" i="1"/>
  <c r="BE606" i="1"/>
  <c r="BE608" i="1"/>
  <c r="BE607" i="1"/>
  <c r="BE527" i="1"/>
  <c r="BE523" i="1"/>
  <c r="BE524" i="1"/>
  <c r="BE526" i="1"/>
  <c r="BE525" i="1"/>
  <c r="BE489" i="1"/>
  <c r="BE485" i="1"/>
  <c r="BE486" i="1"/>
  <c r="BE488" i="1"/>
  <c r="BE487" i="1"/>
  <c r="BE451" i="1"/>
  <c r="BE447" i="1"/>
  <c r="BE448" i="1"/>
  <c r="BE450" i="1"/>
  <c r="BE449" i="1"/>
  <c r="BE412" i="1"/>
  <c r="BE408" i="1"/>
  <c r="BE409" i="1"/>
  <c r="BE411" i="1"/>
  <c r="BE410" i="1"/>
  <c r="BE325" i="1"/>
  <c r="BE321" i="1"/>
  <c r="BE322" i="1"/>
  <c r="BE324" i="1"/>
  <c r="BE323" i="1"/>
  <c r="BE167" i="1"/>
  <c r="BE163" i="1"/>
  <c r="BE164" i="1"/>
  <c r="BE166" i="1"/>
  <c r="BE165" i="1"/>
  <c r="BE101" i="1"/>
  <c r="BE97" i="1"/>
  <c r="BE98" i="1"/>
  <c r="BE100" i="1"/>
  <c r="BE99" i="1"/>
  <c r="BE87" i="1"/>
  <c r="BE83" i="1"/>
  <c r="BE84" i="1"/>
  <c r="BE86" i="1"/>
  <c r="BE85" i="1"/>
  <c r="BE25" i="1"/>
  <c r="BE21" i="1"/>
  <c r="BE22" i="1"/>
  <c r="BE24" i="1"/>
  <c r="BE23" i="1"/>
  <c r="BE696" i="1"/>
  <c r="BE692" i="1"/>
  <c r="BE693" i="1"/>
  <c r="BE695" i="1"/>
  <c r="BE694" i="1"/>
  <c r="BE242" i="1"/>
  <c r="BE238" i="1"/>
  <c r="BE239" i="1"/>
  <c r="BE241" i="1"/>
  <c r="BE240" i="1"/>
  <c r="BE765" i="1"/>
  <c r="BE761" i="1"/>
  <c r="BE762" i="1"/>
  <c r="BE764" i="1"/>
  <c r="BE763" i="1"/>
  <c r="BE32" i="1"/>
  <c r="BE28" i="1"/>
  <c r="BE29" i="1"/>
  <c r="BE31" i="1"/>
  <c r="BE30" i="1"/>
  <c r="BE406" i="1"/>
  <c r="BE402" i="1"/>
  <c r="BE403" i="1"/>
  <c r="BE405" i="1"/>
  <c r="BE404" i="1"/>
  <c r="BE205" i="1"/>
  <c r="BE201" i="1"/>
  <c r="BE202" i="1"/>
  <c r="BE204" i="1"/>
  <c r="BE203" i="1"/>
  <c r="BE744" i="1"/>
  <c r="BE740" i="1"/>
  <c r="BE741" i="1"/>
  <c r="BE743" i="1"/>
  <c r="BE742" i="1"/>
  <c r="BE602" i="1"/>
  <c r="BE598" i="1"/>
  <c r="BE599" i="1"/>
  <c r="BE601" i="1"/>
  <c r="BE600" i="1"/>
  <c r="BE520" i="1"/>
  <c r="BE516" i="1"/>
  <c r="BE517" i="1"/>
  <c r="BE519" i="1"/>
  <c r="BE518" i="1"/>
  <c r="BE483" i="1"/>
  <c r="BE479" i="1"/>
  <c r="BE480" i="1"/>
  <c r="BE482" i="1"/>
  <c r="BE481" i="1"/>
  <c r="BE445" i="1"/>
  <c r="BE441" i="1"/>
  <c r="BE442" i="1"/>
  <c r="BE444" i="1"/>
  <c r="BE443" i="1"/>
  <c r="BE400" i="1"/>
  <c r="BE396" i="1"/>
  <c r="BE397" i="1"/>
  <c r="BE399" i="1"/>
  <c r="BE398" i="1"/>
  <c r="BE319" i="1"/>
  <c r="BE315" i="1"/>
  <c r="BE316" i="1"/>
  <c r="BE318" i="1"/>
  <c r="BE317" i="1"/>
  <c r="BE161" i="1"/>
  <c r="BE157" i="1"/>
  <c r="BE158" i="1"/>
  <c r="BE160" i="1"/>
  <c r="BE159" i="1"/>
  <c r="BE95" i="1"/>
  <c r="BE91" i="1"/>
  <c r="BE92" i="1"/>
  <c r="BE94" i="1"/>
  <c r="BE93" i="1"/>
  <c r="BE81" i="1"/>
  <c r="BE77" i="1"/>
  <c r="BE78" i="1"/>
  <c r="BE80" i="1"/>
  <c r="BE79" i="1"/>
  <c r="BE870" i="1"/>
  <c r="BE866" i="1"/>
  <c r="BE867" i="1"/>
  <c r="BE869" i="1"/>
  <c r="BE868" i="1"/>
  <c r="BE836" i="1"/>
  <c r="BE832" i="1"/>
  <c r="BE833" i="1"/>
  <c r="BE835" i="1"/>
  <c r="BE834" i="1"/>
  <c r="BE800" i="1"/>
  <c r="BE796" i="1"/>
  <c r="BE797" i="1"/>
  <c r="BE799" i="1"/>
  <c r="BE798" i="1"/>
  <c r="BE780" i="1"/>
  <c r="BE776" i="1"/>
  <c r="BE777" i="1"/>
  <c r="BE779" i="1"/>
  <c r="BE778" i="1"/>
  <c r="BE717" i="1"/>
  <c r="BE713" i="1"/>
  <c r="BE714" i="1"/>
  <c r="BE716" i="1"/>
  <c r="BE715" i="1"/>
  <c r="BE703" i="1"/>
  <c r="BE699" i="1"/>
  <c r="BE700" i="1"/>
  <c r="BE702" i="1"/>
  <c r="BE701" i="1"/>
  <c r="BE682" i="1"/>
  <c r="BE678" i="1"/>
  <c r="BE679" i="1"/>
  <c r="BE681" i="1"/>
  <c r="BE680" i="1"/>
  <c r="BE661" i="1"/>
  <c r="BE657" i="1"/>
  <c r="BE658" i="1"/>
  <c r="BE660" i="1"/>
  <c r="BE659" i="1"/>
  <c r="BE653" i="1"/>
  <c r="BE649" i="1"/>
  <c r="BE650" i="1"/>
  <c r="BE652" i="1"/>
  <c r="BE651" i="1"/>
  <c r="BE596" i="1"/>
  <c r="BE592" i="1"/>
  <c r="BE593" i="1"/>
  <c r="BE595" i="1"/>
  <c r="BE594" i="1"/>
  <c r="BE570" i="1"/>
  <c r="BE566" i="1"/>
  <c r="BE567" i="1"/>
  <c r="BE569" i="1"/>
  <c r="BE568" i="1"/>
  <c r="BE563" i="1"/>
  <c r="BE559" i="1"/>
  <c r="BE560" i="1"/>
  <c r="BE562" i="1"/>
  <c r="BE561" i="1"/>
  <c r="BE556" i="1"/>
  <c r="BE552" i="1"/>
  <c r="BE553" i="1"/>
  <c r="BE555" i="1"/>
  <c r="BE554" i="1"/>
  <c r="BE542" i="1"/>
  <c r="BE538" i="1"/>
  <c r="BE539" i="1"/>
  <c r="BE541" i="1"/>
  <c r="BE540" i="1"/>
  <c r="BE507" i="1"/>
  <c r="BE503" i="1"/>
  <c r="BE504" i="1"/>
  <c r="BE506" i="1"/>
  <c r="BE505" i="1"/>
  <c r="BE500" i="1"/>
  <c r="BE496" i="1"/>
  <c r="BE497" i="1"/>
  <c r="BE499" i="1"/>
  <c r="BE498" i="1"/>
  <c r="BE476" i="1"/>
  <c r="BE472" i="1"/>
  <c r="BE473" i="1"/>
  <c r="BE475" i="1"/>
  <c r="BE474" i="1"/>
  <c r="BE374" i="1"/>
  <c r="BE370" i="1"/>
  <c r="BE371" i="1"/>
  <c r="BE373" i="1"/>
  <c r="BE372" i="1"/>
  <c r="BE367" i="1"/>
  <c r="BE363" i="1"/>
  <c r="BE364" i="1"/>
  <c r="BE366" i="1"/>
  <c r="BE365" i="1"/>
  <c r="BE333" i="1"/>
  <c r="BE329" i="1"/>
  <c r="BE330" i="1"/>
  <c r="BE332" i="1"/>
  <c r="BE331" i="1"/>
  <c r="BE276" i="1"/>
  <c r="BE272" i="1"/>
  <c r="BE273" i="1"/>
  <c r="BE275" i="1"/>
  <c r="BE274" i="1"/>
  <c r="BE233" i="1"/>
  <c r="BE229" i="1"/>
  <c r="BE230" i="1"/>
  <c r="BE232" i="1"/>
  <c r="BE231" i="1"/>
  <c r="BE214" i="1"/>
  <c r="BE210" i="1"/>
  <c r="BE211" i="1"/>
  <c r="BE213" i="1"/>
  <c r="BE212" i="1"/>
  <c r="BE129" i="1"/>
  <c r="BE125" i="1"/>
  <c r="BE126" i="1"/>
  <c r="BE128" i="1"/>
  <c r="BE127" i="1"/>
  <c r="BE108" i="1"/>
  <c r="BE104" i="1"/>
  <c r="BE105" i="1"/>
  <c r="BE107" i="1"/>
  <c r="BE106" i="1"/>
  <c r="BE73" i="1"/>
  <c r="BE69" i="1"/>
  <c r="BE70" i="1"/>
  <c r="BE72" i="1"/>
  <c r="BE71" i="1"/>
  <c r="BE45" i="1"/>
  <c r="BE41" i="1"/>
  <c r="BE42" i="1"/>
  <c r="BE44" i="1"/>
  <c r="BE43" i="1"/>
  <c r="BE10" i="1"/>
  <c r="BE6" i="1"/>
  <c r="BE7" i="1"/>
  <c r="BE9" i="1"/>
  <c r="BE8" i="1"/>
  <c r="BE590" i="1"/>
  <c r="BE586" i="1"/>
  <c r="BE587" i="1"/>
  <c r="BE589" i="1"/>
  <c r="BE588" i="1"/>
  <c r="BE149" i="1"/>
  <c r="BE145" i="1"/>
  <c r="BE146" i="1"/>
  <c r="BE148" i="1"/>
  <c r="BE147" i="1"/>
  <c r="BE18" i="1"/>
  <c r="BE14" i="1"/>
  <c r="BE15" i="1"/>
  <c r="BE17" i="1"/>
  <c r="BE16" i="1"/>
  <c r="BE854" i="1"/>
  <c r="BE851" i="1"/>
  <c r="BE853" i="1"/>
  <c r="BE852" i="1"/>
  <c r="BE815" i="1"/>
  <c r="BE811" i="1"/>
  <c r="BE812" i="1"/>
  <c r="BE814" i="1"/>
  <c r="BE813" i="1"/>
  <c r="BE759" i="1"/>
  <c r="BE755" i="1"/>
  <c r="BE756" i="1"/>
  <c r="BE758" i="1"/>
  <c r="BE757" i="1"/>
  <c r="BE514" i="1"/>
  <c r="BE510" i="1"/>
  <c r="BE511" i="1"/>
  <c r="BE513" i="1"/>
  <c r="BE512" i="1"/>
  <c r="BE464" i="1"/>
  <c r="BE460" i="1"/>
  <c r="BE461" i="1"/>
  <c r="BE463" i="1"/>
  <c r="BE462" i="1"/>
  <c r="BC430" i="1"/>
  <c r="BD430" i="1"/>
  <c r="BE430" i="1"/>
  <c r="BC426" i="1"/>
  <c r="BD426" i="1"/>
  <c r="BE426" i="1"/>
  <c r="BC427" i="1"/>
  <c r="BD427" i="1"/>
  <c r="BE427" i="1"/>
  <c r="BC429" i="1"/>
  <c r="BD429" i="1"/>
  <c r="BE429" i="1"/>
  <c r="BC428" i="1"/>
  <c r="BD428" i="1"/>
  <c r="BE428" i="1"/>
  <c r="BE393" i="1"/>
  <c r="BE389" i="1"/>
  <c r="BE390" i="1"/>
  <c r="BE392" i="1"/>
  <c r="BE391" i="1"/>
  <c r="BE304" i="1"/>
  <c r="BE300" i="1"/>
  <c r="BE301" i="1"/>
  <c r="BE303" i="1"/>
  <c r="BE302" i="1"/>
  <c r="BE142" i="1"/>
  <c r="BE138" i="1"/>
  <c r="BE139" i="1"/>
  <c r="BE141" i="1"/>
  <c r="BE140" i="1"/>
  <c r="BE67" i="1"/>
  <c r="BE63" i="1"/>
  <c r="BE64" i="1"/>
  <c r="BE66" i="1"/>
  <c r="BE65" i="1"/>
  <c r="BE39" i="1"/>
  <c r="BE35" i="1"/>
  <c r="BE36" i="1"/>
  <c r="BE38" i="1"/>
  <c r="BE37" i="1"/>
  <c r="BE731" i="1"/>
  <c r="BE727" i="1"/>
  <c r="BE728" i="1"/>
  <c r="BE730" i="1"/>
  <c r="BE729" i="1"/>
  <c r="BE689" i="1"/>
  <c r="BE685" i="1"/>
  <c r="BE686" i="1"/>
  <c r="BE688" i="1"/>
  <c r="BE687" i="1"/>
  <c r="BE675" i="1"/>
  <c r="BE671" i="1"/>
  <c r="BE672" i="1"/>
  <c r="BE674" i="1"/>
  <c r="BE673" i="1"/>
  <c r="BE668" i="1"/>
  <c r="BE664" i="1"/>
  <c r="BE665" i="1"/>
  <c r="BE667" i="1"/>
  <c r="BE666" i="1"/>
  <c r="BE647" i="1"/>
  <c r="BE643" i="1"/>
  <c r="BE644" i="1"/>
  <c r="BE646" i="1"/>
  <c r="BE645" i="1"/>
  <c r="BE584" i="1"/>
  <c r="BE580" i="1"/>
  <c r="BE581" i="1"/>
  <c r="BE583" i="1"/>
  <c r="BE582" i="1"/>
  <c r="BE577" i="1"/>
  <c r="BE573" i="1"/>
  <c r="BE574" i="1"/>
  <c r="BE576" i="1"/>
  <c r="BE575" i="1"/>
  <c r="BE458" i="1"/>
  <c r="BE454" i="1"/>
  <c r="BE455" i="1"/>
  <c r="BE457" i="1"/>
  <c r="BE456" i="1"/>
  <c r="BE423" i="1"/>
  <c r="BE419" i="1"/>
  <c r="BE420" i="1"/>
  <c r="BE422" i="1"/>
  <c r="BE421" i="1"/>
  <c r="BC387" i="1"/>
  <c r="BD387" i="1"/>
  <c r="BE387" i="1"/>
  <c r="BC383" i="1"/>
  <c r="BD383" i="1"/>
  <c r="BE383" i="1"/>
  <c r="BC384" i="1"/>
  <c r="BD384" i="1"/>
  <c r="BE384" i="1"/>
  <c r="BC386" i="1"/>
  <c r="BD386" i="1"/>
  <c r="BE386" i="1"/>
  <c r="BC385" i="1"/>
  <c r="BD385" i="1"/>
  <c r="BE385" i="1"/>
  <c r="BE353" i="1"/>
  <c r="BE349" i="1"/>
  <c r="BE350" i="1"/>
  <c r="BE352" i="1"/>
  <c r="BE351" i="1"/>
  <c r="BE346" i="1"/>
  <c r="BE342" i="1"/>
  <c r="BE343" i="1"/>
  <c r="BE345" i="1"/>
  <c r="BE344" i="1"/>
  <c r="BE339" i="1"/>
  <c r="BE335" i="1"/>
  <c r="BE336" i="1"/>
  <c r="BE338" i="1"/>
  <c r="BE337" i="1"/>
  <c r="BE269" i="1"/>
  <c r="BE265" i="1"/>
  <c r="BE266" i="1"/>
  <c r="BE268" i="1"/>
  <c r="BE267" i="1"/>
  <c r="BE262" i="1"/>
  <c r="BE258" i="1"/>
  <c r="BE259" i="1"/>
  <c r="BE261" i="1"/>
  <c r="BE260" i="1"/>
  <c r="BE255" i="1"/>
  <c r="BE251" i="1"/>
  <c r="BE252" i="1"/>
  <c r="BE254" i="1"/>
  <c r="BE253" i="1"/>
  <c r="BE248" i="1"/>
  <c r="BE244" i="1"/>
  <c r="BE245" i="1"/>
  <c r="BE247" i="1"/>
  <c r="BE246" i="1"/>
  <c r="BE198" i="1"/>
  <c r="BE194" i="1"/>
  <c r="BE195" i="1"/>
  <c r="BE197" i="1"/>
  <c r="BE196" i="1"/>
  <c r="BE136" i="1"/>
  <c r="BE132" i="1"/>
  <c r="BE133" i="1"/>
  <c r="BE135" i="1"/>
  <c r="BE134" i="1"/>
  <c r="BE381" i="1"/>
  <c r="BE377" i="1"/>
  <c r="BE378" i="1"/>
  <c r="BE380" i="1"/>
  <c r="BE379" i="1"/>
  <c r="BE192" i="1"/>
  <c r="BE188" i="1"/>
  <c r="BE189" i="1"/>
  <c r="BE191" i="1"/>
  <c r="BE190" i="1"/>
  <c r="AT186" i="1"/>
  <c r="AU186" i="1"/>
  <c r="AT182" i="1"/>
  <c r="AU182" i="1"/>
  <c r="AT185" i="1"/>
  <c r="AU185" i="1"/>
  <c r="AT184" i="1"/>
  <c r="AU184" i="1"/>
  <c r="AU437" i="1"/>
  <c r="AU433" i="1"/>
  <c r="AU436" i="1"/>
  <c r="AU435" i="1"/>
  <c r="AU311" i="1"/>
  <c r="AU307" i="1"/>
  <c r="AU310" i="1"/>
  <c r="AU309" i="1"/>
  <c r="AU750" i="1"/>
  <c r="AU746" i="1"/>
  <c r="AU749" i="1"/>
  <c r="AU748" i="1"/>
  <c r="AU412" i="1"/>
  <c r="AU408" i="1"/>
  <c r="AU411" i="1"/>
  <c r="AU410" i="1"/>
  <c r="AU325" i="1"/>
  <c r="AU321" i="1"/>
  <c r="AU324" i="1"/>
  <c r="AU323" i="1"/>
  <c r="AU406" i="1"/>
  <c r="AU402" i="1"/>
  <c r="AU405" i="1"/>
  <c r="AU404" i="1"/>
  <c r="AU744" i="1"/>
  <c r="AU740" i="1"/>
  <c r="AU743" i="1"/>
  <c r="AU742" i="1"/>
  <c r="AU400" i="1"/>
  <c r="AU396" i="1"/>
  <c r="AU399" i="1"/>
  <c r="AU398" i="1"/>
  <c r="AU870" i="1"/>
  <c r="AU866" i="1"/>
  <c r="AU869" i="1"/>
  <c r="AU868" i="1"/>
  <c r="AU717" i="1"/>
  <c r="AU713" i="1"/>
  <c r="AU716" i="1"/>
  <c r="AU715" i="1"/>
  <c r="AT703" i="1"/>
  <c r="AU703" i="1"/>
  <c r="AT699" i="1"/>
  <c r="AU699" i="1"/>
  <c r="AT702" i="1"/>
  <c r="AU702" i="1"/>
  <c r="AT701" i="1"/>
  <c r="AU701" i="1"/>
  <c r="AT682" i="1"/>
  <c r="AU682" i="1"/>
  <c r="AT678" i="1"/>
  <c r="AU678" i="1"/>
  <c r="AT681" i="1"/>
  <c r="AU681" i="1"/>
  <c r="AT680" i="1"/>
  <c r="AU680" i="1"/>
  <c r="AU661" i="1"/>
  <c r="AU657" i="1"/>
  <c r="AU660" i="1"/>
  <c r="AU659" i="1"/>
  <c r="AU653" i="1"/>
  <c r="AU649" i="1"/>
  <c r="AU652" i="1"/>
  <c r="AU651" i="1"/>
  <c r="AU563" i="1"/>
  <c r="AU559" i="1"/>
  <c r="AU562" i="1"/>
  <c r="AU561" i="1"/>
  <c r="AU556" i="1"/>
  <c r="AU552" i="1"/>
  <c r="AU555" i="1"/>
  <c r="AU554" i="1"/>
  <c r="AU10" i="1"/>
  <c r="AU6" i="1"/>
  <c r="AU9" i="1"/>
  <c r="AU8" i="1"/>
  <c r="AU18" i="1"/>
  <c r="AU14" i="1"/>
  <c r="AU17" i="1"/>
  <c r="AU16" i="1"/>
  <c r="AU854" i="1"/>
  <c r="AU851" i="1"/>
  <c r="AU853" i="1"/>
  <c r="AU852" i="1"/>
  <c r="AU430" i="1"/>
  <c r="AU426" i="1"/>
  <c r="AU429" i="1"/>
  <c r="AU428" i="1"/>
  <c r="AU393" i="1"/>
  <c r="AU389" i="1"/>
  <c r="AU392" i="1"/>
  <c r="AU391" i="1"/>
  <c r="AU304" i="1"/>
  <c r="AU300" i="1"/>
  <c r="AU303" i="1"/>
  <c r="AU302" i="1"/>
  <c r="AU731" i="1"/>
  <c r="AU727" i="1"/>
  <c r="AU730" i="1"/>
  <c r="AU729" i="1"/>
  <c r="AU689" i="1"/>
  <c r="AU685" i="1"/>
  <c r="AU688" i="1"/>
  <c r="AU687" i="1"/>
  <c r="AU675" i="1"/>
  <c r="AU671" i="1"/>
  <c r="AU674" i="1"/>
  <c r="AU673" i="1"/>
  <c r="AU647" i="1"/>
  <c r="AU643" i="1"/>
  <c r="AU646" i="1"/>
  <c r="AU645" i="1"/>
  <c r="AU423" i="1"/>
  <c r="AU419" i="1"/>
  <c r="AU422" i="1"/>
  <c r="AU421" i="1"/>
  <c r="AU387" i="1"/>
  <c r="AU383" i="1"/>
  <c r="AU386" i="1"/>
  <c r="AU385" i="1"/>
  <c r="AU269" i="1"/>
  <c r="AU265" i="1"/>
  <c r="AU268" i="1"/>
  <c r="AU267" i="1"/>
  <c r="AU262" i="1"/>
  <c r="AU258" i="1"/>
  <c r="AU261" i="1"/>
  <c r="AU260" i="1"/>
  <c r="AU248" i="1"/>
  <c r="AU244" i="1"/>
  <c r="AU247" i="1"/>
  <c r="AU246" i="1"/>
  <c r="AU381" i="1"/>
  <c r="AU377" i="1"/>
  <c r="AU380" i="1"/>
  <c r="AU379" i="1"/>
  <c r="AU190" i="1"/>
  <c r="AU191" i="1"/>
  <c r="AU189" i="1"/>
  <c r="AU188" i="1"/>
  <c r="AU192" i="1"/>
  <c r="AU378" i="1"/>
  <c r="AU134" i="1"/>
  <c r="AU135" i="1"/>
  <c r="AU133" i="1"/>
  <c r="AU132" i="1"/>
  <c r="AU136" i="1"/>
  <c r="AU196" i="1"/>
  <c r="AU197" i="1"/>
  <c r="AU195" i="1"/>
  <c r="AU194" i="1"/>
  <c r="AU198" i="1"/>
  <c r="AU245" i="1"/>
  <c r="AU253" i="1"/>
  <c r="AU254" i="1"/>
  <c r="AU252" i="1"/>
  <c r="AU251" i="1"/>
  <c r="AU255" i="1"/>
  <c r="AU259" i="1"/>
  <c r="AU266" i="1"/>
  <c r="AU337" i="1"/>
  <c r="AU338" i="1"/>
  <c r="AU336" i="1"/>
  <c r="AU335" i="1"/>
  <c r="AU339" i="1"/>
  <c r="AU344" i="1"/>
  <c r="AU345" i="1"/>
  <c r="AU343" i="1"/>
  <c r="AU342" i="1"/>
  <c r="AU346" i="1"/>
  <c r="AU351" i="1"/>
  <c r="AU352" i="1"/>
  <c r="AU350" i="1"/>
  <c r="AU349" i="1"/>
  <c r="AU353" i="1"/>
  <c r="AU384" i="1"/>
  <c r="AU420" i="1"/>
  <c r="AU456" i="1"/>
  <c r="AU457" i="1"/>
  <c r="AU455" i="1"/>
  <c r="AU454" i="1"/>
  <c r="AU458" i="1"/>
  <c r="AU575" i="1"/>
  <c r="AU576" i="1"/>
  <c r="AU574" i="1"/>
  <c r="AU573" i="1"/>
  <c r="AU577" i="1"/>
  <c r="AU582" i="1"/>
  <c r="AU583" i="1"/>
  <c r="AU581" i="1"/>
  <c r="AU580" i="1"/>
  <c r="AU584" i="1"/>
  <c r="AU644" i="1"/>
  <c r="AU666" i="1"/>
  <c r="AU667" i="1"/>
  <c r="AU665" i="1"/>
  <c r="AU664" i="1"/>
  <c r="AU668" i="1"/>
  <c r="AU672" i="1"/>
  <c r="AU686" i="1"/>
  <c r="AU728" i="1"/>
  <c r="AU37" i="1"/>
  <c r="AU38" i="1"/>
  <c r="AU36" i="1"/>
  <c r="AU35" i="1"/>
  <c r="AU39" i="1"/>
  <c r="AU65" i="1"/>
  <c r="AU66" i="1"/>
  <c r="AU64" i="1"/>
  <c r="AU63" i="1"/>
  <c r="AU67" i="1"/>
  <c r="AU140" i="1"/>
  <c r="AU141" i="1"/>
  <c r="AU139" i="1"/>
  <c r="AU138" i="1"/>
  <c r="AU142" i="1"/>
  <c r="AU301" i="1"/>
  <c r="AU390" i="1"/>
  <c r="AU427" i="1"/>
  <c r="AU462" i="1"/>
  <c r="AU463" i="1"/>
  <c r="AU461" i="1"/>
  <c r="AU460" i="1"/>
  <c r="AU464" i="1"/>
  <c r="AU512" i="1"/>
  <c r="AU513" i="1"/>
  <c r="AU511" i="1"/>
  <c r="AU510" i="1"/>
  <c r="AU514" i="1"/>
  <c r="AU757" i="1"/>
  <c r="AU758" i="1"/>
  <c r="AU756" i="1"/>
  <c r="AU755" i="1"/>
  <c r="AU759" i="1"/>
  <c r="AU813" i="1"/>
  <c r="AU814" i="1"/>
  <c r="AU812" i="1"/>
  <c r="AU811" i="1"/>
  <c r="AU815" i="1"/>
  <c r="AU15" i="1"/>
  <c r="AU147" i="1"/>
  <c r="AU148" i="1"/>
  <c r="AU146" i="1"/>
  <c r="AU145" i="1"/>
  <c r="AU149" i="1"/>
  <c r="AU588" i="1"/>
  <c r="AU589" i="1"/>
  <c r="AU587" i="1"/>
  <c r="AU586" i="1"/>
  <c r="AU590" i="1"/>
  <c r="AU7" i="1"/>
  <c r="AU43" i="1"/>
  <c r="AU44" i="1"/>
  <c r="AU42" i="1"/>
  <c r="AU41" i="1"/>
  <c r="AU45" i="1"/>
  <c r="AU71" i="1"/>
  <c r="AU72" i="1"/>
  <c r="AU70" i="1"/>
  <c r="AU69" i="1"/>
  <c r="AU73" i="1"/>
  <c r="AU106" i="1"/>
  <c r="AU107" i="1"/>
  <c r="AU105" i="1"/>
  <c r="AU104" i="1"/>
  <c r="AU108" i="1"/>
  <c r="AU127" i="1"/>
  <c r="AU128" i="1"/>
  <c r="AU126" i="1"/>
  <c r="AU125" i="1"/>
  <c r="AU129" i="1"/>
  <c r="AU212" i="1"/>
  <c r="AU213" i="1"/>
  <c r="AU211" i="1"/>
  <c r="AU210" i="1"/>
  <c r="AU214" i="1"/>
  <c r="AU231" i="1"/>
  <c r="AU232" i="1"/>
  <c r="AU230" i="1"/>
  <c r="AU229" i="1"/>
  <c r="AU233" i="1"/>
  <c r="AU274" i="1"/>
  <c r="AU275" i="1"/>
  <c r="AU273" i="1"/>
  <c r="AU272" i="1"/>
  <c r="AU276" i="1"/>
  <c r="AU331" i="1"/>
  <c r="AU332" i="1"/>
  <c r="AU330" i="1"/>
  <c r="AU329" i="1"/>
  <c r="AU333" i="1"/>
  <c r="AU365" i="1"/>
  <c r="AU366" i="1"/>
  <c r="AU364" i="1"/>
  <c r="AU363" i="1"/>
  <c r="AU367" i="1"/>
  <c r="AU372" i="1"/>
  <c r="AU373" i="1"/>
  <c r="AU371" i="1"/>
  <c r="AU370" i="1"/>
  <c r="AU374" i="1"/>
  <c r="AU474" i="1"/>
  <c r="AU475" i="1"/>
  <c r="AU473" i="1"/>
  <c r="AU472" i="1"/>
  <c r="AU476" i="1"/>
  <c r="AU498" i="1"/>
  <c r="AU499" i="1"/>
  <c r="AU497" i="1"/>
  <c r="AU496" i="1"/>
  <c r="AU500" i="1"/>
  <c r="AU505" i="1"/>
  <c r="AU506" i="1"/>
  <c r="AU504" i="1"/>
  <c r="AU503" i="1"/>
  <c r="AU507" i="1"/>
  <c r="AU540" i="1"/>
  <c r="AU541" i="1"/>
  <c r="AU539" i="1"/>
  <c r="AU538" i="1"/>
  <c r="AU542" i="1"/>
  <c r="AU553" i="1"/>
  <c r="AU560" i="1"/>
  <c r="AU568" i="1"/>
  <c r="AU569" i="1"/>
  <c r="AU567" i="1"/>
  <c r="AU566" i="1"/>
  <c r="AU570" i="1"/>
  <c r="AU594" i="1"/>
  <c r="AU595" i="1"/>
  <c r="AU593" i="1"/>
  <c r="AU592" i="1"/>
  <c r="AU596" i="1"/>
  <c r="AU650" i="1"/>
  <c r="AU658" i="1"/>
  <c r="AU714" i="1"/>
  <c r="AU778" i="1"/>
  <c r="AU779" i="1"/>
  <c r="AU777" i="1"/>
  <c r="AU776" i="1"/>
  <c r="AU780" i="1"/>
  <c r="AU798" i="1"/>
  <c r="AU799" i="1"/>
  <c r="AU797" i="1"/>
  <c r="AU796" i="1"/>
  <c r="AU800" i="1"/>
  <c r="AU834" i="1"/>
  <c r="AU835" i="1"/>
  <c r="AU833" i="1"/>
  <c r="AU832" i="1"/>
  <c r="AU836" i="1"/>
  <c r="AU867" i="1"/>
  <c r="AU79" i="1"/>
  <c r="AU80" i="1"/>
  <c r="AU78" i="1"/>
  <c r="AU77" i="1"/>
  <c r="AU81" i="1"/>
  <c r="AU93" i="1"/>
  <c r="AU94" i="1"/>
  <c r="AU92" i="1"/>
  <c r="AU91" i="1"/>
  <c r="AU95" i="1"/>
  <c r="AU159" i="1"/>
  <c r="AU160" i="1"/>
  <c r="AU158" i="1"/>
  <c r="AU157" i="1"/>
  <c r="AU161" i="1"/>
  <c r="AU317" i="1"/>
  <c r="AU318" i="1"/>
  <c r="AU316" i="1"/>
  <c r="AU315" i="1"/>
  <c r="AU319" i="1"/>
  <c r="AU397" i="1"/>
  <c r="AU443" i="1"/>
  <c r="AU444" i="1"/>
  <c r="AU442" i="1"/>
  <c r="AU441" i="1"/>
  <c r="AU445" i="1"/>
  <c r="AU481" i="1"/>
  <c r="AU482" i="1"/>
  <c r="AU480" i="1"/>
  <c r="AU479" i="1"/>
  <c r="AU483" i="1"/>
  <c r="AU518" i="1"/>
  <c r="AU519" i="1"/>
  <c r="AU517" i="1"/>
  <c r="AU516" i="1"/>
  <c r="AU520" i="1"/>
  <c r="AU600" i="1"/>
  <c r="AU601" i="1"/>
  <c r="AU599" i="1"/>
  <c r="AU598" i="1"/>
  <c r="AU602" i="1"/>
  <c r="AU741" i="1"/>
  <c r="AU203" i="1"/>
  <c r="AU204" i="1"/>
  <c r="AU202" i="1"/>
  <c r="AU201" i="1"/>
  <c r="AU205" i="1"/>
  <c r="AU403" i="1"/>
  <c r="AU30" i="1"/>
  <c r="AU31" i="1"/>
  <c r="AU29" i="1"/>
  <c r="AU28" i="1"/>
  <c r="AU32" i="1"/>
  <c r="AU763" i="1"/>
  <c r="AU764" i="1"/>
  <c r="AU762" i="1"/>
  <c r="AU761" i="1"/>
  <c r="AU765" i="1"/>
  <c r="AU240" i="1"/>
  <c r="AU241" i="1"/>
  <c r="AU239" i="1"/>
  <c r="AU238" i="1"/>
  <c r="AU242" i="1"/>
  <c r="AU694" i="1"/>
  <c r="AU695" i="1"/>
  <c r="AU693" i="1"/>
  <c r="AU692" i="1"/>
  <c r="AU696" i="1"/>
  <c r="AU23" i="1"/>
  <c r="AU24" i="1"/>
  <c r="AU22" i="1"/>
  <c r="AU21" i="1"/>
  <c r="AU25" i="1"/>
  <c r="AU85" i="1"/>
  <c r="AU86" i="1"/>
  <c r="AU84" i="1"/>
  <c r="AU83" i="1"/>
  <c r="AU87" i="1"/>
  <c r="AU99" i="1"/>
  <c r="AU100" i="1"/>
  <c r="AU98" i="1"/>
  <c r="AU97" i="1"/>
  <c r="AU101" i="1"/>
  <c r="AU165" i="1"/>
  <c r="AU166" i="1"/>
  <c r="AU164" i="1"/>
  <c r="AU163" i="1"/>
  <c r="AU167" i="1"/>
  <c r="AU322" i="1"/>
  <c r="AU409" i="1"/>
  <c r="AU449" i="1"/>
  <c r="AU450" i="1"/>
  <c r="AU448" i="1"/>
  <c r="AU447" i="1"/>
  <c r="AU451" i="1"/>
  <c r="AU487" i="1"/>
  <c r="AU488" i="1"/>
  <c r="AU486" i="1"/>
  <c r="AU485" i="1"/>
  <c r="AU489" i="1"/>
  <c r="AU525" i="1"/>
  <c r="AU526" i="1"/>
  <c r="AU524" i="1"/>
  <c r="AU523" i="1"/>
  <c r="AU527" i="1"/>
  <c r="AU607" i="1"/>
  <c r="AU608" i="1"/>
  <c r="AU605" i="1"/>
  <c r="AU609" i="1"/>
  <c r="AU747" i="1"/>
  <c r="AU171" i="1"/>
  <c r="AU172" i="1"/>
  <c r="AU170" i="1"/>
  <c r="AU169" i="1"/>
  <c r="AU173" i="1"/>
  <c r="AU282" i="1"/>
  <c r="AU283" i="1"/>
  <c r="AU281" i="1"/>
  <c r="AU280" i="1"/>
  <c r="AU284" i="1"/>
  <c r="AU296" i="1"/>
  <c r="AU297" i="1"/>
  <c r="AU295" i="1"/>
  <c r="AU294" i="1"/>
  <c r="AU298" i="1"/>
  <c r="AU308" i="1"/>
  <c r="AU434" i="1"/>
  <c r="AU531" i="1"/>
  <c r="AU532" i="1"/>
  <c r="AU530" i="1"/>
  <c r="AU529" i="1"/>
  <c r="AU533" i="1"/>
  <c r="AU548" i="1"/>
  <c r="AU549" i="1"/>
  <c r="AU547" i="1"/>
  <c r="AU546" i="1"/>
  <c r="AU550" i="1"/>
  <c r="AU613" i="1"/>
  <c r="AU614" i="1"/>
  <c r="AU612" i="1"/>
  <c r="AU611" i="1"/>
  <c r="AU615" i="1"/>
  <c r="AU723" i="1"/>
  <c r="AU724" i="1"/>
  <c r="AU722" i="1"/>
  <c r="AU721" i="1"/>
  <c r="AU725" i="1"/>
  <c r="AU785" i="1"/>
  <c r="AU786" i="1"/>
  <c r="AU784" i="1"/>
  <c r="AU783" i="1"/>
  <c r="AU787" i="1"/>
  <c r="AU804" i="1"/>
  <c r="AU805" i="1"/>
  <c r="AU803" i="1"/>
  <c r="AU802" i="1"/>
  <c r="AU806" i="1"/>
  <c r="AU825" i="1"/>
  <c r="AU826" i="1"/>
  <c r="AU824" i="1"/>
  <c r="AU823" i="1"/>
  <c r="AU827" i="1"/>
  <c r="AU848" i="1"/>
  <c r="AU849" i="1"/>
  <c r="AU847" i="1"/>
  <c r="AU846" i="1"/>
  <c r="AU850" i="1"/>
  <c r="AU219" i="1"/>
  <c r="AU220" i="1"/>
  <c r="AU218" i="1"/>
  <c r="AU217" i="1"/>
  <c r="AU221" i="1"/>
  <c r="AU619" i="1"/>
  <c r="AU620" i="1"/>
  <c r="AU618" i="1"/>
  <c r="AU617" i="1"/>
  <c r="AU621" i="1"/>
  <c r="AU772" i="1"/>
  <c r="AU773" i="1"/>
  <c r="AU771" i="1"/>
  <c r="AU770" i="1"/>
  <c r="AU774" i="1"/>
  <c r="AU58" i="1"/>
  <c r="AU59" i="1"/>
  <c r="AU57" i="1"/>
  <c r="AU56" i="1"/>
  <c r="AU60" i="1"/>
  <c r="AU289" i="1"/>
  <c r="AU290" i="1"/>
  <c r="AU288" i="1"/>
  <c r="AU287" i="1"/>
  <c r="AU291" i="1"/>
  <c r="AU625" i="1"/>
  <c r="AU626" i="1"/>
  <c r="AU624" i="1"/>
  <c r="AU623" i="1"/>
  <c r="AU627" i="1"/>
  <c r="AT183" i="1"/>
  <c r="AU183" i="1"/>
  <c r="AT679" i="1"/>
  <c r="AU679" i="1"/>
  <c r="AT700" i="1"/>
  <c r="AU700" i="1"/>
  <c r="A280" i="14"/>
  <c r="A279" i="14"/>
  <c r="A278" i="14"/>
  <c r="A277" i="14"/>
  <c r="A276" i="14"/>
  <c r="A275" i="14"/>
  <c r="A274" i="14"/>
  <c r="A273" i="14"/>
  <c r="A272" i="14"/>
  <c r="A271" i="14"/>
  <c r="A270" i="14"/>
  <c r="A269" i="14"/>
  <c r="A268" i="14"/>
  <c r="A267" i="14"/>
  <c r="A266" i="14"/>
  <c r="A265" i="14"/>
  <c r="A264" i="14"/>
  <c r="A263" i="14"/>
  <c r="A262" i="14"/>
  <c r="A261" i="14"/>
  <c r="A260" i="14"/>
  <c r="A259" i="14"/>
  <c r="A258" i="14"/>
  <c r="A257" i="14"/>
  <c r="A256" i="14"/>
  <c r="A255" i="14"/>
  <c r="A254" i="14"/>
  <c r="A253" i="14"/>
  <c r="A252" i="14"/>
  <c r="A251" i="14"/>
  <c r="A250" i="14"/>
  <c r="A249" i="14"/>
  <c r="A248" i="14"/>
  <c r="A247" i="14"/>
  <c r="A246" i="14"/>
  <c r="A245" i="14"/>
  <c r="A244" i="14"/>
  <c r="A243" i="14"/>
  <c r="A242" i="14"/>
  <c r="A241" i="14"/>
  <c r="A240" i="14"/>
  <c r="A239" i="14"/>
  <c r="A238" i="14"/>
  <c r="A237" i="14"/>
  <c r="A236" i="14"/>
  <c r="A235" i="14"/>
  <c r="A234" i="14"/>
  <c r="A233" i="14"/>
  <c r="A232" i="14"/>
  <c r="A231" i="14"/>
  <c r="A230" i="14"/>
  <c r="A229" i="14"/>
  <c r="A228" i="14"/>
  <c r="A227" i="14"/>
  <c r="A226" i="14"/>
  <c r="A225" i="14"/>
  <c r="A224" i="14"/>
  <c r="A223" i="14"/>
  <c r="A222" i="14"/>
  <c r="A221" i="14"/>
  <c r="A220" i="14"/>
  <c r="A219" i="14"/>
  <c r="A218" i="14"/>
  <c r="A217" i="14"/>
  <c r="A216" i="14"/>
  <c r="A215" i="14"/>
  <c r="A214" i="14"/>
  <c r="A213" i="14"/>
  <c r="A212" i="14"/>
  <c r="A211" i="14"/>
  <c r="A210" i="14"/>
  <c r="A209" i="14"/>
  <c r="A208" i="14"/>
  <c r="A207" i="14"/>
  <c r="A206" i="14"/>
  <c r="A205" i="14"/>
  <c r="A204" i="14"/>
  <c r="A203" i="14"/>
  <c r="A202" i="14"/>
  <c r="A201" i="14"/>
  <c r="A200" i="14"/>
  <c r="A199" i="14"/>
  <c r="A198" i="14"/>
  <c r="A197" i="14"/>
  <c r="A196" i="14"/>
  <c r="A195" i="14"/>
  <c r="A194" i="14"/>
  <c r="A193" i="14"/>
  <c r="A192" i="14"/>
  <c r="A191" i="14"/>
  <c r="A190" i="14"/>
  <c r="A189" i="14"/>
  <c r="A188" i="14"/>
  <c r="A187" i="14"/>
  <c r="A186" i="14"/>
  <c r="A185" i="14"/>
  <c r="A184" i="14"/>
  <c r="A183" i="14"/>
  <c r="A182" i="14"/>
  <c r="A181" i="14"/>
  <c r="A180" i="14"/>
  <c r="A179" i="14"/>
  <c r="A178" i="14"/>
  <c r="A177" i="14"/>
  <c r="A176" i="14"/>
  <c r="A175" i="14"/>
  <c r="A174" i="14"/>
  <c r="A173" i="14"/>
  <c r="A172" i="14"/>
  <c r="A171" i="14"/>
  <c r="A170" i="14"/>
  <c r="A169" i="14"/>
  <c r="A168" i="14"/>
  <c r="A167" i="14"/>
  <c r="A166" i="14"/>
  <c r="A165" i="14"/>
  <c r="A164" i="14"/>
  <c r="A163" i="14"/>
  <c r="A162" i="14"/>
  <c r="A161" i="14"/>
  <c r="A160" i="14"/>
  <c r="A159" i="14"/>
  <c r="A158" i="14"/>
  <c r="A157" i="14"/>
  <c r="A156" i="14"/>
  <c r="A155" i="14"/>
  <c r="A154" i="14"/>
  <c r="A153" i="14"/>
  <c r="A152" i="14"/>
  <c r="A151" i="14"/>
  <c r="A150" i="14"/>
  <c r="A149" i="14"/>
  <c r="A148" i="14"/>
  <c r="A147" i="14"/>
  <c r="A146" i="14"/>
  <c r="A145" i="14"/>
  <c r="A144" i="14"/>
  <c r="A143" i="14"/>
  <c r="A142" i="14"/>
  <c r="A141" i="14"/>
  <c r="A140" i="14"/>
  <c r="A139" i="14"/>
  <c r="A138" i="14"/>
  <c r="A137" i="14"/>
  <c r="A136" i="14"/>
  <c r="A135" i="14"/>
  <c r="A134" i="14"/>
  <c r="A133" i="14"/>
  <c r="A132" i="14"/>
  <c r="A131" i="14"/>
  <c r="A130" i="14"/>
  <c r="A129" i="14"/>
  <c r="A128" i="14"/>
  <c r="A127" i="14"/>
  <c r="A126" i="14"/>
  <c r="A125" i="14"/>
  <c r="A124" i="14"/>
  <c r="A123" i="14"/>
  <c r="A122" i="14"/>
  <c r="A121" i="14"/>
  <c r="A120" i="14"/>
  <c r="A119" i="14"/>
  <c r="A118" i="14"/>
  <c r="A117" i="14"/>
  <c r="A116" i="14"/>
  <c r="A115" i="14"/>
  <c r="A114" i="14"/>
  <c r="A113" i="14"/>
  <c r="A112" i="14"/>
  <c r="A111" i="14"/>
  <c r="A110" i="14"/>
  <c r="A109" i="14"/>
  <c r="A108" i="14"/>
  <c r="A107" i="14"/>
  <c r="A106" i="14"/>
  <c r="A105" i="14"/>
  <c r="A104" i="14"/>
  <c r="A103" i="14"/>
  <c r="A102" i="14"/>
  <c r="A101" i="14"/>
  <c r="A100" i="14"/>
  <c r="A99" i="14"/>
  <c r="A98" i="14"/>
  <c r="A97" i="14"/>
  <c r="A96" i="14"/>
  <c r="A95" i="14"/>
  <c r="A94" i="14"/>
  <c r="A93" i="14"/>
  <c r="A92" i="14"/>
  <c r="A91" i="14"/>
  <c r="A90" i="14"/>
  <c r="A89" i="14"/>
  <c r="A88" i="14"/>
  <c r="A87" i="14"/>
  <c r="A86" i="14"/>
  <c r="A85" i="14"/>
  <c r="A84" i="14"/>
  <c r="A83" i="14"/>
  <c r="A82" i="14"/>
  <c r="A81" i="14"/>
  <c r="A80" i="14"/>
  <c r="A79" i="14"/>
  <c r="A78" i="14"/>
  <c r="A77" i="14"/>
  <c r="A76" i="14"/>
  <c r="A75" i="14"/>
  <c r="A74" i="14"/>
  <c r="A73" i="14"/>
  <c r="A72" i="14"/>
  <c r="A71" i="14"/>
  <c r="A70" i="14"/>
  <c r="A69" i="14"/>
  <c r="A68" i="14"/>
  <c r="A67" i="14"/>
  <c r="A66" i="14"/>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K241" i="1"/>
  <c r="K7" i="1"/>
  <c r="K8" i="1"/>
  <c r="K10" i="1"/>
  <c r="K9" i="1"/>
  <c r="K6" i="1"/>
  <c r="K16" i="1"/>
  <c r="K18" i="1"/>
  <c r="K17" i="1"/>
  <c r="K14" i="1"/>
  <c r="K24" i="1"/>
  <c r="K23" i="1"/>
  <c r="K22" i="1"/>
  <c r="K25" i="1"/>
  <c r="K21" i="1"/>
  <c r="K30" i="1"/>
  <c r="K31" i="1"/>
  <c r="K28" i="1"/>
  <c r="K32" i="1"/>
  <c r="K29" i="1"/>
  <c r="K37" i="1"/>
  <c r="K39" i="1"/>
  <c r="K38" i="1"/>
  <c r="K36" i="1"/>
  <c r="K35" i="1"/>
  <c r="K41" i="1"/>
  <c r="K42" i="1"/>
  <c r="K45" i="1"/>
  <c r="K44" i="1"/>
  <c r="K43" i="1"/>
  <c r="K59" i="1"/>
  <c r="K58" i="1"/>
  <c r="K56" i="1"/>
  <c r="K60" i="1"/>
  <c r="K57" i="1"/>
  <c r="K64" i="1"/>
  <c r="K65" i="1"/>
  <c r="K67" i="1"/>
  <c r="K63" i="1"/>
  <c r="K66" i="1"/>
  <c r="K69" i="1"/>
  <c r="K72" i="1"/>
  <c r="K71" i="1"/>
  <c r="K70" i="1"/>
  <c r="K73" i="1"/>
  <c r="K78" i="1"/>
  <c r="K81" i="1"/>
  <c r="K77" i="1"/>
  <c r="K79" i="1"/>
  <c r="K80" i="1"/>
  <c r="K85" i="1"/>
  <c r="K83" i="1"/>
  <c r="K86" i="1"/>
  <c r="K87" i="1"/>
  <c r="K84" i="1"/>
  <c r="K95" i="1"/>
  <c r="K93" i="1"/>
  <c r="K94" i="1"/>
  <c r="K92" i="1"/>
  <c r="K91" i="1"/>
  <c r="K99" i="1"/>
  <c r="K97" i="1"/>
  <c r="K101" i="1"/>
  <c r="K100" i="1"/>
  <c r="K98" i="1"/>
  <c r="K105" i="1"/>
  <c r="K107" i="1"/>
  <c r="K108" i="1"/>
  <c r="K104" i="1"/>
  <c r="K106" i="1"/>
  <c r="K127" i="1"/>
  <c r="K128" i="1"/>
  <c r="K125" i="1"/>
  <c r="K129" i="1"/>
  <c r="K126" i="1"/>
  <c r="K763" i="1"/>
  <c r="K765" i="1"/>
  <c r="K761" i="1"/>
  <c r="K764" i="1"/>
  <c r="K762" i="1"/>
  <c r="K134" i="1"/>
  <c r="K132" i="1"/>
  <c r="K136" i="1"/>
  <c r="K135" i="1"/>
  <c r="K133" i="1"/>
  <c r="K140" i="1"/>
  <c r="K142" i="1"/>
  <c r="K138" i="1"/>
  <c r="K141" i="1"/>
  <c r="K139" i="1"/>
  <c r="K145" i="1"/>
  <c r="K147" i="1"/>
  <c r="K149" i="1"/>
  <c r="K148" i="1"/>
  <c r="K146" i="1"/>
  <c r="K160" i="1"/>
  <c r="K161" i="1"/>
  <c r="K159" i="1"/>
  <c r="K158" i="1"/>
  <c r="K157" i="1"/>
  <c r="K166" i="1"/>
  <c r="K167" i="1"/>
  <c r="K165" i="1"/>
  <c r="K164" i="1"/>
  <c r="K163" i="1"/>
  <c r="K171" i="1"/>
  <c r="K173" i="1"/>
  <c r="K169" i="1"/>
  <c r="K170" i="1"/>
  <c r="K172" i="1"/>
  <c r="K184" i="1"/>
  <c r="K186" i="1"/>
  <c r="K182" i="1"/>
  <c r="K183" i="1"/>
  <c r="K185" i="1"/>
  <c r="K188" i="1"/>
  <c r="K192" i="1"/>
  <c r="K190" i="1"/>
  <c r="K189" i="1"/>
  <c r="K191" i="1"/>
  <c r="K195" i="1"/>
  <c r="K196" i="1"/>
  <c r="K198" i="1"/>
  <c r="K194" i="1"/>
  <c r="K197" i="1"/>
  <c r="K201" i="1"/>
  <c r="K205" i="1"/>
  <c r="K204" i="1"/>
  <c r="K202" i="1"/>
  <c r="K203" i="1"/>
  <c r="K212" i="1"/>
  <c r="K213" i="1"/>
  <c r="K210" i="1"/>
  <c r="K211" i="1"/>
  <c r="K214" i="1"/>
  <c r="K221" i="1"/>
  <c r="K219" i="1"/>
  <c r="K217" i="1"/>
  <c r="K218" i="1"/>
  <c r="K220" i="1"/>
  <c r="K230" i="1"/>
  <c r="K233" i="1"/>
  <c r="K231" i="1"/>
  <c r="K232" i="1"/>
  <c r="K229" i="1"/>
  <c r="K239" i="1"/>
  <c r="K242" i="1"/>
  <c r="K240" i="1"/>
  <c r="K238" i="1"/>
  <c r="K244" i="1"/>
  <c r="K246" i="1"/>
  <c r="K247" i="1"/>
  <c r="K245" i="1"/>
  <c r="K248" i="1"/>
  <c r="K252" i="1"/>
  <c r="K253" i="1"/>
  <c r="K254" i="1"/>
  <c r="K251" i="1"/>
  <c r="K255" i="1"/>
  <c r="K258" i="1"/>
  <c r="K259" i="1"/>
  <c r="K261" i="1"/>
  <c r="K262" i="1"/>
  <c r="K260" i="1"/>
  <c r="K268" i="1"/>
  <c r="K266" i="1"/>
  <c r="K269" i="1"/>
  <c r="K265" i="1"/>
  <c r="K267" i="1"/>
  <c r="K272" i="1"/>
  <c r="K275" i="1"/>
  <c r="K274" i="1"/>
  <c r="K276" i="1"/>
  <c r="K273" i="1"/>
  <c r="K282" i="1"/>
  <c r="K283" i="1"/>
  <c r="K280" i="1"/>
  <c r="K281" i="1"/>
  <c r="K284" i="1"/>
  <c r="K288" i="1"/>
  <c r="K289" i="1"/>
  <c r="K290" i="1"/>
  <c r="K291" i="1"/>
  <c r="K287" i="1"/>
  <c r="K295" i="1"/>
  <c r="K294" i="1"/>
  <c r="K298" i="1"/>
  <c r="K297" i="1"/>
  <c r="K296" i="1"/>
  <c r="K303" i="1"/>
  <c r="K301" i="1"/>
  <c r="K302" i="1"/>
  <c r="K300" i="1"/>
  <c r="K304" i="1"/>
  <c r="K307" i="1"/>
  <c r="K309" i="1"/>
  <c r="K310" i="1"/>
  <c r="K311" i="1"/>
  <c r="K308" i="1"/>
  <c r="K316" i="1"/>
  <c r="K319" i="1"/>
  <c r="K315" i="1"/>
  <c r="K318" i="1"/>
  <c r="K317" i="1"/>
  <c r="K323" i="1"/>
  <c r="K324" i="1"/>
  <c r="K322" i="1"/>
  <c r="K325" i="1"/>
  <c r="K321" i="1"/>
  <c r="K329" i="1"/>
  <c r="K333" i="1"/>
  <c r="K331" i="1"/>
  <c r="K332" i="1"/>
  <c r="K330" i="1"/>
  <c r="K336" i="1"/>
  <c r="K338" i="1"/>
  <c r="K339" i="1"/>
  <c r="K335" i="1"/>
  <c r="K337" i="1"/>
  <c r="K344" i="1"/>
  <c r="K345" i="1"/>
  <c r="K346" i="1"/>
  <c r="K343" i="1"/>
  <c r="K342" i="1"/>
  <c r="K349" i="1"/>
  <c r="K353" i="1"/>
  <c r="K350" i="1"/>
  <c r="K352" i="1"/>
  <c r="K351" i="1"/>
  <c r="K363" i="1"/>
  <c r="K366" i="1"/>
  <c r="K365" i="1"/>
  <c r="K364" i="1"/>
  <c r="K367" i="1"/>
  <c r="K373" i="1"/>
  <c r="K372" i="1"/>
  <c r="K374" i="1"/>
  <c r="K371" i="1"/>
  <c r="K370" i="1"/>
  <c r="K378" i="1"/>
  <c r="K379" i="1"/>
  <c r="K381" i="1"/>
  <c r="K377" i="1"/>
  <c r="K380" i="1"/>
  <c r="K387" i="1"/>
  <c r="K385" i="1"/>
  <c r="K383" i="1"/>
  <c r="K384" i="1"/>
  <c r="K386" i="1"/>
  <c r="K391" i="1"/>
  <c r="K389" i="1"/>
  <c r="K393" i="1"/>
  <c r="K392" i="1"/>
  <c r="K390" i="1"/>
  <c r="K396" i="1"/>
  <c r="K397" i="1"/>
  <c r="K400" i="1"/>
  <c r="K399" i="1"/>
  <c r="K398" i="1"/>
  <c r="K404" i="1"/>
  <c r="K403" i="1"/>
  <c r="K406" i="1"/>
  <c r="K405" i="1"/>
  <c r="K402" i="1"/>
  <c r="K412" i="1"/>
  <c r="K410" i="1"/>
  <c r="K409" i="1"/>
  <c r="K408" i="1"/>
  <c r="K411" i="1"/>
  <c r="K422" i="1"/>
  <c r="K421" i="1"/>
  <c r="K419" i="1"/>
  <c r="K420" i="1"/>
  <c r="K423" i="1"/>
  <c r="K426" i="1"/>
  <c r="K430" i="1"/>
  <c r="K428" i="1"/>
  <c r="K429" i="1"/>
  <c r="K427" i="1"/>
  <c r="K433" i="1"/>
  <c r="K436" i="1"/>
  <c r="K435" i="1"/>
  <c r="K437" i="1"/>
  <c r="K434" i="1"/>
  <c r="K442" i="1"/>
  <c r="K445" i="1"/>
  <c r="K441" i="1"/>
  <c r="K444" i="1"/>
  <c r="K443" i="1"/>
  <c r="K448" i="1"/>
  <c r="K450" i="1"/>
  <c r="K451" i="1"/>
  <c r="K449" i="1"/>
  <c r="K447" i="1"/>
  <c r="K463" i="1"/>
  <c r="K462" i="1"/>
  <c r="K461" i="1"/>
  <c r="K464" i="1"/>
  <c r="K460" i="1"/>
  <c r="K472" i="1"/>
  <c r="K475" i="1"/>
  <c r="K476" i="1"/>
  <c r="K473" i="1"/>
  <c r="K474" i="1"/>
  <c r="K480" i="1"/>
  <c r="K483" i="1"/>
  <c r="K482" i="1"/>
  <c r="K479" i="1"/>
  <c r="K481" i="1"/>
  <c r="K486" i="1"/>
  <c r="K489" i="1"/>
  <c r="K488" i="1"/>
  <c r="K485" i="1"/>
  <c r="K487" i="1"/>
  <c r="K454" i="1"/>
  <c r="K455" i="1"/>
  <c r="K458" i="1"/>
  <c r="K456" i="1"/>
  <c r="K457" i="1"/>
  <c r="K498" i="1"/>
  <c r="K499" i="1"/>
  <c r="K500" i="1"/>
  <c r="K497" i="1"/>
  <c r="K496" i="1"/>
  <c r="K504" i="1"/>
  <c r="K507" i="1"/>
  <c r="K506" i="1"/>
  <c r="K505" i="1"/>
  <c r="K503" i="1"/>
  <c r="K511" i="1"/>
  <c r="K510" i="1"/>
  <c r="K514" i="1"/>
  <c r="K512" i="1"/>
  <c r="K513" i="1"/>
  <c r="K519" i="1"/>
  <c r="K517" i="1"/>
  <c r="K520" i="1"/>
  <c r="K516" i="1"/>
  <c r="K518" i="1"/>
  <c r="K525" i="1"/>
  <c r="K527" i="1"/>
  <c r="K526" i="1"/>
  <c r="K523" i="1"/>
  <c r="K524" i="1"/>
  <c r="K529" i="1"/>
  <c r="K533" i="1"/>
  <c r="K531" i="1"/>
  <c r="K532" i="1"/>
  <c r="K530" i="1"/>
  <c r="K539" i="1"/>
  <c r="K540" i="1"/>
  <c r="K542" i="1"/>
  <c r="K538" i="1"/>
  <c r="K541" i="1"/>
  <c r="K546" i="1"/>
  <c r="K547" i="1"/>
  <c r="K550" i="1"/>
  <c r="K548" i="1"/>
  <c r="K549" i="1"/>
  <c r="K555" i="1"/>
  <c r="K553" i="1"/>
  <c r="K556" i="1"/>
  <c r="K554" i="1"/>
  <c r="K552" i="1"/>
  <c r="K563" i="1"/>
  <c r="K562" i="1"/>
  <c r="K559" i="1"/>
  <c r="K560" i="1"/>
  <c r="K561" i="1"/>
  <c r="K568" i="1"/>
  <c r="K570" i="1"/>
  <c r="K567" i="1"/>
  <c r="K569" i="1"/>
  <c r="K566" i="1"/>
  <c r="K576" i="1"/>
  <c r="K577" i="1"/>
  <c r="K575" i="1"/>
  <c r="K573" i="1"/>
  <c r="K574" i="1"/>
  <c r="K582" i="1"/>
  <c r="K580" i="1"/>
  <c r="K584" i="1"/>
  <c r="K581" i="1"/>
  <c r="K583" i="1"/>
  <c r="K589" i="1"/>
  <c r="K588" i="1"/>
  <c r="K590" i="1"/>
  <c r="K587" i="1"/>
  <c r="K586" i="1"/>
  <c r="K594" i="1"/>
  <c r="K592" i="1"/>
  <c r="K593" i="1"/>
  <c r="K596" i="1"/>
  <c r="K595" i="1"/>
  <c r="K602" i="1"/>
  <c r="K599" i="1"/>
  <c r="K601" i="1"/>
  <c r="K598" i="1"/>
  <c r="K600" i="1"/>
  <c r="K607" i="1"/>
  <c r="K609" i="1"/>
  <c r="K605" i="1"/>
  <c r="K608" i="1"/>
  <c r="K606" i="1"/>
  <c r="K611" i="1"/>
  <c r="K612" i="1"/>
  <c r="K615" i="1"/>
  <c r="K613" i="1"/>
  <c r="K614" i="1"/>
  <c r="K617" i="1"/>
  <c r="K619" i="1"/>
  <c r="K621" i="1"/>
  <c r="K618" i="1"/>
  <c r="K620" i="1"/>
  <c r="K627" i="1"/>
  <c r="K624" i="1"/>
  <c r="K626" i="1"/>
  <c r="K625" i="1"/>
  <c r="K623" i="1"/>
  <c r="K646" i="1"/>
  <c r="K644" i="1"/>
  <c r="K643" i="1"/>
  <c r="K645" i="1"/>
  <c r="K647" i="1"/>
  <c r="K650" i="1"/>
  <c r="K651" i="1"/>
  <c r="K652" i="1"/>
  <c r="K653" i="1"/>
  <c r="K649" i="1"/>
  <c r="K661" i="1"/>
  <c r="K657" i="1"/>
  <c r="K659" i="1"/>
  <c r="K658" i="1"/>
  <c r="K660" i="1"/>
  <c r="K666" i="1"/>
  <c r="K664" i="1"/>
  <c r="K667" i="1"/>
  <c r="K665" i="1"/>
  <c r="K668" i="1"/>
  <c r="K674" i="1"/>
  <c r="K672" i="1"/>
  <c r="K673" i="1"/>
  <c r="K671" i="1"/>
  <c r="K675" i="1"/>
  <c r="K678" i="1"/>
  <c r="K679" i="1"/>
  <c r="K680" i="1"/>
  <c r="K682" i="1"/>
  <c r="K681" i="1"/>
  <c r="K688" i="1"/>
  <c r="K687" i="1"/>
  <c r="K685" i="1"/>
  <c r="K689" i="1"/>
  <c r="K686" i="1"/>
  <c r="K693" i="1"/>
  <c r="K692" i="1"/>
  <c r="K696" i="1"/>
  <c r="K694" i="1"/>
  <c r="K695" i="1"/>
  <c r="K703" i="1"/>
  <c r="K702" i="1"/>
  <c r="K701" i="1"/>
  <c r="K699" i="1"/>
  <c r="K700" i="1"/>
  <c r="K715" i="1"/>
  <c r="K714" i="1"/>
  <c r="K717" i="1"/>
  <c r="K713" i="1"/>
  <c r="K716" i="1"/>
  <c r="K723" i="1"/>
  <c r="K725" i="1"/>
  <c r="K722" i="1"/>
  <c r="K721" i="1"/>
  <c r="K724" i="1"/>
  <c r="K730" i="1"/>
  <c r="K728" i="1"/>
  <c r="K731" i="1"/>
  <c r="K729" i="1"/>
  <c r="K727" i="1"/>
  <c r="K741" i="1"/>
  <c r="K740" i="1"/>
  <c r="K744" i="1"/>
  <c r="K742" i="1"/>
  <c r="K743" i="1"/>
  <c r="K749" i="1"/>
  <c r="K750" i="1"/>
  <c r="K747" i="1"/>
  <c r="K746" i="1"/>
  <c r="K748" i="1"/>
  <c r="K755" i="1"/>
  <c r="K757" i="1"/>
  <c r="K759" i="1"/>
  <c r="K758" i="1"/>
  <c r="K756" i="1"/>
  <c r="K773" i="1"/>
  <c r="K774" i="1"/>
  <c r="K772" i="1"/>
  <c r="K771" i="1"/>
  <c r="K770" i="1"/>
  <c r="K778" i="1"/>
  <c r="K777" i="1"/>
  <c r="K780" i="1"/>
  <c r="K779" i="1"/>
  <c r="K776" i="1"/>
  <c r="K787" i="1"/>
  <c r="K785" i="1"/>
  <c r="K786" i="1"/>
  <c r="K784" i="1"/>
  <c r="K783" i="1"/>
  <c r="K796" i="1"/>
  <c r="K800" i="1"/>
  <c r="K799" i="1"/>
  <c r="K798" i="1"/>
  <c r="K797" i="1"/>
  <c r="K802" i="1"/>
  <c r="K806" i="1"/>
  <c r="K804" i="1"/>
  <c r="K805" i="1"/>
  <c r="K803" i="1"/>
  <c r="K811" i="1"/>
  <c r="K815" i="1"/>
  <c r="K812" i="1"/>
  <c r="K813" i="1"/>
  <c r="K814" i="1"/>
  <c r="K824" i="1"/>
  <c r="K823" i="1"/>
  <c r="K827" i="1"/>
  <c r="K826" i="1"/>
  <c r="K825" i="1"/>
  <c r="K832" i="1"/>
  <c r="K834" i="1"/>
  <c r="K835" i="1"/>
  <c r="K833" i="1"/>
  <c r="K836" i="1"/>
  <c r="K866" i="1"/>
  <c r="K868" i="1"/>
  <c r="K867" i="1"/>
  <c r="K870" i="1"/>
  <c r="K869" i="1"/>
  <c r="K851" i="1"/>
  <c r="K854" i="1"/>
  <c r="K852" i="1"/>
  <c r="K853" i="1"/>
  <c r="K849" i="1"/>
  <c r="K846" i="1"/>
  <c r="K850" i="1"/>
  <c r="K847" i="1"/>
  <c r="K848" i="1"/>
  <c r="Z793" i="1"/>
  <c r="AA793" i="1"/>
  <c r="AA121" i="1"/>
  <c r="Y114" i="1"/>
  <c r="AA737" i="1"/>
  <c r="Y358" i="1"/>
  <c r="AA114" i="1"/>
  <c r="Z51" i="1"/>
  <c r="Y51" i="1"/>
  <c r="Z709" i="1"/>
  <c r="Y121" i="1"/>
  <c r="Z859" i="1"/>
  <c r="Z121" i="1"/>
  <c r="Z638" i="1"/>
  <c r="Y793" i="1"/>
  <c r="Y226" i="1"/>
  <c r="Y859" i="1"/>
  <c r="Y468" i="1"/>
  <c r="Y864" i="1"/>
  <c r="AA709" i="1"/>
  <c r="Z358" i="1"/>
  <c r="Y153" i="1"/>
  <c r="AA864" i="1"/>
  <c r="Z820" i="1"/>
  <c r="AA842" i="1"/>
  <c r="AA226" i="1"/>
  <c r="AA153" i="1"/>
  <c r="Z114" i="1"/>
  <c r="Y737" i="1"/>
  <c r="Z737" i="1"/>
  <c r="Y638" i="1"/>
  <c r="Z864" i="1"/>
  <c r="Z153" i="1"/>
  <c r="Z842" i="1"/>
  <c r="AA468" i="1"/>
  <c r="AA859" i="1"/>
  <c r="AA358" i="1"/>
  <c r="Y709" i="1"/>
  <c r="AA638" i="1"/>
  <c r="Z468" i="1"/>
  <c r="AA51" i="1"/>
  <c r="AA820" i="1"/>
  <c r="Z226" i="1"/>
  <c r="Y842" i="1"/>
  <c r="Y820" i="1"/>
  <c r="Y151" i="1"/>
  <c r="AA469" i="1"/>
  <c r="Z636" i="1"/>
  <c r="AA860" i="1"/>
  <c r="AA791" i="1"/>
  <c r="AA466" i="1"/>
  <c r="Z841" i="1"/>
  <c r="AA122" i="1"/>
  <c r="AA356" i="1"/>
  <c r="AA223" i="1"/>
  <c r="Y818" i="1"/>
  <c r="AA120" i="1"/>
  <c r="AA841" i="1"/>
  <c r="Z819" i="1"/>
  <c r="AA736" i="1"/>
  <c r="Z736" i="1"/>
  <c r="Y858" i="1"/>
  <c r="Y120" i="1"/>
  <c r="Y637" i="1"/>
  <c r="Z708" i="1"/>
  <c r="Z151" i="1"/>
  <c r="Y223" i="1"/>
  <c r="Z154" i="1"/>
  <c r="AA818" i="1"/>
  <c r="Y469" i="1"/>
  <c r="Z469" i="1"/>
  <c r="Y862" i="1"/>
  <c r="Y122" i="1"/>
  <c r="Z359" i="1"/>
  <c r="Y734" i="1"/>
  <c r="Z734" i="1"/>
  <c r="Y861" i="1"/>
  <c r="Y356" i="1"/>
  <c r="Z856" i="1"/>
  <c r="Z706" i="1"/>
  <c r="Z865" i="1"/>
  <c r="Y50" i="1"/>
  <c r="Z639" i="1"/>
  <c r="AA861" i="1"/>
  <c r="AA112" i="1"/>
  <c r="AA857" i="1"/>
  <c r="AA706" i="1"/>
  <c r="AA225" i="1"/>
  <c r="Z840" i="1"/>
  <c r="AA357" i="1"/>
  <c r="Z152" i="1"/>
  <c r="AA467" i="1"/>
  <c r="Y467" i="1"/>
  <c r="Z120" i="1"/>
  <c r="AA52" i="1"/>
  <c r="Z49" i="1"/>
  <c r="Z115" i="1"/>
  <c r="Y115" i="1"/>
  <c r="Y840" i="1"/>
  <c r="Z223" i="1"/>
  <c r="Y706" i="1"/>
  <c r="Z860" i="1"/>
  <c r="AA735" i="1"/>
  <c r="AA863" i="1"/>
  <c r="AA227" i="1"/>
  <c r="AA734" i="1"/>
  <c r="AA637" i="1"/>
  <c r="AA359" i="1"/>
  <c r="AA858" i="1"/>
  <c r="Y736" i="1"/>
  <c r="AA152" i="1"/>
  <c r="Z113" i="1"/>
  <c r="Y357" i="1"/>
  <c r="Y841" i="1"/>
  <c r="AA840" i="1"/>
  <c r="AA154" i="1"/>
  <c r="Z735" i="1"/>
  <c r="Y359" i="1"/>
  <c r="Z707" i="1"/>
  <c r="Z790" i="1"/>
  <c r="Z861" i="1"/>
  <c r="Y865" i="1"/>
  <c r="Y817" i="1"/>
  <c r="Y152" i="1"/>
  <c r="AA119" i="1"/>
  <c r="AA790" i="1"/>
  <c r="AA865" i="1"/>
  <c r="AA862" i="1"/>
  <c r="Y49" i="1"/>
  <c r="AA707" i="1"/>
  <c r="AA856" i="1"/>
  <c r="Z839" i="1"/>
  <c r="AA113" i="1"/>
  <c r="Z467" i="1"/>
  <c r="AA50" i="1"/>
  <c r="AA819" i="1"/>
  <c r="Y792" i="1"/>
  <c r="Z225" i="1"/>
  <c r="Y113" i="1"/>
  <c r="Y708" i="1"/>
  <c r="Z357" i="1"/>
  <c r="Y791" i="1"/>
  <c r="Z817" i="1"/>
  <c r="AA151" i="1"/>
  <c r="Z818" i="1"/>
  <c r="AA49" i="1"/>
  <c r="Y639" i="1"/>
  <c r="AA639" i="1"/>
  <c r="Y857" i="1"/>
  <c r="Y707" i="1"/>
  <c r="Z122" i="1"/>
  <c r="Y466" i="1"/>
  <c r="Z466" i="1"/>
  <c r="Y856" i="1"/>
  <c r="Y119" i="1"/>
  <c r="Z356" i="1"/>
  <c r="Y860" i="1"/>
  <c r="AA115" i="1"/>
  <c r="Y154" i="1"/>
  <c r="AA708" i="1"/>
  <c r="Z637" i="1"/>
  <c r="Z792" i="1"/>
  <c r="Z863" i="1"/>
  <c r="Y790" i="1"/>
  <c r="AA817" i="1"/>
  <c r="AA839" i="1"/>
  <c r="Z227" i="1"/>
  <c r="Z862" i="1"/>
  <c r="Y636" i="1"/>
  <c r="Y112" i="1"/>
  <c r="Z119" i="1"/>
  <c r="Y819" i="1"/>
  <c r="AA792" i="1"/>
  <c r="Y52" i="1"/>
  <c r="Z50" i="1"/>
  <c r="Y225" i="1"/>
  <c r="Y863" i="1"/>
  <c r="Z858" i="1"/>
  <c r="Y227" i="1"/>
  <c r="Z52" i="1"/>
  <c r="Y735" i="1"/>
  <c r="Z791" i="1"/>
  <c r="Z857" i="1"/>
  <c r="Z112" i="1"/>
  <c r="AA636" i="1"/>
  <c r="Y839" i="1"/>
  <c r="Y587" i="1"/>
  <c r="N121" i="1"/>
  <c r="N864" i="1"/>
  <c r="N820" i="1"/>
  <c r="N842" i="1"/>
  <c r="N153" i="1"/>
  <c r="N358" i="1"/>
  <c r="N226" i="1"/>
  <c r="N793" i="1"/>
  <c r="N638" i="1"/>
  <c r="N709" i="1"/>
  <c r="N114" i="1"/>
  <c r="N51" i="1"/>
  <c r="N859" i="1"/>
  <c r="N736" i="1"/>
  <c r="N122" i="1"/>
  <c r="N50" i="1"/>
  <c r="N120" i="1"/>
  <c r="N841" i="1"/>
  <c r="N639" i="1"/>
  <c r="N857" i="1"/>
  <c r="N152" i="1"/>
  <c r="N819" i="1"/>
  <c r="N818" i="1"/>
  <c r="N862" i="1"/>
  <c r="N735" i="1"/>
  <c r="N863" i="1"/>
  <c r="N113" i="1"/>
  <c r="N359" i="1"/>
  <c r="N225" i="1"/>
  <c r="N154" i="1"/>
  <c r="N357" i="1"/>
  <c r="N637" i="1"/>
  <c r="N469" i="1"/>
  <c r="N858" i="1"/>
  <c r="N708" i="1"/>
  <c r="N707" i="1"/>
  <c r="N792" i="1"/>
  <c r="N791" i="1"/>
  <c r="N467" i="1"/>
  <c r="N115" i="1"/>
  <c r="N840" i="1"/>
  <c r="N46" i="1"/>
  <c r="N11" i="1"/>
  <c r="N501" i="1"/>
  <c r="N277" i="1"/>
  <c r="N234" i="1"/>
  <c r="N124" i="1"/>
  <c r="N209" i="1"/>
  <c r="N68" i="1"/>
  <c r="N477" i="1"/>
  <c r="N375" i="1"/>
  <c r="N328" i="1"/>
  <c r="N362" i="1"/>
  <c r="N109" i="1"/>
  <c r="Z53" i="1"/>
  <c r="AA228" i="1"/>
  <c r="AA360" i="1"/>
  <c r="Y109" i="1"/>
  <c r="Y470" i="1"/>
  <c r="Y228" i="1"/>
  <c r="Y155" i="1"/>
  <c r="Y362" i="1"/>
  <c r="Y46" i="1"/>
  <c r="AA477" i="1"/>
  <c r="AA123" i="1"/>
  <c r="Z234" i="1"/>
  <c r="AA53" i="1"/>
  <c r="AA821" i="1"/>
  <c r="Y821" i="1"/>
  <c r="Z328" i="1"/>
  <c r="Z477" i="1"/>
  <c r="AA843" i="1"/>
  <c r="Y738" i="1"/>
  <c r="AA328" i="1"/>
  <c r="AA362" i="1"/>
  <c r="AA794" i="1"/>
  <c r="Z209" i="1"/>
  <c r="Y11" i="1"/>
  <c r="Z116" i="1"/>
  <c r="Y794" i="1"/>
  <c r="Y53" i="1"/>
  <c r="AA209" i="1"/>
  <c r="AA11" i="1"/>
  <c r="AA109" i="1"/>
  <c r="Y328" i="1"/>
  <c r="AA640" i="1"/>
  <c r="Z124" i="1"/>
  <c r="AA46" i="1"/>
  <c r="AA234" i="1"/>
  <c r="Y277" i="1"/>
  <c r="Z155" i="1"/>
  <c r="AA116" i="1"/>
  <c r="Y843" i="1"/>
  <c r="Z710" i="1"/>
  <c r="Z228" i="1"/>
  <c r="Z843" i="1"/>
  <c r="Z46" i="1"/>
  <c r="Z277" i="1"/>
  <c r="Z109" i="1"/>
  <c r="Y640" i="1"/>
  <c r="Z821" i="1"/>
  <c r="AA738" i="1"/>
  <c r="AA155" i="1"/>
  <c r="Z738" i="1"/>
  <c r="Z794" i="1"/>
  <c r="Y234" i="1"/>
  <c r="Z362" i="1"/>
  <c r="Z11" i="1"/>
  <c r="AA68" i="1"/>
  <c r="Z470" i="1"/>
  <c r="Y360" i="1"/>
  <c r="AA501" i="1"/>
  <c r="Z375" i="1"/>
  <c r="Y501" i="1"/>
  <c r="AA710" i="1"/>
  <c r="Z123" i="1"/>
  <c r="Z360" i="1"/>
  <c r="Y123" i="1"/>
  <c r="Y375" i="1"/>
  <c r="AA277" i="1"/>
  <c r="AA124" i="1"/>
  <c r="Z68" i="1"/>
  <c r="Y124" i="1"/>
  <c r="Y477" i="1"/>
  <c r="AA470" i="1"/>
  <c r="Z640" i="1"/>
  <c r="Y710" i="1"/>
  <c r="Y209" i="1"/>
  <c r="Y68" i="1"/>
  <c r="Z501" i="1"/>
  <c r="Y116" i="1"/>
  <c r="AA375" i="1"/>
  <c r="Y34" i="1"/>
  <c r="AA683" i="1"/>
  <c r="AA871" i="1"/>
  <c r="Z769" i="1"/>
  <c r="AA669" i="1"/>
  <c r="Z216" i="1"/>
  <c r="Y224" i="1"/>
  <c r="Z90" i="1"/>
  <c r="Z193" i="1"/>
  <c r="AA591" i="1"/>
  <c r="AA256" i="1"/>
  <c r="Z557" i="1"/>
  <c r="AA720" i="1"/>
  <c r="Y521" i="1"/>
  <c r="Z199" i="1"/>
  <c r="Z585" i="1"/>
  <c r="Z597" i="1"/>
  <c r="Y90" i="1"/>
  <c r="Y662" i="1"/>
  <c r="Y871" i="1"/>
  <c r="AA394" i="1"/>
  <c r="Z256" i="1"/>
  <c r="Y711" i="1"/>
  <c r="Y720" i="1"/>
  <c r="Y395" i="1"/>
  <c r="Z591" i="1"/>
  <c r="Z641" i="1"/>
  <c r="AA224" i="1"/>
  <c r="AA320" i="1"/>
  <c r="Z305" i="1"/>
  <c r="Z543" i="1"/>
  <c r="Y249" i="1"/>
  <c r="Y82" i="1"/>
  <c r="Z760" i="1"/>
  <c r="Z156" i="1"/>
  <c r="AA545" i="1"/>
  <c r="AA34" i="1"/>
  <c r="AA837" i="1"/>
  <c r="Z382" i="1"/>
  <c r="Z603" i="1"/>
  <c r="Y156" i="1"/>
  <c r="Z286" i="1"/>
  <c r="AA465" i="1"/>
  <c r="Z648" i="1"/>
  <c r="AA199" i="1"/>
  <c r="Y795" i="1"/>
  <c r="Y96" i="1"/>
  <c r="Z459" i="1"/>
  <c r="Z263" i="1"/>
  <c r="AA388" i="1"/>
  <c r="Y597" i="1"/>
  <c r="AA270" i="1"/>
  <c r="Y440" i="1"/>
  <c r="AA816" i="1"/>
  <c r="AA48" i="1"/>
  <c r="Z431" i="1"/>
  <c r="Y571" i="1"/>
  <c r="AA641" i="1"/>
  <c r="Z407" i="1"/>
  <c r="Y745" i="1"/>
  <c r="Z690" i="1"/>
  <c r="AA305" i="1"/>
  <c r="AA314" i="1"/>
  <c r="Y62" i="1"/>
  <c r="Y801" i="1"/>
  <c r="AA578" i="1"/>
  <c r="Z766" i="1"/>
  <c r="Y515" i="1"/>
  <c r="Y237" i="1"/>
  <c r="Z27" i="1"/>
  <c r="Y816" i="1"/>
  <c r="AA654" i="1"/>
  <c r="Z654" i="1"/>
  <c r="Y55" i="1"/>
  <c r="Y407" i="1"/>
  <c r="Z137" i="1"/>
  <c r="Z828" i="1"/>
  <c r="AA795" i="1"/>
  <c r="AA347" i="1"/>
  <c r="Z224" i="1"/>
  <c r="Z683" i="1"/>
  <c r="AA760" i="1"/>
  <c r="AA711" i="1"/>
  <c r="Z720" i="1"/>
  <c r="Z745" i="1"/>
  <c r="AA216" i="1"/>
  <c r="AA111" i="1"/>
  <c r="AA96" i="1"/>
  <c r="AA801" i="1"/>
  <c r="Z34" i="1"/>
  <c r="AA200" i="1"/>
  <c r="Z55" i="1"/>
  <c r="Y648" i="1"/>
  <c r="Y76" i="1"/>
  <c r="Z676" i="1"/>
  <c r="AA718" i="1"/>
  <c r="AA306" i="1"/>
  <c r="AA622" i="1"/>
  <c r="AA293" i="1"/>
  <c r="Y732" i="1"/>
  <c r="Y314" i="1"/>
  <c r="AA162" i="1"/>
  <c r="Z484" i="1"/>
  <c r="Y354" i="1"/>
  <c r="Z162" i="1"/>
  <c r="Z801" i="1"/>
  <c r="AA822" i="1"/>
  <c r="Y760" i="1"/>
  <c r="Z662" i="1"/>
  <c r="Z395" i="1"/>
  <c r="Y508" i="1"/>
  <c r="Y522" i="1"/>
  <c r="AA766" i="1"/>
  <c r="Y697" i="1"/>
  <c r="Y844" i="1"/>
  <c r="Y111" i="1"/>
  <c r="Y478" i="1"/>
  <c r="Z293" i="1"/>
  <c r="Z314" i="1"/>
  <c r="AA361" i="1"/>
  <c r="Y181" i="1"/>
  <c r="Z604" i="1"/>
  <c r="Y769" i="1"/>
  <c r="AA751" i="1"/>
  <c r="AA704" i="1"/>
  <c r="Y622" i="1"/>
  <c r="Y446" i="1"/>
  <c r="AA354" i="1"/>
  <c r="AA459" i="1"/>
  <c r="Z822" i="1"/>
  <c r="AA424" i="1"/>
  <c r="Y48" i="1"/>
  <c r="Z76" i="1"/>
  <c r="AA156" i="1"/>
  <c r="Y216" i="1"/>
  <c r="AA237" i="1"/>
  <c r="AA616" i="1"/>
  <c r="AA739" i="1"/>
  <c r="AA522" i="1"/>
  <c r="Z837" i="1"/>
  <c r="AA431" i="1"/>
  <c r="Z401" i="1"/>
  <c r="Z616" i="1"/>
  <c r="Y270" i="1"/>
  <c r="Z388" i="1"/>
  <c r="Y543" i="1"/>
  <c r="Y690" i="1"/>
  <c r="Z578" i="1"/>
  <c r="AA286" i="1"/>
  <c r="AA788" i="1"/>
  <c r="Y578" i="1"/>
  <c r="Y837" i="1"/>
  <c r="Y137" i="1"/>
  <c r="Y340" i="1"/>
  <c r="Z751" i="1"/>
  <c r="Z143" i="1"/>
  <c r="AA528" i="1"/>
  <c r="AA732" i="1"/>
  <c r="Y604" i="1"/>
  <c r="AA76" i="1"/>
  <c r="Y144" i="1"/>
  <c r="AA781" i="1"/>
  <c r="Z200" i="1"/>
  <c r="AA564" i="1"/>
  <c r="Z168" i="1"/>
  <c r="Y424" i="1"/>
  <c r="AA828" i="1"/>
  <c r="AA521" i="1"/>
  <c r="Y739" i="1"/>
  <c r="Y27" i="1"/>
  <c r="AA697" i="1"/>
  <c r="Z521" i="1"/>
  <c r="Y641" i="1"/>
  <c r="AA745" i="1"/>
  <c r="Y200" i="1"/>
  <c r="Y168" i="1"/>
  <c r="Z432" i="1"/>
  <c r="Z732" i="1"/>
  <c r="Y256" i="1"/>
  <c r="Y718" i="1"/>
  <c r="Y347" i="1"/>
  <c r="Y484" i="1"/>
  <c r="Z424" i="1"/>
  <c r="AA690" i="1"/>
  <c r="Y459" i="1"/>
  <c r="Z795" i="1"/>
  <c r="AA27" i="1"/>
  <c r="Z478" i="1"/>
  <c r="Y286" i="1"/>
  <c r="AA557" i="1"/>
  <c r="Z697" i="1"/>
  <c r="AA769" i="1"/>
  <c r="AA471" i="1"/>
  <c r="AA807" i="1"/>
  <c r="AA82" i="1"/>
  <c r="Z111" i="1"/>
  <c r="AA484" i="1"/>
  <c r="AA508" i="1"/>
  <c r="Y822" i="1"/>
  <c r="Z320" i="1"/>
  <c r="AA662" i="1"/>
  <c r="AA407" i="1"/>
  <c r="AA263" i="1"/>
  <c r="Z739" i="1"/>
  <c r="Z522" i="1"/>
  <c r="AA150" i="1"/>
  <c r="Y382" i="1"/>
  <c r="Z237" i="1"/>
  <c r="AA446" i="1"/>
  <c r="Z62" i="1"/>
  <c r="Y676" i="1"/>
  <c r="Z711" i="1"/>
  <c r="Y751" i="1"/>
  <c r="Y118" i="1"/>
  <c r="AA515" i="1"/>
  <c r="Y306" i="1"/>
  <c r="AA143" i="1"/>
  <c r="Z622" i="1"/>
  <c r="Z781" i="1"/>
  <c r="AA168" i="1"/>
  <c r="Z471" i="1"/>
  <c r="Y610" i="1"/>
  <c r="Y807" i="1"/>
  <c r="Y394" i="1"/>
  <c r="Z515" i="1"/>
  <c r="Y263" i="1"/>
  <c r="Y564" i="1"/>
  <c r="AA118" i="1"/>
  <c r="Z669" i="1"/>
  <c r="Z150" i="1"/>
  <c r="Z249" i="1"/>
  <c r="Y143" i="1"/>
  <c r="Y279" i="1"/>
  <c r="Z82" i="1"/>
  <c r="Y401" i="1"/>
  <c r="Z361" i="1"/>
  <c r="AA20" i="1"/>
  <c r="Z347" i="1"/>
  <c r="Y654" i="1"/>
  <c r="Z545" i="1"/>
  <c r="AA585" i="1"/>
  <c r="Y616" i="1"/>
  <c r="Z306" i="1"/>
  <c r="Y471" i="1"/>
  <c r="Y320" i="1"/>
  <c r="Y788" i="1"/>
  <c r="Y603" i="1"/>
  <c r="Y361" i="1"/>
  <c r="AA249" i="1"/>
  <c r="Y193" i="1"/>
  <c r="AA604" i="1"/>
  <c r="Z528" i="1"/>
  <c r="Z816" i="1"/>
  <c r="AA597" i="1"/>
  <c r="Y465" i="1"/>
  <c r="Y781" i="1"/>
  <c r="Y585" i="1"/>
  <c r="Y293" i="1"/>
  <c r="Y669" i="1"/>
  <c r="AA62" i="1"/>
  <c r="AA676" i="1"/>
  <c r="AA279" i="1"/>
  <c r="Z354" i="1"/>
  <c r="AA55" i="1"/>
  <c r="Z96" i="1"/>
  <c r="Y432" i="1"/>
  <c r="Z118" i="1"/>
  <c r="Z718" i="1"/>
  <c r="Z788" i="1"/>
  <c r="Y828" i="1"/>
  <c r="AA432" i="1"/>
  <c r="Y162" i="1"/>
  <c r="Z704" i="1"/>
  <c r="Y528" i="1"/>
  <c r="Z144" i="1"/>
  <c r="AA543" i="1"/>
  <c r="AA181" i="1"/>
  <c r="AA340" i="1"/>
  <c r="Y557" i="1"/>
  <c r="AA478" i="1"/>
  <c r="Y591" i="1"/>
  <c r="Y704" i="1"/>
  <c r="Z440" i="1"/>
  <c r="Z48" i="1"/>
  <c r="Z20" i="1"/>
  <c r="Z610" i="1"/>
  <c r="AA648" i="1"/>
  <c r="Z446" i="1"/>
  <c r="Y431" i="1"/>
  <c r="Z340" i="1"/>
  <c r="Y20" i="1"/>
  <c r="Z465" i="1"/>
  <c r="Y150" i="1"/>
  <c r="AA610" i="1"/>
  <c r="AA144" i="1"/>
  <c r="AA395" i="1"/>
  <c r="Y388" i="1"/>
  <c r="Z871" i="1"/>
  <c r="AA382" i="1"/>
  <c r="Z270" i="1"/>
  <c r="Z508" i="1"/>
  <c r="Z394" i="1"/>
  <c r="AA571" i="1"/>
  <c r="Z807" i="1"/>
  <c r="Z571" i="1"/>
  <c r="Z279" i="1"/>
  <c r="AA844" i="1"/>
  <c r="Z181" i="1"/>
  <c r="Z564" i="1"/>
  <c r="Z844" i="1"/>
  <c r="AA401" i="1"/>
  <c r="Y305" i="1"/>
  <c r="AA603" i="1"/>
  <c r="Y683" i="1"/>
  <c r="AA193" i="1"/>
  <c r="AA440" i="1"/>
  <c r="Y766" i="1"/>
  <c r="Y199" i="1"/>
  <c r="AA90" i="1"/>
  <c r="AA137" i="1"/>
  <c r="Y545" i="1"/>
  <c r="N813" i="1"/>
  <c r="N757" i="1"/>
  <c r="N730" i="1"/>
  <c r="N687" i="1"/>
  <c r="N666" i="1"/>
  <c r="N574" i="1"/>
  <c r="N350" i="1"/>
  <c r="N337" i="1"/>
  <c r="N252" i="1"/>
  <c r="N212" i="1"/>
  <c r="N126" i="1"/>
  <c r="N107" i="1"/>
  <c r="N71" i="1"/>
  <c r="N42" i="1"/>
  <c r="N55" i="1"/>
  <c r="N769" i="1"/>
  <c r="N181" i="1"/>
  <c r="N610" i="1"/>
  <c r="N361" i="1"/>
  <c r="N446" i="1"/>
  <c r="N144" i="1"/>
  <c r="N528" i="1"/>
  <c r="N156" i="1"/>
  <c r="N648" i="1"/>
  <c r="N305" i="1"/>
  <c r="N690" i="1"/>
  <c r="N465" i="1"/>
  <c r="N168" i="1"/>
  <c r="N440" i="1"/>
  <c r="N249" i="1"/>
  <c r="N745" i="1"/>
  <c r="N718" i="1"/>
  <c r="N676" i="1"/>
  <c r="N662" i="1"/>
  <c r="N508" i="1"/>
  <c r="N739" i="1"/>
  <c r="N720" i="1"/>
  <c r="N432" i="1"/>
  <c r="N286" i="1"/>
  <c r="N654" i="1"/>
  <c r="N585" i="1"/>
  <c r="N571" i="1"/>
  <c r="N844" i="1"/>
  <c r="N76" i="1"/>
  <c r="N314" i="1"/>
  <c r="N401" i="1"/>
  <c r="N807" i="1"/>
  <c r="N484" i="1"/>
  <c r="N306" i="1"/>
  <c r="N697" i="1"/>
  <c r="N90" i="1"/>
  <c r="N515" i="1"/>
  <c r="N20" i="1"/>
  <c r="N162" i="1"/>
  <c r="N543" i="1"/>
  <c r="N293" i="1"/>
  <c r="N711" i="1"/>
  <c r="N199" i="1"/>
  <c r="N732" i="1"/>
  <c r="N522" i="1"/>
  <c r="N382" i="1"/>
  <c r="N256" i="1"/>
  <c r="N320" i="1"/>
  <c r="N478" i="1"/>
  <c r="N82" i="1"/>
  <c r="N521" i="1"/>
  <c r="N760" i="1"/>
  <c r="N871" i="1"/>
  <c r="N641" i="1"/>
  <c r="N604" i="1"/>
  <c r="N837" i="1"/>
  <c r="N388" i="1"/>
  <c r="N766" i="1"/>
  <c r="N394" i="1"/>
  <c r="N781" i="1"/>
  <c r="N347" i="1"/>
  <c r="N603" i="1"/>
  <c r="N471" i="1"/>
  <c r="N545" i="1"/>
  <c r="N354" i="1"/>
  <c r="N27" i="1"/>
  <c r="N150" i="1"/>
  <c r="N200" i="1"/>
  <c r="N270" i="1"/>
  <c r="N795" i="1"/>
  <c r="N137" i="1"/>
  <c r="N111" i="1"/>
  <c r="N751" i="1"/>
  <c r="N118" i="1"/>
  <c r="N62" i="1"/>
  <c r="N578" i="1"/>
  <c r="N564" i="1"/>
  <c r="N395" i="1"/>
  <c r="N424" i="1"/>
  <c r="N34" i="1"/>
  <c r="N459" i="1"/>
  <c r="N591" i="1"/>
  <c r="N801" i="1"/>
  <c r="N237" i="1"/>
  <c r="N704" i="1"/>
  <c r="N616" i="1"/>
  <c r="N683" i="1"/>
  <c r="N816" i="1"/>
  <c r="N407" i="1"/>
  <c r="N279" i="1"/>
  <c r="N340" i="1"/>
  <c r="N263" i="1"/>
  <c r="N597" i="1"/>
  <c r="N48" i="1"/>
  <c r="N557" i="1"/>
  <c r="N788" i="1"/>
  <c r="N193" i="1"/>
  <c r="N669" i="1"/>
  <c r="N96" i="1"/>
  <c r="N13" i="1"/>
  <c r="N216" i="1"/>
  <c r="N143" i="1"/>
  <c r="N431" i="1"/>
  <c r="N828" i="1"/>
  <c r="N587" i="1"/>
  <c r="N582" i="1"/>
  <c r="N455" i="1"/>
  <c r="N380" i="1"/>
  <c r="N352" i="1"/>
  <c r="N344" i="1"/>
  <c r="N260" i="1"/>
  <c r="N253" i="1"/>
  <c r="N213" i="1"/>
  <c r="N147" i="1"/>
  <c r="N135" i="1"/>
  <c r="N70" i="1"/>
  <c r="N64" i="1"/>
  <c r="N9" i="1"/>
  <c r="N758" i="1"/>
  <c r="N667" i="1"/>
  <c r="N644" i="1"/>
  <c r="N512" i="1"/>
  <c r="N428" i="1"/>
  <c r="N392" i="1"/>
  <c r="N351" i="1"/>
  <c r="N345" i="1"/>
  <c r="N268" i="1"/>
  <c r="N254" i="1"/>
  <c r="N197" i="1"/>
  <c r="N133" i="1"/>
  <c r="N65" i="1"/>
  <c r="N44" i="1"/>
  <c r="N37" i="1"/>
  <c r="N728" i="1"/>
  <c r="N756" i="1"/>
  <c r="N729" i="1"/>
  <c r="N429" i="1"/>
  <c r="N385" i="1"/>
  <c r="N266" i="1"/>
  <c r="N148" i="1"/>
  <c r="N645" i="1"/>
  <c r="N576" i="1"/>
  <c r="N343" i="1"/>
  <c r="N246" i="1"/>
  <c r="N146" i="1"/>
  <c r="N674" i="1"/>
  <c r="N583" i="1"/>
  <c r="N462" i="1"/>
  <c r="N384" i="1"/>
  <c r="N378" i="1"/>
  <c r="N338" i="1"/>
  <c r="N302" i="1"/>
  <c r="N247" i="1"/>
  <c r="N128" i="1"/>
  <c r="N66" i="1"/>
  <c r="N36" i="1"/>
  <c r="N646" i="1"/>
  <c r="N686" i="1"/>
  <c r="N513" i="1"/>
  <c r="N390" i="1"/>
  <c r="N303" i="1"/>
  <c r="N106" i="1"/>
  <c r="N581" i="1"/>
  <c r="N457" i="1"/>
  <c r="N427" i="1"/>
  <c r="N336" i="1"/>
  <c r="N38" i="1"/>
  <c r="N672" i="1"/>
  <c r="N589" i="1"/>
  <c r="N575" i="1"/>
  <c r="N461" i="1"/>
  <c r="N420" i="1"/>
  <c r="N386" i="1"/>
  <c r="N379" i="1"/>
  <c r="N267" i="1"/>
  <c r="N259" i="1"/>
  <c r="N245" i="1"/>
  <c r="N195" i="1"/>
  <c r="N141" i="1"/>
  <c r="N134" i="1"/>
  <c r="N17" i="1"/>
  <c r="N7" i="1"/>
  <c r="N814" i="1"/>
  <c r="N852" i="1"/>
  <c r="N665" i="1"/>
  <c r="N456" i="1"/>
  <c r="N422" i="1"/>
  <c r="N211" i="1"/>
  <c r="N140" i="1"/>
  <c r="N43" i="1"/>
  <c r="N853" i="1"/>
  <c r="N463" i="1"/>
  <c r="N421" i="1"/>
  <c r="N301" i="1"/>
  <c r="N127" i="1"/>
  <c r="N16" i="1"/>
  <c r="N812" i="1"/>
  <c r="N688" i="1"/>
  <c r="N673" i="1"/>
  <c r="N588" i="1"/>
  <c r="N511" i="1"/>
  <c r="N391" i="1"/>
  <c r="N261" i="1"/>
  <c r="N196" i="1"/>
  <c r="N139" i="1"/>
  <c r="N105" i="1"/>
  <c r="N72" i="1"/>
  <c r="N8" i="1"/>
  <c r="Y188" i="1"/>
  <c r="Y64" i="1"/>
  <c r="Y434" i="1"/>
  <c r="Y194" i="1"/>
  <c r="Y83" i="1"/>
  <c r="Y430" i="1"/>
  <c r="Y70" i="1"/>
  <c r="Y846" i="1"/>
  <c r="Y851" i="1"/>
  <c r="Y784" i="1"/>
  <c r="Y728" i="1"/>
  <c r="Y664" i="1"/>
  <c r="Y606" i="1"/>
  <c r="Y567" i="1"/>
  <c r="Y525" i="1"/>
  <c r="Y479" i="1"/>
  <c r="Y380" i="1"/>
  <c r="Y331" i="1"/>
  <c r="Y288" i="1"/>
  <c r="Y240" i="1"/>
  <c r="Y213" i="1"/>
  <c r="Y157" i="1"/>
  <c r="Y29" i="1"/>
  <c r="N241" i="1"/>
  <c r="Y72" i="1"/>
  <c r="Y60" i="1"/>
  <c r="Y41" i="1"/>
  <c r="Y28" i="1"/>
  <c r="Y835" i="1"/>
  <c r="Y778" i="1"/>
  <c r="Y713" i="1"/>
  <c r="Y675" i="1"/>
  <c r="Y646" i="1"/>
  <c r="Y599" i="1"/>
  <c r="Y552" i="1"/>
  <c r="Y514" i="1"/>
  <c r="Y393" i="1"/>
  <c r="Y352" i="1"/>
  <c r="Y309" i="1"/>
  <c r="Y260" i="1"/>
  <c r="Y220" i="1"/>
  <c r="Y169" i="1"/>
  <c r="Y763" i="1"/>
  <c r="Y45" i="1"/>
  <c r="Y868" i="1"/>
  <c r="Y826" i="1"/>
  <c r="Y811" i="1"/>
  <c r="Y799" i="1"/>
  <c r="Y776" i="1"/>
  <c r="Y774" i="1"/>
  <c r="Y746" i="1"/>
  <c r="Y741" i="1"/>
  <c r="Y722" i="1"/>
  <c r="Y700" i="1"/>
  <c r="Y692" i="1"/>
  <c r="Y682" i="1"/>
  <c r="Y674" i="1"/>
  <c r="Y659" i="1"/>
  <c r="Y647" i="1"/>
  <c r="Y624" i="1"/>
  <c r="Y613" i="1"/>
  <c r="Y607" i="1"/>
  <c r="Y593" i="1"/>
  <c r="Y583" i="1"/>
  <c r="Y577" i="1"/>
  <c r="Y560" i="1"/>
  <c r="Y555" i="1"/>
  <c r="Y542" i="1"/>
  <c r="Y524" i="1"/>
  <c r="Y517" i="1"/>
  <c r="Y505" i="1"/>
  <c r="Y498" i="1"/>
  <c r="Y488" i="1"/>
  <c r="Y474" i="1"/>
  <c r="Y462" i="1"/>
  <c r="Y444" i="1"/>
  <c r="Y433" i="1"/>
  <c r="Y419" i="1"/>
  <c r="Y402" i="1"/>
  <c r="Y397" i="1"/>
  <c r="Y384" i="1"/>
  <c r="Y378" i="1"/>
  <c r="Y365" i="1"/>
  <c r="Y342" i="1"/>
  <c r="Y338" i="1"/>
  <c r="Y325" i="1"/>
  <c r="Y316" i="1"/>
  <c r="Y302" i="1"/>
  <c r="Y287" i="1"/>
  <c r="Y283" i="1"/>
  <c r="Y265" i="1"/>
  <c r="Y258" i="1"/>
  <c r="Y247" i="1"/>
  <c r="Y232" i="1"/>
  <c r="Y221" i="1"/>
  <c r="Y204" i="1"/>
  <c r="Y191" i="1"/>
  <c r="Y186" i="1"/>
  <c r="Y164" i="1"/>
  <c r="Y160" i="1"/>
  <c r="Y138" i="1"/>
  <c r="Y762" i="1"/>
  <c r="Y128" i="1"/>
  <c r="Y100" i="1"/>
  <c r="Y95" i="1"/>
  <c r="Y77" i="1"/>
  <c r="Y66" i="1"/>
  <c r="Y58" i="1"/>
  <c r="Y36" i="1"/>
  <c r="Y30" i="1"/>
  <c r="Y806" i="1"/>
  <c r="Y743" i="1"/>
  <c r="Y685" i="1"/>
  <c r="Y621" i="1"/>
  <c r="Y582" i="1"/>
  <c r="Y547" i="1"/>
  <c r="Y455" i="1"/>
  <c r="Y451" i="1"/>
  <c r="Y408" i="1"/>
  <c r="Y372" i="1"/>
  <c r="Y317" i="1"/>
  <c r="Y274" i="1"/>
  <c r="Y147" i="1"/>
  <c r="Y108" i="1"/>
  <c r="Y91" i="1"/>
  <c r="Y23" i="1"/>
  <c r="Y814" i="1"/>
  <c r="Y759" i="1"/>
  <c r="Y703" i="1"/>
  <c r="Y653" i="1"/>
  <c r="Y532" i="1"/>
  <c r="Y496" i="1"/>
  <c r="Y472" i="1"/>
  <c r="Y404" i="1"/>
  <c r="Y344" i="1"/>
  <c r="Y297" i="1"/>
  <c r="Y253" i="1"/>
  <c r="Y135" i="1"/>
  <c r="Y78" i="1"/>
  <c r="Y67" i="1"/>
  <c r="Y43" i="1"/>
  <c r="Y39" i="1"/>
  <c r="Y25" i="1"/>
  <c r="Y848" i="1"/>
  <c r="Y850" i="1"/>
  <c r="Y849" i="1"/>
  <c r="Y853" i="1"/>
  <c r="Y854" i="1"/>
  <c r="Y869" i="1"/>
  <c r="Y867" i="1"/>
  <c r="Y866" i="1"/>
  <c r="Y833" i="1"/>
  <c r="Y834" i="1"/>
  <c r="Y825" i="1"/>
  <c r="Y827" i="1"/>
  <c r="Y824" i="1"/>
  <c r="Y813" i="1"/>
  <c r="Y815" i="1"/>
  <c r="Y803" i="1"/>
  <c r="Y804" i="1"/>
  <c r="Y802" i="1"/>
  <c r="Y798" i="1"/>
  <c r="Y800" i="1"/>
  <c r="Y783" i="1"/>
  <c r="Y786" i="1"/>
  <c r="Y787" i="1"/>
  <c r="Y779" i="1"/>
  <c r="Y777" i="1"/>
  <c r="Y770" i="1"/>
  <c r="Y772" i="1"/>
  <c r="Y773" i="1"/>
  <c r="Y758" i="1"/>
  <c r="Y757" i="1"/>
  <c r="Y748" i="1"/>
  <c r="Y747" i="1"/>
  <c r="Y749" i="1"/>
  <c r="Y742" i="1"/>
  <c r="Y740" i="1"/>
  <c r="Y727" i="1"/>
  <c r="Y731" i="1"/>
  <c r="Y730" i="1"/>
  <c r="Y721" i="1"/>
  <c r="Y725" i="1"/>
  <c r="Y716" i="1"/>
  <c r="Y717" i="1"/>
  <c r="Y715" i="1"/>
  <c r="Y699" i="1"/>
  <c r="Y702" i="1"/>
  <c r="Y695" i="1"/>
  <c r="Y696" i="1"/>
  <c r="Y693" i="1"/>
  <c r="Y689" i="1"/>
  <c r="Y687" i="1"/>
  <c r="Y681" i="1"/>
  <c r="Y680" i="1"/>
  <c r="Y678" i="1"/>
  <c r="Y671" i="1"/>
  <c r="Y672" i="1"/>
  <c r="Y668" i="1"/>
  <c r="Y667" i="1"/>
  <c r="Y666" i="1"/>
  <c r="Y658" i="1"/>
  <c r="Y657" i="1"/>
  <c r="Y649" i="1"/>
  <c r="Y652" i="1"/>
  <c r="Y650" i="1"/>
  <c r="Y645" i="1"/>
  <c r="Y644" i="1"/>
  <c r="Y623" i="1"/>
  <c r="Y626" i="1"/>
  <c r="Y627" i="1"/>
  <c r="Y618" i="1"/>
  <c r="Y619" i="1"/>
  <c r="Y614" i="1"/>
  <c r="Y615" i="1"/>
  <c r="Y611" i="1"/>
  <c r="Y608" i="1"/>
  <c r="Y609" i="1"/>
  <c r="Y600" i="1"/>
  <c r="Y601" i="1"/>
  <c r="Y602" i="1"/>
  <c r="Y596" i="1"/>
  <c r="Y592" i="1"/>
  <c r="Y586" i="1"/>
  <c r="Y590" i="1"/>
  <c r="Y589" i="1"/>
  <c r="Y581" i="1"/>
  <c r="Y580" i="1"/>
  <c r="Y574" i="1"/>
  <c r="Y575" i="1"/>
  <c r="Y576" i="1"/>
  <c r="Y569" i="1"/>
  <c r="Y570" i="1"/>
  <c r="Y561" i="1"/>
  <c r="Y559" i="1"/>
  <c r="Y563" i="1"/>
  <c r="Y554" i="1"/>
  <c r="Y553" i="1"/>
  <c r="Y549" i="1"/>
  <c r="Y550" i="1"/>
  <c r="Y546" i="1"/>
  <c r="Y538" i="1"/>
  <c r="Y540" i="1"/>
  <c r="Y530" i="1"/>
  <c r="Y531" i="1"/>
  <c r="Y529" i="1"/>
  <c r="Y523" i="1"/>
  <c r="Y527" i="1"/>
  <c r="Y518" i="1"/>
  <c r="Y520" i="1"/>
  <c r="Y519" i="1"/>
  <c r="Y512" i="1"/>
  <c r="Y510" i="1"/>
  <c r="Y503" i="1"/>
  <c r="Y506" i="1"/>
  <c r="Y504" i="1"/>
  <c r="Y497" i="1"/>
  <c r="Y499" i="1"/>
  <c r="Y457" i="1"/>
  <c r="Y458" i="1"/>
  <c r="Y454" i="1"/>
  <c r="Y485" i="1"/>
  <c r="Y489" i="1"/>
  <c r="Y481" i="1"/>
  <c r="Y482" i="1"/>
  <c r="Y480" i="1"/>
  <c r="Y473" i="1"/>
  <c r="Y475" i="1"/>
  <c r="Y460" i="1"/>
  <c r="Y461" i="1"/>
  <c r="Y463" i="1"/>
  <c r="Y449" i="1"/>
  <c r="Y450" i="1"/>
  <c r="Y443" i="1"/>
  <c r="Y441" i="1"/>
  <c r="Y442" i="1"/>
  <c r="Y437" i="1"/>
  <c r="Y436" i="1"/>
  <c r="Y427" i="1"/>
  <c r="Y428" i="1"/>
  <c r="Y426" i="1"/>
  <c r="Y420" i="1"/>
  <c r="Y421" i="1"/>
  <c r="Y411" i="1"/>
  <c r="Y409" i="1"/>
  <c r="Y412" i="1"/>
  <c r="Y405" i="1"/>
  <c r="Y403" i="1"/>
  <c r="Y398" i="1"/>
  <c r="Y400" i="1"/>
  <c r="Y396" i="1"/>
  <c r="Y392" i="1"/>
  <c r="Y389" i="1"/>
  <c r="Y386" i="1"/>
  <c r="Y383" i="1"/>
  <c r="Y387" i="1"/>
  <c r="Y377" i="1"/>
  <c r="Y379" i="1"/>
  <c r="Y370" i="1"/>
  <c r="Y374" i="1"/>
  <c r="Y373" i="1"/>
  <c r="Y364" i="1"/>
  <c r="Y366" i="1"/>
  <c r="Y351" i="1"/>
  <c r="Y350" i="1"/>
  <c r="Y349" i="1"/>
  <c r="Y343" i="1"/>
  <c r="Y345" i="1"/>
  <c r="Y337" i="1"/>
  <c r="Y339" i="1"/>
  <c r="Y336" i="1"/>
  <c r="Y332" i="1"/>
  <c r="Y333" i="1"/>
  <c r="Y321" i="1"/>
  <c r="Y322" i="1"/>
  <c r="Y323" i="1"/>
  <c r="Y318" i="1"/>
  <c r="Y319" i="1"/>
  <c r="Y308" i="1"/>
  <c r="Y310" i="1"/>
  <c r="Y307" i="1"/>
  <c r="Y300" i="1"/>
  <c r="Y301" i="1"/>
  <c r="Y296" i="1"/>
  <c r="Y298" i="1"/>
  <c r="Y295" i="1"/>
  <c r="Y291" i="1"/>
  <c r="Y289" i="1"/>
  <c r="Y284" i="1"/>
  <c r="Y280" i="1"/>
  <c r="Y282" i="1"/>
  <c r="Y276" i="1"/>
  <c r="Y275" i="1"/>
  <c r="Y267" i="1"/>
  <c r="Y269" i="1"/>
  <c r="Y268" i="1"/>
  <c r="Y262" i="1"/>
  <c r="Y259" i="1"/>
  <c r="Y255" i="1"/>
  <c r="Y254" i="1"/>
  <c r="Y252" i="1"/>
  <c r="Y245" i="1"/>
  <c r="Y246" i="1"/>
  <c r="Y238" i="1"/>
  <c r="Y242" i="1"/>
  <c r="Y229" i="1"/>
  <c r="Y231" i="1"/>
  <c r="Y230" i="1"/>
  <c r="Y218" i="1"/>
  <c r="Y219" i="1"/>
  <c r="Y214" i="1"/>
  <c r="Y210" i="1"/>
  <c r="Y212" i="1"/>
  <c r="Y202" i="1"/>
  <c r="Y205" i="1"/>
  <c r="Y197" i="1"/>
  <c r="Y198" i="1"/>
  <c r="Y195" i="1"/>
  <c r="Y189" i="1"/>
  <c r="Y192" i="1"/>
  <c r="Y185" i="1"/>
  <c r="Y182" i="1"/>
  <c r="Y184" i="1"/>
  <c r="Y170" i="1"/>
  <c r="Y173" i="1"/>
  <c r="Y163" i="1"/>
  <c r="Y165" i="1"/>
  <c r="Y166" i="1"/>
  <c r="Y158" i="1"/>
  <c r="Y161" i="1"/>
  <c r="Y146" i="1"/>
  <c r="Y149" i="1"/>
  <c r="Y145" i="1"/>
  <c r="Y141" i="1"/>
  <c r="Y142" i="1"/>
  <c r="Y133" i="1"/>
  <c r="Y136" i="1"/>
  <c r="Y134" i="1"/>
  <c r="Y764" i="1"/>
  <c r="Y765" i="1"/>
  <c r="Y126" i="1"/>
  <c r="Y125" i="1"/>
  <c r="Y127" i="1"/>
  <c r="Y104" i="1"/>
  <c r="Y107" i="1"/>
  <c r="Y98" i="1"/>
  <c r="Y101" i="1"/>
  <c r="Y99" i="1"/>
  <c r="Y92" i="1"/>
  <c r="Y93" i="1"/>
  <c r="Y84" i="1"/>
  <c r="Y86" i="1"/>
  <c r="Y85" i="1"/>
  <c r="Y79" i="1"/>
  <c r="Y81" i="1"/>
  <c r="Y73" i="1"/>
  <c r="Y71" i="1"/>
  <c r="Y69" i="1"/>
  <c r="Y63" i="1"/>
  <c r="Y65" i="1"/>
  <c r="Y57" i="1"/>
  <c r="Y56" i="1"/>
  <c r="Y59" i="1"/>
  <c r="Y44" i="1"/>
  <c r="Y42" i="1"/>
  <c r="Y35" i="1"/>
  <c r="Y38" i="1"/>
  <c r="Y37" i="1"/>
  <c r="Y32" i="1"/>
  <c r="Y31" i="1"/>
  <c r="Y21" i="1"/>
  <c r="Y22" i="1"/>
  <c r="Y24" i="1"/>
  <c r="Y6" i="1"/>
  <c r="Y10" i="1"/>
  <c r="Y7" i="1"/>
  <c r="Y9" i="1"/>
  <c r="Y8" i="1"/>
  <c r="Y241" i="1"/>
  <c r="Z241" i="1"/>
  <c r="AA241" i="1"/>
  <c r="N191" i="1"/>
  <c r="AA847" i="1"/>
  <c r="Y847" i="1"/>
  <c r="AA852" i="1"/>
  <c r="Y852" i="1"/>
  <c r="AA870" i="1"/>
  <c r="Y870" i="1"/>
  <c r="AA836" i="1"/>
  <c r="Y836" i="1"/>
  <c r="AA832" i="1"/>
  <c r="Y832" i="1"/>
  <c r="AA823" i="1"/>
  <c r="Y823" i="1"/>
  <c r="AA812" i="1"/>
  <c r="Y812" i="1"/>
  <c r="AA805" i="1"/>
  <c r="Y805" i="1"/>
  <c r="AA797" i="1"/>
  <c r="Y797" i="1"/>
  <c r="AA796" i="1"/>
  <c r="Y796" i="1"/>
  <c r="AA785" i="1"/>
  <c r="Y785" i="1"/>
  <c r="AA780" i="1"/>
  <c r="Y780" i="1"/>
  <c r="AA771" i="1"/>
  <c r="Y771" i="1"/>
  <c r="AA756" i="1"/>
  <c r="Y756" i="1"/>
  <c r="AA755" i="1"/>
  <c r="Y755" i="1"/>
  <c r="AA750" i="1"/>
  <c r="Y750" i="1"/>
  <c r="AA744" i="1"/>
  <c r="Y744" i="1"/>
  <c r="AA729" i="1"/>
  <c r="Y729" i="1"/>
  <c r="AA724" i="1"/>
  <c r="Y724" i="1"/>
  <c r="AA723" i="1"/>
  <c r="Y723" i="1"/>
  <c r="AA714" i="1"/>
  <c r="Y714" i="1"/>
  <c r="AA701" i="1"/>
  <c r="Y701" i="1"/>
  <c r="AA694" i="1"/>
  <c r="Y694" i="1"/>
  <c r="AA686" i="1"/>
  <c r="Y686" i="1"/>
  <c r="AA688" i="1"/>
  <c r="Y688" i="1"/>
  <c r="AA679" i="1"/>
  <c r="Y679" i="1"/>
  <c r="AA673" i="1"/>
  <c r="Y673" i="1"/>
  <c r="AA665" i="1"/>
  <c r="Y665" i="1"/>
  <c r="AA660" i="1"/>
  <c r="Y660" i="1"/>
  <c r="AA661" i="1"/>
  <c r="Y661" i="1"/>
  <c r="AA651" i="1"/>
  <c r="Y651" i="1"/>
  <c r="AA643" i="1"/>
  <c r="Y643" i="1"/>
  <c r="AA625" i="1"/>
  <c r="Y625" i="1"/>
  <c r="AA620" i="1"/>
  <c r="Y620" i="1"/>
  <c r="AA617" i="1"/>
  <c r="Y617" i="1"/>
  <c r="AA612" i="1"/>
  <c r="Y612" i="1"/>
  <c r="AA605" i="1"/>
  <c r="Y605" i="1"/>
  <c r="AA598" i="1"/>
  <c r="Y598" i="1"/>
  <c r="AA595" i="1"/>
  <c r="Y595" i="1"/>
  <c r="AA594" i="1"/>
  <c r="Y594" i="1"/>
  <c r="AA588" i="1"/>
  <c r="Y588" i="1"/>
  <c r="AA584" i="1"/>
  <c r="Y584" i="1"/>
  <c r="AA573" i="1"/>
  <c r="Y573" i="1"/>
  <c r="AA566" i="1"/>
  <c r="Y566" i="1"/>
  <c r="AA568" i="1"/>
  <c r="Y568" i="1"/>
  <c r="AA562" i="1"/>
  <c r="Y562" i="1"/>
  <c r="AA556" i="1"/>
  <c r="Y556" i="1"/>
  <c r="AA548" i="1"/>
  <c r="Y548" i="1"/>
  <c r="AA541" i="1"/>
  <c r="Y541" i="1"/>
  <c r="AA539" i="1"/>
  <c r="Y539" i="1"/>
  <c r="AA533" i="1"/>
  <c r="Y533" i="1"/>
  <c r="AA526" i="1"/>
  <c r="Y526" i="1"/>
  <c r="AA516" i="1"/>
  <c r="Y516" i="1"/>
  <c r="AA513" i="1"/>
  <c r="Y513" i="1"/>
  <c r="AA511" i="1"/>
  <c r="Y511" i="1"/>
  <c r="AA507" i="1"/>
  <c r="Y507" i="1"/>
  <c r="AA500" i="1"/>
  <c r="Y500" i="1"/>
  <c r="AA456" i="1"/>
  <c r="Y456" i="1"/>
  <c r="AA487" i="1"/>
  <c r="Y487" i="1"/>
  <c r="AA486" i="1"/>
  <c r="Y486" i="1"/>
  <c r="AA483" i="1"/>
  <c r="Y483" i="1"/>
  <c r="AA476" i="1"/>
  <c r="Y476" i="1"/>
  <c r="AA464" i="1"/>
  <c r="Y464" i="1"/>
  <c r="AA447" i="1"/>
  <c r="Y447" i="1"/>
  <c r="AA448" i="1"/>
  <c r="Y448" i="1"/>
  <c r="AA445" i="1"/>
  <c r="Y445" i="1"/>
  <c r="AA435" i="1"/>
  <c r="Y435" i="1"/>
  <c r="AA429" i="1"/>
  <c r="Y429" i="1"/>
  <c r="AA423" i="1"/>
  <c r="Y423" i="1"/>
  <c r="AA422" i="1"/>
  <c r="Y422" i="1"/>
  <c r="AA410" i="1"/>
  <c r="Y410" i="1"/>
  <c r="AA406" i="1"/>
  <c r="Y406" i="1"/>
  <c r="AA399" i="1"/>
  <c r="Y399" i="1"/>
  <c r="AA390" i="1"/>
  <c r="Y390" i="1"/>
  <c r="AA391" i="1"/>
  <c r="Y391" i="1"/>
  <c r="AA385" i="1"/>
  <c r="Y385" i="1"/>
  <c r="AA381" i="1"/>
  <c r="Y381" i="1"/>
  <c r="AA371" i="1"/>
  <c r="Y371" i="1"/>
  <c r="AA367" i="1"/>
  <c r="Y367" i="1"/>
  <c r="AA363" i="1"/>
  <c r="Y363" i="1"/>
  <c r="AA353" i="1"/>
  <c r="Y353" i="1"/>
  <c r="AA346" i="1"/>
  <c r="Y346" i="1"/>
  <c r="AA335" i="1"/>
  <c r="Y335" i="1"/>
  <c r="AA330" i="1"/>
  <c r="Y330" i="1"/>
  <c r="AA329" i="1"/>
  <c r="Y329" i="1"/>
  <c r="AA324" i="1"/>
  <c r="Y324" i="1"/>
  <c r="AA315" i="1"/>
  <c r="Y315" i="1"/>
  <c r="AA311" i="1"/>
  <c r="Y311" i="1"/>
  <c r="AA304" i="1"/>
  <c r="Y304" i="1"/>
  <c r="AA303" i="1"/>
  <c r="Y303" i="1"/>
  <c r="AA294" i="1"/>
  <c r="Y294" i="1"/>
  <c r="AA290" i="1"/>
  <c r="Y290" i="1"/>
  <c r="AA281" i="1"/>
  <c r="Y281" i="1"/>
  <c r="AA273" i="1"/>
  <c r="Y273" i="1"/>
  <c r="AA272" i="1"/>
  <c r="Y272" i="1"/>
  <c r="AA266" i="1"/>
  <c r="Y266" i="1"/>
  <c r="AA261" i="1"/>
  <c r="Y261" i="1"/>
  <c r="AA251" i="1"/>
  <c r="Y251" i="1"/>
  <c r="AA248" i="1"/>
  <c r="Y248" i="1"/>
  <c r="AA244" i="1"/>
  <c r="Y244" i="1"/>
  <c r="AA239" i="1"/>
  <c r="Y239" i="1"/>
  <c r="AA233" i="1"/>
  <c r="Y233" i="1"/>
  <c r="AA217" i="1"/>
  <c r="Y217" i="1"/>
  <c r="AA211" i="1"/>
  <c r="Y211" i="1"/>
  <c r="AA203" i="1"/>
  <c r="Y203" i="1"/>
  <c r="AA201" i="1"/>
  <c r="Y201" i="1"/>
  <c r="AA196" i="1"/>
  <c r="Y196" i="1"/>
  <c r="AA190" i="1"/>
  <c r="Y190" i="1"/>
  <c r="AA183" i="1"/>
  <c r="Y183" i="1"/>
  <c r="AA172" i="1"/>
  <c r="Y172" i="1"/>
  <c r="AA171" i="1"/>
  <c r="Y171" i="1"/>
  <c r="AA167" i="1"/>
  <c r="Y167" i="1"/>
  <c r="AA159" i="1"/>
  <c r="Y159" i="1"/>
  <c r="AA148" i="1"/>
  <c r="Y148" i="1"/>
  <c r="AA139" i="1"/>
  <c r="Y139" i="1"/>
  <c r="AA140" i="1"/>
  <c r="Y140" i="1"/>
  <c r="AA132" i="1"/>
  <c r="Y132" i="1"/>
  <c r="AA761" i="1"/>
  <c r="Y761" i="1"/>
  <c r="AA129" i="1"/>
  <c r="Y129" i="1"/>
  <c r="AA106" i="1"/>
  <c r="Y106" i="1"/>
  <c r="AA105" i="1"/>
  <c r="Y105" i="1"/>
  <c r="AA97" i="1"/>
  <c r="Y97" i="1"/>
  <c r="AA94" i="1"/>
  <c r="Y94" i="1"/>
  <c r="AA87" i="1"/>
  <c r="Y87" i="1"/>
  <c r="AA80" i="1"/>
  <c r="Y80" i="1"/>
  <c r="AA78" i="1"/>
  <c r="AA67" i="1"/>
  <c r="AA43" i="1"/>
  <c r="AA39" i="1"/>
  <c r="AA25" i="1"/>
  <c r="AA848" i="1"/>
  <c r="AA846" i="1"/>
  <c r="AA851" i="1"/>
  <c r="AA868" i="1"/>
  <c r="AA835" i="1"/>
  <c r="AA826" i="1"/>
  <c r="AA814" i="1"/>
  <c r="AA811" i="1"/>
  <c r="AA806" i="1"/>
  <c r="AA799" i="1"/>
  <c r="AA784" i="1"/>
  <c r="AA776" i="1"/>
  <c r="AA778" i="1"/>
  <c r="AA774" i="1"/>
  <c r="AA759" i="1"/>
  <c r="AA746" i="1"/>
  <c r="AA743" i="1"/>
  <c r="AA741" i="1"/>
  <c r="AA728" i="1"/>
  <c r="AA722" i="1"/>
  <c r="AA713" i="1"/>
  <c r="AA700" i="1"/>
  <c r="AA703" i="1"/>
  <c r="AA692" i="1"/>
  <c r="AA685" i="1"/>
  <c r="AA682" i="1"/>
  <c r="AA675" i="1"/>
  <c r="AA674" i="1"/>
  <c r="AA664" i="1"/>
  <c r="AA659" i="1"/>
  <c r="AA653" i="1"/>
  <c r="AA647" i="1"/>
  <c r="AA646" i="1"/>
  <c r="AA624" i="1"/>
  <c r="AA621" i="1"/>
  <c r="AA613" i="1"/>
  <c r="AA606" i="1"/>
  <c r="AA607" i="1"/>
  <c r="AA599" i="1"/>
  <c r="AA593" i="1"/>
  <c r="AA587" i="1"/>
  <c r="AA583" i="1"/>
  <c r="AA582" i="1"/>
  <c r="AA577" i="1"/>
  <c r="AA567" i="1"/>
  <c r="AA560" i="1"/>
  <c r="AA552" i="1"/>
  <c r="AA555" i="1"/>
  <c r="AA547" i="1"/>
  <c r="AA542" i="1"/>
  <c r="AA532" i="1"/>
  <c r="AA524" i="1"/>
  <c r="AA525" i="1"/>
  <c r="AA517" i="1"/>
  <c r="AA514" i="1"/>
  <c r="AA505" i="1"/>
  <c r="AA496" i="1"/>
  <c r="AA498" i="1"/>
  <c r="AA455" i="1"/>
  <c r="AA488" i="1"/>
  <c r="AA479" i="1"/>
  <c r="AA474" i="1"/>
  <c r="AA472" i="1"/>
  <c r="AA462" i="1"/>
  <c r="AA451" i="1"/>
  <c r="AA444" i="1"/>
  <c r="AA434" i="1"/>
  <c r="AA433" i="1"/>
  <c r="AA430" i="1"/>
  <c r="AA419" i="1"/>
  <c r="AA408" i="1"/>
  <c r="AA402" i="1"/>
  <c r="AA404" i="1"/>
  <c r="AA397" i="1"/>
  <c r="AA393" i="1"/>
  <c r="AA384" i="1"/>
  <c r="AA380" i="1"/>
  <c r="AA378" i="1"/>
  <c r="AA372" i="1"/>
  <c r="AA365" i="1"/>
  <c r="AA352" i="1"/>
  <c r="AA342" i="1"/>
  <c r="AA344" i="1"/>
  <c r="AA338" i="1"/>
  <c r="AA331" i="1"/>
  <c r="AA325" i="1"/>
  <c r="AA317" i="1"/>
  <c r="AA316" i="1"/>
  <c r="AA309" i="1"/>
  <c r="AA302" i="1"/>
  <c r="AA297" i="1"/>
  <c r="AA287" i="1"/>
  <c r="AA288" i="1"/>
  <c r="AA283" i="1"/>
  <c r="AA274" i="1"/>
  <c r="AA265" i="1"/>
  <c r="AA260" i="1"/>
  <c r="AA258" i="1"/>
  <c r="AA253" i="1"/>
  <c r="AA247" i="1"/>
  <c r="AA240" i="1"/>
  <c r="AA232" i="1"/>
  <c r="AA220" i="1"/>
  <c r="AA221" i="1"/>
  <c r="AA213" i="1"/>
  <c r="AA204" i="1"/>
  <c r="AA194" i="1"/>
  <c r="AA191" i="1"/>
  <c r="AA188" i="1"/>
  <c r="AA186" i="1"/>
  <c r="AA169" i="1"/>
  <c r="AA164" i="1"/>
  <c r="AA157" i="1"/>
  <c r="AA160" i="1"/>
  <c r="AA147" i="1"/>
  <c r="AA138" i="1"/>
  <c r="AA135" i="1"/>
  <c r="AA762" i="1"/>
  <c r="AA763" i="1"/>
  <c r="AA128" i="1"/>
  <c r="AA108" i="1"/>
  <c r="AA100" i="1"/>
  <c r="AA91" i="1"/>
  <c r="AA95" i="1"/>
  <c r="AA83" i="1"/>
  <c r="AA77" i="1"/>
  <c r="AA70" i="1"/>
  <c r="AA66" i="1"/>
  <c r="AA64" i="1"/>
  <c r="AA58" i="1"/>
  <c r="AA45" i="1"/>
  <c r="AA36" i="1"/>
  <c r="AA29" i="1"/>
  <c r="AA30" i="1"/>
  <c r="AA23" i="1"/>
  <c r="AA9" i="1"/>
  <c r="AA850" i="1"/>
  <c r="AA854" i="1"/>
  <c r="AA867" i="1"/>
  <c r="AA833" i="1"/>
  <c r="AA825" i="1"/>
  <c r="AA824" i="1"/>
  <c r="AA815" i="1"/>
  <c r="AA804" i="1"/>
  <c r="AA798" i="1"/>
  <c r="AA783" i="1"/>
  <c r="AA787" i="1"/>
  <c r="AA777" i="1"/>
  <c r="AA772" i="1"/>
  <c r="AA758" i="1"/>
  <c r="AA748" i="1"/>
  <c r="AA749" i="1"/>
  <c r="AA740" i="1"/>
  <c r="AA731" i="1"/>
  <c r="AA721" i="1"/>
  <c r="AA716" i="1"/>
  <c r="AA715" i="1"/>
  <c r="AA702" i="1"/>
  <c r="AA696" i="1"/>
  <c r="AA689" i="1"/>
  <c r="AA681" i="1"/>
  <c r="AA678" i="1"/>
  <c r="AA672" i="1"/>
  <c r="AA667" i="1"/>
  <c r="AA658" i="1"/>
  <c r="AA649" i="1"/>
  <c r="AA650" i="1"/>
  <c r="AA644" i="1"/>
  <c r="AA626" i="1"/>
  <c r="AA618" i="1"/>
  <c r="AA614" i="1"/>
  <c r="AA611" i="1"/>
  <c r="AA609" i="1"/>
  <c r="AA601" i="1"/>
  <c r="AA596" i="1"/>
  <c r="AA586" i="1"/>
  <c r="AA589" i="1"/>
  <c r="AA580" i="1"/>
  <c r="AA575" i="1"/>
  <c r="AA569" i="1"/>
  <c r="AA561" i="1"/>
  <c r="AA563" i="1"/>
  <c r="AA553" i="1"/>
  <c r="AA550" i="1"/>
  <c r="AA538" i="1"/>
  <c r="AA530" i="1"/>
  <c r="AA529" i="1"/>
  <c r="AA527" i="1"/>
  <c r="AA520" i="1"/>
  <c r="AA512" i="1"/>
  <c r="AA503" i="1"/>
  <c r="AA504" i="1"/>
  <c r="AA499" i="1"/>
  <c r="AA458" i="1"/>
  <c r="AA485" i="1"/>
  <c r="AA481" i="1"/>
  <c r="AA480" i="1"/>
  <c r="AA475" i="1"/>
  <c r="AA461" i="1"/>
  <c r="AA449" i="1"/>
  <c r="AA443" i="1"/>
  <c r="AA442" i="1"/>
  <c r="AA436" i="1"/>
  <c r="AA428" i="1"/>
  <c r="AA420" i="1"/>
  <c r="AA411" i="1"/>
  <c r="AA412" i="1"/>
  <c r="AA403" i="1"/>
  <c r="AA400" i="1"/>
  <c r="AA392" i="1"/>
  <c r="AA386" i="1"/>
  <c r="AA387" i="1"/>
  <c r="AA379" i="1"/>
  <c r="AA374" i="1"/>
  <c r="AA364" i="1"/>
  <c r="AA351" i="1"/>
  <c r="AA349" i="1"/>
  <c r="AA345" i="1"/>
  <c r="AA339" i="1"/>
  <c r="AA332" i="1"/>
  <c r="AA321" i="1"/>
  <c r="AA323" i="1"/>
  <c r="AA319" i="1"/>
  <c r="AA310" i="1"/>
  <c r="AA300" i="1"/>
  <c r="AA296" i="1"/>
  <c r="AA295" i="1"/>
  <c r="AA289" i="1"/>
  <c r="AA280" i="1"/>
  <c r="AA276" i="1"/>
  <c r="AA267" i="1"/>
  <c r="AA268" i="1"/>
  <c r="AA259" i="1"/>
  <c r="AA254" i="1"/>
  <c r="AA245" i="1"/>
  <c r="AA238" i="1"/>
  <c r="AA229" i="1"/>
  <c r="AA230" i="1"/>
  <c r="AA219" i="1"/>
  <c r="AA210" i="1"/>
  <c r="AA202" i="1"/>
  <c r="AA197" i="1"/>
  <c r="AA195" i="1"/>
  <c r="AA192" i="1"/>
  <c r="AA182" i="1"/>
  <c r="AA170" i="1"/>
  <c r="AA163" i="1"/>
  <c r="AA166" i="1"/>
  <c r="AA161" i="1"/>
  <c r="AA149" i="1"/>
  <c r="AA141" i="1"/>
  <c r="AA133" i="1"/>
  <c r="AA134" i="1"/>
  <c r="AA765" i="1"/>
  <c r="AA125" i="1"/>
  <c r="AA104" i="1"/>
  <c r="AA98" i="1"/>
  <c r="AA99" i="1"/>
  <c r="AA93" i="1"/>
  <c r="AA86" i="1"/>
  <c r="AA79" i="1"/>
  <c r="AA73" i="1"/>
  <c r="AA69" i="1"/>
  <c r="AA65" i="1"/>
  <c r="AA56" i="1"/>
  <c r="AA44" i="1"/>
  <c r="AA35" i="1"/>
  <c r="AA37" i="1"/>
  <c r="AA31" i="1"/>
  <c r="AA22" i="1"/>
  <c r="AA6" i="1"/>
  <c r="AA7" i="1"/>
  <c r="AA72" i="1"/>
  <c r="AA60" i="1"/>
  <c r="AA41" i="1"/>
  <c r="AA28" i="1"/>
  <c r="AA8" i="1"/>
  <c r="AA849" i="1"/>
  <c r="AA853" i="1"/>
  <c r="AA869" i="1"/>
  <c r="AA866" i="1"/>
  <c r="AA834" i="1"/>
  <c r="AA827" i="1"/>
  <c r="AA813" i="1"/>
  <c r="AA803" i="1"/>
  <c r="AA802" i="1"/>
  <c r="AA800" i="1"/>
  <c r="AA786" i="1"/>
  <c r="AA779" i="1"/>
  <c r="AA770" i="1"/>
  <c r="AA773" i="1"/>
  <c r="AA757" i="1"/>
  <c r="AA747" i="1"/>
  <c r="AA742" i="1"/>
  <c r="AA727" i="1"/>
  <c r="AA730" i="1"/>
  <c r="AA725" i="1"/>
  <c r="AA717" i="1"/>
  <c r="AA699" i="1"/>
  <c r="AA695" i="1"/>
  <c r="AA693" i="1"/>
  <c r="AA687" i="1"/>
  <c r="AA680" i="1"/>
  <c r="AA671" i="1"/>
  <c r="AA668" i="1"/>
  <c r="AA666" i="1"/>
  <c r="AA657" i="1"/>
  <c r="AA652" i="1"/>
  <c r="AA645" i="1"/>
  <c r="AA623" i="1"/>
  <c r="AA627" i="1"/>
  <c r="AA619" i="1"/>
  <c r="AA615" i="1"/>
  <c r="AA608" i="1"/>
  <c r="AA600" i="1"/>
  <c r="AA602" i="1"/>
  <c r="AA592" i="1"/>
  <c r="AA590" i="1"/>
  <c r="AA581" i="1"/>
  <c r="AA574" i="1"/>
  <c r="AA576" i="1"/>
  <c r="AA570" i="1"/>
  <c r="AA559" i="1"/>
  <c r="AA554" i="1"/>
  <c r="AA549" i="1"/>
  <c r="AA546" i="1"/>
  <c r="AA540" i="1"/>
  <c r="AA531" i="1"/>
  <c r="AA523" i="1"/>
  <c r="AA518" i="1"/>
  <c r="AA519" i="1"/>
  <c r="AA510" i="1"/>
  <c r="AA506" i="1"/>
  <c r="AA497" i="1"/>
  <c r="AA457" i="1"/>
  <c r="AA454" i="1"/>
  <c r="AA489" i="1"/>
  <c r="AA482" i="1"/>
  <c r="AA473" i="1"/>
  <c r="AA460" i="1"/>
  <c r="AA463" i="1"/>
  <c r="AA450" i="1"/>
  <c r="AA441" i="1"/>
  <c r="AA437" i="1"/>
  <c r="AA427" i="1"/>
  <c r="AA426" i="1"/>
  <c r="AA421" i="1"/>
  <c r="AA409" i="1"/>
  <c r="AA405" i="1"/>
  <c r="AA398" i="1"/>
  <c r="AA396" i="1"/>
  <c r="AA389" i="1"/>
  <c r="AA383" i="1"/>
  <c r="AA377" i="1"/>
  <c r="AA370" i="1"/>
  <c r="AA373" i="1"/>
  <c r="AA366" i="1"/>
  <c r="AA350" i="1"/>
  <c r="AA343" i="1"/>
  <c r="AA337" i="1"/>
  <c r="AA336" i="1"/>
  <c r="AA333" i="1"/>
  <c r="AA322" i="1"/>
  <c r="AA318" i="1"/>
  <c r="AA308" i="1"/>
  <c r="AA307" i="1"/>
  <c r="AA301" i="1"/>
  <c r="AA298" i="1"/>
  <c r="AA291" i="1"/>
  <c r="AA284" i="1"/>
  <c r="AA282" i="1"/>
  <c r="AA275" i="1"/>
  <c r="AA269" i="1"/>
  <c r="AA262" i="1"/>
  <c r="AA255" i="1"/>
  <c r="AA252" i="1"/>
  <c r="AA246" i="1"/>
  <c r="AA242" i="1"/>
  <c r="AA231" i="1"/>
  <c r="AA218" i="1"/>
  <c r="AA214" i="1"/>
  <c r="AA212" i="1"/>
  <c r="AA205" i="1"/>
  <c r="AA198" i="1"/>
  <c r="AA189" i="1"/>
  <c r="AA185" i="1"/>
  <c r="AA184" i="1"/>
  <c r="AA173" i="1"/>
  <c r="AA165" i="1"/>
  <c r="AA158" i="1"/>
  <c r="AA146" i="1"/>
  <c r="AA145" i="1"/>
  <c r="AA142" i="1"/>
  <c r="AA136" i="1"/>
  <c r="AA764" i="1"/>
  <c r="AA126" i="1"/>
  <c r="AA127" i="1"/>
  <c r="AA107" i="1"/>
  <c r="AA101" i="1"/>
  <c r="AA92" i="1"/>
  <c r="AA84" i="1"/>
  <c r="AA85" i="1"/>
  <c r="AA81" i="1"/>
  <c r="AA71" i="1"/>
  <c r="AA63" i="1"/>
  <c r="AA57" i="1"/>
  <c r="AA59" i="1"/>
  <c r="AA42" i="1"/>
  <c r="AA38" i="1"/>
  <c r="AA32" i="1"/>
  <c r="AA21" i="1"/>
  <c r="AA24" i="1"/>
  <c r="AA10" i="1"/>
  <c r="Z7" i="1"/>
  <c r="Z31" i="1"/>
  <c r="Z825" i="1"/>
  <c r="Z798" i="1"/>
  <c r="Z772" i="1"/>
  <c r="Z740" i="1"/>
  <c r="Z715" i="1"/>
  <c r="Z681" i="1"/>
  <c r="Z658" i="1"/>
  <c r="Z626" i="1"/>
  <c r="Z609" i="1"/>
  <c r="Z589" i="1"/>
  <c r="Z561" i="1"/>
  <c r="Z538" i="1"/>
  <c r="Z520" i="1"/>
  <c r="Z499" i="1"/>
  <c r="Z480" i="1"/>
  <c r="Z443" i="1"/>
  <c r="Z420" i="1"/>
  <c r="Z400" i="1"/>
  <c r="Z379" i="1"/>
  <c r="Z349" i="1"/>
  <c r="Z321" i="1"/>
  <c r="Z300" i="1"/>
  <c r="Z280" i="1"/>
  <c r="Z259" i="1"/>
  <c r="Z229" i="1"/>
  <c r="Z202" i="1"/>
  <c r="Z182" i="1"/>
  <c r="Z161" i="1"/>
  <c r="Z134" i="1"/>
  <c r="Z98" i="1"/>
  <c r="Z79" i="1"/>
  <c r="Z56" i="1"/>
  <c r="Z9" i="1"/>
  <c r="Z23" i="1"/>
  <c r="Z30" i="1"/>
  <c r="Z29" i="1"/>
  <c r="Z36" i="1"/>
  <c r="Z45" i="1"/>
  <c r="Z58" i="1"/>
  <c r="Z64" i="1"/>
  <c r="Z66" i="1"/>
  <c r="Z70" i="1"/>
  <c r="Z77" i="1"/>
  <c r="Z83" i="1"/>
  <c r="Z95" i="1"/>
  <c r="Z91" i="1"/>
  <c r="Z100" i="1"/>
  <c r="Z108" i="1"/>
  <c r="Z128" i="1"/>
  <c r="Z763" i="1"/>
  <c r="Z762" i="1"/>
  <c r="Z135" i="1"/>
  <c r="Z138" i="1"/>
  <c r="Z147" i="1"/>
  <c r="Z160" i="1"/>
  <c r="Z157" i="1"/>
  <c r="Z164" i="1"/>
  <c r="Z169" i="1"/>
  <c r="Z186" i="1"/>
  <c r="Z188" i="1"/>
  <c r="Z191" i="1"/>
  <c r="Z194" i="1"/>
  <c r="Z204" i="1"/>
  <c r="Z213" i="1"/>
  <c r="Z221" i="1"/>
  <c r="Z220" i="1"/>
  <c r="Z232" i="1"/>
  <c r="Z240" i="1"/>
  <c r="Z247" i="1"/>
  <c r="Z253" i="1"/>
  <c r="Z258" i="1"/>
  <c r="Z260" i="1"/>
  <c r="Z265" i="1"/>
  <c r="Z274" i="1"/>
  <c r="Z283" i="1"/>
  <c r="Z288" i="1"/>
  <c r="Z287" i="1"/>
  <c r="Z297" i="1"/>
  <c r="Z302" i="1"/>
  <c r="Z309" i="1"/>
  <c r="Z316" i="1"/>
  <c r="Z317" i="1"/>
  <c r="Z325" i="1"/>
  <c r="Z331" i="1"/>
  <c r="Z338" i="1"/>
  <c r="Z344" i="1"/>
  <c r="Z342" i="1"/>
  <c r="Z352" i="1"/>
  <c r="Z365" i="1"/>
  <c r="Z372" i="1"/>
  <c r="Z378" i="1"/>
  <c r="Z380" i="1"/>
  <c r="Z384" i="1"/>
  <c r="Z393" i="1"/>
  <c r="Z397" i="1"/>
  <c r="Z404" i="1"/>
  <c r="Z402" i="1"/>
  <c r="Z408" i="1"/>
  <c r="Z419" i="1"/>
  <c r="Z430" i="1"/>
  <c r="Z433" i="1"/>
  <c r="Z434" i="1"/>
  <c r="Z444" i="1"/>
  <c r="Z451" i="1"/>
  <c r="Z462" i="1"/>
  <c r="Z472" i="1"/>
  <c r="Z474" i="1"/>
  <c r="Z479" i="1"/>
  <c r="Z488" i="1"/>
  <c r="Z455" i="1"/>
  <c r="Z498" i="1"/>
  <c r="Z496" i="1"/>
  <c r="Z505" i="1"/>
  <c r="Z514" i="1"/>
  <c r="Z517" i="1"/>
  <c r="Z525" i="1"/>
  <c r="Z524" i="1"/>
  <c r="Z532" i="1"/>
  <c r="Z542" i="1"/>
  <c r="Z547" i="1"/>
  <c r="Z555" i="1"/>
  <c r="Z552" i="1"/>
  <c r="Z560" i="1"/>
  <c r="Z567" i="1"/>
  <c r="Z577" i="1"/>
  <c r="Z582" i="1"/>
  <c r="Z583" i="1"/>
  <c r="Z587" i="1"/>
  <c r="Z593" i="1"/>
  <c r="Z599" i="1"/>
  <c r="Z607" i="1"/>
  <c r="Z606" i="1"/>
  <c r="Z613" i="1"/>
  <c r="Z621" i="1"/>
  <c r="Z624" i="1"/>
  <c r="Z646" i="1"/>
  <c r="Z647" i="1"/>
  <c r="Z653" i="1"/>
  <c r="Z659" i="1"/>
  <c r="Z664" i="1"/>
  <c r="Z674" i="1"/>
  <c r="Z675" i="1"/>
  <c r="Z682" i="1"/>
  <c r="Z685" i="1"/>
  <c r="Z692" i="1"/>
  <c r="Z703" i="1"/>
  <c r="Z700" i="1"/>
  <c r="Z713" i="1"/>
  <c r="Z722" i="1"/>
  <c r="Z728" i="1"/>
  <c r="Z741" i="1"/>
  <c r="Z743" i="1"/>
  <c r="Z746" i="1"/>
  <c r="Z759" i="1"/>
  <c r="Z774" i="1"/>
  <c r="Z778" i="1"/>
  <c r="Z776" i="1"/>
  <c r="Z784" i="1"/>
  <c r="Z799" i="1"/>
  <c r="Z806" i="1"/>
  <c r="Z811" i="1"/>
  <c r="Z814" i="1"/>
  <c r="Z826" i="1"/>
  <c r="Z835" i="1"/>
  <c r="Z868" i="1"/>
  <c r="Z851" i="1"/>
  <c r="Z846" i="1"/>
  <c r="Z10" i="1"/>
  <c r="Z24" i="1"/>
  <c r="Z21" i="1"/>
  <c r="Z32" i="1"/>
  <c r="Z38" i="1"/>
  <c r="Z42" i="1"/>
  <c r="Z59" i="1"/>
  <c r="Z57" i="1"/>
  <c r="Z63" i="1"/>
  <c r="Z71" i="1"/>
  <c r="Z81" i="1"/>
  <c r="Z85" i="1"/>
  <c r="Z84" i="1"/>
  <c r="Z92" i="1"/>
  <c r="Z101" i="1"/>
  <c r="Z107" i="1"/>
  <c r="Z127" i="1"/>
  <c r="Z126" i="1"/>
  <c r="Z764" i="1"/>
  <c r="Z136" i="1"/>
  <c r="Z142" i="1"/>
  <c r="Z145" i="1"/>
  <c r="Z146" i="1"/>
  <c r="Z158" i="1"/>
  <c r="Z165" i="1"/>
  <c r="Z173" i="1"/>
  <c r="Z184" i="1"/>
  <c r="Z185" i="1"/>
  <c r="Z189" i="1"/>
  <c r="Z198" i="1"/>
  <c r="Z205" i="1"/>
  <c r="Z212" i="1"/>
  <c r="Z214" i="1"/>
  <c r="Z218" i="1"/>
  <c r="Z231" i="1"/>
  <c r="Z242" i="1"/>
  <c r="Z246" i="1"/>
  <c r="Z252" i="1"/>
  <c r="Z255" i="1"/>
  <c r="Z262" i="1"/>
  <c r="Z269" i="1"/>
  <c r="Z275" i="1"/>
  <c r="Z282" i="1"/>
  <c r="Z284" i="1"/>
  <c r="Z291" i="1"/>
  <c r="Z298" i="1"/>
  <c r="Z301" i="1"/>
  <c r="Z307" i="1"/>
  <c r="Z308" i="1"/>
  <c r="Z318" i="1"/>
  <c r="Z322" i="1"/>
  <c r="Z333" i="1"/>
  <c r="Z336" i="1"/>
  <c r="Z337" i="1"/>
  <c r="Z343" i="1"/>
  <c r="Z350" i="1"/>
  <c r="Z366" i="1"/>
  <c r="Z373" i="1"/>
  <c r="Z370" i="1"/>
  <c r="Z377" i="1"/>
  <c r="Z383" i="1"/>
  <c r="Z389" i="1"/>
  <c r="Z396" i="1"/>
  <c r="Z398" i="1"/>
  <c r="Z405" i="1"/>
  <c r="Z409" i="1"/>
  <c r="Z421" i="1"/>
  <c r="Z426" i="1"/>
  <c r="Z427" i="1"/>
  <c r="Z437" i="1"/>
  <c r="Z441" i="1"/>
  <c r="Z450" i="1"/>
  <c r="Z463" i="1"/>
  <c r="Z460" i="1"/>
  <c r="Z473" i="1"/>
  <c r="Z482" i="1"/>
  <c r="Z489" i="1"/>
  <c r="Z454" i="1"/>
  <c r="Z457" i="1"/>
  <c r="Z497" i="1"/>
  <c r="Z506" i="1"/>
  <c r="Z510" i="1"/>
  <c r="Z519" i="1"/>
  <c r="Z518" i="1"/>
  <c r="Z523" i="1"/>
  <c r="Z531" i="1"/>
  <c r="Z540" i="1"/>
  <c r="Z546" i="1"/>
  <c r="Z549" i="1"/>
  <c r="Z554" i="1"/>
  <c r="Z559" i="1"/>
  <c r="Z570" i="1"/>
  <c r="Z576" i="1"/>
  <c r="Z574" i="1"/>
  <c r="Z581" i="1"/>
  <c r="Z590" i="1"/>
  <c r="Z592" i="1"/>
  <c r="Z602" i="1"/>
  <c r="Z600" i="1"/>
  <c r="Z608" i="1"/>
  <c r="Z615" i="1"/>
  <c r="Z619" i="1"/>
  <c r="Z627" i="1"/>
  <c r="Z623" i="1"/>
  <c r="Z645" i="1"/>
  <c r="Z652" i="1"/>
  <c r="Z657" i="1"/>
  <c r="Z666" i="1"/>
  <c r="Z668" i="1"/>
  <c r="Z671" i="1"/>
  <c r="Z680" i="1"/>
  <c r="Z687" i="1"/>
  <c r="Z693" i="1"/>
  <c r="Z695" i="1"/>
  <c r="Z699" i="1"/>
  <c r="Z717" i="1"/>
  <c r="Z725" i="1"/>
  <c r="Z730" i="1"/>
  <c r="Z727" i="1"/>
  <c r="Z742" i="1"/>
  <c r="Z747" i="1"/>
  <c r="Z757" i="1"/>
  <c r="Z773" i="1"/>
  <c r="Z770" i="1"/>
  <c r="Z779" i="1"/>
  <c r="Z786" i="1"/>
  <c r="Z800" i="1"/>
  <c r="Z802" i="1"/>
  <c r="Z803" i="1"/>
  <c r="Z813" i="1"/>
  <c r="Z827" i="1"/>
  <c r="Z834" i="1"/>
  <c r="Z866" i="1"/>
  <c r="Z869" i="1"/>
  <c r="Z853" i="1"/>
  <c r="Z849" i="1"/>
  <c r="Z848" i="1"/>
  <c r="Z8" i="1"/>
  <c r="Z25" i="1"/>
  <c r="Z28" i="1"/>
  <c r="Z39" i="1"/>
  <c r="Z41" i="1"/>
  <c r="Z43" i="1"/>
  <c r="Z60" i="1"/>
  <c r="Z67" i="1"/>
  <c r="Z72" i="1"/>
  <c r="Z78" i="1"/>
  <c r="Z80" i="1"/>
  <c r="Z87" i="1"/>
  <c r="Z94" i="1"/>
  <c r="Z97" i="1"/>
  <c r="Z105" i="1"/>
  <c r="Z106" i="1"/>
  <c r="Z129" i="1"/>
  <c r="Z761" i="1"/>
  <c r="Z132" i="1"/>
  <c r="Z140" i="1"/>
  <c r="Z139" i="1"/>
  <c r="Z148" i="1"/>
  <c r="Z159" i="1"/>
  <c r="Z167" i="1"/>
  <c r="Z171" i="1"/>
  <c r="Z172" i="1"/>
  <c r="Z183" i="1"/>
  <c r="Z190" i="1"/>
  <c r="Z196" i="1"/>
  <c r="Z201" i="1"/>
  <c r="Z203" i="1"/>
  <c r="Z211" i="1"/>
  <c r="Z217" i="1"/>
  <c r="Z233" i="1"/>
  <c r="Z239" i="1"/>
  <c r="Z244" i="1"/>
  <c r="Z248" i="1"/>
  <c r="Z251" i="1"/>
  <c r="Z261" i="1"/>
  <c r="Z266" i="1"/>
  <c r="Z272" i="1"/>
  <c r="Z273" i="1"/>
  <c r="Z281" i="1"/>
  <c r="Z290" i="1"/>
  <c r="Z294" i="1"/>
  <c r="Z303" i="1"/>
  <c r="Z304" i="1"/>
  <c r="Z311" i="1"/>
  <c r="Z315" i="1"/>
  <c r="Z324" i="1"/>
  <c r="Z329" i="1"/>
  <c r="Z330" i="1"/>
  <c r="Z335" i="1"/>
  <c r="Z346" i="1"/>
  <c r="Z353" i="1"/>
  <c r="Z363" i="1"/>
  <c r="Z367" i="1"/>
  <c r="Z371" i="1"/>
  <c r="Z381" i="1"/>
  <c r="Z385" i="1"/>
  <c r="Z391" i="1"/>
  <c r="Z390" i="1"/>
  <c r="Z399" i="1"/>
  <c r="Z406" i="1"/>
  <c r="Z410" i="1"/>
  <c r="Z422" i="1"/>
  <c r="Z423" i="1"/>
  <c r="Z429" i="1"/>
  <c r="Z435" i="1"/>
  <c r="Z445" i="1"/>
  <c r="Z448" i="1"/>
  <c r="Z447" i="1"/>
  <c r="Z464" i="1"/>
  <c r="Z476" i="1"/>
  <c r="Z483" i="1"/>
  <c r="Z486" i="1"/>
  <c r="Z487" i="1"/>
  <c r="Z456" i="1"/>
  <c r="Z500" i="1"/>
  <c r="Z507" i="1"/>
  <c r="Z511" i="1"/>
  <c r="Z513" i="1"/>
  <c r="Z516" i="1"/>
  <c r="Z526" i="1"/>
  <c r="Z533" i="1"/>
  <c r="Z539" i="1"/>
  <c r="Z541" i="1"/>
  <c r="Z548" i="1"/>
  <c r="Z556" i="1"/>
  <c r="Z562" i="1"/>
  <c r="Z568" i="1"/>
  <c r="Z566" i="1"/>
  <c r="Z573" i="1"/>
  <c r="Z584" i="1"/>
  <c r="Z588" i="1"/>
  <c r="Z594" i="1"/>
  <c r="Z595" i="1"/>
  <c r="Z598" i="1"/>
  <c r="Z605" i="1"/>
  <c r="Z612" i="1"/>
  <c r="Z617" i="1"/>
  <c r="Z620" i="1"/>
  <c r="Z625" i="1"/>
  <c r="Z643" i="1"/>
  <c r="Z651" i="1"/>
  <c r="Z661" i="1"/>
  <c r="Z660" i="1"/>
  <c r="Z665" i="1"/>
  <c r="Z673" i="1"/>
  <c r="Z679" i="1"/>
  <c r="Z688" i="1"/>
  <c r="Z686" i="1"/>
  <c r="Z694" i="1"/>
  <c r="Z701" i="1"/>
  <c r="Z714" i="1"/>
  <c r="Z723" i="1"/>
  <c r="Z724" i="1"/>
  <c r="Z729" i="1"/>
  <c r="Z744" i="1"/>
  <c r="Z750" i="1"/>
  <c r="Z755" i="1"/>
  <c r="Z756" i="1"/>
  <c r="Z771" i="1"/>
  <c r="Z780" i="1"/>
  <c r="Z785" i="1"/>
  <c r="Z796" i="1"/>
  <c r="Z797" i="1"/>
  <c r="Z805" i="1"/>
  <c r="Z812" i="1"/>
  <c r="Z823" i="1"/>
  <c r="Z832" i="1"/>
  <c r="Z836" i="1"/>
  <c r="Z870" i="1"/>
  <c r="Z852" i="1"/>
  <c r="Z847" i="1"/>
  <c r="Z833" i="1"/>
  <c r="Z804" i="1"/>
  <c r="Z777" i="1"/>
  <c r="Z749" i="1"/>
  <c r="Z716" i="1"/>
  <c r="Z689" i="1"/>
  <c r="Z667" i="1"/>
  <c r="Z644" i="1"/>
  <c r="Z611" i="1"/>
  <c r="Z586" i="1"/>
  <c r="Z569" i="1"/>
  <c r="Z550" i="1"/>
  <c r="Z527" i="1"/>
  <c r="Z504" i="1"/>
  <c r="Z481" i="1"/>
  <c r="Z449" i="1"/>
  <c r="Z428" i="1"/>
  <c r="Z403" i="1"/>
  <c r="Z387" i="1"/>
  <c r="Z351" i="1"/>
  <c r="Z332" i="1"/>
  <c r="Z310" i="1"/>
  <c r="Z289" i="1"/>
  <c r="Z268" i="1"/>
  <c r="Z238" i="1"/>
  <c r="Z210" i="1"/>
  <c r="Z192" i="1"/>
  <c r="Z166" i="1"/>
  <c r="Z133" i="1"/>
  <c r="Z104" i="1"/>
  <c r="Z86" i="1"/>
  <c r="Z65" i="1"/>
  <c r="Z37" i="1"/>
  <c r="Z6" i="1"/>
  <c r="Z867" i="1"/>
  <c r="Z815" i="1"/>
  <c r="Z787" i="1"/>
  <c r="Z748" i="1"/>
  <c r="Z721" i="1"/>
  <c r="Z696" i="1"/>
  <c r="Z672" i="1"/>
  <c r="Z650" i="1"/>
  <c r="Z614" i="1"/>
  <c r="Z596" i="1"/>
  <c r="Z575" i="1"/>
  <c r="Z553" i="1"/>
  <c r="Z529" i="1"/>
  <c r="Z503" i="1"/>
  <c r="Z485" i="1"/>
  <c r="Z461" i="1"/>
  <c r="Z436" i="1"/>
  <c r="Z412" i="1"/>
  <c r="Z386" i="1"/>
  <c r="Z364" i="1"/>
  <c r="Z339" i="1"/>
  <c r="Z319" i="1"/>
  <c r="Z295" i="1"/>
  <c r="Z267" i="1"/>
  <c r="Z245" i="1"/>
  <c r="Z219" i="1"/>
  <c r="Z195" i="1"/>
  <c r="Z163" i="1"/>
  <c r="Z141" i="1"/>
  <c r="Z125" i="1"/>
  <c r="Z93" i="1"/>
  <c r="Z69" i="1"/>
  <c r="Z35" i="1"/>
  <c r="Z850" i="1"/>
  <c r="Z854" i="1"/>
  <c r="Z824" i="1"/>
  <c r="Z783" i="1"/>
  <c r="Z758" i="1"/>
  <c r="Z731" i="1"/>
  <c r="Z702" i="1"/>
  <c r="Z678" i="1"/>
  <c r="Z649" i="1"/>
  <c r="Z618" i="1"/>
  <c r="Z601" i="1"/>
  <c r="Z580" i="1"/>
  <c r="Z563" i="1"/>
  <c r="Z530" i="1"/>
  <c r="Z512" i="1"/>
  <c r="Z458" i="1"/>
  <c r="Z475" i="1"/>
  <c r="Z442" i="1"/>
  <c r="Z411" i="1"/>
  <c r="Z392" i="1"/>
  <c r="Z374" i="1"/>
  <c r="Z345" i="1"/>
  <c r="Z323" i="1"/>
  <c r="Z296" i="1"/>
  <c r="Z276" i="1"/>
  <c r="Z254" i="1"/>
  <c r="Z230" i="1"/>
  <c r="Z197" i="1"/>
  <c r="Z170" i="1"/>
  <c r="Z149" i="1"/>
  <c r="Z765" i="1"/>
  <c r="Z99" i="1"/>
  <c r="Z73" i="1"/>
  <c r="Z44" i="1"/>
  <c r="Z22" i="1"/>
  <c r="N868" i="1"/>
  <c r="N835" i="1"/>
  <c r="N826" i="1"/>
  <c r="N799" i="1"/>
  <c r="N784" i="1"/>
  <c r="N778" i="1"/>
  <c r="N743" i="1"/>
  <c r="N741" i="1"/>
  <c r="N722" i="1"/>
  <c r="N700" i="1"/>
  <c r="N659" i="1"/>
  <c r="N624" i="1"/>
  <c r="N613" i="1"/>
  <c r="N606" i="1"/>
  <c r="N607" i="1"/>
  <c r="N599" i="1"/>
  <c r="N593" i="1"/>
  <c r="N567" i="1"/>
  <c r="N560" i="1"/>
  <c r="N555" i="1"/>
  <c r="N547" i="1"/>
  <c r="N532" i="1"/>
  <c r="N524" i="1"/>
  <c r="N525" i="1"/>
  <c r="N517" i="1"/>
  <c r="N505" i="1"/>
  <c r="N498" i="1"/>
  <c r="N488" i="1"/>
  <c r="N474" i="1"/>
  <c r="N444" i="1"/>
  <c r="N434" i="1"/>
  <c r="N404" i="1"/>
  <c r="N397" i="1"/>
  <c r="N372" i="1"/>
  <c r="N365" i="1"/>
  <c r="N331" i="1"/>
  <c r="N317" i="1"/>
  <c r="N316" i="1"/>
  <c r="N309" i="1"/>
  <c r="N297" i="1"/>
  <c r="N288" i="1"/>
  <c r="N283" i="1"/>
  <c r="N274" i="1"/>
  <c r="N240" i="1"/>
  <c r="N232" i="1"/>
  <c r="N220" i="1"/>
  <c r="N204" i="1"/>
  <c r="N164" i="1"/>
  <c r="N160" i="1"/>
  <c r="N762" i="1"/>
  <c r="N763" i="1"/>
  <c r="N100" i="1"/>
  <c r="N58" i="1"/>
  <c r="N29" i="1"/>
  <c r="N30" i="1"/>
  <c r="N23" i="1"/>
  <c r="N867" i="1"/>
  <c r="N833" i="1"/>
  <c r="N825" i="1"/>
  <c r="N824" i="1"/>
  <c r="N804" i="1"/>
  <c r="N798" i="1"/>
  <c r="N777" i="1"/>
  <c r="N772" i="1"/>
  <c r="N748" i="1"/>
  <c r="N749" i="1"/>
  <c r="N716" i="1"/>
  <c r="N715" i="1"/>
  <c r="N702" i="1"/>
  <c r="N681" i="1"/>
  <c r="N658" i="1"/>
  <c r="N650" i="1"/>
  <c r="N626" i="1"/>
  <c r="N618" i="1"/>
  <c r="N614" i="1"/>
  <c r="N601" i="1"/>
  <c r="N569" i="1"/>
  <c r="N561" i="1"/>
  <c r="N553" i="1"/>
  <c r="N530" i="1"/>
  <c r="N504" i="1"/>
  <c r="N499" i="1"/>
  <c r="N481" i="1"/>
  <c r="N480" i="1"/>
  <c r="N475" i="1"/>
  <c r="N449" i="1"/>
  <c r="N443" i="1"/>
  <c r="N442" i="1"/>
  <c r="N436" i="1"/>
  <c r="N411" i="1"/>
  <c r="N403" i="1"/>
  <c r="N364" i="1"/>
  <c r="N332" i="1"/>
  <c r="N323" i="1"/>
  <c r="N310" i="1"/>
  <c r="N296" i="1"/>
  <c r="N295" i="1"/>
  <c r="N289" i="1"/>
  <c r="N230" i="1"/>
  <c r="N219" i="1"/>
  <c r="N202" i="1"/>
  <c r="N170" i="1"/>
  <c r="N166" i="1"/>
  <c r="N98" i="1"/>
  <c r="N99" i="1"/>
  <c r="N93" i="1"/>
  <c r="N86" i="1"/>
  <c r="N79" i="1"/>
  <c r="N31" i="1"/>
  <c r="N22" i="1"/>
  <c r="N847" i="1"/>
  <c r="N805" i="1"/>
  <c r="N797" i="1"/>
  <c r="N785" i="1"/>
  <c r="N771" i="1"/>
  <c r="N724" i="1"/>
  <c r="N723" i="1"/>
  <c r="N714" i="1"/>
  <c r="N701" i="1"/>
  <c r="N694" i="1"/>
  <c r="N679" i="1"/>
  <c r="N660" i="1"/>
  <c r="N651" i="1"/>
  <c r="N625" i="1"/>
  <c r="N620" i="1"/>
  <c r="N612" i="1"/>
  <c r="N595" i="1"/>
  <c r="N594" i="1"/>
  <c r="N568" i="1"/>
  <c r="N562" i="1"/>
  <c r="N548" i="1"/>
  <c r="N541" i="1"/>
  <c r="N539" i="1"/>
  <c r="N526" i="1"/>
  <c r="N487" i="1"/>
  <c r="N486" i="1"/>
  <c r="N448" i="1"/>
  <c r="N435" i="1"/>
  <c r="N410" i="1"/>
  <c r="N399" i="1"/>
  <c r="N371" i="1"/>
  <c r="N330" i="1"/>
  <c r="N324" i="1"/>
  <c r="N290" i="1"/>
  <c r="N281" i="1"/>
  <c r="N273" i="1"/>
  <c r="N239" i="1"/>
  <c r="N203" i="1"/>
  <c r="N190" i="1"/>
  <c r="N183" i="1"/>
  <c r="N172" i="1"/>
  <c r="N171" i="1"/>
  <c r="N159" i="1"/>
  <c r="N94" i="1"/>
  <c r="N80" i="1"/>
  <c r="N78" i="1"/>
  <c r="N848" i="1"/>
  <c r="N849" i="1"/>
  <c r="N869" i="1"/>
  <c r="N834" i="1"/>
  <c r="N803" i="1"/>
  <c r="N786" i="1"/>
  <c r="N779" i="1"/>
  <c r="N773" i="1"/>
  <c r="N747" i="1"/>
  <c r="N742" i="1"/>
  <c r="N695" i="1"/>
  <c r="N693" i="1"/>
  <c r="N680" i="1"/>
  <c r="N652" i="1"/>
  <c r="N619" i="1"/>
  <c r="N608" i="1"/>
  <c r="N600" i="1"/>
  <c r="N554" i="1"/>
  <c r="N549" i="1"/>
  <c r="N540" i="1"/>
  <c r="N531" i="1"/>
  <c r="N518" i="1"/>
  <c r="N519" i="1"/>
  <c r="N506" i="1"/>
  <c r="N497" i="1"/>
  <c r="N482" i="1"/>
  <c r="N473" i="1"/>
  <c r="N450" i="1"/>
  <c r="N409" i="1"/>
  <c r="N405" i="1"/>
  <c r="N398" i="1"/>
  <c r="N373" i="1"/>
  <c r="N366" i="1"/>
  <c r="N322" i="1"/>
  <c r="N318" i="1"/>
  <c r="N308" i="1"/>
  <c r="N282" i="1"/>
  <c r="N275" i="1"/>
  <c r="N231" i="1"/>
  <c r="N218" i="1"/>
  <c r="N189" i="1"/>
  <c r="N185" i="1"/>
  <c r="N184" i="1"/>
  <c r="N165" i="1"/>
  <c r="N158" i="1"/>
  <c r="N764" i="1"/>
  <c r="N92" i="1"/>
  <c r="N84" i="1"/>
  <c r="N85" i="1"/>
  <c r="N57" i="1"/>
  <c r="N59" i="1"/>
  <c r="N24" i="1"/>
</calcChain>
</file>

<file path=xl/comments1.xml><?xml version="1.0" encoding="utf-8"?>
<comments xmlns="http://schemas.openxmlformats.org/spreadsheetml/2006/main">
  <authors>
    <author>NREL</author>
  </authors>
  <commentList>
    <comment ref="BF8" authorId="0">
      <text>
        <r>
          <rPr>
            <b/>
            <sz val="9"/>
            <color indexed="81"/>
            <rFont val="Tahoma"/>
            <family val="2"/>
          </rPr>
          <t>NREL:</t>
        </r>
        <r>
          <rPr>
            <sz val="9"/>
            <color indexed="81"/>
            <rFont val="Tahoma"/>
            <family val="2"/>
          </rPr>
          <t xml:space="preserve">
Typical - ref has different schedule for 2nd and 3rd floor than first</t>
        </r>
      </text>
    </comment>
    <comment ref="F92" authorId="0">
      <text>
        <r>
          <rPr>
            <b/>
            <sz val="9"/>
            <color indexed="81"/>
            <rFont val="Tahoma"/>
            <family val="2"/>
          </rPr>
          <t>NREL:</t>
        </r>
        <r>
          <rPr>
            <sz val="9"/>
            <color indexed="81"/>
            <rFont val="Tahoma"/>
            <family val="2"/>
          </rPr>
          <t xml:space="preserve">
Not adjusted for special computer classrroom with slightly higher plug loads</t>
        </r>
      </text>
    </comment>
    <comment ref="AZ181" authorId="0">
      <text>
        <r>
          <rPr>
            <b/>
            <sz val="9"/>
            <color indexed="81"/>
            <rFont val="Tahoma"/>
            <family val="2"/>
          </rPr>
          <t>NREL:</t>
        </r>
        <r>
          <rPr>
            <sz val="9"/>
            <color indexed="81"/>
            <rFont val="Tahoma"/>
            <family val="2"/>
          </rPr>
          <t xml:space="preserve">
This is for Deli. Bakery only has 0.33 cfm/sf</t>
        </r>
      </text>
    </comment>
    <comment ref="AZ182" authorId="0">
      <text>
        <r>
          <rPr>
            <b/>
            <sz val="9"/>
            <color indexed="81"/>
            <rFont val="Tahoma"/>
            <family val="2"/>
          </rPr>
          <t>NREL:</t>
        </r>
        <r>
          <rPr>
            <sz val="9"/>
            <color indexed="81"/>
            <rFont val="Tahoma"/>
            <family val="2"/>
          </rPr>
          <t xml:space="preserve">
This is for Deli. Bakery only has 0.33 cfm/sf</t>
        </r>
      </text>
    </comment>
    <comment ref="AZ183" authorId="0">
      <text>
        <r>
          <rPr>
            <b/>
            <sz val="9"/>
            <color indexed="81"/>
            <rFont val="Tahoma"/>
            <family val="2"/>
          </rPr>
          <t>NREL:</t>
        </r>
        <r>
          <rPr>
            <sz val="9"/>
            <color indexed="81"/>
            <rFont val="Tahoma"/>
            <family val="2"/>
          </rPr>
          <t xml:space="preserve">
This is for Deli. Bakery only has 0.33 cfm/sf</t>
        </r>
      </text>
    </comment>
    <comment ref="AZ184" authorId="0">
      <text>
        <r>
          <rPr>
            <b/>
            <sz val="9"/>
            <color indexed="81"/>
            <rFont val="Tahoma"/>
            <family val="2"/>
          </rPr>
          <t>NREL:</t>
        </r>
        <r>
          <rPr>
            <sz val="9"/>
            <color indexed="81"/>
            <rFont val="Tahoma"/>
            <family val="2"/>
          </rPr>
          <t xml:space="preserve">
This is for Deli. Bakery only has 0.33 cfm/sf</t>
        </r>
      </text>
    </comment>
    <comment ref="AZ185" authorId="0">
      <text>
        <r>
          <rPr>
            <b/>
            <sz val="9"/>
            <color indexed="81"/>
            <rFont val="Tahoma"/>
            <family val="2"/>
          </rPr>
          <t>NREL:</t>
        </r>
        <r>
          <rPr>
            <sz val="9"/>
            <color indexed="81"/>
            <rFont val="Tahoma"/>
            <family val="2"/>
          </rPr>
          <t xml:space="preserve">
This is for Deli. Bakery only has 0.33 cfm/sf</t>
        </r>
      </text>
    </comment>
    <comment ref="AZ186" authorId="0">
      <text>
        <r>
          <rPr>
            <b/>
            <sz val="9"/>
            <color indexed="81"/>
            <rFont val="Tahoma"/>
            <family val="2"/>
          </rPr>
          <t>NREL:</t>
        </r>
        <r>
          <rPr>
            <sz val="9"/>
            <color indexed="81"/>
            <rFont val="Tahoma"/>
            <family val="2"/>
          </rPr>
          <t xml:space="preserve">
This is for Deli. Bakery only has 0.33 cfm/sf</t>
        </r>
      </text>
    </comment>
    <comment ref="AZ187" authorId="0">
      <text>
        <r>
          <rPr>
            <b/>
            <sz val="9"/>
            <color indexed="81"/>
            <rFont val="Tahoma"/>
            <family val="2"/>
          </rPr>
          <t>NREL:</t>
        </r>
        <r>
          <rPr>
            <sz val="9"/>
            <color indexed="81"/>
            <rFont val="Tahoma"/>
            <family val="2"/>
          </rPr>
          <t xml:space="preserve">
This is for Deli. Bakery only has 0.33 cfm/sf</t>
        </r>
      </text>
    </comment>
    <comment ref="AT383" authorId="0">
      <text>
        <r>
          <rPr>
            <b/>
            <sz val="9"/>
            <color indexed="81"/>
            <rFont val="Tahoma"/>
            <family val="2"/>
          </rPr>
          <t>NREL:</t>
        </r>
        <r>
          <rPr>
            <sz val="9"/>
            <color indexed="81"/>
            <rFont val="Tahoma"/>
            <family val="2"/>
          </rPr>
          <t xml:space="preserve">
This is huge. I wonder if space type should be kitchen/dining</t>
        </r>
      </text>
    </comment>
    <comment ref="AT384" authorId="0">
      <text>
        <r>
          <rPr>
            <b/>
            <sz val="9"/>
            <color indexed="81"/>
            <rFont val="Tahoma"/>
            <family val="2"/>
          </rPr>
          <t>NREL:</t>
        </r>
        <r>
          <rPr>
            <sz val="9"/>
            <color indexed="81"/>
            <rFont val="Tahoma"/>
            <family val="2"/>
          </rPr>
          <t xml:space="preserve">
This is huge. I wonder if space type should be kitchen/dining</t>
        </r>
      </text>
    </comment>
    <comment ref="AT385" authorId="0">
      <text>
        <r>
          <rPr>
            <b/>
            <sz val="9"/>
            <color indexed="81"/>
            <rFont val="Tahoma"/>
            <family val="2"/>
          </rPr>
          <t>NREL:</t>
        </r>
        <r>
          <rPr>
            <sz val="9"/>
            <color indexed="81"/>
            <rFont val="Tahoma"/>
            <family val="2"/>
          </rPr>
          <t xml:space="preserve">
This is huge. I wonder if space type should be kitchen/dining</t>
        </r>
      </text>
    </comment>
    <comment ref="AT386" authorId="0">
      <text>
        <r>
          <rPr>
            <b/>
            <sz val="9"/>
            <color indexed="81"/>
            <rFont val="Tahoma"/>
            <family val="2"/>
          </rPr>
          <t>NREL:</t>
        </r>
        <r>
          <rPr>
            <sz val="9"/>
            <color indexed="81"/>
            <rFont val="Tahoma"/>
            <family val="2"/>
          </rPr>
          <t xml:space="preserve">
This is huge. I wonder if space type should be kitchen/dining</t>
        </r>
      </text>
    </comment>
    <comment ref="AT387" authorId="0">
      <text>
        <r>
          <rPr>
            <b/>
            <sz val="9"/>
            <color indexed="81"/>
            <rFont val="Tahoma"/>
            <family val="2"/>
          </rPr>
          <t>NREL:</t>
        </r>
        <r>
          <rPr>
            <sz val="9"/>
            <color indexed="81"/>
            <rFont val="Tahoma"/>
            <family val="2"/>
          </rPr>
          <t xml:space="preserve">
This is huge. I wonder if space type should be kitchen/dining</t>
        </r>
      </text>
    </comment>
    <comment ref="AT388" authorId="0">
      <text>
        <r>
          <rPr>
            <b/>
            <sz val="9"/>
            <color indexed="81"/>
            <rFont val="Tahoma"/>
            <family val="2"/>
          </rPr>
          <t>NREL:</t>
        </r>
        <r>
          <rPr>
            <sz val="9"/>
            <color indexed="81"/>
            <rFont val="Tahoma"/>
            <family val="2"/>
          </rPr>
          <t xml:space="preserve">
This is huge. I wonder if space type should be kitchen/dining</t>
        </r>
      </text>
    </comment>
    <comment ref="AT414" authorId="0">
      <text>
        <r>
          <rPr>
            <b/>
            <sz val="9"/>
            <color indexed="81"/>
            <rFont val="Tahoma"/>
            <family val="2"/>
          </rPr>
          <t>NREL:</t>
        </r>
        <r>
          <rPr>
            <sz val="9"/>
            <color indexed="81"/>
            <rFont val="Tahoma"/>
            <family val="2"/>
          </rPr>
          <t xml:space="preserve">
This is huge. I wonder if space type should be kitchen/dining</t>
        </r>
      </text>
    </comment>
    <comment ref="AT643" authorId="0">
      <text>
        <r>
          <rPr>
            <b/>
            <sz val="9"/>
            <color indexed="81"/>
            <rFont val="Tahoma"/>
            <family val="2"/>
          </rPr>
          <t>NREL:</t>
        </r>
        <r>
          <rPr>
            <sz val="9"/>
            <color indexed="81"/>
            <rFont val="Tahoma"/>
            <family val="2"/>
          </rPr>
          <t xml:space="preserve">
There is also a 2400 OR with 4x as many people that still shows 2gal/hr.</t>
        </r>
      </text>
    </comment>
    <comment ref="AT644" authorId="0">
      <text>
        <r>
          <rPr>
            <b/>
            <sz val="9"/>
            <color indexed="81"/>
            <rFont val="Tahoma"/>
            <family val="2"/>
          </rPr>
          <t>NREL:</t>
        </r>
        <r>
          <rPr>
            <sz val="9"/>
            <color indexed="81"/>
            <rFont val="Tahoma"/>
            <family val="2"/>
          </rPr>
          <t xml:space="preserve">
There is also a 2400 OR with 4x as many people that still shows 2gal/hr.</t>
        </r>
      </text>
    </comment>
    <comment ref="AT645" authorId="0">
      <text>
        <r>
          <rPr>
            <b/>
            <sz val="9"/>
            <color indexed="81"/>
            <rFont val="Tahoma"/>
            <family val="2"/>
          </rPr>
          <t>NREL:</t>
        </r>
        <r>
          <rPr>
            <sz val="9"/>
            <color indexed="81"/>
            <rFont val="Tahoma"/>
            <family val="2"/>
          </rPr>
          <t xml:space="preserve">
There is also a 2400 OR with 4x as many people that still shows 2gal/hr.</t>
        </r>
      </text>
    </comment>
    <comment ref="AT646" authorId="0">
      <text>
        <r>
          <rPr>
            <b/>
            <sz val="9"/>
            <color indexed="81"/>
            <rFont val="Tahoma"/>
            <family val="2"/>
          </rPr>
          <t>NREL:</t>
        </r>
        <r>
          <rPr>
            <sz val="9"/>
            <color indexed="81"/>
            <rFont val="Tahoma"/>
            <family val="2"/>
          </rPr>
          <t xml:space="preserve">
There is also a 2400 OR with 4x as many people that still shows 2gal/hr.</t>
        </r>
      </text>
    </comment>
    <comment ref="AT647" authorId="0">
      <text>
        <r>
          <rPr>
            <b/>
            <sz val="9"/>
            <color indexed="81"/>
            <rFont val="Tahoma"/>
            <family val="2"/>
          </rPr>
          <t>NREL:</t>
        </r>
        <r>
          <rPr>
            <sz val="9"/>
            <color indexed="81"/>
            <rFont val="Tahoma"/>
            <family val="2"/>
          </rPr>
          <t xml:space="preserve">
There is also a 2400 OR with 4x as many people that still shows 2gal/hr.</t>
        </r>
      </text>
    </comment>
    <comment ref="AT648" authorId="0">
      <text>
        <r>
          <rPr>
            <b/>
            <sz val="9"/>
            <color indexed="81"/>
            <rFont val="Tahoma"/>
            <family val="2"/>
          </rPr>
          <t>NREL:</t>
        </r>
        <r>
          <rPr>
            <sz val="9"/>
            <color indexed="81"/>
            <rFont val="Tahoma"/>
            <family val="2"/>
          </rPr>
          <t xml:space="preserve">
There is also a 2400 OR with 4x as many people that still shows 2gal/hr.</t>
        </r>
      </text>
    </comment>
    <comment ref="AT655" authorId="0">
      <text>
        <r>
          <rPr>
            <b/>
            <sz val="9"/>
            <color indexed="81"/>
            <rFont val="Tahoma"/>
            <family val="2"/>
          </rPr>
          <t>NREL:</t>
        </r>
        <r>
          <rPr>
            <sz val="9"/>
            <color indexed="81"/>
            <rFont val="Tahoma"/>
            <family val="2"/>
          </rPr>
          <t xml:space="preserve">
There is also a 2400 OR with 4x as many people that still shows 2gal/hr.</t>
        </r>
      </text>
    </comment>
    <comment ref="F658" authorId="0">
      <text>
        <r>
          <rPr>
            <b/>
            <sz val="9"/>
            <color indexed="81"/>
            <rFont val="Tahoma"/>
            <charset val="1"/>
          </rPr>
          <t>NREL:</t>
        </r>
        <r>
          <rPr>
            <sz val="9"/>
            <color indexed="81"/>
            <rFont val="Tahoma"/>
            <charset val="1"/>
          </rPr>
          <t xml:space="preserve">
Step down and Recovery same as this</t>
        </r>
      </text>
    </comment>
    <comment ref="AT671" authorId="0">
      <text>
        <r>
          <rPr>
            <b/>
            <sz val="9"/>
            <color indexed="81"/>
            <rFont val="Tahoma"/>
            <family val="2"/>
          </rPr>
          <t>NREL:</t>
        </r>
        <r>
          <rPr>
            <sz val="9"/>
            <color indexed="81"/>
            <rFont val="Tahoma"/>
            <family val="2"/>
          </rPr>
          <t xml:space="preserve">
average size across 8 rooms</t>
        </r>
      </text>
    </comment>
    <comment ref="AT672" authorId="0">
      <text>
        <r>
          <rPr>
            <b/>
            <sz val="9"/>
            <color indexed="81"/>
            <rFont val="Tahoma"/>
            <family val="2"/>
          </rPr>
          <t>NREL:</t>
        </r>
        <r>
          <rPr>
            <sz val="9"/>
            <color indexed="81"/>
            <rFont val="Tahoma"/>
            <family val="2"/>
          </rPr>
          <t xml:space="preserve">
average size across 8 rooms</t>
        </r>
      </text>
    </comment>
    <comment ref="AT673" authorId="0">
      <text>
        <r>
          <rPr>
            <b/>
            <sz val="9"/>
            <color indexed="81"/>
            <rFont val="Tahoma"/>
            <family val="2"/>
          </rPr>
          <t>NREL:</t>
        </r>
        <r>
          <rPr>
            <sz val="9"/>
            <color indexed="81"/>
            <rFont val="Tahoma"/>
            <family val="2"/>
          </rPr>
          <t xml:space="preserve">
average size across 8 rooms</t>
        </r>
      </text>
    </comment>
    <comment ref="AT674" authorId="0">
      <text>
        <r>
          <rPr>
            <b/>
            <sz val="9"/>
            <color indexed="81"/>
            <rFont val="Tahoma"/>
            <family val="2"/>
          </rPr>
          <t>NREL:</t>
        </r>
        <r>
          <rPr>
            <sz val="9"/>
            <color indexed="81"/>
            <rFont val="Tahoma"/>
            <family val="2"/>
          </rPr>
          <t xml:space="preserve">
average size across 8 rooms</t>
        </r>
      </text>
    </comment>
    <comment ref="AT675" authorId="0">
      <text>
        <r>
          <rPr>
            <b/>
            <sz val="9"/>
            <color indexed="81"/>
            <rFont val="Tahoma"/>
            <family val="2"/>
          </rPr>
          <t>NREL:</t>
        </r>
        <r>
          <rPr>
            <sz val="9"/>
            <color indexed="81"/>
            <rFont val="Tahoma"/>
            <family val="2"/>
          </rPr>
          <t xml:space="preserve">
average size across 8 rooms</t>
        </r>
      </text>
    </comment>
    <comment ref="AT676" authorId="0">
      <text>
        <r>
          <rPr>
            <b/>
            <sz val="9"/>
            <color indexed="81"/>
            <rFont val="Tahoma"/>
            <family val="2"/>
          </rPr>
          <t>NREL:</t>
        </r>
        <r>
          <rPr>
            <sz val="9"/>
            <color indexed="81"/>
            <rFont val="Tahoma"/>
            <family val="2"/>
          </rPr>
          <t xml:space="preserve">
average size across 8 rooms</t>
        </r>
      </text>
    </comment>
    <comment ref="AT677" authorId="0">
      <text>
        <r>
          <rPr>
            <b/>
            <sz val="9"/>
            <color indexed="81"/>
            <rFont val="Tahoma"/>
            <family val="2"/>
          </rPr>
          <t>NREL:</t>
        </r>
        <r>
          <rPr>
            <sz val="9"/>
            <color indexed="81"/>
            <rFont val="Tahoma"/>
            <family val="2"/>
          </rPr>
          <t xml:space="preserve">
average size across 8 rooms</t>
        </r>
      </text>
    </comment>
    <comment ref="BF723"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 ref="BF742"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 ref="BF748"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List>
</comments>
</file>

<file path=xl/sharedStrings.xml><?xml version="1.0" encoding="utf-8"?>
<sst xmlns="http://schemas.openxmlformats.org/spreadsheetml/2006/main" count="50396" uniqueCount="4024">
  <si>
    <t>Lighting</t>
  </si>
  <si>
    <t>Ventilation</t>
  </si>
  <si>
    <t>Occupancy</t>
  </si>
  <si>
    <t>Ventilation Standard</t>
  </si>
  <si>
    <t>Gas Equipment</t>
  </si>
  <si>
    <t>W/ft</t>
  </si>
  <si>
    <t>Infiltration</t>
  </si>
  <si>
    <t>W/ft^2</t>
  </si>
  <si>
    <t>ach</t>
  </si>
  <si>
    <t>Electric Plug Loads</t>
  </si>
  <si>
    <t>ASHRAE_189.1-2009_ClimateZone 1-3_SecondarySchool_Auditorium</t>
  </si>
  <si>
    <t>CBECS_Before-1980_Hospital_PhysTherapy</t>
  </si>
  <si>
    <t>CBECS_1980-2004_Hospital_ER_Exam</t>
  </si>
  <si>
    <t>ASHRAE_189.1-2009_ClimateZone 4-8_LargeHotel_Corridor</t>
  </si>
  <si>
    <t>ASHRAE_90.1-2004_Hospital_OR</t>
  </si>
  <si>
    <t>ASHRAE_189.1-2009_ClimateZone 4-8_SecondarySchool_Mechanical</t>
  </si>
  <si>
    <t>ASHRAE_90.1-2004_SmallHotel_Meeting</t>
  </si>
  <si>
    <t>ASHRAE_189.1-2009_ClimateZone 4-8_SecondarySchool_Kitchen</t>
  </si>
  <si>
    <t>ASHRAE_90.1-2004_Outpatient_Soil Work</t>
  </si>
  <si>
    <t>ASHRAE_90.1-2004_Hospital_Radiology</t>
  </si>
  <si>
    <t>ASHRAE_189.1-2009_ClimateZone 4-8_Warehouse_Office</t>
  </si>
  <si>
    <t>ASHRAE_90.1-2004_Hospital_NurseStn</t>
  </si>
  <si>
    <t>CBECS_Before-1980_Outpatient_BioHazard</t>
  </si>
  <si>
    <t>CBECS_Before-1980_PrimarySchool_Office</t>
  </si>
  <si>
    <t>CBECS_1980-2004_SmallHotel_Exercise</t>
  </si>
  <si>
    <t>CBECS_Before-1980_Retail_Back_Space</t>
  </si>
  <si>
    <t>CBECS_1980-2004_SmallHotel_Mechanical</t>
  </si>
  <si>
    <t>ASHRAE_189.1-2009_ClimateZone 4-8_Hospital_PhysTherapy</t>
  </si>
  <si>
    <t>ASHRAE_189.1-2009_ClimateZone 4-8_SecondarySchool_Cafeteria</t>
  </si>
  <si>
    <t>ASHRAE_189.1-2009_ClimateZone 1-3_Retail_Entry</t>
  </si>
  <si>
    <t>CBECS_Before-1980_FullServiceRestaurant_Kitchen</t>
  </si>
  <si>
    <t>ASHRAE_189.1-2009_ClimateZone 1-3_Outpatient_BioHazard</t>
  </si>
  <si>
    <t>ASHRAE_90.1-2004_SmallHotel_Storage</t>
  </si>
  <si>
    <t>CBECS_1980-2004_SmallHotel_Office</t>
  </si>
  <si>
    <t>CBECS_Before-1980_Outpatient_Office</t>
  </si>
  <si>
    <t>CBECS_Before-1980_SmallHotel_Laundry</t>
  </si>
  <si>
    <t>ASHRAE_90.1-2004_Outpatient_Elec/MechRoom</t>
  </si>
  <si>
    <t>ASHRAE_90.1-2004_SuperMarket_DryStorage</t>
  </si>
  <si>
    <t>ASHRAE_189.1-2009_ClimateZone 4-8_Hospital_ER_NurseStn</t>
  </si>
  <si>
    <t>CBECS_Before-1980_Hospital_Lobby/Records</t>
  </si>
  <si>
    <t>CBECS_Before-1980_SecondarySchool_Corridor</t>
  </si>
  <si>
    <t>CBECS_Before-1980_FullServiceRestaurant_Dining</t>
  </si>
  <si>
    <t>ASHRAE_90.1-2004_Outpatient_MRI</t>
  </si>
  <si>
    <t>ASHRAE_189.1-2009_ClimateZone 1-3_Hospital_Kitchen</t>
  </si>
  <si>
    <t>CBECS_1980-2004_LargeHotel_Storage</t>
  </si>
  <si>
    <t>CBECS_1980-2004_SmallHotel_PublicRestroom</t>
  </si>
  <si>
    <t>ASHRAE_189.1-2009_ClimateZone 4-8_Outpatient_OR</t>
  </si>
  <si>
    <t>CBECS_Before-1980_Hospital_PatCorridor</t>
  </si>
  <si>
    <t>CBECS_1980-2004_SuperMarket_Deli/Bakery</t>
  </si>
  <si>
    <t>CBECS_1980-2004_SmallHotel_StaffLounge</t>
  </si>
  <si>
    <t>ASHRAE_189.1-2009_ClimateZone 4-8_Retail_Back_Space</t>
  </si>
  <si>
    <t>ASHRAE_189.1-2009_ClimateZone 4-8_Retail_Core</t>
  </si>
  <si>
    <t>ASHRAE_189.1-2009_ClimateZone 1-3_Outpatient_Hall</t>
  </si>
  <si>
    <t>ASHRAE_189.1-2009_ClimateZone 1-3_SmallHotel_GuestRoom</t>
  </si>
  <si>
    <t>ASHRAE_189.1-2009_ClimateZone 1-3_Outpatient_IT_Room</t>
  </si>
  <si>
    <t>CBECS_1980-2004_Hospital_PatRoom</t>
  </si>
  <si>
    <t>ASHRAE_189.1-2009_ClimateZone 4-8_LargeHotel_Kitchen</t>
  </si>
  <si>
    <t>ASHRAE_189.1-2009_ClimateZone 4-8_Hospital_Lobby/Records</t>
  </si>
  <si>
    <t>CBECS_Before-1980_SuperMarket_Sales/Produce</t>
  </si>
  <si>
    <t>CBECS_Before-1980_PrimarySchool_Lobby</t>
  </si>
  <si>
    <t>ASHRAE_189.1-2009_ClimateZone 4-8_Hospital_ICU_NurseStn</t>
  </si>
  <si>
    <t>ASHRAE_189.1-2009_ClimateZone 4-8_SecondarySchool_Corridor</t>
  </si>
  <si>
    <t>ASHRAE_90.1-2004_SecondarySchool_Lobby</t>
  </si>
  <si>
    <t>CBECS_1980-2004_Hospital_PatCorridor</t>
  </si>
  <si>
    <t>ASHRAE_90.1-2004_LargeHotel_Retail</t>
  </si>
  <si>
    <t>ASHRAE_189.1-2009_ClimateZone 1-3_LargeHotel_Corridor</t>
  </si>
  <si>
    <t>CBECS_Before-1980_Hospital_NurseStn</t>
  </si>
  <si>
    <t>ASHRAE_189.1-2009_ClimateZone 1-3_Outpatient_Office</t>
  </si>
  <si>
    <t>ASHRAE_90.1-2004_SecondarySchool_Corridor</t>
  </si>
  <si>
    <t>ASHRAE_189.1-2009_ClimateZone 4-8_Outpatient_Elec/MechRoom</t>
  </si>
  <si>
    <t>CBECS_Before-1980_SecondarySchool_Kitchen</t>
  </si>
  <si>
    <t>CBECS_1980-2004_SecondarySchool_Mechanical</t>
  </si>
  <si>
    <t>CBECS_Before-1980_SecondarySchool_Auditorium</t>
  </si>
  <si>
    <t>ASHRAE_189.1-2009_ClimateZone 4-8_QuickServiceRestaurant_Dining</t>
  </si>
  <si>
    <t>CBECS_Before-1980_LargeHotel_Storage</t>
  </si>
  <si>
    <t>ASHRAE_90.1-2004_PrimarySchool_Corridor</t>
  </si>
  <si>
    <t>ASHRAE_189.1-2009_ClimateZone 1-3_PrimarySchool_Gym</t>
  </si>
  <si>
    <t>CBECS_1980-2004_Outpatient_Office</t>
  </si>
  <si>
    <t>ASHRAE_189.1-2009_ClimateZone 4-8_Outpatient_Stair</t>
  </si>
  <si>
    <t>CBECS_Before-1980_SmallHotel_Mechanical</t>
  </si>
  <si>
    <t>ASHRAE_189.1-2009_ClimateZone 1-3_Retail_Core</t>
  </si>
  <si>
    <t>ASHRAE_189.1-2009_ClimateZone 4-8_Hospital_Corridor</t>
  </si>
  <si>
    <t>ASHRAE_90.1-2004_Hospital_PatCorridor</t>
  </si>
  <si>
    <t>ASHRAE_189.1-2009_ClimateZone 4-8_SmallHotel_Laundry</t>
  </si>
  <si>
    <t>ASHRAE_189.1-2009_ClimateZone 1-3_Hospital_ICU_Open</t>
  </si>
  <si>
    <t>CBECS_Before-1980_Outpatient_Soil Work</t>
  </si>
  <si>
    <t>ASHRAE_189.1-2009_ClimateZone 4-8_Outpatient_Hall</t>
  </si>
  <si>
    <t>CBECS_1980-2004_LargeHotel_Retail</t>
  </si>
  <si>
    <t>ASHRAE_90.1-2004_PrimarySchool_Lobby</t>
  </si>
  <si>
    <t>ASHRAE_90.1-2004_Outpatient_MRI_Control</t>
  </si>
  <si>
    <t>ASHRAE_189.1-2009_ClimateZone 4-8_Hospital_NurseStn</t>
  </si>
  <si>
    <t>CBECS_1980-2004_Hospital_Office</t>
  </si>
  <si>
    <t>ASHRAE_189.1-2009_ClimateZone 4-8_PrimarySchool_Restroom</t>
  </si>
  <si>
    <t>ASHRAE_189.1-2009_ClimateZone 1-3_SmallHotel_Meeting</t>
  </si>
  <si>
    <t>CBECS_1980-2004_Outpatient_BioHazard</t>
  </si>
  <si>
    <t>CBECS_1980-2004_SmallHotel_Storage</t>
  </si>
  <si>
    <t>ASHRAE_189.1-2009_ClimateZone 1-3_FullServiceRestaurant_Dining</t>
  </si>
  <si>
    <t>ASHRAE_189.1-2009_ClimateZone 1-3_Outpatient_Xray</t>
  </si>
  <si>
    <t>ASHRAE_90.1-2004_Outpatient_Stair</t>
  </si>
  <si>
    <t>ASHRAE_189.1-2009_ClimateZone 1-3_Outpatient_MRI_Control</t>
  </si>
  <si>
    <t>ASHRAE_189.1-2009_ClimateZone 1-3_Outpatient_MedGas</t>
  </si>
  <si>
    <t>CBECS_Before-1980_Outpatient_Xray</t>
  </si>
  <si>
    <t>ASHRAE_90.1-2004_Outpatient_ProcedureRoom</t>
  </si>
  <si>
    <t>ASHRAE_189.1-2009_ClimateZone 1-3_SecondarySchool_Gym</t>
  </si>
  <si>
    <t>CBECS_1980-2004_Hospital_ICU_PatRm</t>
  </si>
  <si>
    <t>ASHRAE_189.1-2009_ClimateZone 1-3_PrimarySchool_Lobby</t>
  </si>
  <si>
    <t>CBECS_1980-2004_LargeHotel_Corridor</t>
  </si>
  <si>
    <t>ASHRAE_189.1-2009_ClimateZone 4-8_SuperMarket_Deli/Bakery</t>
  </si>
  <si>
    <t>ASHRAE_189.1-2009_ClimateZone 1-3_LargeHotel_Kitchen</t>
  </si>
  <si>
    <t>CBECS_Before-1980_LargeHotel_Mechanical</t>
  </si>
  <si>
    <t>CBECS_Before-1980_Outpatient_ProcedureRoom</t>
  </si>
  <si>
    <t>ASHRAE_90.1-2004_Warehouse_Bulk</t>
  </si>
  <si>
    <t>ASHRAE_90.1-2004_Outpatient_Xray</t>
  </si>
  <si>
    <t>CBECS_Before-1980_SmallHotel_Stair</t>
  </si>
  <si>
    <t>CBECS_1980-2004_Hospital_OR</t>
  </si>
  <si>
    <t>ASHRAE_90.1-2004_StripMall</t>
  </si>
  <si>
    <t>ASHRAE_189.1-2009_ClimateZone 4-8_SmallHotel_Meeting</t>
  </si>
  <si>
    <t>ASHRAE_189.1-2009_ClimateZone 4-8_Outpatient_PreOp</t>
  </si>
  <si>
    <t>ASHRAE_90.1-2004_PrimarySchool_Kitchen</t>
  </si>
  <si>
    <t>ASHRAE_90.1-2004_Warehouse_Fine</t>
  </si>
  <si>
    <t>ASHRAE_189.1-2009_ClimateZone 1-3_Outpatient_Stair</t>
  </si>
  <si>
    <t>ASHRAE_90.1-2004_LargeHotel_Lobby</t>
  </si>
  <si>
    <t>ASHRAE_90.1-2004_Outpatient_PhysicalTherapy</t>
  </si>
  <si>
    <t>ASHRAE_189.1-2009_ClimateZone 1-3_Outpatient_MRI</t>
  </si>
  <si>
    <t>CBECS_Before-1980_Outpatient_MRI_Control</t>
  </si>
  <si>
    <t>ASHRAE_90.1-2004_SecondarySchool_Library</t>
  </si>
  <si>
    <t>ASHRAE_90.1-2004_Outpatient_Anesthesia</t>
  </si>
  <si>
    <t>CBECS_Before-1980_QuickServiceRestaurant_Kitchen</t>
  </si>
  <si>
    <t>ASHRAE_189.1-2009_ClimateZone 4-8_Outpatient_Anesthesia</t>
  </si>
  <si>
    <t>CBECS_Before-1980_Hospital_ER_NurseStn</t>
  </si>
  <si>
    <t>ASHRAE_90.1-2004_Retail_Entry</t>
  </si>
  <si>
    <t>CBECS_Before-1980_LargeHotel_Corridor</t>
  </si>
  <si>
    <t>ASHRAE_189.1-2009_ClimateZone 1-3_Outpatient_PhysicalTherapy</t>
  </si>
  <si>
    <t>ASHRAE_90.1-2004_Hospital_Kitchen</t>
  </si>
  <si>
    <t>ASHRAE_189.1-2009_ClimateZone 1-3_PrimarySchool_Kitchen</t>
  </si>
  <si>
    <t>CBECS_Before-1980_Hospital_ICU_PatRm</t>
  </si>
  <si>
    <t>CBECS_Before-1980_LargeHotel_GuestRoom</t>
  </si>
  <si>
    <t>ASHRAE_189.1-2009_ClimateZone 1-3_Hospital_Lobby/Records</t>
  </si>
  <si>
    <t>CBECS_1980-2004_Outpatient_NurseStation</t>
  </si>
  <si>
    <t>CBECS_1980-2004_SecondarySchool_Corridor</t>
  </si>
  <si>
    <t>CBECS_1980-2004_SuperMarket_Office</t>
  </si>
  <si>
    <t>CBECS_Before-1980_Outpatient_Exam</t>
  </si>
  <si>
    <t>CBECS_Before-1980_Outpatient_CleanWork</t>
  </si>
  <si>
    <t>CBECS_Before-1980_Outpatient_Cafe</t>
  </si>
  <si>
    <t>ASHRAE_189.1-2009_ClimateZone 4-8_Outpatient_Soil Work</t>
  </si>
  <si>
    <t>CBECS_Before-1980_SuperMarket_Deli/Bakery</t>
  </si>
  <si>
    <t>ASHRAE_90.1-2004_SmallHotel_Corridor</t>
  </si>
  <si>
    <t>ASHRAE_189.1-2009_ClimateZone 1-3_SecondarySchool_Restroom</t>
  </si>
  <si>
    <t>CBECS_Before-1980_SmallHotel_Office</t>
  </si>
  <si>
    <t>ASHRAE_189.1-2009_ClimateZone 1-3_QuickServiceRestaurant_Kitchen</t>
  </si>
  <si>
    <t>ASHRAE_189.1-2009_ClimateZone 4-8_SecondarySchool_Office</t>
  </si>
  <si>
    <t>CBECS_Before-1980_Outpatient_Toilet</t>
  </si>
  <si>
    <t>ASHRAE_90.1-2004_SecondarySchool_Restroom</t>
  </si>
  <si>
    <t>ASHRAE_189.1-2009_ClimateZone 1-3_SuperMarket_Deli/Bakery</t>
  </si>
  <si>
    <t>CBECS_1980-2004_SecondarySchool_Library</t>
  </si>
  <si>
    <t>CBECS_1980-2004_Outpatient_MedGas</t>
  </si>
  <si>
    <t>ASHRAE_189.1-2009_ClimateZone 1-3_LargeHotel_Retail</t>
  </si>
  <si>
    <t>ASHRAE_189.1-2009_ClimateZone 4-8_Outpatient_MRI_Control</t>
  </si>
  <si>
    <t>CBECS_1980-2004_Hospital_Radiology</t>
  </si>
  <si>
    <t>ASHRAE_90.1-2004_Outpatient_Toilet</t>
  </si>
  <si>
    <t>ASHRAE_189.1-2009_ClimateZone 4-8_SmallHotel_GuestLounge</t>
  </si>
  <si>
    <t>ASHRAE_189.1-2009_ClimateZone 1-3_FullServiceRestaurant_Kitchen</t>
  </si>
  <si>
    <t>ASHRAE_189.1-2009_ClimateZone 4-8_PrimarySchool_Mechanical</t>
  </si>
  <si>
    <t>ASHRAE_189.1-2009_ClimateZone 4-8_LargeHotel_Storage</t>
  </si>
  <si>
    <t>ASHRAE_90.1-2004_Outpatient_Lobby</t>
  </si>
  <si>
    <t>ASHRAE_90.1-2004_Outpatient_CleanWork</t>
  </si>
  <si>
    <t>CBECS_Before-1980_Outpatient_Lobby</t>
  </si>
  <si>
    <t>CBECS_1980-2004_SuperMarket_DryStorage</t>
  </si>
  <si>
    <t>CBECS_1980-2004_Outpatient_LockerRoom</t>
  </si>
  <si>
    <t>CBECS_1980-2004_Outpatient_Elec/MechRoom</t>
  </si>
  <si>
    <t>ASHRAE_189.1-2009_ClimateZone 1-3_Hospital_NurseStn</t>
  </si>
  <si>
    <t>ASHRAE_90.1-2004_SecondarySchool_Classroom</t>
  </si>
  <si>
    <t>CBECS_Before-1980_SecondarySchool_Lobby</t>
  </si>
  <si>
    <t>ASHRAE_189.1-2009_ClimateZone 4-8_Outpatient_MRI</t>
  </si>
  <si>
    <t>ASHRAE_90.1-2004_Outpatient_IT_Room</t>
  </si>
  <si>
    <t>CBECS_Before-1980_LargeHotel_Cafe</t>
  </si>
  <si>
    <t>ASHRAE_90.1-2004_SecondarySchool_Gym</t>
  </si>
  <si>
    <t>ASHRAE_189.1-2009_ClimateZone 4-8_Hospital_PatCorridor</t>
  </si>
  <si>
    <t>ASHRAE_189.1-2009_ClimateZone 4-8_SmallHotel_Office</t>
  </si>
  <si>
    <t>CBECS_1980-2004_SmallHotel_Stair</t>
  </si>
  <si>
    <t>CBECS_Before-1980_SmallHotel_GuestRoom</t>
  </si>
  <si>
    <t>ASHRAE_189.1-2009_ClimateZone 4-8_SmallHotel_Stair</t>
  </si>
  <si>
    <t>CBECS_1980-2004_PrimarySchool_Corridor</t>
  </si>
  <si>
    <t>CBECS_1980-2004_SecondarySchool_Lobby</t>
  </si>
  <si>
    <t>ASHRAE_90.1-2004_Hospital_PhysTherapy</t>
  </si>
  <si>
    <t>CBECS_1980-2004_SuperMarket_Sales/Produce</t>
  </si>
  <si>
    <t>CBECS_Before-1980_StripMall</t>
  </si>
  <si>
    <t>ASHRAE_189.1-2009_ClimateZone 4-8_LargeOffice</t>
  </si>
  <si>
    <t>ASHRAE_189.1-2009_ClimateZone 4-8_Outpatient_Janitor</t>
  </si>
  <si>
    <t>CBECS_Before-1980_Warehouse_Bulk</t>
  </si>
  <si>
    <t>CBECS_Before-1980_SmallHotel_PublicRestroom</t>
  </si>
  <si>
    <t>CBECS_1980-2004_Hospital_ICU_NurseStn</t>
  </si>
  <si>
    <t>CBECS_Before-1980_SmallHotel_StaffLounge</t>
  </si>
  <si>
    <t>ASHRAE_189.1-2009_ClimateZone 1-3_Outpatient_Exam</t>
  </si>
  <si>
    <t>ASHRAE_189.1-2009_ClimateZone 1-3_Outpatient_Janitor</t>
  </si>
  <si>
    <t>ASHRAE_189.1-2009_ClimateZone 4-8_Outpatient_Exam</t>
  </si>
  <si>
    <t>ASHRAE_90.1-2004_Outpatient_Hall</t>
  </si>
  <si>
    <t>ASHRAE_189.1-2009_ClimateZone 4-8_StripMall</t>
  </si>
  <si>
    <t>ASHRAE_189.1-2009_ClimateZone 4-8_SuperMarket_Sales/Produce</t>
  </si>
  <si>
    <t>ASHRAE_189.1-2009_ClimateZone 1-3_Outpatient_Lobby</t>
  </si>
  <si>
    <t>ASHRAE_189.1-2009_ClimateZone 1-3_SuperMarket_DryStorage</t>
  </si>
  <si>
    <t>ASHRAE_90.1-2004_Hospital_PatRoom</t>
  </si>
  <si>
    <t>CBECS_1980-2004_StripMall</t>
  </si>
  <si>
    <t>ASHRAE_90.1-2004_Retail_Back_Space</t>
  </si>
  <si>
    <t>ASHRAE_90.1-2004_SmallHotel_PublicRestroom</t>
  </si>
  <si>
    <t>ASHRAE_90.1-2004_PrimarySchool_Mechanical</t>
  </si>
  <si>
    <t>ASHRAE_189.1-2009_ClimateZone 1-3_Hospital_PatCorridor</t>
  </si>
  <si>
    <t>ASHRAE_189.1-2009_ClimateZone 1-3_Outpatient_Soil Work</t>
  </si>
  <si>
    <t>CBECS_Before-1980_Outpatient_Anesthesia</t>
  </si>
  <si>
    <t>CBECS_1980-2004_Outpatient_PhysicalTherapy</t>
  </si>
  <si>
    <t>ASHRAE_189.1-2009_ClimateZone 1-3_Outpatient_Elec/MechRoom</t>
  </si>
  <si>
    <t>ASHRAE_90.1-2004_Hospital_ER_Triage</t>
  </si>
  <si>
    <t>ASHRAE_189.1-2009_ClimateZone 1-3_Outpatient_Lounge</t>
  </si>
  <si>
    <t>ASHRAE_90.1-2004_FullServiceRestaurant_Kitchen</t>
  </si>
  <si>
    <t>CBECS_1980-2004_Outpatient_Exam</t>
  </si>
  <si>
    <t>CBECS_1980-2004_Retail_Back_Space</t>
  </si>
  <si>
    <t>ASHRAE_189.1-2009_ClimateZone 4-8_SuperMarket_DryStorage</t>
  </si>
  <si>
    <t>ASHRAE_90.1-2004_PrimarySchool_Restroom</t>
  </si>
  <si>
    <t>CBECS_Before-1980_SecondarySchool_Library</t>
  </si>
  <si>
    <t>ASHRAE_189.1-2009_ClimateZone 4-8_Hospital_Dining</t>
  </si>
  <si>
    <t>CBECS_1980-2004_Outpatient_Xray</t>
  </si>
  <si>
    <t>ASHRAE_189.1-2009_ClimateZone 1-3_SecondarySchool_Mechanical</t>
  </si>
  <si>
    <t>ASHRAE_189.1-2009_ClimateZone 4-8_Hospital_ER_Triage</t>
  </si>
  <si>
    <t>CBECS_Before-1980_PrimarySchool_Cafeteria</t>
  </si>
  <si>
    <t>ASHRAE_90.1-2004_Outpatient_Conference</t>
  </si>
  <si>
    <t>ASHRAE_189.1-2009_ClimateZone 1-3_Outpatient_Toilet</t>
  </si>
  <si>
    <t>CBECS_1980-2004_Outpatient_Soil Work</t>
  </si>
  <si>
    <t>CBECS_1980-2004_SmallHotel_GuestRoom</t>
  </si>
  <si>
    <t>CBECS_1980-2004_FullServiceRestaurant_Dining</t>
  </si>
  <si>
    <t>CBECS_Before-1980_LargeHotel_Laundry</t>
  </si>
  <si>
    <t>ASHRAE_90.1-2004_Hospital_Dining</t>
  </si>
  <si>
    <t>CBECS_1980-2004_QuickServiceRestaurant_Kitchen</t>
  </si>
  <si>
    <t>ASHRAE_189.1-2009_ClimateZone 4-8_LargeHotel_Laundry</t>
  </si>
  <si>
    <t>ASHRAE_90.1-2004_SmallHotel_GuestRoom</t>
  </si>
  <si>
    <t>ASHRAE_189.1-2009_ClimateZone 4-8_SuperMarket_Office</t>
  </si>
  <si>
    <t>ASHRAE_90.1-2004_Hospital_Corridor</t>
  </si>
  <si>
    <t>ASHRAE_90.1-2004_Warehouse_Office</t>
  </si>
  <si>
    <t>CBECS_Before-1980_PrimarySchool_Gym</t>
  </si>
  <si>
    <t>CBECS_Before-1980_Outpatient_Stair</t>
  </si>
  <si>
    <t>ASHRAE_189.1-2009_ClimateZone 4-8_SmallHotel_GuestRoom</t>
  </si>
  <si>
    <t>ASHRAE_90.1-2004_Hospital_ER_Exam</t>
  </si>
  <si>
    <t>CBECS_1980-2004_Hospital_Dining</t>
  </si>
  <si>
    <t>ASHRAE_189.1-2009_ClimateZone 4-8_LargeHotel_Lobby</t>
  </si>
  <si>
    <t>CBECS_1980-2004_LargeHotel_Cafe</t>
  </si>
  <si>
    <t>ASHRAE_189.1-2009_ClimateZone 1-3_SmallHotel_PublicRestroom</t>
  </si>
  <si>
    <t>ASHRAE_90.1-2004_LargeHotel_Storage</t>
  </si>
  <si>
    <t>CBECS_Before-1980_Outpatient_Elec/MechRoom</t>
  </si>
  <si>
    <t>ASHRAE_189.1-2009_ClimateZone 1-3_Outpatient_NurseStation</t>
  </si>
  <si>
    <t>ASHRAE_189.1-2009_ClimateZone 4-8_Warehouse_Fine</t>
  </si>
  <si>
    <t>ASHRAE_189.1-2009_ClimateZone 1-3_SmallHotel_Office</t>
  </si>
  <si>
    <t>ASHRAE_189.1-2009_ClimateZone 1-3_LargeHotel_Mechanical</t>
  </si>
  <si>
    <t>ASHRAE_189.1-2009_ClimateZone 4-8_Hospital_Lab</t>
  </si>
  <si>
    <t>CBECS_Before-1980_PrimarySchool_Mechanical</t>
  </si>
  <si>
    <t>ASHRAE_189.1-2009_ClimateZone 4-8_Retail_Point_of_Sale</t>
  </si>
  <si>
    <t>ASHRAE_90.1-2004_SecondarySchool_Cafeteria</t>
  </si>
  <si>
    <t>ASHRAE_189.1-2009_ClimateZone 1-3_Hospital_Radiology</t>
  </si>
  <si>
    <t>CBECS_Before-1980_LargeOffice</t>
  </si>
  <si>
    <t>ASHRAE_189.1-2009_ClimateZone 4-8_Outpatient_LockerRoom</t>
  </si>
  <si>
    <t>CBECS_1980-2004_LargeHotel_GuestRoom</t>
  </si>
  <si>
    <t>ASHRAE_189.1-2009_ClimateZone 4-8_Outpatient_Lobby</t>
  </si>
  <si>
    <t>CBECS_Before-1980_Outpatient_DressingRoom</t>
  </si>
  <si>
    <t>CBECS_1980-2004_Hospital_Lobby/Records</t>
  </si>
  <si>
    <t>ASHRAE_90.1-2004_LargeHotel_Mechanical</t>
  </si>
  <si>
    <t>CBECS_Before-1980_PrimarySchool_Kitchen</t>
  </si>
  <si>
    <t>ASHRAE_90.1-2004_LargeHotel_Banquet</t>
  </si>
  <si>
    <t>CBECS_1980-2004_Outpatient_DressingRoom</t>
  </si>
  <si>
    <t>ASHRAE_189.1-2009_ClimateZone 4-8_Outpatient_ProcedureRoom</t>
  </si>
  <si>
    <t>ASHRAE_189.1-2009_ClimateZone 1-3_SecondarySchool_Corridor</t>
  </si>
  <si>
    <t>ASHRAE_189.1-2009_ClimateZone 4-8_Outpatient_MedGas</t>
  </si>
  <si>
    <t>ASHRAE_189.1-2009_ClimateZone 4-8_Hospital_Radiology</t>
  </si>
  <si>
    <t>ASHRAE_90.1-2004_Outpatient_Janitor</t>
  </si>
  <si>
    <t>ASHRAE_189.1-2009_ClimateZone 4-8_FullServiceRestaurant_Dining</t>
  </si>
  <si>
    <t>CBECS_1980-2004_Hospital_ICU_Open</t>
  </si>
  <si>
    <t>CBECS_Before-1980_Hospital_PatRoom</t>
  </si>
  <si>
    <t>CBECS_Before-1980_QuickServiceRestaurant_Dining</t>
  </si>
  <si>
    <t>ASHRAE_189.1-2009_ClimateZone 4-8_LargeHotel_Retail</t>
  </si>
  <si>
    <t>CBECS_1980-2004_LargeHotel_Kitchen</t>
  </si>
  <si>
    <t>CBECS_1980-2004_Hospital_Kitchen</t>
  </si>
  <si>
    <t>CBECS_Before-1980_PrimarySchool_Classroom</t>
  </si>
  <si>
    <t>CBECS_1980-2004_Hospital_Lab</t>
  </si>
  <si>
    <t>CBECS_1980-2004_QuickServiceRestaurant_Dining</t>
  </si>
  <si>
    <t>ASHRAE_90.1-2004_Retail_Core</t>
  </si>
  <si>
    <t>CBECS_1980-2004_SecondarySchool_Kitchen</t>
  </si>
  <si>
    <t>ASHRAE_189.1-2009_ClimateZone 1-3_Hospital_Lab</t>
  </si>
  <si>
    <t>ASHRAE_90.1-2004_SmallHotel_Laundry</t>
  </si>
  <si>
    <t>ASHRAE_90.1-2004_SmallHotel_StaffLounge</t>
  </si>
  <si>
    <t>ASHRAE_90.1-2004_LargeHotel_Laundry</t>
  </si>
  <si>
    <t>CBECS_Before-1980_SuperMarket_Office</t>
  </si>
  <si>
    <t>ASHRAE_189.1-2009_ClimateZone 4-8_SmallHotel_StaffLounge</t>
  </si>
  <si>
    <t>ASHRAE_90.1-2004_Hospital_ICU_PatRm</t>
  </si>
  <si>
    <t>CBECS_1980-2004_FullServiceRestaurant_Kitchen</t>
  </si>
  <si>
    <t>ASHRAE_189.1-2009_ClimateZone 4-8_PrimarySchool_Lobby</t>
  </si>
  <si>
    <t>CBECS_1980-2004_Outpatient_OR</t>
  </si>
  <si>
    <t>ASHRAE_189.1-2009_ClimateZone 1-3_SecondarySchool_Cafeteria</t>
  </si>
  <si>
    <t>CBECS_1980-2004_PrimarySchool_Lobby</t>
  </si>
  <si>
    <t>ASHRAE_189.1-2009_ClimateZone 1-3_Outpatient_DressingRoom</t>
  </si>
  <si>
    <t>ASHRAE_189.1-2009_ClimateZone 4-8_Outpatient_PhysicalTherapy</t>
  </si>
  <si>
    <t>CBECS_Before-1980_SmallHotel_Corridor</t>
  </si>
  <si>
    <t>ASHRAE_189.1-2009_ClimateZone 4-8_Outpatient_Lounge</t>
  </si>
  <si>
    <t>ASHRAE_90.1-2004_SecondarySchool_Mechanical</t>
  </si>
  <si>
    <t>CBECS_1980-2004_PrimarySchool_Mechanical</t>
  </si>
  <si>
    <t>CBECS_1980-2004_SecondarySchool_Gym</t>
  </si>
  <si>
    <t>ASHRAE_90.1-2004_Outpatient_Lounge</t>
  </si>
  <si>
    <t>ASHRAE_189.1-2009_ClimateZone 1-3_Hospital_PhysTherapy</t>
  </si>
  <si>
    <t>CBECS_1980-2004_SecondarySchool_Cafeteria</t>
  </si>
  <si>
    <t>ASHRAE_189.1-2009_ClimateZone 4-8_Outpatient_IT_Room</t>
  </si>
  <si>
    <t>CBECS_Before-1980_Outpatient_NurseStation</t>
  </si>
  <si>
    <t>ASHRAE_189.1-2009_ClimateZone 4-8_SmallHotel_Storage</t>
  </si>
  <si>
    <t>ASHRAE_189.1-2009_ClimateZone 1-3_Hospital_Dining</t>
  </si>
  <si>
    <t>ASHRAE_189.1-2009_ClimateZone 1-3_Hospital_ER_NurseStn</t>
  </si>
  <si>
    <t>ASHRAE_189.1-2009_ClimateZone 4-8_PrimarySchool_Gym</t>
  </si>
  <si>
    <t>CBECS_1980-2004_Hospital_Corridor</t>
  </si>
  <si>
    <t>CBECS_1980-2004_Warehouse_Office</t>
  </si>
  <si>
    <t>ASHRAE_189.1-2009_ClimateZone 4-8_Outpatient_Toilet</t>
  </si>
  <si>
    <t>ASHRAE_189.1-2009_ClimateZone 4-8_SecondarySchool_Library</t>
  </si>
  <si>
    <t>ASHRAE_189.1-2009_ClimateZone 1-3_Retail_Back_Space</t>
  </si>
  <si>
    <t>ASHRAE_90.1-2004_Outpatient_LockerRoom</t>
  </si>
  <si>
    <t>CBECS_1980-2004_LargeHotel_Banquet</t>
  </si>
  <si>
    <t>ASHRAE_189.1-2009_ClimateZone 1-3_Outpatient_LockerRoom</t>
  </si>
  <si>
    <t>ASHRAE_189.1-2009_ClimateZone 4-8_SecondarySchool_Restroom</t>
  </si>
  <si>
    <t>ASHRAE_90.1-2004_SmallHotel_GuestLounge</t>
  </si>
  <si>
    <t>ASHRAE_189.1-2009_ClimateZone 1-3_Outpatient_ProcedureRoom</t>
  </si>
  <si>
    <t>ASHRAE_189.1-2009_ClimateZone 4-8_SecondarySchool_Auditorium</t>
  </si>
  <si>
    <t>CBECS_Before-1980_PrimarySchool_Restroom</t>
  </si>
  <si>
    <t>ASHRAE_90.1-2004_SuperMarket_Sales/Produce</t>
  </si>
  <si>
    <t>ASHRAE_189.1-2009_ClimateZone 4-8_SecondarySchool_Lobby</t>
  </si>
  <si>
    <t>CBECS_Before-1980_Outpatient_MRI</t>
  </si>
  <si>
    <t>ASHRAE_189.1-2009_ClimateZone 1-3_Hospital_ICU_NurseStn</t>
  </si>
  <si>
    <t>ASHRAE_189.1-2009_ClimateZone 1-3_Outpatient_PACU</t>
  </si>
  <si>
    <t>ASHRAE_189.1-2009_ClimateZone 1-3_PrimarySchool_Cafeteria</t>
  </si>
  <si>
    <t>ASHRAE_189.1-2009_ClimateZone 1-3_SmallHotel_Exercise</t>
  </si>
  <si>
    <t>ASHRAE_189.1-2009_ClimateZone 1-3_SuperMarket_Office</t>
  </si>
  <si>
    <t>CBECS_Before-1980_Outpatient_Janitor</t>
  </si>
  <si>
    <t>ASHRAE_90.1-2004_Hospital_ER_NurseStn</t>
  </si>
  <si>
    <t>ASHRAE_189.1-2009_ClimateZone 1-3_SmallHotel_GuestLounge</t>
  </si>
  <si>
    <t>CBECS_1980-2004_LargeOffice</t>
  </si>
  <si>
    <t>CBECS_Before-1980_SmallHotel_GuestLounge</t>
  </si>
  <si>
    <t>ASHRAE_189.1-2009_ClimateZone 4-8_Hospital_ICU_PatRm</t>
  </si>
  <si>
    <t>ASHRAE_189.1-2009_ClimateZone 1-3_SecondarySchool_Kitchen</t>
  </si>
  <si>
    <t>ASHRAE_90.1-2004_QuickServiceRestaurant_Kitchen</t>
  </si>
  <si>
    <t>CBECS_Before-1980_Outpatient_IT_Room</t>
  </si>
  <si>
    <t>ASHRAE_189.1-2009_ClimateZone 1-3_SmallHotel_Mechanical</t>
  </si>
  <si>
    <t>ASHRAE_189.1-2009_ClimateZone 1-3_Outpatient_CleanWork</t>
  </si>
  <si>
    <t>ASHRAE_189.1-2009_ClimateZone 4-8_Outpatient_DressingRoom</t>
  </si>
  <si>
    <t>ASHRAE_90.1-2004_SuperMarket_Office</t>
  </si>
  <si>
    <t>ASHRAE_189.1-2009_ClimateZone 4-8_SmallHotel_Mechanical</t>
  </si>
  <si>
    <t>ASHRAE_90.1-2004_LargeHotel_Kitchen</t>
  </si>
  <si>
    <t>CBECS_Before-1980_Outpatient_Lounge</t>
  </si>
  <si>
    <t>CBECS_Before-1980_LargeHotel_Banquet</t>
  </si>
  <si>
    <t>CBECS_1980-2004_Outpatient_Lounge</t>
  </si>
  <si>
    <t>CBECS_1980-2004_Retail_Point_of_Sale</t>
  </si>
  <si>
    <t>CBECS_1980-2004_Hospital_NurseStn</t>
  </si>
  <si>
    <t>ASHRAE_189.1-2009_ClimateZone 1-3_PrimarySchool_Library</t>
  </si>
  <si>
    <t>ASHRAE_90.1-2004_SecondarySchool_Auditorium</t>
  </si>
  <si>
    <t>CBECS_Before-1980_Hospital_Radiology</t>
  </si>
  <si>
    <t>CBECS_1980-2004_PrimarySchool_Cafeteria</t>
  </si>
  <si>
    <t>ASHRAE_90.1-2004_Outpatient_BioHazard</t>
  </si>
  <si>
    <t>CBECS_Before-1980_Hospital_ER_Triage</t>
  </si>
  <si>
    <t>ASHRAE_90.1-2004_SecondarySchool_Office</t>
  </si>
  <si>
    <t>CBECS_1980-2004_Outpatient_MRI_Control</t>
  </si>
  <si>
    <t>CBECS_1980-2004_SecondarySchool_Auditorium</t>
  </si>
  <si>
    <t>ASHRAE_189.1-2009_ClimateZone 4-8_Hospital_ER_Exam</t>
  </si>
  <si>
    <t>ASHRAE_189.1-2009_ClimateZone 1-3_Warehouse_Office</t>
  </si>
  <si>
    <t>ASHRAE_189.1-2009_ClimateZone 4-8_Outpatient_Office</t>
  </si>
  <si>
    <t>CBECS_Before-1980_Outpatient_MedGas</t>
  </si>
  <si>
    <t>ASHRAE_189.1-2009_ClimateZone 1-3_SmallHotel_Storage</t>
  </si>
  <si>
    <t>ASHRAE_189.1-2009_ClimateZone 1-3_LargeOffice</t>
  </si>
  <si>
    <t>ASHRAE_189.1-2009_ClimateZone 4-8_PrimarySchool_Classroom</t>
  </si>
  <si>
    <t>ASHRAE_189.1-2009_ClimateZone 1-3_Outpatient_OR</t>
  </si>
  <si>
    <t>ASHRAE_189.1-2009_ClimateZone 1-3_Warehouse_Bulk</t>
  </si>
  <si>
    <t>CBECS_1980-2004_Outpatient_Toilet</t>
  </si>
  <si>
    <t>CBECS_1980-2004_LargeHotel_Lobby</t>
  </si>
  <si>
    <t>CBECS_Before-1980_Hospital_Lab</t>
  </si>
  <si>
    <t>CBECS_Before-1980_SmallHotel_Meeting</t>
  </si>
  <si>
    <t>ASHRAE_189.1-2009_ClimateZone 1-3_SecondarySchool_Classroom</t>
  </si>
  <si>
    <t>ASHRAE_90.1-2004_FullServiceRestaurant_Dining</t>
  </si>
  <si>
    <t>CBECS_Before-1980_Outpatient_PhysicalTherapy</t>
  </si>
  <si>
    <t>ASHRAE_189.1-2009_ClimateZone 4-8_Hospital_OR</t>
  </si>
  <si>
    <t>CBECS_1980-2004_Outpatient_Anesthesia</t>
  </si>
  <si>
    <t>ASHRAE_90.1-2004_PrimarySchool_Classroom</t>
  </si>
  <si>
    <t>ASHRAE_189.1-2009_ClimateZone 1-3_SmallHotel_Stair</t>
  </si>
  <si>
    <t>CBECS_Before-1980_Warehouse_Office</t>
  </si>
  <si>
    <t>CBECS_1980-2004_SecondarySchool_Office</t>
  </si>
  <si>
    <t>CBECS_Before-1980_Outpatient_Conference</t>
  </si>
  <si>
    <t>ASHRAE_90.1-2004_Outpatient_PreOp</t>
  </si>
  <si>
    <t>ASHRAE_189.1-2009_ClimateZone 1-3_SuperMarket_Sales/Produce</t>
  </si>
  <si>
    <t>ASHRAE_189.1-2009_ClimateZone 1-3_Hospital_ICU_PatRm</t>
  </si>
  <si>
    <t>ASHRAE_90.1-2004_SuperMarket_Deli/Bakery</t>
  </si>
  <si>
    <t>CBECS_1980-2004_PrimarySchool_Restroom</t>
  </si>
  <si>
    <t>ASHRAE_189.1-2009_ClimateZone 1-3_SecondarySchool_Office</t>
  </si>
  <si>
    <t>ASHRAE_189.1-2009_ClimateZone 4-8_LargeHotel_GuestRoom</t>
  </si>
  <si>
    <t>ASHRAE_189.1-2009_ClimateZone 1-3_LargeHotel_GuestRoom</t>
  </si>
  <si>
    <t>ASHRAE_189.1-2009_ClimateZone 4-8_Hospital_Office</t>
  </si>
  <si>
    <t>CBECS_1980-2004_Outpatient_Lobby</t>
  </si>
  <si>
    <t>ASHRAE_189.1-2009_ClimateZone 1-3_Hospital_OR</t>
  </si>
  <si>
    <t>ASHRAE_90.1-2004_SecondarySchool_Kitchen</t>
  </si>
  <si>
    <t>ASHRAE_189.1-2009_ClimateZone 1-3_Warehouse_Fine</t>
  </si>
  <si>
    <t>CBECS_1980-2004_Outpatient_IT_Room</t>
  </si>
  <si>
    <t>CBECS_1980-2004_LargeHotel_Laundry</t>
  </si>
  <si>
    <t>CBECS_1980-2004_Outpatient_CleanWork</t>
  </si>
  <si>
    <t>ASHRAE_189.1-2009_ClimateZone 1-3_Outpatient_Cafe</t>
  </si>
  <si>
    <t>CBECS_Before-1980_Hospital_Dining</t>
  </si>
  <si>
    <t>CBECS_1980-2004_PrimarySchool_Classroom</t>
  </si>
  <si>
    <t>ASHRAE_90.1-2004_SmallHotel_Exercise</t>
  </si>
  <si>
    <t>ASHRAE_189.1-2009_ClimateZone 4-8_Outpatient_Cafe</t>
  </si>
  <si>
    <t>CBECS_1980-2004_Hospital_PhysTherapy</t>
  </si>
  <si>
    <t>ASHRAE_189.1-2009_ClimateZone 1-3_LargeHotel_Storage</t>
  </si>
  <si>
    <t>ASHRAE_189.1-2009_ClimateZone 1-3_Outpatient_Anesthesia</t>
  </si>
  <si>
    <t>ASHRAE_189.1-2009_ClimateZone 4-8_PrimarySchool_Corridor</t>
  </si>
  <si>
    <t>ASHRAE_90.1-2004_Outpatient_DressingRoom</t>
  </si>
  <si>
    <t>ASHRAE_90.1-2004_Retail_Point_of_Sale</t>
  </si>
  <si>
    <t>CBECS_Before-1980_Hospital_OR</t>
  </si>
  <si>
    <t>CBECS_1980-2004_Warehouse_Bulk</t>
  </si>
  <si>
    <t>ASHRAE_189.1-2009_ClimateZone 4-8_Outpatient_Xray</t>
  </si>
  <si>
    <t>CBECS_1980-2004_Outpatient_Cafe</t>
  </si>
  <si>
    <t>ASHRAE_189.1-2009_ClimateZone 4-8_Outpatient_Conference</t>
  </si>
  <si>
    <t>CBECS_1980-2004_Warehouse_Fine</t>
  </si>
  <si>
    <t>ASHRAE_189.1-2009_ClimateZone 4-8_QuickServiceRestaurant_Kitchen</t>
  </si>
  <si>
    <t>CBECS_1980-2004_Hospital_ER_Triage</t>
  </si>
  <si>
    <t>ASHRAE_90.1-2004_LargeHotel_Corridor</t>
  </si>
  <si>
    <t>ASHRAE_189.1-2009_ClimateZone 1-3_Hospital_ER_Triage</t>
  </si>
  <si>
    <t>CBECS_1980-2004_PrimarySchool_Office</t>
  </si>
  <si>
    <t>ASHRAE_189.1-2009_ClimateZone 4-8_SmallHotel_PublicRestroom</t>
  </si>
  <si>
    <t>CBECS_Before-1980_Outpatient_Hall</t>
  </si>
  <si>
    <t>ASHRAE_90.1-2004_PrimarySchool_Gym</t>
  </si>
  <si>
    <t>ASHRAE_189.1-2009_ClimateZone 1-3_StripMall</t>
  </si>
  <si>
    <t>CBECS_Before-1980_Hospital_ICU_Open</t>
  </si>
  <si>
    <t>CBECS_Before-1980_SecondarySchool_Gym</t>
  </si>
  <si>
    <t>ASHRAE_189.1-2009_ClimateZone 1-3_Hospital_Corridor</t>
  </si>
  <si>
    <t>CBECS_Before-1980_Retail_Entry</t>
  </si>
  <si>
    <t>CBECS_1980-2004_Outpatient_PACU</t>
  </si>
  <si>
    <t>ASHRAE_189.1-2009_ClimateZone 4-8_LargeHotel_Cafe</t>
  </si>
  <si>
    <t>ASHRAE_90.1-2004_Outpatient_Office</t>
  </si>
  <si>
    <t>CBECS_Before-1980_PrimarySchool_Corridor</t>
  </si>
  <si>
    <t>CBECS_Before-1980_LargeHotel_Retail</t>
  </si>
  <si>
    <t>CBECS_1980-2004_Outpatient_MRI</t>
  </si>
  <si>
    <t>ASHRAE_189.1-2009_ClimateZone 1-3_LargeHotel_Laundry</t>
  </si>
  <si>
    <t>ASHRAE_189.1-2009_ClimateZone 1-3_LargeHotel_Cafe</t>
  </si>
  <si>
    <t>CBECS_Before-1980_SecondarySchool_Restroom</t>
  </si>
  <si>
    <t>CBECS_1980-2004_Retail_Entry</t>
  </si>
  <si>
    <t>ASHRAE_189.1-2009_ClimateZone 1-3_QuickServiceRestaurant_Dining</t>
  </si>
  <si>
    <t>ASHRAE_189.1-2009_ClimateZone 4-8_Hospital_ICU_Open</t>
  </si>
  <si>
    <t>ASHRAE_189.1-2009_ClimateZone 1-3_SecondarySchool_Library</t>
  </si>
  <si>
    <t>ASHRAE_90.1-2004_PrimarySchool_Library</t>
  </si>
  <si>
    <t>ASHRAE_90.1-2004_Hospital_Office</t>
  </si>
  <si>
    <t>CBECS_Before-1980_Hospital_Office</t>
  </si>
  <si>
    <t>ASHRAE_189.1-2009_ClimateZone 4-8_PrimarySchool_Kitchen</t>
  </si>
  <si>
    <t>ASHRAE_90.1-2004_LargeHotel_GuestRoom</t>
  </si>
  <si>
    <t>CBECS_Before-1980_Hospital_Corridor</t>
  </si>
  <si>
    <t>ASHRAE_189.1-2009_ClimateZone 1-3_PrimarySchool_Office</t>
  </si>
  <si>
    <t>ASHRAE_90.1-2004_Outpatient_Exam</t>
  </si>
  <si>
    <t>ASHRAE_189.1-2009_ClimateZone 1-3_PrimarySchool_Classroom</t>
  </si>
  <si>
    <t>CBECS_Before-1980_LargeHotel_Lobby</t>
  </si>
  <si>
    <t>ASHRAE_189.1-2009_ClimateZone 1-3_SmallHotel_Corridor</t>
  </si>
  <si>
    <t>ASHRAE_189.1-2009_ClimateZone 1-3_PrimarySchool_Restroom</t>
  </si>
  <si>
    <t>CBECS_Before-1980_Hospital_Kitchen</t>
  </si>
  <si>
    <t>ASHRAE_90.1-2004_PrimarySchool_Office</t>
  </si>
  <si>
    <t>ASHRAE_189.1-2009_ClimateZone 1-3_Outpatient_Conference</t>
  </si>
  <si>
    <t>ASHRAE_189.1-2009_ClimateZone 1-3_LargeHotel_Banquet</t>
  </si>
  <si>
    <t>CBECS_Before-1980_SmallHotel_Exercise</t>
  </si>
  <si>
    <t>CBECS_1980-2004_SmallHotel_Meeting</t>
  </si>
  <si>
    <t>ASHRAE_90.1-2004_Outpatient_OR</t>
  </si>
  <si>
    <t>ASHRAE_189.1-2009_ClimateZone 1-3_PrimarySchool_Mechanical</t>
  </si>
  <si>
    <t>CBECS_1980-2004_PrimarySchool_Kitchen</t>
  </si>
  <si>
    <t>CBECS_Before-1980_Outpatient_OR</t>
  </si>
  <si>
    <t>CBECS_1980-2004_Outpatient_Hall</t>
  </si>
  <si>
    <t>CBECS_1980-2004_Retail_Core</t>
  </si>
  <si>
    <t>ASHRAE_189.1-2009_ClimateZone 1-3_SmallHotel_StaffLounge</t>
  </si>
  <si>
    <t>ASHRAE_90.1-2004_LargeHotel_Cafe</t>
  </si>
  <si>
    <t>ASHRAE_90.1-2004_SmallHotel_Mechanical</t>
  </si>
  <si>
    <t>ASHRAE_189.1-2009_ClimateZone 4-8_PrimarySchool_Library</t>
  </si>
  <si>
    <t>CBECS_Before-1980_LargeHotel_Kitchen</t>
  </si>
  <si>
    <t>ASHRAE_189.1-2009_ClimateZone 1-3_Hospital_ER_Exam</t>
  </si>
  <si>
    <t>ASHRAE_189.1-2009_ClimateZone 4-8_PrimarySchool_Office</t>
  </si>
  <si>
    <t>ASHRAE_189.1-2009_ClimateZone 4-8_SmallHotel_Exercise</t>
  </si>
  <si>
    <t>ASHRAE_189.1-2009_ClimateZone 1-3_SecondarySchool_Lobby</t>
  </si>
  <si>
    <t>CBECS_Before-1980_Outpatient_PreOp</t>
  </si>
  <si>
    <t>CBECS_1980-2004_Outpatient_Janitor</t>
  </si>
  <si>
    <t>ASHRAE_189.1-2009_ClimateZone 4-8_Warehouse_Bulk</t>
  </si>
  <si>
    <t>ASHRAE_189.1-2009_ClimateZone 4-8_SecondarySchool_Gym</t>
  </si>
  <si>
    <t>CBECS_1980-2004_Outpatient_PreOp</t>
  </si>
  <si>
    <t>CBECS_Before-1980_SecondarySchool_Cafeteria</t>
  </si>
  <si>
    <t>ASHRAE_90.1-2004_Hospital_ICU_Open</t>
  </si>
  <si>
    <t>ASHRAE_90.1-2004_Hospital_Lobby/Records</t>
  </si>
  <si>
    <t>CBECS_Before-1980_Outpatient_LockerRoom</t>
  </si>
  <si>
    <t>ASHRAE_189.1-2009_ClimateZone 1-3_Outpatient_PreOp</t>
  </si>
  <si>
    <t>CBECS_Before-1980_Hospital_ICU_NurseStn</t>
  </si>
  <si>
    <t>CBECS_Before-1980_SuperMarket_DryStorage</t>
  </si>
  <si>
    <t>ASHRAE_90.1-2004_Outpatient_NurseStation</t>
  </si>
  <si>
    <t>ASHRAE_189.1-2009_ClimateZone 4-8_Outpatient_PACU</t>
  </si>
  <si>
    <t>CBECS_Before-1980_Hospital_ER_Exam</t>
  </si>
  <si>
    <t>ASHRAE_189.1-2009_ClimateZone 1-3_Hospital_PatRoom</t>
  </si>
  <si>
    <t>ASHRAE_90.1-2004_Outpatient_PACU</t>
  </si>
  <si>
    <t>ASHRAE_189.1-2009_ClimateZone 1-3_PrimarySchool_Corridor</t>
  </si>
  <si>
    <t>CBECS_Before-1980_SecondarySchool_Mechanical</t>
  </si>
  <si>
    <t>ASHRAE_90.1-2004_SmallHotel_Office</t>
  </si>
  <si>
    <t>ASHRAE_189.1-2009_ClimateZone 4-8_SmallHotel_Corridor</t>
  </si>
  <si>
    <t>CBECS_1980-2004_SecondarySchool_Restroom</t>
  </si>
  <si>
    <t>ASHRAE_189.1-2009_ClimateZone 4-8_SecondarySchool_Classroom</t>
  </si>
  <si>
    <t>ASHRAE_189.1-2009_ClimateZone 4-8_Hospital_PatRoom</t>
  </si>
  <si>
    <t>ASHRAE_189.1-2009_ClimateZone 4-8_Outpatient_CleanWork</t>
  </si>
  <si>
    <t>ASHRAE_189.1-2009_ClimateZone 1-3_Hospital_Office</t>
  </si>
  <si>
    <t>ASHRAE_90.1-2004_Hospital_Lab</t>
  </si>
  <si>
    <t>CBECS_Before-1980_SecondarySchool_Classroom</t>
  </si>
  <si>
    <t>CBECS_Before-1980_Outpatient_PACU</t>
  </si>
  <si>
    <t>CBECS_Before-1980_SecondarySchool_Office</t>
  </si>
  <si>
    <t>CBECS_1980-2004_SmallHotel_Laundry</t>
  </si>
  <si>
    <t>ASHRAE_90.1-2004_Outpatient_MedGas</t>
  </si>
  <si>
    <t>ASHRAE_189.1-2009_ClimateZone 1-3_SmallHotel_Laundry</t>
  </si>
  <si>
    <t>ASHRAE_189.1-2009_ClimateZone 4-8_PrimarySchool_Cafeteria</t>
  </si>
  <si>
    <t>CBECS_1980-2004_SecondarySchool_Classroom</t>
  </si>
  <si>
    <t>CBECS_Before-1980_SmallHotel_Storage</t>
  </si>
  <si>
    <t>ASHRAE_90.1-2004_Hospital_ICU_NurseStn</t>
  </si>
  <si>
    <t>ASHRAE_90.1-2004_QuickServiceRestaurant_Dining</t>
  </si>
  <si>
    <t>CBECS_Before-1980_Retail_Core</t>
  </si>
  <si>
    <t>ASHRAE_90.1-2004_SmallHotel_Stair</t>
  </si>
  <si>
    <t>CBECS_1980-2004_Outpatient_ProcedureRoom</t>
  </si>
  <si>
    <t>CBECS_1980-2004_LargeHotel_Mechanical</t>
  </si>
  <si>
    <t>ASHRAE_189.1-2009_ClimateZone 4-8_Outpatient_NurseStation</t>
  </si>
  <si>
    <t>ASHRAE_189.1-2009_ClimateZone 4-8_Hospital_Kitchen</t>
  </si>
  <si>
    <t>CBECS_1980-2004_SmallHotel_Corridor</t>
  </si>
  <si>
    <t>ASHRAE_90.1-2004_Outpatient_Cafe</t>
  </si>
  <si>
    <t>CBECS_1980-2004_SmallHotel_GuestLounge</t>
  </si>
  <si>
    <t>CBECS_1980-2004_PrimarySchool_Library</t>
  </si>
  <si>
    <t>ASHRAE_189.1-2009_ClimateZone 1-3_LargeHotel_Lobby</t>
  </si>
  <si>
    <t>CBECS_1980-2004_Hospital_ER_NurseStn</t>
  </si>
  <si>
    <t>CBECS_Before-1980_Retail_Point_of_Sale</t>
  </si>
  <si>
    <t>ASHRAE_189.1-2009_ClimateZone 4-8_FullServiceRestaurant_Kitchen</t>
  </si>
  <si>
    <t>CBECS_1980-2004_Outpatient_Stair</t>
  </si>
  <si>
    <t>ASHRAE_189.1-2009_ClimateZone 4-8_LargeHotel_Banquet</t>
  </si>
  <si>
    <t>ASHRAE_90.1-2004_PrimarySchool_Cafeteria</t>
  </si>
  <si>
    <t>CBECS_1980-2004_Outpatient_Conference</t>
  </si>
  <si>
    <t>CBECS_Before-1980_PrimarySchool_Library</t>
  </si>
  <si>
    <t>CBECS_1980-2004_PrimarySchool_Gym</t>
  </si>
  <si>
    <t>ASHRAE_189.1-2009_ClimateZone 4-8_LargeHotel_Mechanical</t>
  </si>
  <si>
    <t>ASHRAE_189.1-2009_ClimateZone 4-8_Outpatient_BioHazard</t>
  </si>
  <si>
    <t>ASHRAE_189.1-2009_ClimateZone 1-3_Retail_Point_of_Sale</t>
  </si>
  <si>
    <t>CBECS_Before-1980_Warehouse_Fine</t>
  </si>
  <si>
    <t>Primary Space Type</t>
  </si>
  <si>
    <t>Secondary Space Type</t>
  </si>
  <si>
    <t>Dry Cleaners, Laundries</t>
  </si>
  <si>
    <t>Commercial laundry</t>
  </si>
  <si>
    <t>Commercial dry cleaner</t>
  </si>
  <si>
    <t>Storage, pick up</t>
  </si>
  <si>
    <t>Coin-operated laundries</t>
  </si>
  <si>
    <t>Coin-operated dry cleaner</t>
  </si>
  <si>
    <t>Food and Beverage Service</t>
  </si>
  <si>
    <t>Dining rooms</t>
  </si>
  <si>
    <t>Cafeteria, fast food</t>
  </si>
  <si>
    <t>Bars, cocktail lounges</t>
  </si>
  <si>
    <t>Kitchens (cooking)</t>
  </si>
  <si>
    <t>Exhaust &gt;= 1.5 cfm/ft2, 7.5 L/s m2</t>
  </si>
  <si>
    <t>Garages, Repair, Service Stations</t>
  </si>
  <si>
    <t>Enclosed parking garage</t>
  </si>
  <si>
    <t>Auto repair rooms</t>
  </si>
  <si>
    <t>Bedrooms</t>
  </si>
  <si>
    <t>30 cfm/room, 15 L/s room</t>
  </si>
  <si>
    <t>Living rooms</t>
  </si>
  <si>
    <t>Baths</t>
  </si>
  <si>
    <t>35 cfm/room, 18 L/s room</t>
  </si>
  <si>
    <t>Lobbies</t>
  </si>
  <si>
    <t>Conference rooms</t>
  </si>
  <si>
    <t>Assembly rooms</t>
  </si>
  <si>
    <t>Dormitory sleeping areas</t>
  </si>
  <si>
    <t>Gambling casinos</t>
  </si>
  <si>
    <t>Offices</t>
  </si>
  <si>
    <t>Office space</t>
  </si>
  <si>
    <t>Reception areas</t>
  </si>
  <si>
    <t>Telecommunication centers and data entry areas</t>
  </si>
  <si>
    <t>Public Spaces</t>
  </si>
  <si>
    <t>Corridors and utilities</t>
  </si>
  <si>
    <t>Public restrooms (Assume 12 toilet/625 ft^2)</t>
  </si>
  <si>
    <t>50 cfm/wc or urinal, 25 L/s wc or urinal</t>
  </si>
  <si>
    <t>Locker and dressing rooms</t>
  </si>
  <si>
    <t>Smoking lounge</t>
  </si>
  <si>
    <t>Elevators</t>
  </si>
  <si>
    <t>Retail Stores, Sales Floors, and Show Room Floors</t>
  </si>
  <si>
    <t>Basement and street</t>
  </si>
  <si>
    <t>Upper floors</t>
  </si>
  <si>
    <t>Storage rooms</t>
  </si>
  <si>
    <t>Dressing rooms</t>
  </si>
  <si>
    <t>Malls and arcades</t>
  </si>
  <si>
    <t>Shipping and receiving</t>
  </si>
  <si>
    <t>Warehouses</t>
  </si>
  <si>
    <t>Specialty Shops</t>
  </si>
  <si>
    <t>Barber</t>
  </si>
  <si>
    <t>Beauty</t>
  </si>
  <si>
    <t>Reducing salons</t>
  </si>
  <si>
    <t>Florists</t>
  </si>
  <si>
    <t>Clothiers, furniture</t>
  </si>
  <si>
    <t>Hardware, drugs, fabric</t>
  </si>
  <si>
    <t>Pet shops</t>
  </si>
  <si>
    <t>Sports and Amusement</t>
  </si>
  <si>
    <t>Spectator areas</t>
  </si>
  <si>
    <t>Game rooms</t>
  </si>
  <si>
    <t>Ice arenas (playing areas)</t>
  </si>
  <si>
    <t>Higher may be needed if internal combustion engines are operated for maintenance</t>
  </si>
  <si>
    <t>Swimming pools (pool and deck areas)</t>
  </si>
  <si>
    <t>Higher may be needed for humidity control</t>
  </si>
  <si>
    <t>Playing floors (gymnasium)</t>
  </si>
  <si>
    <t>Ballrooms and discos</t>
  </si>
  <si>
    <t>Bowling alleys (seating areas)</t>
  </si>
  <si>
    <t>Theaters</t>
  </si>
  <si>
    <t>Ticket booths</t>
  </si>
  <si>
    <t>Auditorium</t>
  </si>
  <si>
    <t>Stages, studios</t>
  </si>
  <si>
    <t>Transportation</t>
  </si>
  <si>
    <t>Waiting rooms</t>
  </si>
  <si>
    <t>Platforms</t>
  </si>
  <si>
    <t>Vehicles</t>
  </si>
  <si>
    <t>Workrooms</t>
  </si>
  <si>
    <t>Meat processing</t>
  </si>
  <si>
    <t>Photo studios</t>
  </si>
  <si>
    <t>Darkrooms</t>
  </si>
  <si>
    <t>Pharmacy</t>
  </si>
  <si>
    <t>Bank vaults</t>
  </si>
  <si>
    <t>Duplicating, printing</t>
  </si>
  <si>
    <t>Education</t>
  </si>
  <si>
    <t>Classroom</t>
  </si>
  <si>
    <t>Laboratories</t>
  </si>
  <si>
    <t>Training shop</t>
  </si>
  <si>
    <t>Music rooms</t>
  </si>
  <si>
    <t>Libraries</t>
  </si>
  <si>
    <t>Locker rooms</t>
  </si>
  <si>
    <t>Corridors</t>
  </si>
  <si>
    <t>Smoking lounges</t>
  </si>
  <si>
    <t>Hospitals, Nursing and Convalescent Homes</t>
  </si>
  <si>
    <t>Patient rooms</t>
  </si>
  <si>
    <t>Medical procedure</t>
  </si>
  <si>
    <t>Operating rooms</t>
  </si>
  <si>
    <t>Recovery and ICU</t>
  </si>
  <si>
    <t>Autopsy rooms</t>
  </si>
  <si>
    <t>Physical therapy</t>
  </si>
  <si>
    <t>Correctional Facilities</t>
  </si>
  <si>
    <t>Dining halls</t>
  </si>
  <si>
    <t>Guard stations</t>
  </si>
  <si>
    <t>ASHRAE 62.1-1999</t>
  </si>
  <si>
    <t>ASHRAE 62.1-2004</t>
  </si>
  <si>
    <t>ASHRAE 62.1-2007</t>
  </si>
  <si>
    <t>people/1000 ft^2</t>
  </si>
  <si>
    <t xml:space="preserve">ft^3/min*person </t>
  </si>
  <si>
    <t>Notes</t>
  </si>
  <si>
    <t xml:space="preserve">Correctional Facilities </t>
  </si>
  <si>
    <t xml:space="preserve">Cell </t>
  </si>
  <si>
    <t xml:space="preserve">Day room </t>
  </si>
  <si>
    <t xml:space="preserve">Guard stations </t>
  </si>
  <si>
    <t xml:space="preserve">Booking/waiting </t>
  </si>
  <si>
    <t xml:space="preserve">Educational Facilities </t>
  </si>
  <si>
    <t xml:space="preserve">Daycare (through age 4) </t>
  </si>
  <si>
    <t xml:space="preserve">Classrooms (ages 5-8) </t>
  </si>
  <si>
    <t xml:space="preserve">Classrooms (age 9 plus) </t>
  </si>
  <si>
    <t xml:space="preserve">Lecture classroom </t>
  </si>
  <si>
    <t xml:space="preserve">Lecture hall (fixed seats) </t>
  </si>
  <si>
    <t xml:space="preserve">Art classroom </t>
  </si>
  <si>
    <t xml:space="preserve">Science laboratories </t>
  </si>
  <si>
    <t xml:space="preserve">E </t>
  </si>
  <si>
    <t xml:space="preserve">Wood/metal shop </t>
  </si>
  <si>
    <t xml:space="preserve">Computer lab </t>
  </si>
  <si>
    <t xml:space="preserve">Media center </t>
  </si>
  <si>
    <t xml:space="preserve">A </t>
  </si>
  <si>
    <t xml:space="preserve">Music/theater/dance </t>
  </si>
  <si>
    <t xml:space="preserve">Multiuse assembly </t>
  </si>
  <si>
    <t xml:space="preserve">Food and Beverage Service </t>
  </si>
  <si>
    <t xml:space="preserve">Restaurant dining rooms </t>
  </si>
  <si>
    <t xml:space="preserve">Cafeteria/fast food dining </t>
  </si>
  <si>
    <t xml:space="preserve">Bars, cocktail lounges </t>
  </si>
  <si>
    <t>Food Preparation</t>
  </si>
  <si>
    <t xml:space="preserve">General </t>
  </si>
  <si>
    <t xml:space="preserve">Conference/meeting </t>
  </si>
  <si>
    <t xml:space="preserve">Corridors </t>
  </si>
  <si>
    <t xml:space="preserve">Storage rooms </t>
  </si>
  <si>
    <t xml:space="preserve">B </t>
  </si>
  <si>
    <t xml:space="preserve">Hotels, Motels, Resorts, Dormitories </t>
  </si>
  <si>
    <t xml:space="preserve">Bedroom/living Room </t>
  </si>
  <si>
    <t xml:space="preserve">Barracks sleeping areas </t>
  </si>
  <si>
    <t xml:space="preserve">Lobbies/prefunction </t>
  </si>
  <si>
    <t xml:space="preserve">Multipurpose assembly </t>
  </si>
  <si>
    <t xml:space="preserve">Office Buildings </t>
  </si>
  <si>
    <t xml:space="preserve">Office space </t>
  </si>
  <si>
    <t xml:space="preserve">Reception areas </t>
  </si>
  <si>
    <t xml:space="preserve">Telephone/data entry </t>
  </si>
  <si>
    <t xml:space="preserve">Main entry lobbies </t>
  </si>
  <si>
    <t xml:space="preserve">Miscellaneous Spaces </t>
  </si>
  <si>
    <t xml:space="preserve">Bank vaults/safe deposit </t>
  </si>
  <si>
    <t xml:space="preserve">Computer (not printing) </t>
  </si>
  <si>
    <t xml:space="preserve">Pharmacy (prep. area) </t>
  </si>
  <si>
    <t xml:space="preserve">Photo studios </t>
  </si>
  <si>
    <t xml:space="preserve">Shipping/receiving </t>
  </si>
  <si>
    <t xml:space="preserve">Transportation waiting </t>
  </si>
  <si>
    <t xml:space="preserve">Warehouses </t>
  </si>
  <si>
    <t xml:space="preserve">Public Assembly Spaces </t>
  </si>
  <si>
    <t xml:space="preserve">Auditorium seating area </t>
  </si>
  <si>
    <t>Places of religious worship</t>
  </si>
  <si>
    <t xml:space="preserve">Courtrooms </t>
  </si>
  <si>
    <t xml:space="preserve">Legislative chambers </t>
  </si>
  <si>
    <t xml:space="preserve">Libraries </t>
  </si>
  <si>
    <t xml:space="preserve">Lobbies </t>
  </si>
  <si>
    <t xml:space="preserve">Museums (children’s) </t>
  </si>
  <si>
    <t xml:space="preserve">Museums/galleries </t>
  </si>
  <si>
    <t xml:space="preserve">Retail </t>
  </si>
  <si>
    <t xml:space="preserve">Mall common areas </t>
  </si>
  <si>
    <t xml:space="preserve">Barber shop </t>
  </si>
  <si>
    <t xml:space="preserve">Beauty and nail salons </t>
  </si>
  <si>
    <t xml:space="preserve">Pet shops (animal areas) </t>
  </si>
  <si>
    <t xml:space="preserve">Supermarket </t>
  </si>
  <si>
    <t xml:space="preserve">Coinoperated laundries </t>
  </si>
  <si>
    <t xml:space="preserve">Sports and Entertainment </t>
  </si>
  <si>
    <t xml:space="preserve">Sports arena (play area) </t>
  </si>
  <si>
    <t xml:space="preserve">Gym, stadium (play area) </t>
  </si>
  <si>
    <t xml:space="preserve">Spectator areas </t>
  </si>
  <si>
    <t xml:space="preserve">Swimming (pool &amp; deck) </t>
  </si>
  <si>
    <t xml:space="preserve">C </t>
  </si>
  <si>
    <t xml:space="preserve">Disco/dance floors </t>
  </si>
  <si>
    <t xml:space="preserve">Health club/aerobics room </t>
  </si>
  <si>
    <t xml:space="preserve">Health club/weight rooms </t>
  </si>
  <si>
    <t xml:space="preserve">Bowling alley (seating) </t>
  </si>
  <si>
    <t xml:space="preserve">Gambling casinos </t>
  </si>
  <si>
    <t xml:space="preserve">Game arcades </t>
  </si>
  <si>
    <t xml:space="preserve">Stages, studios </t>
  </si>
  <si>
    <t xml:space="preserve">D </t>
  </si>
  <si>
    <t xml:space="preserve">Patient rooms </t>
  </si>
  <si>
    <t xml:space="preserve">Medical procedure </t>
  </si>
  <si>
    <t xml:space="preserve">Operating rooms </t>
  </si>
  <si>
    <t xml:space="preserve">Recovery and ICU </t>
  </si>
  <si>
    <t xml:space="preserve">Autopsy rooms </t>
  </si>
  <si>
    <t xml:space="preserve">Physical therapy </t>
  </si>
  <si>
    <t>Special requirements or codes and pressure relationships may determine minimum ventilation rates and filter efficiency. Procedures generating contaminants may require higher rates.</t>
  </si>
  <si>
    <t xml:space="preserve">Air shall not be recirculated into other spaces. </t>
  </si>
  <si>
    <t>Automotive Facility</t>
  </si>
  <si>
    <t>Convention Center</t>
  </si>
  <si>
    <t>Court House</t>
  </si>
  <si>
    <t>Dormitory</t>
  </si>
  <si>
    <t>Library</t>
  </si>
  <si>
    <t>Manufacturing Facility</t>
  </si>
  <si>
    <t>Multi-Family</t>
  </si>
  <si>
    <t>Parking Garage</t>
  </si>
  <si>
    <t>Penitentiary</t>
  </si>
  <si>
    <t>Police/Fire Station</t>
  </si>
  <si>
    <t>Post Office</t>
  </si>
  <si>
    <t>Electrical/Mechanical</t>
  </si>
  <si>
    <t>Workshop</t>
  </si>
  <si>
    <t>Exterior Spaces</t>
  </si>
  <si>
    <t>Lighting Standard</t>
  </si>
  <si>
    <t>ASHRAE 90.1-1999</t>
  </si>
  <si>
    <t>ASHRAE 90.1-2001</t>
  </si>
  <si>
    <t>ASHRAE 90.1-2004</t>
  </si>
  <si>
    <t>ASHRAE 90.1-2007</t>
  </si>
  <si>
    <t>ventilation</t>
  </si>
  <si>
    <t>occupancy</t>
  </si>
  <si>
    <t>Whole Building</t>
  </si>
  <si>
    <t>Office</t>
  </si>
  <si>
    <t>General</t>
  </si>
  <si>
    <t>Hotel/Motel</t>
  </si>
  <si>
    <t>Guest Rooms</t>
  </si>
  <si>
    <t>Living Quarters</t>
  </si>
  <si>
    <t>Retail (not including accent lighting)</t>
  </si>
  <si>
    <t>Attics</t>
  </si>
  <si>
    <t>Automotive</t>
  </si>
  <si>
    <t>Service/Repair</t>
  </si>
  <si>
    <t>Garage Area</t>
  </si>
  <si>
    <t>Bank/Office</t>
  </si>
  <si>
    <t>Banking Activity Area</t>
  </si>
  <si>
    <t>Atrium</t>
  </si>
  <si>
    <t>First Three Floors</t>
  </si>
  <si>
    <t>Each Floor over First Three Floors</t>
  </si>
  <si>
    <t>General Sales</t>
  </si>
  <si>
    <t>Retail</t>
  </si>
  <si>
    <t>Hospital</t>
  </si>
  <si>
    <t>Health Care</t>
  </si>
  <si>
    <t>Warehouse</t>
  </si>
  <si>
    <t>Active Storage</t>
  </si>
  <si>
    <t>Dining Area</t>
  </si>
  <si>
    <t>Exercise Area</t>
  </si>
  <si>
    <t>Laboratory</t>
  </si>
  <si>
    <t>Lobby</t>
  </si>
  <si>
    <t>Nurse Station</t>
  </si>
  <si>
    <t>Operating Room</t>
  </si>
  <si>
    <t>Patient Room</t>
  </si>
  <si>
    <t>Physical Therapy</t>
  </si>
  <si>
    <t>Radiology</t>
  </si>
  <si>
    <t>Restroom</t>
  </si>
  <si>
    <t>Sales Area</t>
  </si>
  <si>
    <t>Medical Supply</t>
  </si>
  <si>
    <t>Recovery Room</t>
  </si>
  <si>
    <t xml:space="preserve">VLookupColumn </t>
  </si>
  <si>
    <t>Lighting Primary Space Type</t>
  </si>
  <si>
    <t>Lighting Secondary Space Type</t>
  </si>
  <si>
    <t>Full Space Type Name</t>
  </si>
  <si>
    <t>BuildingType</t>
  </si>
  <si>
    <t>SpaceType</t>
  </si>
  <si>
    <t>ClimateZone 1-8</t>
  </si>
  <si>
    <t>ClimateZone 1-3</t>
  </si>
  <si>
    <t>ClimateZone 4-8</t>
  </si>
  <si>
    <t>Outpatient</t>
  </si>
  <si>
    <t>SmallHotel</t>
  </si>
  <si>
    <t>SuperMarket</t>
  </si>
  <si>
    <t>PrimarySchool</t>
  </si>
  <si>
    <t>FullServiceRestaurant</t>
  </si>
  <si>
    <t>LargeHotel</t>
  </si>
  <si>
    <t>SecondarySchool</t>
  </si>
  <si>
    <t>QuickServiceRestaurant</t>
  </si>
  <si>
    <t>StripMall</t>
  </si>
  <si>
    <t>BioHazard</t>
  </si>
  <si>
    <t>PublicRestroom</t>
  </si>
  <si>
    <t>Corridor</t>
  </si>
  <si>
    <t>Conference</t>
  </si>
  <si>
    <t>Sales/Produce</t>
  </si>
  <si>
    <t>Kitchen</t>
  </si>
  <si>
    <t>MedGas</t>
  </si>
  <si>
    <t>Mechanical</t>
  </si>
  <si>
    <t>PhysicalTherapy</t>
  </si>
  <si>
    <t>Xray</t>
  </si>
  <si>
    <t>LockerRoom</t>
  </si>
  <si>
    <t>Stair</t>
  </si>
  <si>
    <t>Dining</t>
  </si>
  <si>
    <t>Lab</t>
  </si>
  <si>
    <t>DressingRoom</t>
  </si>
  <si>
    <t>Banquet</t>
  </si>
  <si>
    <t>OR</t>
  </si>
  <si>
    <t>ICU_Open</t>
  </si>
  <si>
    <t>Cafe</t>
  </si>
  <si>
    <t>ER_NurseStn</t>
  </si>
  <si>
    <t>CleanWork</t>
  </si>
  <si>
    <t>PreOp</t>
  </si>
  <si>
    <t>PhysTherapy</t>
  </si>
  <si>
    <t>Meeting</t>
  </si>
  <si>
    <t>PACU</t>
  </si>
  <si>
    <t>ProcedureRoom</t>
  </si>
  <si>
    <t>ER_Exam</t>
  </si>
  <si>
    <t>ICU_PatRm</t>
  </si>
  <si>
    <t>Fine</t>
  </si>
  <si>
    <t>IT_Room</t>
  </si>
  <si>
    <t>Gym</t>
  </si>
  <si>
    <t>Point_of_Sale</t>
  </si>
  <si>
    <t>Laundry</t>
  </si>
  <si>
    <t>Cafeteria</t>
  </si>
  <si>
    <t>GuestRoom</t>
  </si>
  <si>
    <t>PatCorridor</t>
  </si>
  <si>
    <t>ER_Triage</t>
  </si>
  <si>
    <t>Exam</t>
  </si>
  <si>
    <t>NurseStation</t>
  </si>
  <si>
    <t>Hall</t>
  </si>
  <si>
    <t>Storage</t>
  </si>
  <si>
    <t>Toilet</t>
  </si>
  <si>
    <t>Elec/MechRoom</t>
  </si>
  <si>
    <t>Exercise</t>
  </si>
  <si>
    <t>ICU_NurseStn</t>
  </si>
  <si>
    <t>PatRoom</t>
  </si>
  <si>
    <t>Entry</t>
  </si>
  <si>
    <t>NurseStn</t>
  </si>
  <si>
    <t>Bulk</t>
  </si>
  <si>
    <t>StaffLounge</t>
  </si>
  <si>
    <t>MRI</t>
  </si>
  <si>
    <t>Back_Space</t>
  </si>
  <si>
    <t>Apartment</t>
  </si>
  <si>
    <t>Lounge</t>
  </si>
  <si>
    <t>Deli/Bakery</t>
  </si>
  <si>
    <t>Janitor</t>
  </si>
  <si>
    <t>GuestLounge</t>
  </si>
  <si>
    <t>Soil Work</t>
  </si>
  <si>
    <t>MRI_Control</t>
  </si>
  <si>
    <t>DryStorage</t>
  </si>
  <si>
    <t>Anesthesia</t>
  </si>
  <si>
    <t>ImportOrder</t>
  </si>
  <si>
    <t>LookupColumn</t>
  </si>
  <si>
    <t>Import Order</t>
  </si>
  <si>
    <t>Audience/Seating Area</t>
  </si>
  <si>
    <t>Conference/Meeting/Multipurpose</t>
  </si>
  <si>
    <t>For Hospital</t>
  </si>
  <si>
    <t>Medium/Bulky Material Storage</t>
  </si>
  <si>
    <t>For Hotel</t>
  </si>
  <si>
    <t>Classroom/Lecture/Training</t>
  </si>
  <si>
    <t>Corridor/Transition</t>
  </si>
  <si>
    <t>For Family Dining</t>
  </si>
  <si>
    <t>Mall Concourse</t>
  </si>
  <si>
    <t>Emergency</t>
  </si>
  <si>
    <t>Exam/Treatment</t>
  </si>
  <si>
    <t>Gymnasium/Exercise Center</t>
  </si>
  <si>
    <t>Fine Material Storage</t>
  </si>
  <si>
    <t>Lounge/Recreation</t>
  </si>
  <si>
    <t>Playing Area</t>
  </si>
  <si>
    <t>Recovery</t>
  </si>
  <si>
    <t>Office-Enclosed</t>
  </si>
  <si>
    <t>Dressing/Locker/Fitting Room</t>
  </si>
  <si>
    <t>Laundry-Washing</t>
  </si>
  <si>
    <t>Reading Area</t>
  </si>
  <si>
    <t>Restrooms</t>
  </si>
  <si>
    <t>Stairs-Active</t>
  </si>
  <si>
    <t>Ventilation Primary Space Type</t>
  </si>
  <si>
    <t>Ventilation Secondary Space Type</t>
  </si>
  <si>
    <t>Lookup</t>
  </si>
  <si>
    <t xml:space="preserve">ft^3/min*ft^2 </t>
  </si>
  <si>
    <t>VlookupColumn</t>
  </si>
  <si>
    <t>Anesthesia Storage</t>
  </si>
  <si>
    <t>Angiographic-All Other Types</t>
  </si>
  <si>
    <t>Angiographic-Heart Only</t>
  </si>
  <si>
    <t>Autopsy</t>
  </si>
  <si>
    <t>Bathroom/ Public</t>
  </si>
  <si>
    <t>Bedpan Room</t>
  </si>
  <si>
    <t>Cast Room</t>
  </si>
  <si>
    <t>Clean Linen Storage</t>
  </si>
  <si>
    <t>Clean Utility / Workroom</t>
  </si>
  <si>
    <t>Conference Rooms</t>
  </si>
  <si>
    <t>Cystoscopy</t>
  </si>
  <si>
    <t>Darkroom</t>
  </si>
  <si>
    <t>Decontamination</t>
  </si>
  <si>
    <t>Delivery Room</t>
  </si>
  <si>
    <t>Dietary Day Storage</t>
  </si>
  <si>
    <t>Dining Room</t>
  </si>
  <si>
    <t>Dishwashing</t>
  </si>
  <si>
    <t>Endoscopy</t>
  </si>
  <si>
    <t>Histology</t>
  </si>
  <si>
    <t>Isolation</t>
  </si>
  <si>
    <t>Janitors Closet / Utility</t>
  </si>
  <si>
    <t>Kitchen, Food Preparation</t>
  </si>
  <si>
    <t>Labor/ Delivery/Recovery</t>
  </si>
  <si>
    <t>L / D / R / Post Partum</t>
  </si>
  <si>
    <t>Linen Storage, Clean</t>
  </si>
  <si>
    <t>Lockers</t>
  </si>
  <si>
    <t>Mammography</t>
  </si>
  <si>
    <t>Mechanical Equipment Room</t>
  </si>
  <si>
    <t>Medical Records</t>
  </si>
  <si>
    <t>Nuclear Medicine, Hot Lab</t>
  </si>
  <si>
    <t>Nursery, General</t>
  </si>
  <si>
    <t>Nursery, Exam</t>
  </si>
  <si>
    <t>Nursing Stations- General</t>
  </si>
  <si>
    <t>Pathology</t>
  </si>
  <si>
    <t>Pharmacy / Medicine Room</t>
  </si>
  <si>
    <t>Physical Therapy and Hydrotherapy</t>
  </si>
  <si>
    <t>Scrub Up Area, Surgical Corridor</t>
  </si>
  <si>
    <t>Soiled Linen, Sorting</t>
  </si>
  <si>
    <t>Special Procedure Room, Diagnostic</t>
  </si>
  <si>
    <t>Special Procedure Room, Invasive</t>
  </si>
  <si>
    <t>Stairways</t>
  </si>
  <si>
    <t>Sterilizer Room</t>
  </si>
  <si>
    <t>Sub-Sterile</t>
  </si>
  <si>
    <t>Surgical Supply</t>
  </si>
  <si>
    <t>Trash Chute Room</t>
  </si>
  <si>
    <t>Trauma</t>
  </si>
  <si>
    <t>Treatment / Examination</t>
  </si>
  <si>
    <t>Unsterile Supply</t>
  </si>
  <si>
    <t>Waiting Areas/Lounges</t>
  </si>
  <si>
    <t>X-ray, Diagnostic and Treatment</t>
  </si>
  <si>
    <t>GGHC v2.2</t>
  </si>
  <si>
    <t>Hotels, Motels, Resorts, Dormitories</t>
  </si>
  <si>
    <t>Supermarket</t>
  </si>
  <si>
    <t>Dining Rooms</t>
  </si>
  <si>
    <t>AIA 2001</t>
  </si>
  <si>
    <t>Surgery and Critical Care</t>
  </si>
  <si>
    <t>Operating/Surgical Cystoscopic Rooms</t>
  </si>
  <si>
    <t>Critical and Intensive Care</t>
  </si>
  <si>
    <t>Newborn Intensive Care</t>
  </si>
  <si>
    <t>Trauma Room</t>
  </si>
  <si>
    <t>Bronchoscopy</t>
  </si>
  <si>
    <t>ER Waiting Room</t>
  </si>
  <si>
    <t>Triage</t>
  </si>
  <si>
    <t>Radiology Waiting Rooms</t>
  </si>
  <si>
    <t>Procedure Room</t>
  </si>
  <si>
    <t>Nursing</t>
  </si>
  <si>
    <t>Newborn Nursery Suite</t>
  </si>
  <si>
    <t>Protective Environment Room</t>
  </si>
  <si>
    <t>Airborne Infection Isolation Room</t>
  </si>
  <si>
    <t>Labor/Delivery/Recovery</t>
  </si>
  <si>
    <t>Labor/Delivery/Recovery/Postpartum</t>
  </si>
  <si>
    <t>Ancillary</t>
  </si>
  <si>
    <t>X-Ray (Surgical/Critical Care and Catheterization)</t>
  </si>
  <si>
    <t>Commercial Laundry</t>
  </si>
  <si>
    <t>Office Space</t>
  </si>
  <si>
    <t>Reception Areas</t>
  </si>
  <si>
    <t>Lighting (W/person)</t>
  </si>
  <si>
    <t>OSM Lighting (W/ft)</t>
  </si>
  <si>
    <t>Lighting Sch</t>
  </si>
  <si>
    <t>Infiltration Sch</t>
  </si>
  <si>
    <t>Infiltration (ft^3/min*ft^2 ext)</t>
  </si>
  <si>
    <t>Occupancy Sch</t>
  </si>
  <si>
    <t>OSM Gas Equipment (Btu/hr*ft^2)</t>
  </si>
  <si>
    <t>OSM Electric Equipment (W/ft^2)</t>
  </si>
  <si>
    <t>Color</t>
  </si>
  <si>
    <t>STD Lighting (W/ft^2)</t>
  </si>
  <si>
    <t>STD Lighting (W/person)</t>
  </si>
  <si>
    <t>STD Lighting (W/ft)</t>
  </si>
  <si>
    <t>STD Ventilation (ft^3/min*ft^2)</t>
  </si>
  <si>
    <t>STD Ventilation (ft^3/min*person)</t>
  </si>
  <si>
    <t>STD Ventilation (ach)</t>
  </si>
  <si>
    <t>OSM Occupancy (people/1000 ft^2)2</t>
  </si>
  <si>
    <t>Gas Equipment Sch</t>
  </si>
  <si>
    <t>Electric Equipment Sch</t>
  </si>
  <si>
    <t>ASHRAE 189.1-2009</t>
  </si>
  <si>
    <t>Activity Sch</t>
  </si>
  <si>
    <t>WholeBuilding</t>
  </si>
  <si>
    <t>Flow Rate Fraction Schedule</t>
  </si>
  <si>
    <t>Peak Flow Rate (gal/h)</t>
  </si>
  <si>
    <t>area (ft^2)</t>
  </si>
  <si>
    <t>calculated (gal/h*ft^2)</t>
  </si>
  <si>
    <t>Target Temperature Schedule (c)</t>
  </si>
  <si>
    <t>Sensible Fraction Schedule (c)</t>
  </si>
  <si>
    <t>Latent Fraction Schedule (c)</t>
  </si>
  <si>
    <t/>
  </si>
  <si>
    <t>62.1-2004 Exhaust (cfm/ft2)</t>
  </si>
  <si>
    <t>Total Exhaust (cfm)</t>
  </si>
  <si>
    <t>Exhaust Fan total eff.</t>
  </si>
  <si>
    <t>Exhaust Fan DP (in.w.g.)</t>
  </si>
  <si>
    <t>Exhaust Fan Elec. Power (W)</t>
  </si>
  <si>
    <t>Elec Power w/sf</t>
  </si>
  <si>
    <t>Outpatient_FirstFlr_Exhaust</t>
  </si>
  <si>
    <t>SuperMarket_Deli_Exhaust</t>
  </si>
  <si>
    <t>OpenOffice</t>
  </si>
  <si>
    <t>ClosedOffice</t>
  </si>
  <si>
    <t>Office-Open Plan</t>
  </si>
  <si>
    <t>Vending</t>
  </si>
  <si>
    <t>Fraction to Return Air</t>
  </si>
  <si>
    <t>Fraction Radiant</t>
  </si>
  <si>
    <t>Fraction Visible</t>
  </si>
  <si>
    <t>Fraction Latent</t>
  </si>
  <si>
    <t>Fraction Radiant2</t>
  </si>
  <si>
    <t>Fraction Lost</t>
  </si>
  <si>
    <t>Heating Setpoint Schedule</t>
  </si>
  <si>
    <t>Cooling Setpoint Schedule</t>
  </si>
  <si>
    <t>Gas Equipment Fraction Radiant</t>
  </si>
  <si>
    <t>Gas Equipment Fraction Lost</t>
  </si>
  <si>
    <t>Gas Equipment Fraction Latent</t>
  </si>
  <si>
    <t>Exhaust - Not currently part of a space type</t>
  </si>
  <si>
    <t>Service Hot Water - not currently part of a space type</t>
  </si>
  <si>
    <t>Thermostats - not currently part of a space type</t>
  </si>
  <si>
    <t>Exhaust Sch</t>
  </si>
  <si>
    <t>31_169_34</t>
  </si>
  <si>
    <t>78_222_133</t>
  </si>
  <si>
    <t>169_31_31</t>
  </si>
  <si>
    <t>169_31_159</t>
  </si>
  <si>
    <t>31_162_169</t>
  </si>
  <si>
    <t>78_167_222</t>
  </si>
  <si>
    <t>204_120_230</t>
  </si>
  <si>
    <t>120_230_199</t>
  </si>
  <si>
    <t>154_230_120</t>
  </si>
  <si>
    <t>136_78_222</t>
  </si>
  <si>
    <t>230_196_120</t>
  </si>
  <si>
    <t>120_149_230</t>
  </si>
  <si>
    <t>230_157_120</t>
  </si>
  <si>
    <t>41_31_169</t>
  </si>
  <si>
    <t>171_222_78</t>
  </si>
  <si>
    <t>169_169_31</t>
  </si>
  <si>
    <t>R_G_B</t>
  </si>
  <si>
    <t>Public restrooms</t>
  </si>
  <si>
    <t xml:space="preserve"> (Assume 12 toilet/625 ft^2) 50 cfm/wc or urinal, 25 L/s wc or urinal</t>
  </si>
  <si>
    <t>C</t>
  </si>
  <si>
    <t>PrintRoom</t>
  </si>
  <si>
    <t>Office Bldg Light</t>
  </si>
  <si>
    <t>Office Activity</t>
  </si>
  <si>
    <t>Office Work Occ</t>
  </si>
  <si>
    <t>Office Misc Occ</t>
  </si>
  <si>
    <t>Office Infil Quarter On</t>
  </si>
  <si>
    <t>Office Bldg Equip</t>
  </si>
  <si>
    <t>BreakRoom</t>
  </si>
  <si>
    <t>WholeBuilding - Sm Office</t>
  </si>
  <si>
    <t xml:space="preserve"> </t>
  </si>
  <si>
    <t>Template</t>
  </si>
  <si>
    <t>COLUMN KEY</t>
  </si>
  <si>
    <t>Intended Surface Type</t>
  </si>
  <si>
    <t>Standards Construction Type</t>
  </si>
  <si>
    <t>Building Type</t>
  </si>
  <si>
    <t>Space Type</t>
  </si>
  <si>
    <t>AtticFloor</t>
  </si>
  <si>
    <t>Mass</t>
  </si>
  <si>
    <t>AtticWall</t>
  </si>
  <si>
    <t>SteelFramed</t>
  </si>
  <si>
    <t>AtticRoof</t>
  </si>
  <si>
    <t>WoodFramed</t>
  </si>
  <si>
    <t>DemisingFloor</t>
  </si>
  <si>
    <t>DemisingWall</t>
  </si>
  <si>
    <t>View</t>
  </si>
  <si>
    <t>DemisingRoof</t>
  </si>
  <si>
    <t>Daylight</t>
  </si>
  <si>
    <t>ExteriorFloor</t>
  </si>
  <si>
    <t>Swinging</t>
  </si>
  <si>
    <t>ExteriorWall</t>
  </si>
  <si>
    <t>NonSwinging</t>
  </si>
  <si>
    <t>ExteriorRoof</t>
  </si>
  <si>
    <t>Heated</t>
  </si>
  <si>
    <t>ExteriorWindow</t>
  </si>
  <si>
    <t>Unheated</t>
  </si>
  <si>
    <t>ExteriorDoor</t>
  </si>
  <si>
    <t>RollUp</t>
  </si>
  <si>
    <t>GlassDoor</t>
  </si>
  <si>
    <t>Sliding</t>
  </si>
  <si>
    <t>GroundContactFloor</t>
  </si>
  <si>
    <t>GroundContactWall</t>
  </si>
  <si>
    <t>GroundContactRoof</t>
  </si>
  <si>
    <t>InteriorFloor</t>
  </si>
  <si>
    <t>InteriorWall</t>
  </si>
  <si>
    <t>InteriorCeiling</t>
  </si>
  <si>
    <t>InteriorPartition</t>
  </si>
  <si>
    <t>InteriorWindow</t>
  </si>
  <si>
    <t>InteriorDoor</t>
  </si>
  <si>
    <t>OverheadDoor</t>
  </si>
  <si>
    <t>Skylight</t>
  </si>
  <si>
    <t>TubularDaylightDome</t>
  </si>
  <si>
    <t>TubularDaylightDiffuser</t>
  </si>
  <si>
    <t>Exterior Surfaces</t>
  </si>
  <si>
    <t>Interior Surfaces</t>
  </si>
  <si>
    <t>Ground Contact Surfaces</t>
  </si>
  <si>
    <t>Exterior Sub Surfaces</t>
  </si>
  <si>
    <t>Interior Sub Surfaces</t>
  </si>
  <si>
    <t>Misc Surfaces</t>
  </si>
  <si>
    <t>Name</t>
  </si>
  <si>
    <t>Climate Zone</t>
  </si>
  <si>
    <t>Construction Standard</t>
  </si>
  <si>
    <t>Interior Walls</t>
  </si>
  <si>
    <t>Interior Floors</t>
  </si>
  <si>
    <t>Interior Ceilings</t>
  </si>
  <si>
    <t>Ground Contact Walls</t>
  </si>
  <si>
    <t>Ground Contact Floors</t>
  </si>
  <si>
    <t>Ground Contact Ceilings</t>
  </si>
  <si>
    <t>Exterior Fixed Windows</t>
  </si>
  <si>
    <t>Exterior Operable Windows</t>
  </si>
  <si>
    <t>Exterior Doors</t>
  </si>
  <si>
    <t>Exterior Glass Doors</t>
  </si>
  <si>
    <t>Exterior Overhead Doors</t>
  </si>
  <si>
    <t>Exterior Skylights</t>
  </si>
  <si>
    <t>Tubular Daylight Domes</t>
  </si>
  <si>
    <t>Tubular Daylight Diffusers</t>
  </si>
  <si>
    <t>Interior Fixed Windows</t>
  </si>
  <si>
    <t>Interior Operable Windows</t>
  </si>
  <si>
    <t>Interior Doors</t>
  </si>
  <si>
    <t>Space Shading</t>
  </si>
  <si>
    <t>Building Shading</t>
  </si>
  <si>
    <t>Site Shading</t>
  </si>
  <si>
    <t>Interior Partitions</t>
  </si>
  <si>
    <t>Interior Window</t>
  </si>
  <si>
    <t>Interior Door</t>
  </si>
  <si>
    <t>ASHRAE 169-2006-1A</t>
  </si>
  <si>
    <t>ASHRAE 169-2006-1B</t>
  </si>
  <si>
    <t>Outside</t>
  </si>
  <si>
    <t>Inside</t>
  </si>
  <si>
    <t>Material 1</t>
  </si>
  <si>
    <t>Material 2</t>
  </si>
  <si>
    <t>Material 3</t>
  </si>
  <si>
    <t>Material 4</t>
  </si>
  <si>
    <t>Material 5</t>
  </si>
  <si>
    <t>Material 6</t>
  </si>
  <si>
    <t>Opaque Material Properties</t>
  </si>
  <si>
    <t>Simple Glazing Material Properties</t>
  </si>
  <si>
    <t>Detailed Glazing Material Properties</t>
  </si>
  <si>
    <t>Material Type</t>
  </si>
  <si>
    <t>Thickness (in)</t>
  </si>
  <si>
    <t>Conductivity (Btu*in/hr*ft^2*F)</t>
  </si>
  <si>
    <t>Resistance (hr*ft^2*F/Btu)</t>
  </si>
  <si>
    <t>Density (lb/ft^3)</t>
  </si>
  <si>
    <t>Specific Heat (Btu/lbm*F)</t>
  </si>
  <si>
    <t>Thermal Absorptance</t>
  </si>
  <si>
    <t>Solar Absorptance</t>
  </si>
  <si>
    <t>Visible Absorptance</t>
  </si>
  <si>
    <t>U-Factor (Btu/hr*ft^2*F)</t>
  </si>
  <si>
    <t>Solar Heat Gain Coefficient</t>
  </si>
  <si>
    <t>Visible Transmittance</t>
  </si>
  <si>
    <t>Optical Data Type</t>
  </si>
  <si>
    <t>Solar Transmittance At Normal Incidence</t>
  </si>
  <si>
    <t>Front Side Solar Reflectance At Normal Incidence</t>
  </si>
  <si>
    <t>Back Side Solar Relectance At Normal Incidence</t>
  </si>
  <si>
    <t>Visible Transmittance At Normal Incidence</t>
  </si>
  <si>
    <t>Front Side Visible Reflectance At Normal Incidence</t>
  </si>
  <si>
    <t>Back Side Visible Relectance At Normal Incidence</t>
  </si>
  <si>
    <t>Infrared Transmittance At Normal Incidence</t>
  </si>
  <si>
    <t>Front Side Infrared Hemispherical Emissivity</t>
  </si>
  <si>
    <t>Back Side Infrared Hemispherical Emissivity</t>
  </si>
  <si>
    <t>Dirt Correction Factor For Solar And Visible Transmittance</t>
  </si>
  <si>
    <t>Solar Diffusing</t>
  </si>
  <si>
    <t>Standard</t>
  </si>
  <si>
    <t>Representative City</t>
  </si>
  <si>
    <t>ASHRAE 169-2006-2A</t>
  </si>
  <si>
    <t>ASHRAE 169-2006-2B</t>
  </si>
  <si>
    <t>ASHRAE 169-2006-3A</t>
  </si>
  <si>
    <t>ASHRAE 169-2006-3B</t>
  </si>
  <si>
    <t>ASHRAE 169-2006-3C</t>
  </si>
  <si>
    <t>ASHRAE 169-2006-4A</t>
  </si>
  <si>
    <t>ASHRAE 169-2006-4B</t>
  </si>
  <si>
    <t>ASHRAE 169-2006-4C</t>
  </si>
  <si>
    <t>ASHRAE 169-2006-5A</t>
  </si>
  <si>
    <t>ASHRAE 169-2006-5B</t>
  </si>
  <si>
    <t>ASHRAE 169-2006-5C</t>
  </si>
  <si>
    <t>ASHRAE 169-2006-6A</t>
  </si>
  <si>
    <t>ASHRAE 169-2006-6B</t>
  </si>
  <si>
    <t>ASHRAE 169-2006-7A</t>
  </si>
  <si>
    <t>ASHRAE 169-2006-7B</t>
  </si>
  <si>
    <t>ASHRAE 169-2006-8A</t>
  </si>
  <si>
    <t>ASHRAE 169-2006-8B</t>
  </si>
  <si>
    <t>CEC 2005-1</t>
  </si>
  <si>
    <t>CEC 2005-2</t>
  </si>
  <si>
    <t>CEC 2005-3</t>
  </si>
  <si>
    <t>CEC 2005-4</t>
  </si>
  <si>
    <t>CEC 2005-5</t>
  </si>
  <si>
    <t>CEC 2005-6</t>
  </si>
  <si>
    <t>CEC 2005-7</t>
  </si>
  <si>
    <t>CEC 2005-8</t>
  </si>
  <si>
    <t>CEC 2005-9</t>
  </si>
  <si>
    <t>CEC 2005-10</t>
  </si>
  <si>
    <t>CEC 2008-1</t>
  </si>
  <si>
    <t>CEC 2008-2</t>
  </si>
  <si>
    <t>CEC 2008-3</t>
  </si>
  <si>
    <t>CEC 2008-4</t>
  </si>
  <si>
    <t>CEC 2008-5</t>
  </si>
  <si>
    <t>CEC 2008-6</t>
  </si>
  <si>
    <t>CEC 2008-7</t>
  </si>
  <si>
    <t>CEC 2008-8</t>
  </si>
  <si>
    <t>CEC 2008-9</t>
  </si>
  <si>
    <t>CEC 2008-10</t>
  </si>
  <si>
    <t>Metal Building Semi-Cond Wall Insulation-3.72</t>
  </si>
  <si>
    <t>StandardOpaqueMaterial</t>
  </si>
  <si>
    <t>G01a 19mm gypsum board</t>
  </si>
  <si>
    <t>Mass NonRes Wall Insulation-0.99</t>
  </si>
  <si>
    <t>Fixed Window 2.67/0.30/0.21</t>
  </si>
  <si>
    <t>SimpleGlazing</t>
  </si>
  <si>
    <t>Metal Building Semi-Cond Wall Insulation-2.85</t>
  </si>
  <si>
    <t>Mass NonRes Wall Insulation-1.01</t>
  </si>
  <si>
    <t>Metal Building Semi-Cond Wall Insulation-0.59</t>
  </si>
  <si>
    <t>IEAD NonRes Roof Insulation-3.51</t>
  </si>
  <si>
    <t>I02 50mm insulation board</t>
  </si>
  <si>
    <t>Steel Frame NonRes Wall Insulation-1.76</t>
  </si>
  <si>
    <t>Steel Frame NonRes Wall Insulation-1.41</t>
  </si>
  <si>
    <t>Fixed Window 4.09/0.39/0.25</t>
  </si>
  <si>
    <t>Wood Frame NonRes Wall Insulation-1.98</t>
  </si>
  <si>
    <t>Theoretical Glass [216]</t>
  </si>
  <si>
    <t>StandardGlazing</t>
  </si>
  <si>
    <t>Mass NonRes Wall Insulation-0.78</t>
  </si>
  <si>
    <t>G05 25mm wood</t>
  </si>
  <si>
    <t>AtticFloor NonRes Insulation-1.76</t>
  </si>
  <si>
    <t>AtticFloor NonRes Insulation-2.75</t>
  </si>
  <si>
    <t>8IN CONCRETE HW RefBldg</t>
  </si>
  <si>
    <t>Steel Frame NonRes Wall Insulation-1.09</t>
  </si>
  <si>
    <t>Mass NonRes Wall Insulation-0.77</t>
  </si>
  <si>
    <t>MAT-CC05 4 HW CONCRETE</t>
  </si>
  <si>
    <t>Mass NonRes Wall Insulation-2.89</t>
  </si>
  <si>
    <t>Wood Frame NonRes Wall Insulation-3.91</t>
  </si>
  <si>
    <t>Metal Semi-Cond Roof Insulation-1.87</t>
  </si>
  <si>
    <t>Fixed Window 5.84/0.44/0.27</t>
  </si>
  <si>
    <t>Fixed Window 4.09/0.26/0.13</t>
  </si>
  <si>
    <t>IEAD NonRes Roof Insulation-3.83</t>
  </si>
  <si>
    <t>Metal Building Semi-Cond Wall Insulation-1.12</t>
  </si>
  <si>
    <t>IEAD NonRes Roof Insulation-4.41</t>
  </si>
  <si>
    <t>Theoretical Glass [221]</t>
  </si>
  <si>
    <t>AtticFloor NonRes Insulation-3.83</t>
  </si>
  <si>
    <t>AtticFloor NonRes Insulation-3.91</t>
  </si>
  <si>
    <t>Fixed Window 3.35/0.36/0.27</t>
  </si>
  <si>
    <t>Mass NonRes Wall Insulation-1.76</t>
  </si>
  <si>
    <t>IEAD NonRes Roof Insulation-2.99</t>
  </si>
  <si>
    <t>Wall Insulation [40]</t>
  </si>
  <si>
    <t>Steel Frame NonRes Wall Insulation-1.22</t>
  </si>
  <si>
    <t>Metal Building Semi-Cond Wall Insulation-0.57</t>
  </si>
  <si>
    <t>Steel Frame NonRes Wall Insulation-0.73</t>
  </si>
  <si>
    <t>Mass NonRes Wall Insulation-1.69</t>
  </si>
  <si>
    <t>Steel Frame NonRes Wall Insulation-3.04</t>
  </si>
  <si>
    <t>Fixed Window 3.81/0.39/0.27</t>
  </si>
  <si>
    <t>Mass NonRes Wall Insulation-1.43</t>
  </si>
  <si>
    <t>AtticFloor Insulation</t>
  </si>
  <si>
    <t>F08 Metal surface</t>
  </si>
  <si>
    <t>Metal Semi-Cond Roof Insulation-3.38</t>
  </si>
  <si>
    <t>Mass NonRes Wall Insulation-1.09</t>
  </si>
  <si>
    <t>Metal Building Semi-Cond Wall Insulation-0.77</t>
  </si>
  <si>
    <t>Wood Frame NonRes Wall Insulation-0.73</t>
  </si>
  <si>
    <t>Wall Insulation [37]</t>
  </si>
  <si>
    <t>1IN Stucco</t>
  </si>
  <si>
    <t>Mass NonRes Wall Insulation-2.23</t>
  </si>
  <si>
    <t>IEAD NonRes Roof Insulation-3.65</t>
  </si>
  <si>
    <t>Mass NonRes Wall Insulation-1.26</t>
  </si>
  <si>
    <t>Mass NonRes Wall Insulation-0.79</t>
  </si>
  <si>
    <t>IEAD NonRes Roof Insulation-2.50</t>
  </si>
  <si>
    <t>Fixed Window 4.09/0.36/0.23</t>
  </si>
  <si>
    <t>AtticFloor NonRes Insulation-2.99</t>
  </si>
  <si>
    <t>Fixed Window 3.24/0.39/0.31</t>
  </si>
  <si>
    <t>Fixed Window 5.84/0.25/0.11</t>
  </si>
  <si>
    <t>Metal Building Semi-Cond Wall Insulation-1.37</t>
  </si>
  <si>
    <t>Metal Building Semi-Cond Wall Insulation-1.10</t>
  </si>
  <si>
    <t>AtticFloor NonRes Insulation-3.04</t>
  </si>
  <si>
    <t>Steel Frame NonRes Wall Insulation-1.13</t>
  </si>
  <si>
    <t>Roof Insulation [19]</t>
  </si>
  <si>
    <t>Fixed Window 5.84/0.54/0.38</t>
  </si>
  <si>
    <t>Metal Semi-Cond Roof Insulation-3.83</t>
  </si>
  <si>
    <t>Roof Insulation [25]</t>
  </si>
  <si>
    <t>Metal Building Semi-Cond Wall Insulation-1.02</t>
  </si>
  <si>
    <t>Metal Building Semi-Cond Wall Insulation-1.72</t>
  </si>
  <si>
    <t>IEAD NonRes Roof Insulation-1.98</t>
  </si>
  <si>
    <t>Wood Frame NonRes Wall Insulation-3.04</t>
  </si>
  <si>
    <t>IEAD NonRes Roof Insulation-1.76</t>
  </si>
  <si>
    <t>Fixed Window 5.84/0.39/0.22</t>
  </si>
  <si>
    <t>Metal Semi-Cond Roof Insulation-4.41</t>
  </si>
  <si>
    <t>Wall Insulation [34]</t>
  </si>
  <si>
    <t>IEAD NonRes Roof Insulation-2.37</t>
  </si>
  <si>
    <t>Wall Insulation [32]</t>
  </si>
  <si>
    <t>Theoretical Glass [207]</t>
  </si>
  <si>
    <t>IEAD NonRes Roof Insulation-2.93</t>
  </si>
  <si>
    <t>Mass NonRes Wall Insulation-2.20</t>
  </si>
  <si>
    <t>Mass NonRes Wall Insulation-1.13</t>
  </si>
  <si>
    <t>IEAD NonRes Roof Insulation-2.00</t>
  </si>
  <si>
    <t>Steel Frame NonRes Wall Insulation-1.42</t>
  </si>
  <si>
    <t>Steel Frame NonRes Wall Insulation-1.17</t>
  </si>
  <si>
    <t>AtticFloor NonRes Insulation-6.52</t>
  </si>
  <si>
    <t>Wood Frame NonRes Wall Insulation-1.92</t>
  </si>
  <si>
    <t>Metal Semi-Cond Roof Insulation-3.66</t>
  </si>
  <si>
    <t>Metal Building Semi-Cond Wall Insulation-0.80</t>
  </si>
  <si>
    <t>Steel Frame NonRes Wall Insulation-1.10</t>
  </si>
  <si>
    <t>Steel Frame NonRes Wall Insulation-0.96</t>
  </si>
  <si>
    <t>Mass NonRes Wall Insulation-0.52</t>
  </si>
  <si>
    <t>Metal Semi-Cond Roof Insulation-2.38</t>
  </si>
  <si>
    <t>Metal Roofing</t>
  </si>
  <si>
    <t>MAT-SHEATH</t>
  </si>
  <si>
    <t>MasslessOpaqueMaterial</t>
  </si>
  <si>
    <t>M11 100mm lightweight concrete</t>
  </si>
  <si>
    <t>AtticFloor Res Insulation-2.05</t>
  </si>
  <si>
    <t>AtticFloor NonRes Insulation-3.67</t>
  </si>
  <si>
    <t>AtticFloor NonRes Insulation-3.45</t>
  </si>
  <si>
    <t>Mass NonRes Wall Insulation-0.96</t>
  </si>
  <si>
    <t>Fixed Window 3.24/0.25/0.16</t>
  </si>
  <si>
    <t>MAT-CC05 8 HW CONCRETE</t>
  </si>
  <si>
    <t>Metal Semi-Cond Roof Insulation-2.67</t>
  </si>
  <si>
    <t>Mass NonRes Wall Insulation-1.96</t>
  </si>
  <si>
    <t>Wall Insulation [31]</t>
  </si>
  <si>
    <t>Metal Building Semi-Cond Wall Insulation-0.81</t>
  </si>
  <si>
    <t>M15 200mm heavyweight concrete</t>
  </si>
  <si>
    <t>Fixed Window 2.96/0.62/0.54</t>
  </si>
  <si>
    <t>Wood Siding</t>
  </si>
  <si>
    <t>Fixed Window 2.96/0.39/0.31</t>
  </si>
  <si>
    <t>Fixed Window 3.35/0.39/0.31</t>
  </si>
  <si>
    <t>IEAD NonRes Roof Insulation-2.38</t>
  </si>
  <si>
    <t>Fixed Window 3.24/0.49/0.41</t>
  </si>
  <si>
    <t>Steel Frame NonRes Wall Insulation-0.99</t>
  </si>
  <si>
    <t>Wood Frame NonRes Wall Insulation-3.45</t>
  </si>
  <si>
    <t>Metal Semi-Cond Roof Insulation-1.05</t>
  </si>
  <si>
    <t>Metal Semi-Cond Roof Insulation-2.00</t>
  </si>
  <si>
    <t>AtticFloor NonRes Insulation-2.45</t>
  </si>
  <si>
    <t>Steel Frame NonRes Wall Insulation-2.75</t>
  </si>
  <si>
    <t>8IN Concrete HW</t>
  </si>
  <si>
    <t>Steel Frame NonRes Wall Insulation-2.15</t>
  </si>
  <si>
    <t>Roof Insulation [24]</t>
  </si>
  <si>
    <t>Metal Semi-Cond Roof Insulation-2.75</t>
  </si>
  <si>
    <t>Mass NonRes Wall Insulation-1.17</t>
  </si>
  <si>
    <t>AtticFloor Res Insulation-2.37</t>
  </si>
  <si>
    <t>Wood Frame NonRes Wall Insulation-1.76</t>
  </si>
  <si>
    <t>Fixed Window 2.62/0.30/0.21</t>
  </si>
  <si>
    <t>Mass NonRes Wall Insulation-1.41</t>
  </si>
  <si>
    <t>AtticFloor NonRes Insulation-5.18</t>
  </si>
  <si>
    <t>IEAD NonRes Roof Insulation-2.79</t>
  </si>
  <si>
    <t>Steel Frame NonRes Wall Insulation-1.30</t>
  </si>
  <si>
    <t>Theoretical Glass [202]</t>
  </si>
  <si>
    <t>Wall Insulation [41]</t>
  </si>
  <si>
    <t>Wall Insulation [33]</t>
  </si>
  <si>
    <t>Metal Building Semi-Cond Wall Insulation-2.52</t>
  </si>
  <si>
    <t>Fixed Window 5.84/0.70/0.60</t>
  </si>
  <si>
    <t>Clear 3mm</t>
  </si>
  <si>
    <t>Steel Frame NonRes Wall Insulation-1.98</t>
  </si>
  <si>
    <t>F16 Acoustic tile</t>
  </si>
  <si>
    <t>IEAD NonRes Roof Insulation-3.66</t>
  </si>
  <si>
    <t>Metal Decking</t>
  </si>
  <si>
    <t>Steel Frame NonRes Wall Insulation-1.01</t>
  </si>
  <si>
    <t>Metal Building Semi-Cond Wall Insulation-0.54</t>
  </si>
  <si>
    <t>Metal Building Semi-Cond Wall Insulation-1.79</t>
  </si>
  <si>
    <t>Wood Frame NonRes Wall Insulation-2.44</t>
  </si>
  <si>
    <t>Mass NonRes Wall Insulation-0.61</t>
  </si>
  <si>
    <t>Wall Insulation [42]</t>
  </si>
  <si>
    <t>Steel Frame NonRes Wall Insulation-2.71</t>
  </si>
  <si>
    <t>Mass NonRes Wall Insulation-3.75</t>
  </si>
  <si>
    <t>CP02 CARPET PAD</t>
  </si>
  <si>
    <t>Wood Frame NonRes Wall Insulation-1.36</t>
  </si>
  <si>
    <t>IEAD NonRes Roof Insulation-2.67</t>
  </si>
  <si>
    <t>Mass NonRes Wall Insulation-1.47</t>
  </si>
  <si>
    <t>Metal Semi-Cond Roof Insulation-3.65</t>
  </si>
  <si>
    <t>Steel Frame NonRes Wall Insulation-0.79</t>
  </si>
  <si>
    <t>Roof Membrane</t>
  </si>
  <si>
    <t>Roof Insulation [27]</t>
  </si>
  <si>
    <t>Metal Semi-Cond Roof Insulation-5.75</t>
  </si>
  <si>
    <t>AtticFloor Res Insulation-2.93</t>
  </si>
  <si>
    <t>Wood Frame NonRes Wall Insulation-2.15</t>
  </si>
  <si>
    <t>Wall Insulation [43]</t>
  </si>
  <si>
    <t>IEAD NonRes Roof Insulation-2.07</t>
  </si>
  <si>
    <t>IEAD NonRes Roof Insulation-3.38</t>
  </si>
  <si>
    <t>AtticFloor NonRes Insulation-3.32</t>
  </si>
  <si>
    <t>IEAD NonRes Roof Insulation-2.44</t>
  </si>
  <si>
    <t>Steel Frame NonRes Wall Insulation-2.44</t>
  </si>
  <si>
    <t>Mass NonRes Wall Insulation-0.93</t>
  </si>
  <si>
    <t>AtticFloor NonRes Insulation-5.68</t>
  </si>
  <si>
    <t>Roof Insulation [21]</t>
  </si>
  <si>
    <t>Metal Semi-Cond Roof Insulation-1.81</t>
  </si>
  <si>
    <t>AtticFloor NonRes Insulation-4.40</t>
  </si>
  <si>
    <t>IEAD NonRes Roof Insulation-2.75</t>
  </si>
  <si>
    <t>Mass NonRes Wall Insulation-1.30</t>
  </si>
  <si>
    <t>Steel Frame NonRes Wall Insulation-3.21</t>
  </si>
  <si>
    <t>Metal Semi-Cond Roof Insulation-3.97</t>
  </si>
  <si>
    <t>I01 25mm insulation board</t>
  </si>
  <si>
    <t>F05 Ceiling air space resistance</t>
  </si>
  <si>
    <t>AirGap</t>
  </si>
  <si>
    <t>IEAD NonRes Roof Insulation-2.85</t>
  </si>
  <si>
    <t>Wood Frame NonRes Wall Insulation-1.10</t>
  </si>
  <si>
    <t>Wood Frame NonRes Wall Insulation-0.80</t>
  </si>
  <si>
    <t>Metal Siding</t>
  </si>
  <si>
    <t>IEAD NonRes Roof Insulation-2.04</t>
  </si>
  <si>
    <t>Steel Frame NonRes Wall Insulation-1.36</t>
  </si>
  <si>
    <t>Metal Building Semi-Cond Wall Insulation-2.25</t>
  </si>
  <si>
    <t>1/2IN Gypsum</t>
  </si>
  <si>
    <t>Steel Frame NonRes Wall Insulation-3.91</t>
  </si>
  <si>
    <t>AtticFloor NonRes Insulation-2.67</t>
  </si>
  <si>
    <t>Fixed Window 2.96/0.49/0.41</t>
  </si>
  <si>
    <t>Metal Building Semi-Cond Wall Insulation-0.98</t>
  </si>
  <si>
    <t>Metal Building Semi-Cond Wall Insulation-1.96</t>
  </si>
  <si>
    <t>Mass NonRes Wall Insulation-2.48</t>
  </si>
  <si>
    <t>Metal Semi-Cond Roof Insulation-3.03</t>
  </si>
  <si>
    <t>Wood Frame NonRes Wall Insulation-1.17</t>
  </si>
  <si>
    <t>Air 13mm</t>
  </si>
  <si>
    <t>Air</t>
  </si>
  <si>
    <t>IEAD NonRes Roof Insulation-3.03</t>
  </si>
  <si>
    <t>Mass NonRes Wall Insulation-0.43</t>
  </si>
  <si>
    <t>Metal Semi-Cond Roof Insulation-2.50</t>
  </si>
  <si>
    <t>Metal Building Semi-Cond Wall Insulation-0.94</t>
  </si>
  <si>
    <t>Theoretical Glass [197]</t>
  </si>
  <si>
    <t>Metal Building Semi-Cond Wall Insulation-1.22</t>
  </si>
  <si>
    <t>Wood Frame NonRes Wall Insulation-2.71</t>
  </si>
  <si>
    <t>Steel Frame NonRes Wall Insulation-0.80</t>
  </si>
  <si>
    <t>Metal Building Semi-Cond Wall Insulation-0.90</t>
  </si>
  <si>
    <t>Fixed Window 3.53/0.41/0.32</t>
  </si>
  <si>
    <t>Metal Building Semi-Cond Wall Insulation-1.16</t>
  </si>
  <si>
    <t>Wall Insulation [36]</t>
  </si>
  <si>
    <t>M01 100mm brick</t>
  </si>
  <si>
    <t>F04 Wall air space resistance</t>
  </si>
  <si>
    <t>AtticFloor NonRes Insulation-3.59</t>
  </si>
  <si>
    <t>Roof Insulation [26]</t>
  </si>
  <si>
    <t>Metal Building Semi-Cond Wall Insulation-1.24</t>
  </si>
  <si>
    <t>Metal Semi-Cond Roof Insulation-2.44</t>
  </si>
  <si>
    <t>IEAD NonRes Roof Insulation-3.72</t>
  </si>
  <si>
    <t>Roof Insulation [22]</t>
  </si>
  <si>
    <t>Fixed Window 3.81/0.49/0.38</t>
  </si>
  <si>
    <t>IEAD NonRes Roof Insulation-3.97</t>
  </si>
  <si>
    <t>Roof Insulation [18]</t>
  </si>
  <si>
    <t>Mass NonRes Wall Insulation-1.22</t>
  </si>
  <si>
    <t>Theoretical Glass [167]</t>
  </si>
  <si>
    <t>Wall Insulation [39]</t>
  </si>
  <si>
    <t>Metal Semi-Cond Roof Insulation-2.99</t>
  </si>
  <si>
    <t>Steel Frame NonRes Wall Insulation-1.92</t>
  </si>
  <si>
    <t>Metal Semi-Cond Roof Insulation-1.76</t>
  </si>
  <si>
    <t>Metal Building Semi-Cond Wall Insulation-1.57</t>
  </si>
  <si>
    <t>Metal Building Semi-Cond Wall Insulation-0.61</t>
  </si>
  <si>
    <t>Steel Frame NonRes Wall Insulation-0.77</t>
  </si>
  <si>
    <t>Wall Insulation [35]</t>
  </si>
  <si>
    <t>Metal Building Semi-Cond Wall Insulation-0.91</t>
  </si>
  <si>
    <t>Wall Insulation [38]</t>
  </si>
  <si>
    <t>Steel Frame NonRes Wall Insulation-2.10</t>
  </si>
  <si>
    <t>Wall Insulation [44]</t>
  </si>
  <si>
    <t>Wall Insulation [46]</t>
  </si>
  <si>
    <t>IEAD NonRes Roof Insulation-5.75</t>
  </si>
  <si>
    <t>Fixed Window 5.84/0.61/0.47</t>
  </si>
  <si>
    <t>AtticFloor NonRes Insulation-2.38</t>
  </si>
  <si>
    <t>CBECS 1980-2004 ExtWall Mass ClimateZone 4a</t>
  </si>
  <si>
    <t>CBECS Before-1980 ExtWindow ClimateZone alt-lrgoff hosp 1-8</t>
  </si>
  <si>
    <t>CBECS 1980-2004 ExtRoof AtticFloor ClimateZone 6a</t>
  </si>
  <si>
    <t>CBECS Before-1980 ExtRoof IEAD ClimateZone 1-3</t>
  </si>
  <si>
    <t>CBECS 1980-2004 ExtRoof IEAD ClimateZone 2b</t>
  </si>
  <si>
    <t>CBECS Before-1980 ExtWall SteelFrame ClimateZone 4a</t>
  </si>
  <si>
    <t>CBECS 1980-2004 ExtRoof AtticFloor ClimateZone 2a</t>
  </si>
  <si>
    <t>Interior Partition</t>
  </si>
  <si>
    <t>CBECS 1980-2004 ExtRoof IEAD ClimateZone 8</t>
  </si>
  <si>
    <t>CBECS 1980-2004 ExtRoof AtticFloor ClimateZone 4a</t>
  </si>
  <si>
    <t>CBECS 1980-2004 ExtWindow ClimateZone 7</t>
  </si>
  <si>
    <t>ASHRAE 90.1-2004 ExtWindow ClimateZone 7</t>
  </si>
  <si>
    <t>CBECS 1980-2004 ExtWall SteelFrame ClimateZone 6b</t>
  </si>
  <si>
    <t>ASHRAE 90.1-2004 ExtRoof Metal ClimateZone 5-6</t>
  </si>
  <si>
    <t>CBECS 1980-2004 ExtRoof AtticFloor ClimateZone 5b</t>
  </si>
  <si>
    <t>ASHRAE 90.1-2004 AtticFloor ClimateZone 1-5</t>
  </si>
  <si>
    <t>ASHRAE 90.1-2004 AtticFloor ClimateZone 6-8</t>
  </si>
  <si>
    <t>CBECS 1980-2004 ExtRoof IEAD ClimateZone 6b</t>
  </si>
  <si>
    <t>CBECS Before-1980 ExtWall Metal ClimateZone 3a</t>
  </si>
  <si>
    <t>CBECS Before-1980 ExtRoof IEAD ClimateZone 4c</t>
  </si>
  <si>
    <t>ASHRAE 189.1-2009 ExtWall Mass ClimateZone alt-res 8</t>
  </si>
  <si>
    <t>ASHRAE 189.1-2009 ExtRoof IEAD ClimateZone 6</t>
  </si>
  <si>
    <t>CBECS Before-1980 ExtRoof IEAD ClimateZone 6</t>
  </si>
  <si>
    <t>ASHRAE 90.1-2004 ExtWindow ClimateZone alt-res 3c</t>
  </si>
  <si>
    <t>CBECS 1980-2004 ExtWall SteelFrame ClimateZone 4b</t>
  </si>
  <si>
    <t>ASHRAE 90.1-2004 ExtRoof Metal ClimateZone 7</t>
  </si>
  <si>
    <t>Exterior Door</t>
  </si>
  <si>
    <t>CBECS 1980-2004 ExtRoof IEAD ClimateZone 5b 1</t>
  </si>
  <si>
    <t>CBECS 1980-2004 ExtRoof Metal ClimateZone 3b LAX</t>
  </si>
  <si>
    <t>ASHRAE 189.1-2009 ExtWall Mass ClimateZone 4</t>
  </si>
  <si>
    <t>CBECS 1980-2004 ExtRoof IEAD ClimateZone 3c</t>
  </si>
  <si>
    <t>CBECS Before-1980 ExtWall Mass ClimateZone 3a</t>
  </si>
  <si>
    <t>CBECS 1980-2004 ExtRoof IEAD ClimateZone 7</t>
  </si>
  <si>
    <t>ExtSlab 8in ClimateZone 1-8</t>
  </si>
  <si>
    <t>CBECS 1980-2004 ExtWall Mass ClimateZone 1</t>
  </si>
  <si>
    <t>ASHRAE 90.1-2004 ExtRoof IEAD ClimateZone 5-6</t>
  </si>
  <si>
    <t>CBECS 1980-2004 ExtRoof IEAD ClimateZone 5a</t>
  </si>
  <si>
    <t>CBECS Before-1980 ExtWall SteelFrame ClimateZone 4c</t>
  </si>
  <si>
    <t>ASHRAE 189.1-2009 ExtWall Mass ClimateZone 6</t>
  </si>
  <si>
    <t>CBECS 1980-2004 ExtRoof IEAD ClimateZone 6a</t>
  </si>
  <si>
    <t>CBECS 1980-2004 ExtWall Mass ClimateZone 3b LAS</t>
  </si>
  <si>
    <t>CBECS 1980-2004 ExtWall Mass ClimateZone 4b</t>
  </si>
  <si>
    <t>CBECS Before-1980 ExtWall Metal ClimateZone 5a</t>
  </si>
  <si>
    <t>CBECS 1980-2004 ExtRoof Metal ClimateZone 6b</t>
  </si>
  <si>
    <t>ASHRAE 90.1-2004 ExtWall SteelFrame ClimateZone alt-res 3</t>
  </si>
  <si>
    <t>CBECS Before-1980 ExtWall Mass ClimateZone 5a</t>
  </si>
  <si>
    <t>ASHRAE 90.1-2004 ExtWall SteelFrame ClimateZone 7-8</t>
  </si>
  <si>
    <t>CBECS 1980-2004 ExtWall WoodFrame ClimateZone 3b LAS</t>
  </si>
  <si>
    <t>CBECS 1980-2004 ExtWall SteelFrame ClimateZone 4c</t>
  </si>
  <si>
    <t>CBECS 1980-2004 ExtWall SteelFrame ClimateZone 8</t>
  </si>
  <si>
    <t>CBECS Before-1980 ExtWall Mass ClimateZone 8</t>
  </si>
  <si>
    <t>CBECS Before-1980 ExtRoof AtticFloor ClimateZone 5b</t>
  </si>
  <si>
    <t>CBECS 1980-2004 ExtWall SteelFrame ClimateZone 3c</t>
  </si>
  <si>
    <t>CBECS 1980-2004 ExtWindow ClimateZone 4c</t>
  </si>
  <si>
    <t>ASHRAE 90.1-2004 ExtWall Metal ClimateZone 1</t>
  </si>
  <si>
    <t>CBECS Before-1980 ExtRoof AtticFloor ClimateZone 4a</t>
  </si>
  <si>
    <t>ASHRAE 90.1-2004 ExtWall Mass ClimateZone 3-4</t>
  </si>
  <si>
    <t>CBECS 1980-2004 ExtWall SteelFrame ClimateZone 2b 1</t>
  </si>
  <si>
    <t>ASHRAE 90.1-2004 ExtWindow ClimateZone 3c</t>
  </si>
  <si>
    <t>ASHRAE 189.1-2009 AtticFloor ClimateZone 1-8</t>
  </si>
  <si>
    <t>CBECS 1980-2004 ExtWall Metal ClimateZone 3a</t>
  </si>
  <si>
    <t>CBECS 1980-2004 ExtRoof IEAD ClimateZone 3a</t>
  </si>
  <si>
    <t>CBECS 1980-2004 ExtWall WoodFrame ClimateZone 2a</t>
  </si>
  <si>
    <t>ASHRAE 189.1-2009 ExtWall SteelFrame ClimateZone 4-8</t>
  </si>
  <si>
    <t>ASHRAE 189.1-2009 ExtWall Mass ClimateZone 7-8</t>
  </si>
  <si>
    <t>CBECS 1980-2004 ExtWall WoodFrame ClimateZone 4c</t>
  </si>
  <si>
    <t>CBECS 1980-2004 ExtWindow ClimateZone 3a</t>
  </si>
  <si>
    <t>ASHRAE 90.1-2004 ExtWall SteelFrame ClimateZone 1-4</t>
  </si>
  <si>
    <t>CBECS 1980-2004 ExtRoof IEAD ClimateZone 4a</t>
  </si>
  <si>
    <t>CBECS Before-1980 ExtRoof AtticFloor ClimateZone 7</t>
  </si>
  <si>
    <t>ASHRAE 90.1-2004 ExtWindow ClimateZone 8</t>
  </si>
  <si>
    <t>CBECS 1980-2004 ExtWall SteelFrame ClimateZone 3b LAX</t>
  </si>
  <si>
    <t>CBECS 1980-2004 ExtWall WoodFrame ClimateZone 6b</t>
  </si>
  <si>
    <t>CBECS 1980-2004 ExtWindow ClimateZone 6</t>
  </si>
  <si>
    <t>CBECS 1980-2004 ExtWall Metal ClimateZone 4b</t>
  </si>
  <si>
    <t>CBECS 1980-2004 ExtWindow ClimateZone 1-2</t>
  </si>
  <si>
    <t>CBECS 1980-2004 ExtWall Mass ClimateZone 6b</t>
  </si>
  <si>
    <t>Interior Wall</t>
  </si>
  <si>
    <t>CBECS 1980-2004 ExtWall Mass ClimateZone 2b</t>
  </si>
  <si>
    <t>CBECS 1980-2004 ExtWall WoodFrame ClimateZone 5</t>
  </si>
  <si>
    <t>CBECS 1980-2004 ExtRoof Metal ClimateZone 4b</t>
  </si>
  <si>
    <t>CBECS 1980-2004 ExtRoof AtticFloor ClimateZone 2b</t>
  </si>
  <si>
    <t>ASHRAE 189.1-2009 ExtRoof Metal ClimateZone 6</t>
  </si>
  <si>
    <t>ASHRAE 189.1-2009 ExtWall WoodFrame ClimateZone 6-8</t>
  </si>
  <si>
    <t>ASHRAE 90.1-2004 ExtRoof IEAD ClimateZone 8</t>
  </si>
  <si>
    <t>CBECS 1980-2004 ExtRoof Metal ClimateZone 4a</t>
  </si>
  <si>
    <t>CBECS Before-1980 ExtWall SteelFrame ClimateZone 5a</t>
  </si>
  <si>
    <t>ASHRAE 189.1-2009 ExtWall Mass ClimateZone alt-res 6</t>
  </si>
  <si>
    <t>ExtSlab 4in ClimateZone 1-8</t>
  </si>
  <si>
    <t>ASHRAE 90.1-2004 ExtWall Metal ClimateZone 5</t>
  </si>
  <si>
    <t>ASHRAE 90.1-2004 ExtWall WoodFrame ClimateZone 1-7</t>
  </si>
  <si>
    <t>CBECS 1980-2004 ExtRoof Metal ClimateZone 7</t>
  </si>
  <si>
    <t>CBECS 1980-2004 ExtRoof IEAD ClimateZone 2a</t>
  </si>
  <si>
    <t>CBECS 1980-2004 ExtWindow ClimateZone 4b</t>
  </si>
  <si>
    <t>ASHRAE 90.1-2004 ExtWindow ClimateZone alt-res 8</t>
  </si>
  <si>
    <t>ASHRAE 90.1-2004 ExtWindow ClimateZone alt-resA 3a-3b</t>
  </si>
  <si>
    <t>ASHRAE 189.1-2009 ExtWall Metal ClimateZone 1-3</t>
  </si>
  <si>
    <t>ASHRAE 189.1-2009 ExtWall Mass ClimateZone 2</t>
  </si>
  <si>
    <t>CBECS Before-1980 ExtWall Metal ClimateZone 3c</t>
  </si>
  <si>
    <t>CBECS 1980-2004 ExtWall SteelFrame ClimateZone 2b</t>
  </si>
  <si>
    <t>CBECS Before-1980 ExtWall Metal ClimateZone 7</t>
  </si>
  <si>
    <t>ASHRAE 90.1-2004 ExtWall Mass ClimateZone alt-res 5-6</t>
  </si>
  <si>
    <t>ASHRAE 90.1-2004 ExtWall Metal ClimateZone 2-3</t>
  </si>
  <si>
    <t>CBECS 1980-2004 ExtRoof AtticFloor ClimateZone 4b</t>
  </si>
  <si>
    <t>ASHRAE 90.1-2004 ExtWall SteelFrame ClimateZone alt-res 4-6</t>
  </si>
  <si>
    <t>ASHRAE 90.1-2004 ExtWindow ClimateZone 1-2</t>
  </si>
  <si>
    <t>CBECS 1980-2004 ExtWall WoodFrame ClimateZone 4b</t>
  </si>
  <si>
    <t>ASHRAE 90.1-2004 ExtWall Mass ClimateZone 5</t>
  </si>
  <si>
    <t>ASHRAE 189.1-2009 ExtWall Mass ClimateZone 5</t>
  </si>
  <si>
    <t>CBECS 1980-2004 ExtWall Metal ClimateZone 3c</t>
  </si>
  <si>
    <t>CBECS 1980-2004 ExtWall SteelFrame ClimateZone 6a</t>
  </si>
  <si>
    <t>CBECS 1980-2004 ExtWall Mass ClimateZone 3b LAX</t>
  </si>
  <si>
    <t>AtticRoof ClimateZone 1-8</t>
  </si>
  <si>
    <t>ASHRAE 90.1-2004 ExtWall SteelFrame ClimateZone alt-res 8</t>
  </si>
  <si>
    <t>CBECS 1980-2004 ExtWall SteelFrame ClimateZone 2a</t>
  </si>
  <si>
    <t>ASHRAE 90.1-2004 ExtRoof Metal ClimateZone 2</t>
  </si>
  <si>
    <t>CBECS 1980-2004 ExtRoof AtticFloor ClimateZone 3a</t>
  </si>
  <si>
    <t>CBECS 1980-2004 ExtWindow ClimateZone 4a</t>
  </si>
  <si>
    <t>CBECS 1980-2004 ExtWall Metal ClimateZone 6a</t>
  </si>
  <si>
    <t>CBECS Before-1980 ExtWall Metal ClimateZone 5b</t>
  </si>
  <si>
    <t>ASHRAE 189.1-2009 ExtRoof Metal ClimateZone 2-5</t>
  </si>
  <si>
    <t>ASHRAE 189.1-2009 ExtWindow ClimateZone 4-5</t>
  </si>
  <si>
    <t>CBECS 1980-2004 ExtWall Mass ClimateZone 2a</t>
  </si>
  <si>
    <t>CBECS 1980-2004 ExtWall Metal ClimateZone 6b</t>
  </si>
  <si>
    <t>CBECS 1980-2004 ExtRoof Metal ClimateZone 2b</t>
  </si>
  <si>
    <t>CBECS 1980-2004 ExtRoof AtticFloor ClimateZone 7</t>
  </si>
  <si>
    <t>ASHRAE 189.1-2009 ExtWall Mass ClimateZone alt-res 5</t>
  </si>
  <si>
    <t>CBECS Before-1980 ExtWall SteelFrame ClimateZone 6</t>
  </si>
  <si>
    <t>ASHRAE 189.1-2009 ExtRoof IEAD ClimateZone 1</t>
  </si>
  <si>
    <t>ASHRAE 90.1-2004 ExtWall Mass ClimateZone 8</t>
  </si>
  <si>
    <t>CBECS 1980-2004 ExtWall Metal ClimateZone 4c</t>
  </si>
  <si>
    <t>ASHRAE 90.1-2004 ExtWall Mass ClimateZone alt-res 1-2</t>
  </si>
  <si>
    <t>ASHRAE 90.1-2004 ExtWindow ClimateZone alt-ware 1-8</t>
  </si>
  <si>
    <t>CBECS Before-1980 ExtRoof IEAD ClimateZone 5a</t>
  </si>
  <si>
    <t>CBECS 1980-2004 ExtRoof Metal ClimateZone 5b</t>
  </si>
  <si>
    <t>CBECS 1980-2004 ExtRoof AtticFloor ClimateZone 5a</t>
  </si>
  <si>
    <t>CBECS Before-1980 ExtRoof IEAD ClimateZone 4b</t>
  </si>
  <si>
    <t>CBECS Before-1980 ExtWall SteelFrame ClimateZone 7</t>
  </si>
  <si>
    <t>CBECS 1980-2004 ExtWall Metal ClimateZone 8</t>
  </si>
  <si>
    <t>CBECS 1980-2004 ExtWall WoodFrame ClimateZone 2b</t>
  </si>
  <si>
    <t>ASHRAE 189.1-2009 ExtWall Mass ClimateZone alt-res 1</t>
  </si>
  <si>
    <t>ASHRAE 189.1-2009 ExtWall Mass ClimateZone alt-res 7</t>
  </si>
  <si>
    <t>CBECS Before-1980 ExtWall Mass ClimateZone 3b</t>
  </si>
  <si>
    <t>CBECS Before-1980 ExtWall SteelFrame ClimateZone 3c</t>
  </si>
  <si>
    <t>CBECS 1980-2004 ExtRoof IEAD ClimateZone 5b</t>
  </si>
  <si>
    <t>CBECS 1980-2004 ExtWall Mass ClimateZone 7</t>
  </si>
  <si>
    <t>ASHRAE 90.1-2004 ExtWall WoodFrame ClimateZone 8</t>
  </si>
  <si>
    <t>CBECS 1980-2004 ExtWall Mass ClimateZone 4c-5a</t>
  </si>
  <si>
    <t>CBECS Before-1980 ExtRoof AtticFloor ClimateZone 5a</t>
  </si>
  <si>
    <t>CBECS 1980-2004 ExtRoof AtticFloor ClimateZone 8</t>
  </si>
  <si>
    <t>CBECS Before-1980 ExtWall Mass ClimateZone 4b</t>
  </si>
  <si>
    <t>CBECS 1980-2004 ExtWall SteelFrame ClimateZone 4a</t>
  </si>
  <si>
    <t>ASHRAE 189.1-2009 ExtWindow ClimateZone 2</t>
  </si>
  <si>
    <t>CBECS Before-1980 ExtWindow ClimateZone 5-8</t>
  </si>
  <si>
    <t>CBECS 1980-2004 ExtWall SteelFrame ClimateZone 1</t>
  </si>
  <si>
    <t>CBECS 1980-2004 ExtWall WoodFrame ClimateZone 3c</t>
  </si>
  <si>
    <t>ASHRAE 90.1-2004 ExtWindow ClimateZone alt-res 4-6</t>
  </si>
  <si>
    <t>ExtSlabCarpet 4in ClimateZone 1-8</t>
  </si>
  <si>
    <t>ASHRAE 90.1-2004 ExtWall SteelFrame ClimateZone 5-6</t>
  </si>
  <si>
    <t>CBECS Before-1980 ExtRoof AtticFloor ClimateZone 6</t>
  </si>
  <si>
    <t>CBECS 1980-2004 ExtWindow ClimateZone 3c</t>
  </si>
  <si>
    <t>ASHRAE 189.1-2009 ExtWall Metal ClimateZone 4-8</t>
  </si>
  <si>
    <t>CBECS 1980-2004 ExtWall WoodFrame ClimateZone 1</t>
  </si>
  <si>
    <t>CBECS Before-1980 ExtWindow ClimateZone 1-4</t>
  </si>
  <si>
    <t>CBECS 1980-2004 ExtRoof AtticFloor ClimateZone 4c</t>
  </si>
  <si>
    <t>CBECS Before-1980 ExtWall Metal ClimateZone 8</t>
  </si>
  <si>
    <t>CBECS 1980-2004 ExtRoof AtticFloor ClimateZone 3b LAX</t>
  </si>
  <si>
    <t>CBECS 1980-2004 ExtWall SteelFrame ClimateZone 5</t>
  </si>
  <si>
    <t>CBECS Before-1980 ExtWall Mass ClimateZone 7</t>
  </si>
  <si>
    <t>ASHRAE 90.1-2004 ExtRoof Metal ClimateZone 8</t>
  </si>
  <si>
    <t>CBECS 1980-2004 ExtRoof AtticFloor ClimateZone 1</t>
  </si>
  <si>
    <t>CBECS Before-1980 ExtRoof IEAD ClimateZone 7 1</t>
  </si>
  <si>
    <t>ExtSlabCarpet 8in ClimateZone 1-8</t>
  </si>
  <si>
    <t>CBECS 1980-2004 ExtWindow ClimateZone 8</t>
  </si>
  <si>
    <t>CBECS 1980-2004 ExtWall SteelFrame ClimateZone 3b LAS</t>
  </si>
  <si>
    <t>ASHRAE 90.1-2004 ExtRoof IEAD ClimateZone 7</t>
  </si>
  <si>
    <t>ASHRAE 90.1-2004 ExtRoof Metal ClimateZone 1</t>
  </si>
  <si>
    <t>CBECS 1980-2004 ExtRoof IEAD ClimateZone 1</t>
  </si>
  <si>
    <t>CBECS Before-1980 ExtWall SteelFrame ClimateZone 4b</t>
  </si>
  <si>
    <t>CBECS 1980-2004 ExtWall WoodFrame ClimateZone 8</t>
  </si>
  <si>
    <t>CBECS 1980-2004 ExtRoof Metal ClimateZone 4c</t>
  </si>
  <si>
    <t>CBECS Before-1980 ExtWall Metal ClimateZone 1-2</t>
  </si>
  <si>
    <t>CBECS Before-1980 ExtRoof AtticFloor ClimateZone 4c</t>
  </si>
  <si>
    <t>ASHRAE 189.1-2009 ExtWindow ClimateZone 6</t>
  </si>
  <si>
    <t>CBECS Before-1980 ExtWall Mass ClimateZone 5b</t>
  </si>
  <si>
    <t>CBECS 1980-2004 ExtWall Metal ClimateZone 5</t>
  </si>
  <si>
    <t>CBECS 1980-2004 ExtRoof Metal ClimateZone 2a</t>
  </si>
  <si>
    <t>CBECS 1980-2004 ExtWall Metal ClimateZone 2a</t>
  </si>
  <si>
    <t>CBECS 1980-2004 ExtWall WoodFrame ClimateZone 3a</t>
  </si>
  <si>
    <t>ASHRAE 189.1-2009 ExtWall WoodFrame ClimateZone 5</t>
  </si>
  <si>
    <t>CBECS 1980-2004 ExtRoof IEAD ClimateZone 4b</t>
  </si>
  <si>
    <t>CBECS Before-1980 ExtWall SteelFrame ClimateZone 5b</t>
  </si>
  <si>
    <t>ASHRAE 90.1-2004 ExtWindow ClimateZone 3a-3b</t>
  </si>
  <si>
    <t>ASHRAE 189.1-2009 ExtWall WoodFrame ClimateZone 1-4</t>
  </si>
  <si>
    <t>CBECS 1980-2004 ExtRoof Metal ClimateZone 3b LAS</t>
  </si>
  <si>
    <t>CBECS 1980-2004 ExtWall Mass ClimateZone 6a</t>
  </si>
  <si>
    <t>ASHRAE 90.1-2004 ExtWall Metal ClimateZone 6-8</t>
  </si>
  <si>
    <t>CBECS 1980-2004 ExtWall Mass ClimateZone 8</t>
  </si>
  <si>
    <t>CBECS Before-1980 ExtWall SteelFrame ClimateZone 1-3b</t>
  </si>
  <si>
    <t>ASHRAE 90.1-2004 ExtWall Mass ClimateZone 7</t>
  </si>
  <si>
    <t>CBECS Before-1980 ExtWall Metal ClimateZone 3b</t>
  </si>
  <si>
    <t>ASHRAE 90.1-2004 ExtWall Mass ClimateZone alt-res 7</t>
  </si>
  <si>
    <t>ASHRAE 90.1-2004 ExtWall Mass ClimateZone alt-res 3</t>
  </si>
  <si>
    <t>CBECS 1980-2004 ExtRoof Metal ClimateZone 5a</t>
  </si>
  <si>
    <t>CBECS Before-1980 ExtWall Mass ClimateZone 4a</t>
  </si>
  <si>
    <t>CBECS Before-1980 ExtRoof AtticFloor ClimateZone 8</t>
  </si>
  <si>
    <t>ASHRAE 90.1-2004 ExtWindow ClimateZone alt-res 7</t>
  </si>
  <si>
    <t>CBECS 1980-2004 ExtWindow ClimateZone 3b LAX</t>
  </si>
  <si>
    <t>ASHRAE 90.1-2004 ExtWall Mass ClimateZone alt-res 8</t>
  </si>
  <si>
    <t>CBECS 1980-2004 ExtWall WoodFrame ClimateZone 4a</t>
  </si>
  <si>
    <t>CBECS Before-1980 ExtRoof AtticFloor ClimateZone 1-3</t>
  </si>
  <si>
    <t>CBECS 1980-2004 ExtWall Mass ClimateZone 3c</t>
  </si>
  <si>
    <t>CBECS Before-1980 ExtWall Mass ClimateZone 6</t>
  </si>
  <si>
    <t>CBECS 1980-2004 ExtRoof IEAD ClimateZone 3b LAS</t>
  </si>
  <si>
    <t>CBECS 1980-2004 ExtWall SteelFrame ClimateZone 3a</t>
  </si>
  <si>
    <t>ASHRAE 90.1-2004 ExtWall Mass ClimateZone 6</t>
  </si>
  <si>
    <t>ASHRAE 189.1-2009 ExtWall SteelFrame ClimateZone 1-3</t>
  </si>
  <si>
    <t>CBECS 1980-2004 ExtWindow ClimateZone 3b LAS</t>
  </si>
  <si>
    <t>CBECS 1980-2004 ExtWall Metal ClimateZone 4a</t>
  </si>
  <si>
    <t>CBECS Before-1980 ExtWall Metal ClimateZone 4b</t>
  </si>
  <si>
    <t>CBECS Before-1980 ExtWall Mass ClimateZone 3c</t>
  </si>
  <si>
    <t>ASHRAE 90.1-2004 ExtWall Metal ClimateZone 4</t>
  </si>
  <si>
    <t>ASHRAE 90.1-2004 ExtRoof IEAD ClimateZone 1-4</t>
  </si>
  <si>
    <t>ASHRAE 189.1-2009 ExtWall Mass ClimateZone 3</t>
  </si>
  <si>
    <t>ASHRAE 90.1-2004 ExtWindow ClimateZone alt-resH 3a-3b</t>
  </si>
  <si>
    <t>ASHRAE 90.1-2004 ExtWall Mass ClimateZone alt-res 4</t>
  </si>
  <si>
    <t>ASHRAE 189.1-2009 ExtWindow ClimateZone 7-8</t>
  </si>
  <si>
    <t>ASHRAE 90.1-2004 ExtRoof IEAD ClimateZone 5-6 1</t>
  </si>
  <si>
    <t>CBECS Before-1980 ExtWall Metal ClimateZone 6</t>
  </si>
  <si>
    <t>CBECS Before-1980 ExtRoof IEAD ClimateZone 7</t>
  </si>
  <si>
    <t>CBECS Before-1980 ExtRoof IEAD ClimateZone 8</t>
  </si>
  <si>
    <t>CBECS Before-1980 ExtWall SteelFrame ClimateZone 8</t>
  </si>
  <si>
    <t>CBECS Before-1980 ExtWall Mass ClimateZone 1-2</t>
  </si>
  <si>
    <t>CBECS 1980-2004 ExtWindow ClimateZone alt-lrgoff hosp 1-8</t>
  </si>
  <si>
    <t>CBECS Before-1980 ExtRoof IEAD ClimateZone 4a</t>
  </si>
  <si>
    <t>ASHRAE 189.1-2009 ExtRoof IEAD ClimateZone 2-5</t>
  </si>
  <si>
    <t>Interior Floor</t>
  </si>
  <si>
    <t>CBECS 1980-2004 ExtRoof Metal ClimateZone 3c</t>
  </si>
  <si>
    <t>ASHRAE 189.1-2009 ExtRoof IEAD ClimateZone 7-8</t>
  </si>
  <si>
    <t>ASHRAE 189.1-2009 ExtWindow ClimateZone 1</t>
  </si>
  <si>
    <t>Interior Ceiling</t>
  </si>
  <si>
    <t>ASHRAE 90.1-2004 ExtWindow ClimateZone 4-6</t>
  </si>
  <si>
    <t>CBECS Before-1980 ExtRoof AtticFloor ClimateZone 4b</t>
  </si>
  <si>
    <t>CBECS 1980-2004 ExtRoof Metal ClimateZone 6a</t>
  </si>
  <si>
    <t>CBECS 1980-2004 ExtWall Mass ClimateZone 3a</t>
  </si>
  <si>
    <t>CBECS 1980-2004 ExtRoof Metal ClimateZone 3a</t>
  </si>
  <si>
    <t>CBECS Before-1980 ExtWall Metal ClimateZone 4c</t>
  </si>
  <si>
    <t>CBECS 1980-2004 ExtWall Metal ClimateZone 3b LAX</t>
  </si>
  <si>
    <t>CBECS 1980-2004 ExtWall WoodFrame ClimateZone 3b LAX</t>
  </si>
  <si>
    <t>CBECS 1980-2004 ExtWall Metal ClimateZone 2b</t>
  </si>
  <si>
    <t>ASHRAE 189.1-2009 ExtWindow ClimateZone 3</t>
  </si>
  <si>
    <t>CBECS 1980-2004 ExtWall WoodFrame ClimateZone 7</t>
  </si>
  <si>
    <t>ASHRAE 189.1-2009 ExtWall Mass ClimateZone alt-res 3</t>
  </si>
  <si>
    <t>ASHRAE 189.1-2009 ExtWall Mass ClimateZone alt-res 2</t>
  </si>
  <si>
    <t>CBECS Before-1980 ExtWall Metal ClimateZone 4a</t>
  </si>
  <si>
    <t>ASHRAE 189.1-2009 ExtRoof Metal ClimateZone 7-8</t>
  </si>
  <si>
    <t>CBECS 1980-2004 ExtWall SteelFrame ClimateZone 7</t>
  </si>
  <si>
    <t>ASHRAE 90.1-2004 ExtRoof Metal ClimateZone 3-4</t>
  </si>
  <si>
    <t>CBECS 1980-2004 ExtRoof IEAD ClimateZone 3b LAX</t>
  </si>
  <si>
    <t>ASHRAE 189.1-2009 ExtRoof Metal ClimateZone 1</t>
  </si>
  <si>
    <t>CBECS 1980-2004 ExtRoof Metal ClimateZone 1</t>
  </si>
  <si>
    <t>CBECS 1980-2004 ExtRoof AtticFloor ClimateZone 3b LAS</t>
  </si>
  <si>
    <t>ASHRAE 189.1-2009 ExtWall Mass ClimateZone 1</t>
  </si>
  <si>
    <t>CBECS 1980-2004 ExtWall Metal ClimateZone 1</t>
  </si>
  <si>
    <t>CBECS 1980-2004 ExtRoof AtticFloor ClimateZone 6b</t>
  </si>
  <si>
    <t>ASHRAE 189.1-2009 ExtWall Mass ClimateZone alt-res 4</t>
  </si>
  <si>
    <t>CBECS 1980-2004 ExtWall Metal ClimateZone 3b LAS</t>
  </si>
  <si>
    <t>ASHRAE 189.1-2009 ExtWindow ClimateZone alt-res 4-5</t>
  </si>
  <si>
    <t>ASHRAE 90.1-2004 ExtWall Mass ClimateZone 1-2</t>
  </si>
  <si>
    <t>CBECS 1980-2004 ExtWall Mass ClimateZone 5b</t>
  </si>
  <si>
    <t>CBECS Before-1980 ExtRoof IEAD ClimateZone 5b</t>
  </si>
  <si>
    <t>CBECS 1980-2004 ExtWall WoodFrame ClimateZone 6a</t>
  </si>
  <si>
    <t>CBECS 1980-2004 ExtRoof IEAD ClimateZone 4c</t>
  </si>
  <si>
    <t>CBECS 1980-2004 ExtWall Metal ClimateZone 7</t>
  </si>
  <si>
    <t>CBECS Before-1980 ExtWall Mass ClimateZone 4c</t>
  </si>
  <si>
    <t>CBECS 1980-2004 ExtWindow ClimateZone 5</t>
  </si>
  <si>
    <t>CBECS 1980-2004 ExtRoof Metal ClimateZone 8</t>
  </si>
  <si>
    <t>Attic</t>
  </si>
  <si>
    <t>ASHRAE 169-2006</t>
  </si>
  <si>
    <t>Climate Zone2</t>
  </si>
  <si>
    <t>Climate Zone3</t>
  </si>
  <si>
    <t>Climate Zone4</t>
  </si>
  <si>
    <t>Climate Zone5</t>
  </si>
  <si>
    <t>Climate Zone6</t>
  </si>
  <si>
    <t>Climate Zone7</t>
  </si>
  <si>
    <t>Climate Zone8</t>
  </si>
  <si>
    <t>Climate Zone9</t>
  </si>
  <si>
    <t>Climate Zone10</t>
  </si>
  <si>
    <t>Climate Zone11</t>
  </si>
  <si>
    <t>Climate Zone12</t>
  </si>
  <si>
    <t>Climate Zone13</t>
  </si>
  <si>
    <t>Climate Zone14</t>
  </si>
  <si>
    <t>Climate Zone15</t>
  </si>
  <si>
    <t>Climate Zone16</t>
  </si>
  <si>
    <t>Climate Zone17</t>
  </si>
  <si>
    <t>Climate Zone18</t>
  </si>
  <si>
    <t>Climate Zone19</t>
  </si>
  <si>
    <t>Climate Zone20</t>
  </si>
  <si>
    <t>Climate Zone21</t>
  </si>
  <si>
    <t>Climate Zone22</t>
  </si>
  <si>
    <t>Climate Zone23</t>
  </si>
  <si>
    <t>Climate Zone24</t>
  </si>
  <si>
    <t>Climate Zone25</t>
  </si>
  <si>
    <t>Climate Zone26</t>
  </si>
  <si>
    <t>Climate Zone27</t>
  </si>
  <si>
    <t>Climate Zone28</t>
  </si>
  <si>
    <t>Climate Zone29</t>
  </si>
  <si>
    <t>Climate Zone30</t>
  </si>
  <si>
    <t>Climate Zone31</t>
  </si>
  <si>
    <t>Climate Zone32</t>
  </si>
  <si>
    <t>Climate Zone33</t>
  </si>
  <si>
    <t>Climate Zone34</t>
  </si>
  <si>
    <t>Climate Zone35</t>
  </si>
  <si>
    <t>Climate Zone36</t>
  </si>
  <si>
    <t>Climate Zone37</t>
  </si>
  <si>
    <t>All Climates</t>
  </si>
  <si>
    <t>Climate Zone38</t>
  </si>
  <si>
    <t>Climate Zone39</t>
  </si>
  <si>
    <t>Climate Zone Set</t>
  </si>
  <si>
    <t>Standards are actual standards documents issued by a standards organization</t>
  </si>
  <si>
    <t>A climate zone is a geographic area defined in a standards document</t>
  </si>
  <si>
    <t>A climate zone set is a group of climate zones</t>
  </si>
  <si>
    <t>CEC Title24-2005</t>
  </si>
  <si>
    <t>CEC Title24-2008</t>
  </si>
  <si>
    <t>Gas Type</t>
  </si>
  <si>
    <t>SpectralAverage</t>
  </si>
  <si>
    <t>IEAD</t>
  </si>
  <si>
    <t>Metal</t>
  </si>
  <si>
    <t>ClimateZone 1</t>
  </si>
  <si>
    <t>ClimateZone 1-2</t>
  </si>
  <si>
    <t>ClimateZone 6</t>
  </si>
  <si>
    <t>ClimateZone 7-8</t>
  </si>
  <si>
    <t>ClimateZone 8</t>
  </si>
  <si>
    <t>ClimateZone 2a</t>
  </si>
  <si>
    <t>ClimateZone 3b</t>
  </si>
  <si>
    <t>ClimateZone 2</t>
  </si>
  <si>
    <t>ClimateZone 3</t>
  </si>
  <si>
    <t>ClimateZone 4</t>
  </si>
  <si>
    <t>ClimateZone 5</t>
  </si>
  <si>
    <t>ClimateZone 3a</t>
  </si>
  <si>
    <t>ClimateZone 5-6</t>
  </si>
  <si>
    <t>ClimateZone 5a</t>
  </si>
  <si>
    <t>ClimateZone 5b</t>
  </si>
  <si>
    <t>ClimateZone 5c</t>
  </si>
  <si>
    <t>ClimateZone 6a</t>
  </si>
  <si>
    <t>ClimateZone 6b</t>
  </si>
  <si>
    <t>ClimateZone 4a</t>
  </si>
  <si>
    <t>ClimateZone 4b</t>
  </si>
  <si>
    <t>ClimateZone 4c</t>
  </si>
  <si>
    <t>ClimateZone 6-8</t>
  </si>
  <si>
    <t>ClimateZone 3c</t>
  </si>
  <si>
    <t>ClimateZone 2b</t>
  </si>
  <si>
    <t>ClimateZone 1a</t>
  </si>
  <si>
    <t>ClimateZone 1b</t>
  </si>
  <si>
    <t>ClimateZone 7</t>
  </si>
  <si>
    <t>ClimateZone 7b</t>
  </si>
  <si>
    <t>ClimateZone 7a</t>
  </si>
  <si>
    <t>ClimateZone 8b</t>
  </si>
  <si>
    <t>ClimateZone 8a</t>
  </si>
  <si>
    <t>ClimateZone 1-3b</t>
  </si>
  <si>
    <t>ClimateZone 4-5</t>
  </si>
  <si>
    <t>ClimateZone 1-5</t>
  </si>
  <si>
    <t>ClimateZone 3-4</t>
  </si>
  <si>
    <t>ClimateZone 3a-3b</t>
  </si>
  <si>
    <t>ClimateZone 4-6</t>
  </si>
  <si>
    <t>ClimateZone 2-5</t>
  </si>
  <si>
    <t>ClimateZone 1-4</t>
  </si>
  <si>
    <t>ClimateZone 5-8</t>
  </si>
  <si>
    <t>ClimateZone 4c-5a</t>
  </si>
  <si>
    <t>ClimateZone 1-7</t>
  </si>
  <si>
    <t>ClimateZone 2-3</t>
  </si>
  <si>
    <t>Templates combine standards and prototype data to create space types and construction sets, templates for each building type are exported to OSM format</t>
  </si>
  <si>
    <t>Standards Construction Type Lookup</t>
  </si>
  <si>
    <t>Intended Surface Type Lookup</t>
  </si>
  <si>
    <t>Building Type Lookup</t>
  </si>
  <si>
    <t>Space Type Lookup</t>
  </si>
  <si>
    <t>Lighting Standards Lookup</t>
  </si>
  <si>
    <t>Ventilation Standards Lookup</t>
  </si>
  <si>
    <t>Material Type Lookup</t>
  </si>
  <si>
    <t>Stairs—Active</t>
  </si>
  <si>
    <t>Inactive storage</t>
  </si>
  <si>
    <t>Courthouse/Police Station/Penitentiary</t>
  </si>
  <si>
    <t>Fire Stations</t>
  </si>
  <si>
    <t>Dining: Bar Lounge/Leisure</t>
  </si>
  <si>
    <t>Dining: Cafeteria/Fast Food</t>
  </si>
  <si>
    <t>Dining: Family</t>
  </si>
  <si>
    <t>Exercise Center</t>
  </si>
  <si>
    <t>Gymnasium</t>
  </si>
  <si>
    <t>Health Care-Clinic</t>
  </si>
  <si>
    <t>Hotel</t>
  </si>
  <si>
    <t>Motel</t>
  </si>
  <si>
    <t>Motion Picture Theater</t>
  </si>
  <si>
    <t>Museum</t>
  </si>
  <si>
    <t>Performing Arts Theater</t>
  </si>
  <si>
    <t>Religious Building</t>
  </si>
  <si>
    <t>School/University</t>
  </si>
  <si>
    <t>Sports Arena</t>
  </si>
  <si>
    <t>Town Hall</t>
  </si>
  <si>
    <t>For Penitentiary</t>
  </si>
  <si>
    <t>For Performing Arts Theater</t>
  </si>
  <si>
    <t>For Motion Picture Theater</t>
  </si>
  <si>
    <t>For Gymnasium</t>
  </si>
  <si>
    <t>For Exercise Center</t>
  </si>
  <si>
    <t>For Convention Center</t>
  </si>
  <si>
    <t>For Religious Buildings</t>
  </si>
  <si>
    <t>For Sports Arena</t>
  </si>
  <si>
    <t>For Transportation</t>
  </si>
  <si>
    <t>For Motel</t>
  </si>
  <si>
    <t>For Bar Lounge/Leisure Dining</t>
  </si>
  <si>
    <t>For Manufacturing Facility</t>
  </si>
  <si>
    <t>For Museum</t>
  </si>
  <si>
    <t>Courtroom</t>
  </si>
  <si>
    <t>Confinement Cells</t>
  </si>
  <si>
    <t>Judges Chambers</t>
  </si>
  <si>
    <t>Fire Station Engine Room</t>
  </si>
  <si>
    <t>Educational Facilities</t>
  </si>
  <si>
    <t>Office Buildings</t>
  </si>
  <si>
    <t>Cell</t>
  </si>
  <si>
    <t>Day room</t>
  </si>
  <si>
    <t>Booking/waiting</t>
  </si>
  <si>
    <t>Lecture classroom</t>
  </si>
  <si>
    <t>Lecture hall (fixed seats)</t>
  </si>
  <si>
    <t>Music/theater/dance</t>
  </si>
  <si>
    <t>Multiuse assembly</t>
  </si>
  <si>
    <t>Conference/meeting</t>
  </si>
  <si>
    <t>Bedroom/living Room</t>
  </si>
  <si>
    <t>Barracks sleeping areas</t>
  </si>
  <si>
    <t>Lobbies/prefunction</t>
  </si>
  <si>
    <t>Multipurpose assembly</t>
  </si>
  <si>
    <t>Telephone/data entry</t>
  </si>
  <si>
    <t>Main entry lobbies</t>
  </si>
  <si>
    <t>Manufacturing</t>
  </si>
  <si>
    <t>Religious Buildings</t>
  </si>
  <si>
    <t>Sleeping Quarters</t>
  </si>
  <si>
    <t>Sorting Area</t>
  </si>
  <si>
    <t>Exhibit Space</t>
  </si>
  <si>
    <t>Card File and Cataloging</t>
  </si>
  <si>
    <t>Stacks</t>
  </si>
  <si>
    <t>Nursery</t>
  </si>
  <si>
    <t>Laundry—Washing</t>
  </si>
  <si>
    <t>Low Bay (&lt;25 ft Floor to Ceiling Height)</t>
  </si>
  <si>
    <t>High Bay (≥25 ft Floor to Ceiling Height)</t>
  </si>
  <si>
    <t>Detailed Manufacturing</t>
  </si>
  <si>
    <t>Equipment Room</t>
  </si>
  <si>
    <t>Control Room</t>
  </si>
  <si>
    <t>General Exhibition</t>
  </si>
  <si>
    <t>Restoration</t>
  </si>
  <si>
    <t>Worship Pulpit, Choir</t>
  </si>
  <si>
    <t>Fellowship Hall</t>
  </si>
  <si>
    <t>Ring Sports Area</t>
  </si>
  <si>
    <t>Court Sports Area</t>
  </si>
  <si>
    <t>Indoor Playing Field Area</t>
  </si>
  <si>
    <t>Airport—Concourse</t>
  </si>
  <si>
    <t>Air/Train/Bus—Baggage Area</t>
  </si>
  <si>
    <t>Terminal—Ticket Counter</t>
  </si>
  <si>
    <t>Airport-Concourse</t>
  </si>
  <si>
    <t>Air/Train/Bus-Baggage Area</t>
  </si>
  <si>
    <t>Terminal-Ticket Counter</t>
  </si>
  <si>
    <t>A Space Type is a set of interior loads and their schedules to represent a specific use-type area in a building</t>
  </si>
  <si>
    <t>Each row represents ventilation requirements for a particular space type in a particular standard.  Values are referenced on Space Types tab.</t>
  </si>
  <si>
    <t>Each row represents typical design occupancy for a particular space type in a particular standard.  Values may be referenced on Space Types tab.</t>
  </si>
  <si>
    <t>Each row represents interior lighting power limits for a particular space type in a particular standard.  Values are referenced on Space Types tab.</t>
  </si>
  <si>
    <t>A Construction Set lists the typical constructions for each surface type in a building for a given building type and climate zone.</t>
  </si>
  <si>
    <t>A Construction is a particular combination of materials that represents a typical building envelope cross section.  Constructions are referenced on the Construction Sets tab.</t>
  </si>
  <si>
    <t xml:space="preserve">Each Material represents a layer of typical building material.  Materials are referenced on the Constructions tab. </t>
  </si>
  <si>
    <t>These lookups are used to help users avoid input mistakes on other tabs.  Please do not edit or delete existing entries or rename tables.  You may add entries at the bottom of the list, but please avoid near-duplicates.</t>
  </si>
  <si>
    <t>BCL Weather Component ID</t>
  </si>
  <si>
    <t>Exterior Roofs</t>
  </si>
  <si>
    <t>Exterior Floors</t>
  </si>
  <si>
    <t>Exterior Walls</t>
  </si>
  <si>
    <t>Gas</t>
  </si>
  <si>
    <t>Roughness</t>
  </si>
  <si>
    <t>MediumRough</t>
  </si>
  <si>
    <t>MediumSmooth</t>
  </si>
  <si>
    <t>Rough</t>
  </si>
  <si>
    <t>Smooth</t>
  </si>
  <si>
    <t>VeryRough</t>
  </si>
  <si>
    <t>Plenum</t>
  </si>
  <si>
    <t>Outpatient Bldg Equip</t>
  </si>
  <si>
    <t>MidriseApartment</t>
  </si>
  <si>
    <t>CBECS_1980-2004_MidriseApartment_Corridor</t>
  </si>
  <si>
    <t>ASHRAE_90.1-2004_MidriseApartment_Corridor</t>
  </si>
  <si>
    <t>ASHRAE_189.1-2009_ClimateZone 1-3_MidriseApartment_Corridor</t>
  </si>
  <si>
    <t>ASHRAE_189.1-2009_ClimateZone 4-8_MidriseApartment_Corridor</t>
  </si>
  <si>
    <t>CBECS_Before-1980_MidriseApartment_Corridor</t>
  </si>
  <si>
    <t>CBECS_1980-2004_MidriseApartment_Office</t>
  </si>
  <si>
    <t>ASHRAE_90.1-2004_MidriseApartment_Office</t>
  </si>
  <si>
    <t>ASHRAE_189.1-2009_ClimateZone 1-3_MidriseApartment_Office</t>
  </si>
  <si>
    <t>ASHRAE_189.1-2009_ClimateZone 4-8_MidriseApartment_Office</t>
  </si>
  <si>
    <t>CBECS_Before-1980_MidriseApartment_Office</t>
  </si>
  <si>
    <t>FullServiceRestaurant Bldg Light</t>
  </si>
  <si>
    <t>Hospital Bldg Light</t>
  </si>
  <si>
    <t>LargeHotel Bldg Light</t>
  </si>
  <si>
    <t>MidriseApartment Apartment Light</t>
  </si>
  <si>
    <t>MidriseApartment Corridor Light</t>
  </si>
  <si>
    <t>MidriseApartment Office Light</t>
  </si>
  <si>
    <t>WholeBuilding - Md Office</t>
  </si>
  <si>
    <t>WholeBuilding - Lg Office</t>
  </si>
  <si>
    <t>Large Office Bldg Light</t>
  </si>
  <si>
    <t>Outpatient Bldg Light</t>
  </si>
  <si>
    <t>PrimarySchool Bldg Light</t>
  </si>
  <si>
    <t>QuickServiceRestaurant Bldg Light</t>
  </si>
  <si>
    <t>Retail Bldg Light</t>
  </si>
  <si>
    <t>SecondarySchool Bldg Light</t>
  </si>
  <si>
    <t>SmallHotel Bldg Light</t>
  </si>
  <si>
    <t>SmallHotel Exercise Light</t>
  </si>
  <si>
    <t>SmallHotel GuestRoom Light</t>
  </si>
  <si>
    <t>SmallHotel Laundry Light</t>
  </si>
  <si>
    <t>SmallHotel Meeting Light</t>
  </si>
  <si>
    <t>SmallHotel Office Light</t>
  </si>
  <si>
    <t>SmallHotel StaffLounge Light</t>
  </si>
  <si>
    <t>SmallHotel Storage Light</t>
  </si>
  <si>
    <t>StripMall Bldg Light</t>
  </si>
  <si>
    <t>SuperMarket Bldg Light</t>
  </si>
  <si>
    <t>Warehouse Bldg Light</t>
  </si>
  <si>
    <t>Warehouse Bldg Occ</t>
  </si>
  <si>
    <t>SuperMarket Bldg Occ</t>
  </si>
  <si>
    <t>StripMall Bldg Occ</t>
  </si>
  <si>
    <t>SmallHotel Bldg Occ</t>
  </si>
  <si>
    <t>SmallHotel StaffLounge Occ</t>
  </si>
  <si>
    <t>SmallHotel Office Occ</t>
  </si>
  <si>
    <t>SmallHotel Meeting Occ</t>
  </si>
  <si>
    <t>SmallHotel Laundry Occ</t>
  </si>
  <si>
    <t>SmallHotel GuestRoom Occ</t>
  </si>
  <si>
    <t>SmallHotel Exercise Occ</t>
  </si>
  <si>
    <t>SecondarySchool Bldg Occ</t>
  </si>
  <si>
    <t>SecondarySchool Office Occ</t>
  </si>
  <si>
    <t>SecondarySchool Gym Occ</t>
  </si>
  <si>
    <t>SecondarySchool Auditorium Occ</t>
  </si>
  <si>
    <t>Retail Bldg Occ</t>
  </si>
  <si>
    <t>QuickServiceRestaurant Bldg Occ</t>
  </si>
  <si>
    <t>PrimarySchool Bldg Occ</t>
  </si>
  <si>
    <t>PrimarySchool Gym Occ</t>
  </si>
  <si>
    <t>PrimarySchool Cafeteria Occ</t>
  </si>
  <si>
    <t>Outpatient Bldg Occ</t>
  </si>
  <si>
    <t>Small Office Bldg Occ</t>
  </si>
  <si>
    <t>Medium Office Bldg Occ</t>
  </si>
  <si>
    <t>Large Office Bldg Occ</t>
  </si>
  <si>
    <t>Large Office Activity</t>
  </si>
  <si>
    <t>Medium Office Activity</t>
  </si>
  <si>
    <t>Small Office Activity</t>
  </si>
  <si>
    <t>Outpatient Activity</t>
  </si>
  <si>
    <t>MidriseApartment Office Occ</t>
  </si>
  <si>
    <t>MidriseApartment Activity</t>
  </si>
  <si>
    <t>LargeHotel Bldg Occ</t>
  </si>
  <si>
    <t>LargeHotel Activity</t>
  </si>
  <si>
    <t>LargeHotel GuestRoom Occ</t>
  </si>
  <si>
    <t>Hospital Bldg Occ</t>
  </si>
  <si>
    <t>Hospital Activity</t>
  </si>
  <si>
    <t>Hospital Critical Occ</t>
  </si>
  <si>
    <t>FullServiceRestaurant Bldg Occ</t>
  </si>
  <si>
    <t>FullServiceRestaurant Activity</t>
  </si>
  <si>
    <t>FullServiceRestaurant Infil Half On</t>
  </si>
  <si>
    <t>Hospital Infil Quarter On</t>
  </si>
  <si>
    <t>LargeHotel Infil Quarter On</t>
  </si>
  <si>
    <t>MidriseApartment Infil</t>
  </si>
  <si>
    <t>Medium Office Infil Quarter On</t>
  </si>
  <si>
    <t>Large Office Infil Quarter On</t>
  </si>
  <si>
    <t>Small Office Infil Quarter On</t>
  </si>
  <si>
    <t>Outpatient Infil</t>
  </si>
  <si>
    <t>PrimarySchool Infil</t>
  </si>
  <si>
    <t>QuickServiceRestaurant Infil Half On</t>
  </si>
  <si>
    <t>Retail Infil Half On</t>
  </si>
  <si>
    <t>SecondarySchool Infil</t>
  </si>
  <si>
    <t>SmallHotel Infil Half On</t>
  </si>
  <si>
    <t>StripMall Infil Half On</t>
  </si>
  <si>
    <t>SuperMarket Infil Half On</t>
  </si>
  <si>
    <t>Always On</t>
  </si>
  <si>
    <t>SuperMarket Bldg Equip</t>
  </si>
  <si>
    <t>SmallHotel Laundry Gas</t>
  </si>
  <si>
    <t>SecondarySchool Kitchen Gas</t>
  </si>
  <si>
    <t>QuickServiceRestaurant Gas Equip</t>
  </si>
  <si>
    <t>PrimarySchool Kitchen Gas</t>
  </si>
  <si>
    <t>LargeHotel Kitchen Gas</t>
  </si>
  <si>
    <t>LargeHotel LaundryRoom Gas</t>
  </si>
  <si>
    <t>Hospital Kitchen Gas</t>
  </si>
  <si>
    <t>FullServiceRestaurant Gas Equip</t>
  </si>
  <si>
    <t>FullServiceRestaurant Bldg Equip</t>
  </si>
  <si>
    <t>Hospital Bldg Equip</t>
  </si>
  <si>
    <t>FullServiceRestaurant HtgSetp</t>
  </si>
  <si>
    <t>LargeHotel HtgSetp</t>
  </si>
  <si>
    <t>Medium Office HtgSetp</t>
  </si>
  <si>
    <t>Large Office HtgSetp</t>
  </si>
  <si>
    <t>Small Office HtgSetp</t>
  </si>
  <si>
    <t>Outpatient HtgSetp</t>
  </si>
  <si>
    <t>PrimarySchool HtgSetp</t>
  </si>
  <si>
    <t>QuickServiceRestaurant HtgSetp</t>
  </si>
  <si>
    <t>Retail HtgSetp</t>
  </si>
  <si>
    <t>SecondarySchool HtgSetp</t>
  </si>
  <si>
    <t>SmallHotel HtgSetp</t>
  </si>
  <si>
    <t>StripMall HtgSetp</t>
  </si>
  <si>
    <t>SuperMarket HtgSetp</t>
  </si>
  <si>
    <t>Warehouse HtgSetp</t>
  </si>
  <si>
    <t>FullServiceRestaurant ClgSetp</t>
  </si>
  <si>
    <t>LargeHotel ClgSetp</t>
  </si>
  <si>
    <t>Medium Office ClgSetp</t>
  </si>
  <si>
    <t>Large Office ClgSetp</t>
  </si>
  <si>
    <t>Small Office ClgSetp</t>
  </si>
  <si>
    <t>Outpatient ClgSetp</t>
  </si>
  <si>
    <t>PrimarySchool ClgSetp</t>
  </si>
  <si>
    <t>QuickServiceRestaurant ClgSetp</t>
  </si>
  <si>
    <t>Retail ClgSetp</t>
  </si>
  <si>
    <t>SecondarySchool ClgSetp</t>
  </si>
  <si>
    <t>SmallHotel ClgSetp</t>
  </si>
  <si>
    <t>StripMall ClgSetp</t>
  </si>
  <si>
    <t>SuperMarket ClgSetp</t>
  </si>
  <si>
    <t>Warehouse ClgSetp</t>
  </si>
  <si>
    <t>FullServiceRestaurant ClgSetp Kitchen</t>
  </si>
  <si>
    <t>QuickServiceRestaurant ClgSetp Kitchen</t>
  </si>
  <si>
    <t>SecondarySchool ClgSetp BathCorrMechKitchen</t>
  </si>
  <si>
    <t>Warehouse ClgSetp FineStorage</t>
  </si>
  <si>
    <t>Hospital Bldg HtgSetp</t>
  </si>
  <si>
    <t>Hospital Bldg ClgSetp</t>
  </si>
  <si>
    <t>LargeHotel Bldg Equip</t>
  </si>
  <si>
    <t>Medium Office Bldg Equip</t>
  </si>
  <si>
    <t>Large Office Bldg Equip</t>
  </si>
  <si>
    <t>Small Office Bldg Equip</t>
  </si>
  <si>
    <t>PrimarySchool Bldg Equip</t>
  </si>
  <si>
    <t>QuickServiceRestaurant Bldg Equip</t>
  </si>
  <si>
    <t>Retail Bldg Equip</t>
  </si>
  <si>
    <t>SecondarySchool Bldg Equip</t>
  </si>
  <si>
    <t>SmallHotel Bldg Equip</t>
  </si>
  <si>
    <t>StripMall Bldg Equip</t>
  </si>
  <si>
    <t>Warehouse Bldg Equip</t>
  </si>
  <si>
    <t>FullServiceRestaurant HtgSetp Kitchen</t>
  </si>
  <si>
    <t>QuickServiceRestaurant HtgSetp Kitchen</t>
  </si>
  <si>
    <t>SecondarySchool HtgSetp BathCorrMechKitchen</t>
  </si>
  <si>
    <t>Warehouse HtgSetp BulkStorage</t>
  </si>
  <si>
    <t>Warehouse HtgSetp FineStorage</t>
  </si>
  <si>
    <t>LargeHotel GuestRoom Equip</t>
  </si>
  <si>
    <t>SmallHotel GuestRoom Equip</t>
  </si>
  <si>
    <t>LargeHotel LaundryRoom Equip</t>
  </si>
  <si>
    <t>MidriseApartment Apartment Occ</t>
  </si>
  <si>
    <t>MidriseApartment Apartment Equip</t>
  </si>
  <si>
    <t>MidriseApartment Office Equip</t>
  </si>
  <si>
    <t>SmallHotel Office Equip</t>
  </si>
  <si>
    <t>PrimarySchool BathCorrMechKitchen HtgSetp</t>
  </si>
  <si>
    <t>SecondarySchool BathCorrMechKitchen HtgSetp</t>
  </si>
  <si>
    <t>Hospital Critical HtgSetp</t>
  </si>
  <si>
    <t>Hospital Critical ClgSetp</t>
  </si>
  <si>
    <t>FullServiceRestaurant Kitchen Exhaust</t>
  </si>
  <si>
    <t>Hospital Kitchen Exhaust</t>
  </si>
  <si>
    <t>LargeHotel Kitchen Equip</t>
  </si>
  <si>
    <t>LargeHotel Kitchen Exhaust</t>
  </si>
  <si>
    <t>PrimarySchool Kitchen Equip</t>
  </si>
  <si>
    <t>PrimarySchool Kitchen Exhaust</t>
  </si>
  <si>
    <t>QuickServiceRestaurant Kitchen Exhaust</t>
  </si>
  <si>
    <t>SecondarySchool Kitchen Equip</t>
  </si>
  <si>
    <t>SecondarySchool Kitchen Exhaust</t>
  </si>
  <si>
    <t>CBECS_1980-2004_MidriseApartment Apartment</t>
  </si>
  <si>
    <t>MidriseApartment Apartment HtgSetp</t>
  </si>
  <si>
    <t>ASHRAE_90.1-2004_MidriseApartment Apartment</t>
  </si>
  <si>
    <t>ASHRAE_189.1-2009_ClimateZone 1-3_MidriseApartment Apartment</t>
  </si>
  <si>
    <t>ASHRAE_189.1-2009_ClimateZone 4-8_MidriseApartment Apartment</t>
  </si>
  <si>
    <t>CBECS_Before-1980_MidriseApartment Apartment</t>
  </si>
  <si>
    <t>MidriseApartment Apartment ClgSetp</t>
  </si>
  <si>
    <t>PrimarySchool Activity</t>
  </si>
  <si>
    <t>QuickServiceRestaurant Activity</t>
  </si>
  <si>
    <t>Retail Activity</t>
  </si>
  <si>
    <t>SecondarySchool Activity</t>
  </si>
  <si>
    <t>SmallHotel Activity</t>
  </si>
  <si>
    <t>StripMall Activity</t>
  </si>
  <si>
    <t>SuperMarket Activity</t>
  </si>
  <si>
    <t>Warehouse Activity</t>
  </si>
  <si>
    <t>SmallHotel Exercise Equip</t>
  </si>
  <si>
    <t>SmallHotel Meeting Equip</t>
  </si>
  <si>
    <t>PrimarySchool BathCorrMechKitchen ClgSetp</t>
  </si>
  <si>
    <t>LargeHotel Laundry Exhaust_Always On</t>
  </si>
  <si>
    <t>SmallHotel Laundry Equip</t>
  </si>
  <si>
    <t>SmallHotel StaffLounge Equip</t>
  </si>
  <si>
    <t>FullServiceRestaurant SWH</t>
  </si>
  <si>
    <t>Hospital SWH Extd</t>
  </si>
  <si>
    <t>Hospital SWH</t>
  </si>
  <si>
    <t>Office SWH</t>
  </si>
  <si>
    <t>Outpatient SWH</t>
  </si>
  <si>
    <t>PrimarySchool SWH</t>
  </si>
  <si>
    <t>QuickServiceRestaurant SWH</t>
  </si>
  <si>
    <t>SecondarySchool SWH Showers</t>
  </si>
  <si>
    <t>SecondarySchool SWH</t>
  </si>
  <si>
    <t>SuperMarket SWH</t>
  </si>
  <si>
    <t>LargeHotel SWH GuestRoom</t>
  </si>
  <si>
    <t>LargeHotel SWH Kitchen</t>
  </si>
  <si>
    <t>LargeHotel SWH Laundry</t>
  </si>
  <si>
    <t>SmallHotel SWH GuestRoom</t>
  </si>
  <si>
    <t>SmallHotel SWH Laundry</t>
  </si>
  <si>
    <t>MidriseApartment DHW</t>
  </si>
  <si>
    <t>LargeHotel Corridor HtgSetp</t>
  </si>
  <si>
    <t>LargeHotel GuestRoom HtgSetp</t>
  </si>
  <si>
    <t>LargeHotel GuestRoom ClgSetp</t>
  </si>
  <si>
    <t>LargeHotel Kitchen HtgSetp</t>
  </si>
  <si>
    <t>LargeHotel Kitchen ClgSetp</t>
  </si>
  <si>
    <t>MidriseApartment Office HtgSetp</t>
  </si>
  <si>
    <t>MidriseApartment Office ClgSetp</t>
  </si>
  <si>
    <t>Outpatient OR HtgSetp</t>
  </si>
  <si>
    <t>Outpatient OR ClgSetp</t>
  </si>
  <si>
    <t>LargeHotel Corridor ClgSetp</t>
  </si>
  <si>
    <t>DOE Ref Pre-1980</t>
  </si>
  <si>
    <t>DOE Ref 1980-2004</t>
  </si>
  <si>
    <t>DOE Ref 2004</t>
  </si>
  <si>
    <t>189.1-2009</t>
  </si>
  <si>
    <t>90.1-2007</t>
  </si>
  <si>
    <t>Numbers taken from the DOE Pre-1980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</si>
  <si>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Numbers taken from the DOE 1980-2004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</si>
  <si>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Numbers taken from the DOE 2004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</si>
  <si>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Lighting, equipment, infiltration, and ventilation taken from the EnergyPlus example file generator low-energy case.  Schedules and occupancy taken from DOE Ref 2004 template.</t>
  </si>
  <si>
    <t>Lighting and ventilation taken from 90.1-2007.  Equipment and infiltration taken from 189.1-2009 template.  Schedules and occupancy taken from DOE Ref 2004 template.</t>
  </si>
  <si>
    <t>CBECS_1980-2004_Hospital_ER_Trauma</t>
  </si>
  <si>
    <t>ER_Trauma</t>
  </si>
  <si>
    <t>ASHRAE_90.1-2004_Hospital_ER_Trauma</t>
  </si>
  <si>
    <t>ASHRAE_189.1-2009_ClimateZone 1-3_Hospital_ER_Trauma</t>
  </si>
  <si>
    <t>ASHRAE_189.1-2009_ClimateZone 4-8_Hospital_ER_Trauma</t>
  </si>
  <si>
    <t>CBECS_Before-1980_Hospital_ER_Trauma</t>
  </si>
  <si>
    <t>Miscellaneous Spaces</t>
  </si>
  <si>
    <t>Public Assembly Spaces</t>
  </si>
  <si>
    <t>Sports and Entertainment</t>
  </si>
  <si>
    <t>Classrooms (ages 5-8)</t>
  </si>
  <si>
    <t>Classrooms (age 9 plus)</t>
  </si>
  <si>
    <t>Computer lab</t>
  </si>
  <si>
    <t>Media center</t>
  </si>
  <si>
    <t>Daycare (through age 4)</t>
  </si>
  <si>
    <t>Art classroom</t>
  </si>
  <si>
    <t>Science laboratories</t>
  </si>
  <si>
    <t>Wood/metal shop</t>
  </si>
  <si>
    <t>Restaurant dining rooms</t>
  </si>
  <si>
    <t>Cafeteria/fast food dining</t>
  </si>
  <si>
    <t>Bank vaults/safe deposit</t>
  </si>
  <si>
    <t>Computer (not printing)</t>
  </si>
  <si>
    <t>Transportation waiting</t>
  </si>
  <si>
    <t>Shipping/receiving</t>
  </si>
  <si>
    <t>Pharmacy (prep. area)</t>
  </si>
  <si>
    <t>Auditorium seating area</t>
  </si>
  <si>
    <t>Courtrooms</t>
  </si>
  <si>
    <t>Legislative chambers</t>
  </si>
  <si>
    <t>Museums/galleries</t>
  </si>
  <si>
    <t>Museums (children’s)</t>
  </si>
  <si>
    <t>Mall common areas</t>
  </si>
  <si>
    <t>Barber shop</t>
  </si>
  <si>
    <t>Coinoperated laundries</t>
  </si>
  <si>
    <t>Beauty and nail salons</t>
  </si>
  <si>
    <t>Pet shops (animal areas)</t>
  </si>
  <si>
    <t>Disco/dance floors</t>
  </si>
  <si>
    <t>Health club/aerobics room</t>
  </si>
  <si>
    <t>Health club/weight rooms</t>
  </si>
  <si>
    <t>Bowling alley (seating)</t>
  </si>
  <si>
    <t>Game arcades</t>
  </si>
  <si>
    <t>Sports arena (play area)</t>
  </si>
  <si>
    <t>Gym, stadium (play area)</t>
  </si>
  <si>
    <t>Swimming (pool &amp; deck)</t>
  </si>
  <si>
    <t>ASHRAE 90.1-2010</t>
  </si>
  <si>
    <t>ASHRAE 90.1-2007 ExtRoof Metal ClimateZone 8</t>
  </si>
  <si>
    <t>ASHRAE 90.1-2007 ExtWall Mass ClimateZone 5</t>
  </si>
  <si>
    <t>ASHRAE 90.1-2007 ExtWall Mass ClimateZone 6</t>
  </si>
  <si>
    <t>ASHRAE 90.1-2007 ExtWall Mass ClimateZone alt-res 3</t>
  </si>
  <si>
    <t>ASHRAE 90.1-2007 ExtWall Mass ClimateZone alt-res 4</t>
  </si>
  <si>
    <t>ASHRAE 90.1-2007 ExtWall Mass ClimateZone alt-res 8</t>
  </si>
  <si>
    <t>ASHRAE 90.1-2007 ExtWall SteelFrame ClimateZone alt-res 8</t>
  </si>
  <si>
    <t>ASHRAE 90.1-2007 ExtWall WoodFrame ClimateZone 8</t>
  </si>
  <si>
    <t>ASHRAE 90.1-2010 ExtRoof Metal ClimateZone 1</t>
  </si>
  <si>
    <t>ASHRAE 90.1-2010 ExtRoof Metal ClimateZone 8</t>
  </si>
  <si>
    <t>ASHRAE 90.1-2010 ExtWall Mass ClimateZone 5</t>
  </si>
  <si>
    <t>ASHRAE 90.1-2010 ExtWall Mass ClimateZone 6</t>
  </si>
  <si>
    <t>ASHRAE 90.1-2010 ExtWall Mass ClimateZone alt-res 3</t>
  </si>
  <si>
    <t>ASHRAE 90.1-2010 ExtWall Mass ClimateZone alt-res 4</t>
  </si>
  <si>
    <t>ASHRAE 90.1-2010 ExtWall Mass ClimateZone alt-res 8</t>
  </si>
  <si>
    <t>ASHRAE 90.1-2010 ExtWall SteelFrame ClimateZone alt-res 8</t>
  </si>
  <si>
    <t>ASHRAE 90.1-2010 ExtWall WoodFrame ClimateZone 8</t>
  </si>
  <si>
    <t>90.1-2010</t>
  </si>
  <si>
    <t>Nonmetal framing (all)</t>
  </si>
  <si>
    <t>Metal framing (curtainwall/storefront)</t>
  </si>
  <si>
    <t>Metal framing (entrance door)</t>
  </si>
  <si>
    <t>Metal framing (all other)</t>
  </si>
  <si>
    <t>ASHRAE 90.1-2010 ExtWindow Metal ClimateZone 4-6</t>
  </si>
  <si>
    <t>ASHRAE 90.1-2007 ExtWindow Metal ClimateZone 4-6</t>
  </si>
  <si>
    <t>Fixed Window 4.26/0.25/0.16</t>
  </si>
  <si>
    <t>ASHRAE 90.1-2007 ExtWindow Metal ClimateZone 1</t>
  </si>
  <si>
    <t>ASHRAE 90.1-2007 ExtWindow Metal ClimateZone 2</t>
  </si>
  <si>
    <t>ASHRAE 90.1-2007 ExtWindow NonMetal ClimateZone 1</t>
  </si>
  <si>
    <t>ASHRAE 90.1-2007 ExtWindow NonMetal ClimateZone 2</t>
  </si>
  <si>
    <t>Fixed Window 3.69/0.25/0.16</t>
  </si>
  <si>
    <t>ASHRAE 90.1-2007 ExtWindow Metal ClimateZone 3</t>
  </si>
  <si>
    <t>ASHRAE 90.1-2007 ExtWindow NonMetal ClimateZone 3</t>
  </si>
  <si>
    <t>ASHRAE 90.1-2007 ExtWindow NonMetal ClimateZone 4</t>
  </si>
  <si>
    <t>ASHRAE 90.1-2007 ExtWindow NonMetal ClimateZone 5-6</t>
  </si>
  <si>
    <t>Fixed Window 3.12/0.40/0.31</t>
  </si>
  <si>
    <t>Fixed Window 2.30/0.40/0.31</t>
  </si>
  <si>
    <t>Fixed Window 2.00/0.40/0.31</t>
  </si>
  <si>
    <t>Fixed Window 3.69/0.70/0.60</t>
  </si>
  <si>
    <t>ASHRAE 90.1-2007 ExtWindow Metal ClimateZone 7-8</t>
  </si>
  <si>
    <t>ASHRAE 90.1-2007 ExtWindow NonMetal ClimateZone 7-8</t>
  </si>
  <si>
    <t>Fixed Window 2.56/0.45/0.35</t>
  </si>
  <si>
    <t>Fixed Window 2.00/0.45/0.35</t>
  </si>
  <si>
    <t>ASHRAE 90.1-2010 ExtWindow Metal ClimateZone 1</t>
  </si>
  <si>
    <t>ASHRAE 90.1-2010 ExtWindow Metal ClimateZone 2</t>
  </si>
  <si>
    <t>ASHRAE 90.1-2010 ExtWindow Metal ClimateZone 3</t>
  </si>
  <si>
    <t>ASHRAE 90.1-2010 ExtWindow Metal ClimateZone 7-8</t>
  </si>
  <si>
    <t>ASHRAE 90.1-2010 ExtWindow NonMetal ClimateZone 1</t>
  </si>
  <si>
    <t>ASHRAE 90.1-2010 ExtWindow NonMetal ClimateZone 2</t>
  </si>
  <si>
    <t>ASHRAE 90.1-2010 ExtWindow NonMetal ClimateZone 3</t>
  </si>
  <si>
    <t>ASHRAE 90.1-2010 ExtWindow NonMetal ClimateZone 4</t>
  </si>
  <si>
    <t>ASHRAE 90.1-2010 ExtWindow NonMetal ClimateZone 5-6</t>
  </si>
  <si>
    <t>ASHRAE 90.1-2010 ExtWindow NonMetal ClimateZone 7-8</t>
  </si>
  <si>
    <t>ASHRAE 90.1-2007 ExtWindow Metal ClimateZone 1-5 Semiheated</t>
  </si>
  <si>
    <t>ASHRAE 90.1-2007 ExtWindow Metal ClimateZone 6-8 Semiheated</t>
  </si>
  <si>
    <t>ASHRAE 90.1-2007 ExtWindow NonMetal ClimateZone 1-5 Semiheated</t>
  </si>
  <si>
    <t>ASHRAE 90.1-2007 ExtWindow NonMetal ClimateZone 6-8 Semiheated</t>
  </si>
  <si>
    <t>ASHRAE 90.1-2010 ExtWindow Metal ClimateZone 1-5 Semiheated</t>
  </si>
  <si>
    <t>ASHRAE 90.1-2010 ExtWindow Metal ClimateZone 6-8 Semiheated</t>
  </si>
  <si>
    <t>ASHRAE 90.1-2010 ExtWindow NonMetal ClimateZone 1-5 Semiheated</t>
  </si>
  <si>
    <t>ASHRAE 90.1-2010 ExtWindow NonMetal ClimateZone 6-8 Semiheated</t>
  </si>
  <si>
    <t>ASHRAE 90.1-2007 AtticFloor ClimateZone 6-8 Semiheated</t>
  </si>
  <si>
    <t>AtticFloor Insulation R-10.37 IP</t>
  </si>
  <si>
    <t>AtticFloor Insulation R-16.90 IP</t>
  </si>
  <si>
    <t>AtticFloor Insulation R-27.44 IP</t>
  </si>
  <si>
    <t>AtticFloor Insulation R-35.07 IP</t>
  </si>
  <si>
    <t>AtticFloor Insulation R-45.65 IP</t>
  </si>
  <si>
    <t>IEAD Roof Insulation R-3.47 IP</t>
  </si>
  <si>
    <t>IEAD Roof Insulation R-4.66 IP</t>
  </si>
  <si>
    <t>IEAD Roof Insulation R-7.29 IP</t>
  </si>
  <si>
    <t>IEAD Roof Insulation R-9.64 IP</t>
  </si>
  <si>
    <t>IEAD Roof Insulation R-14.76 IP</t>
  </si>
  <si>
    <t>IEAD Roof Insulation R-19.72 IP</t>
  </si>
  <si>
    <t>Mass Wall Insulation R-4.23 IP</t>
  </si>
  <si>
    <t>Mass Wall Insulation R-5.74 IP</t>
  </si>
  <si>
    <t>Mass Wall Insulation R-7.23 IP</t>
  </si>
  <si>
    <t>Mass Wall Insulation R-8.72 IP</t>
  </si>
  <si>
    <t>Mass Wall Insulation R-10.11 IP</t>
  </si>
  <si>
    <t>Mass Wall Insulation R-11.70 IP</t>
  </si>
  <si>
    <t>Metal Building Wall Insulation R-4.14 IP</t>
  </si>
  <si>
    <t>Metal Building Wall Insulation R-6.16 IP</t>
  </si>
  <si>
    <t>Metal Building Wall Insulation R-6.83 IP</t>
  </si>
  <si>
    <t>Metal Building Wall Insulation R-7.55 IP</t>
  </si>
  <si>
    <t>Metal Building Wall Insulation R-9.45 IP</t>
  </si>
  <si>
    <t>Metal Building Wall Insulation R-10.60 IP</t>
  </si>
  <si>
    <t>Metal Building Wall Insulation R-13.19 IP</t>
  </si>
  <si>
    <t>Metal Building Wall Insulation R-16.24 IP</t>
  </si>
  <si>
    <t>Metal Roof Insulation R-5.21 IP</t>
  </si>
  <si>
    <t>Metal Roof Insulation R-9.53 IP</t>
  </si>
  <si>
    <t>Metal Roof Insulation R-11.27 IP</t>
  </si>
  <si>
    <t>Metal Roof Insulation R-13.11 IP</t>
  </si>
  <si>
    <t>Metal Roof Insulation R-14.60 IP</t>
  </si>
  <si>
    <t>Metal Roof Insulation R-17.40 IP</t>
  </si>
  <si>
    <t>Metal Roof Insulation R-19.63 IP</t>
  </si>
  <si>
    <t>Metal Roof Insulation R-27.79 IP</t>
  </si>
  <si>
    <t>Steel Frame Wall Insulation R-1.02 IP</t>
  </si>
  <si>
    <t>Steel Frame Wall Insulation R-6.25 IP</t>
  </si>
  <si>
    <t>Steel Frame Wall Insulation R-10.09 IP</t>
  </si>
  <si>
    <t>Steel Frame Wall Insulation R-13.81 IP</t>
  </si>
  <si>
    <t>Wood Frame Wall Insulation R-1.61 IP</t>
  </si>
  <si>
    <t>Wood Frame Wall Insulation R-9.42 IP</t>
  </si>
  <si>
    <t>Wood Frame Wall Insulation R-13.81 IP</t>
  </si>
  <si>
    <t>Wood Frame Wall Insulation R-17.79 IP</t>
  </si>
  <si>
    <t>Wood Frame Wall Insulation R-25.96 IP</t>
  </si>
  <si>
    <t>ASHRAE 90.1-2007 AtticFloor ClimateZone 1</t>
  </si>
  <si>
    <t>ASHRAE 90.1-2007 AtticFloor ClimateZone 2-7</t>
  </si>
  <si>
    <t>ASHRAE 90.1-2007 AtticFloor ClimateZone 1-2 Semiheated</t>
  </si>
  <si>
    <t>ASHRAE 90.1-2007 AtticFloor ClimateZone 3-5 Semiheated</t>
  </si>
  <si>
    <t>ASHRAE 90.1-2007 ExtRoof IEAD ClimateZone 1</t>
  </si>
  <si>
    <t>ASHRAE 90.1-2007 ExtRoof IEAD ClimateZone 2-8</t>
  </si>
  <si>
    <t>ASHRAE 90.1-2007 ExtRoof IEAD ClimateZone 1-2 Semiheated</t>
  </si>
  <si>
    <t>ASHRAE 90.1-2007 ExtRoof IEAD ClimateZone 3-4 Semiheated</t>
  </si>
  <si>
    <t>ASHRAE 90.1-2007 ExtRoof IEAD ClimateZone 5 Semiheated</t>
  </si>
  <si>
    <t>ASHRAE 90.1-2007 ExtRoof IEAD ClimateZone 6-7 Semiheated</t>
  </si>
  <si>
    <t>ASHRAE 90.1-2007 ExtRoof IEAD ClimateZone 8 Semiheated</t>
  </si>
  <si>
    <t>ASHRAE 90.1-2007 ExtRoof Metal ClimateZone 1-7</t>
  </si>
  <si>
    <t>ASHRAE 90.1-2007 ExtRoof Metal ClimateZone 1 Semiheated</t>
  </si>
  <si>
    <t>ASHRAE 90.1-2007 ExtRoof Metal ClimateZone 2 Semiheated</t>
  </si>
  <si>
    <t>ASHRAE 90.1-2007 ExtRoof Metal ClimateZone 8 Semiheated</t>
  </si>
  <si>
    <t>ASHRAE 90.1-2007 ExtRoof Metal ClimateZone 3-7 Semiheated</t>
  </si>
  <si>
    <t>ASHRAE 90.1-2007 ExtWall Mass ClimateZone 1</t>
  </si>
  <si>
    <t>ASHRAE 90.1-2007 ExtWall Mass ClimateZone 2</t>
  </si>
  <si>
    <t>ASHRAE 90.1-2007 ExtWall Mass ClimateZone 3</t>
  </si>
  <si>
    <t>ASHRAE 90.1-2007 ExtWall Mass ClimateZone 4</t>
  </si>
  <si>
    <t>ASHRAE 90.1-2007 ExtWall Mass ClimateZone 7-8</t>
  </si>
  <si>
    <t>ASHRAE 90.1-2007 ExtWall Mass ClimateZone alt-res 1</t>
  </si>
  <si>
    <t>ASHRAE 90.1-2007 ExtWall Mass ClimateZone alt-res 2</t>
  </si>
  <si>
    <t>ASHRAE 90.1-2007 ExtWall Mass ClimateZone alt-res 5</t>
  </si>
  <si>
    <t>ASHRAE 90.1-2007 ExtWall Mass ClimateZone alt-res 6-7</t>
  </si>
  <si>
    <t>Mass Wall Insulation R-16.84 IP</t>
  </si>
  <si>
    <t>ASHRAE 90.1-2007 ExtWall Mass ClimateZone 1-4 Semiheated</t>
  </si>
  <si>
    <t>ASHRAE 90.1-2007 ExtWall Mass ClimateZone 5-6 Semiheated</t>
  </si>
  <si>
    <t>ASHRAE 90.1-2007 ExtWall Mass ClimateZone 7 Semiheated</t>
  </si>
  <si>
    <t>ASHRAE 90.1-2007 ExtWall Mass ClimateZone 8 Semiheated</t>
  </si>
  <si>
    <t>ASHRAE 90.1-2007 ExtWall Metal ClimateZone 1 Semiheated</t>
  </si>
  <si>
    <t>ASHRAE 90.1-2007 ExtWall Metal ClimateZone 2-3 Semiheated</t>
  </si>
  <si>
    <t>ASHRAE 90.1-2007 ExtWall Metal ClimateZone 4 Semiheated</t>
  </si>
  <si>
    <t>ASHRAE 90.1-2007 ExtWall Metal ClimateZone 5 Semiheated</t>
  </si>
  <si>
    <t>ASHRAE 90.1-2007 ExtWall Metal ClimateZone 6-8 Semiheated</t>
  </si>
  <si>
    <t>ASHRAE 90.1-2007 ExtWall Metal ClimateZone 1-6</t>
  </si>
  <si>
    <t>ASHRAE 90.1-2007 ExtWall Metal ClimateZone 7-8</t>
  </si>
  <si>
    <t>ASHRAE 90.1-2007 ExtWall SteelFrame ClimateZone 1-2</t>
  </si>
  <si>
    <t>ASHRAE 90.1-2007 ExtWall SteelFrame ClimateZone 3</t>
  </si>
  <si>
    <t>ASHRAE 90.1-2007 ExtWall SteelFrame ClimateZone 4-8</t>
  </si>
  <si>
    <t>ASHRAE 90.1-2007 ExtWall SteelFrame ClimateZone alt-res 1</t>
  </si>
  <si>
    <t>ASHRAE 90.1-2007 ExtWall SteelFrame ClimateZone alt-res 2-6</t>
  </si>
  <si>
    <t>ASHRAE 90.1-2007 ExtWall SteelFrame ClimateZone alt-res 7</t>
  </si>
  <si>
    <t>Steel Frame Wall Insulation R-21.99 IP</t>
  </si>
  <si>
    <t>Steel Frame Wall Insulation R-25.21 IP</t>
  </si>
  <si>
    <t>ASHRAE 90.1-2007 ExtWall SteelFrame ClimateZone 1 Semiheated</t>
  </si>
  <si>
    <t>ASHRAE 90.1-2007 ExtWall SteelFrame ClimateZone 2-7 Semiheated</t>
  </si>
  <si>
    <t>ASHRAE 90.1-2007 ExtWall SteelFrame ClimateZone 8 Semiheated</t>
  </si>
  <si>
    <t>ASHRAE 90.1-2007 ExtWall WoodFrame ClimateZone 1-4</t>
  </si>
  <si>
    <t>ASHRAE 90.1-2007 ExtWall WoodFrame ClimateZone 5</t>
  </si>
  <si>
    <t>ASHRAE 90.1-2007 ExtWall WoodFrame ClimateZone 6-7</t>
  </si>
  <si>
    <t>ASHRAE 90.1-2007 ExtWall WoodFrame ClimateZone 1 Semiheated</t>
  </si>
  <si>
    <t>ASHRAE 90.1-2007 ExtWall WoodFrame ClimateZone 2-8 Semiheated</t>
  </si>
  <si>
    <t>ASHRAE 90.1-2010 AtticFloor ClimateZone 1</t>
  </si>
  <si>
    <t>ASHRAE 90.1-2010 AtticFloor ClimateZone 2-7</t>
  </si>
  <si>
    <t>ASHRAE 90.1-2010 AtticFloor ClimateZone 1-2 Semiheated</t>
  </si>
  <si>
    <t>ASHRAE 90.1-2010 AtticFloor ClimateZone 3-5 Semiheated</t>
  </si>
  <si>
    <t>ASHRAE 90.1-2010 AtticFloor ClimateZone 6-8 Semiheated</t>
  </si>
  <si>
    <t>ASHRAE 90.1-2010 ExtRoof IEAD ClimateZone 1</t>
  </si>
  <si>
    <t>ASHRAE 90.1-2010 ExtRoof IEAD ClimateZone 2-8</t>
  </si>
  <si>
    <t>ASHRAE 90.1-2010 ExtRoof IEAD ClimateZone 1-2 Semiheated</t>
  </si>
  <si>
    <t>ASHRAE 90.1-2010 ExtRoof IEAD ClimateZone 3-4 Semiheated</t>
  </si>
  <si>
    <t>ASHRAE 90.1-2010 ExtRoof IEAD ClimateZone 5 Semiheated</t>
  </si>
  <si>
    <t>ASHRAE 90.1-2010 ExtRoof IEAD ClimateZone 6-7 Semiheated</t>
  </si>
  <si>
    <t>ASHRAE 90.1-2010 ExtRoof IEAD ClimateZone 8 Semiheated</t>
  </si>
  <si>
    <t>ASHRAE 90.1-2010 ExtRoof Metal ClimateZone 1 Semiheated</t>
  </si>
  <si>
    <t>ASHRAE 90.1-2010 ExtRoof Metal ClimateZone 8 Semiheated</t>
  </si>
  <si>
    <t>ASHRAE 90.1-2010 ExtWall Mass ClimateZone 1</t>
  </si>
  <si>
    <t>ASHRAE 90.1-2010 ExtWall Mass ClimateZone 2</t>
  </si>
  <si>
    <t>ASHRAE 90.1-2010 ExtWall Mass ClimateZone 3</t>
  </si>
  <si>
    <t>ASHRAE 90.1-2010 ExtWall Mass ClimateZone 4</t>
  </si>
  <si>
    <t>ASHRAE 90.1-2010 ExtWall Mass ClimateZone 7-8</t>
  </si>
  <si>
    <t>ASHRAE 90.1-2010 ExtWall Mass ClimateZone alt-res 1</t>
  </si>
  <si>
    <t>ASHRAE 90.1-2010 ExtWall Mass ClimateZone alt-res 2</t>
  </si>
  <si>
    <t>ASHRAE 90.1-2010 ExtWall Mass ClimateZone alt-res 5</t>
  </si>
  <si>
    <t>ASHRAE 90.1-2010 ExtWall Mass ClimateZone alt-res 6-7</t>
  </si>
  <si>
    <t>ASHRAE 90.1-2010 ExtWall Mass ClimateZone 1-4 Semiheated</t>
  </si>
  <si>
    <t>ASHRAE 90.1-2010 ExtWall Mass ClimateZone 5-6 Semiheated</t>
  </si>
  <si>
    <t>ASHRAE 90.1-2010 ExtWall Mass ClimateZone 7 Semiheated</t>
  </si>
  <si>
    <t>ASHRAE 90.1-2010 ExtWall Mass ClimateZone 8 Semiheated</t>
  </si>
  <si>
    <t>ASHRAE 90.1-2010 ExtWall Metal ClimateZone 7-8</t>
  </si>
  <si>
    <t>ASHRAE 90.1-2010 ExtWall SteelFrame ClimateZone 1-2</t>
  </si>
  <si>
    <t>ASHRAE 90.1-2010 ExtWall SteelFrame ClimateZone 3</t>
  </si>
  <si>
    <t>ASHRAE 90.1-2010 ExtWall SteelFrame ClimateZone 4-8</t>
  </si>
  <si>
    <t>ASHRAE 90.1-2010 ExtWall SteelFrame ClimateZone alt-res 1</t>
  </si>
  <si>
    <t>ASHRAE 90.1-2010 ExtWall SteelFrame ClimateZone alt-res 2-6</t>
  </si>
  <si>
    <t>ASHRAE 90.1-2010 ExtWall SteelFrame ClimateZone alt-res 7</t>
  </si>
  <si>
    <t>ASHRAE 90.1-2010 ExtWall SteelFrame ClimateZone 1 Semiheated</t>
  </si>
  <si>
    <t>ASHRAE 90.1-2010 ExtWall SteelFrame ClimateZone 2-7 Semiheated</t>
  </si>
  <si>
    <t>ASHRAE 90.1-2010 ExtWall SteelFrame ClimateZone 8 Semiheated</t>
  </si>
  <si>
    <t>ASHRAE 90.1-2010 ExtWall WoodFrame ClimateZone 1-4</t>
  </si>
  <si>
    <t>ASHRAE 90.1-2010 ExtWall WoodFrame ClimateZone 5</t>
  </si>
  <si>
    <t>ASHRAE 90.1-2010 ExtWall WoodFrame ClimateZone 6-7</t>
  </si>
  <si>
    <t>ASHRAE 90.1-2010 ExtWall WoodFrame ClimateZone 1 Semiheated</t>
  </si>
  <si>
    <t>ASHRAE 90.1-2010 ExtWall WoodFrame ClimateZone 2-8 Semiheated</t>
  </si>
  <si>
    <t>ASHRAE 90.1-2010 AtticFloor ClimateZone 8</t>
  </si>
  <si>
    <t>ASHRAE 90.1-2007 AtticFloor ClimateZone 8</t>
  </si>
  <si>
    <t>ASHRAE 90.1-2010 ExtRoof Metal ClimateZone 2-5</t>
  </si>
  <si>
    <t>ASHRAE 90.1-2010 ExtRoof Metal ClimateZone 6-7</t>
  </si>
  <si>
    <t>ASHRAE 90.1-2010 ExtRoof Metal ClimateZone 2-4 Semiheated</t>
  </si>
  <si>
    <t>ASHRAE 90.1-2010 ExtRoof Metal ClimateZone 5 Semiheated</t>
  </si>
  <si>
    <t>ASHRAE 90.1-2010 ExtRoof Metal ClimateZone 6-7 Semiheated</t>
  </si>
  <si>
    <t>ClimateZone 6-7</t>
  </si>
  <si>
    <t>ASHRAE 90.1-2010 ExtWall Metal ClimateZone 1-2</t>
  </si>
  <si>
    <t>ASHRAE 90.1-2010 ExtWall Metal ClimateZone 3-4</t>
  </si>
  <si>
    <t>ASHRAE 90.1-2010 ExtWall Metal ClimateZone 5-6</t>
  </si>
  <si>
    <t>ASHRAE 90.1-2010 ExtWall Metal ClimateZone 1-8 Semiheated</t>
  </si>
  <si>
    <t>ClimateZone 2-4</t>
  </si>
  <si>
    <t>ClimateZone 1-6</t>
  </si>
  <si>
    <t>ClimateZone 2-8</t>
  </si>
  <si>
    <t>ClimateZone 2-6</t>
  </si>
  <si>
    <t>ClimateZone 2-7</t>
  </si>
  <si>
    <t>ClimateZone 3-5</t>
  </si>
  <si>
    <t>ClimateZone 3-7</t>
  </si>
  <si>
    <t>Fire Station</t>
  </si>
  <si>
    <t>Police Station</t>
  </si>
  <si>
    <t>For Elevator</t>
  </si>
  <si>
    <t>For Auditorium</t>
  </si>
  <si>
    <t>First Forty Feet in Height</t>
  </si>
  <si>
    <t>Height Above Forty Feet</t>
  </si>
  <si>
    <t>For Highway Lodging</t>
  </si>
  <si>
    <t>For Classrooms</t>
  </si>
  <si>
    <t>For Medical/Industrial/Research</t>
  </si>
  <si>
    <t>Dressing/Fitting Room</t>
  </si>
  <si>
    <t>For Retail</t>
  </si>
  <si>
    <t>Locker Room</t>
  </si>
  <si>
    <t>Stairway</t>
  </si>
  <si>
    <t>Gymnasium/Fitness Center</t>
  </si>
  <si>
    <t>Fitness Area</t>
  </si>
  <si>
    <t>Engine Room</t>
  </si>
  <si>
    <t>Radiology/Imaging</t>
  </si>
  <si>
    <t>High Bay (25-50 ft Floor to Ceiling Height)</t>
  </si>
  <si>
    <t>Extra High Bay (&gt;50 ft Floor to Ceiling Height)</t>
  </si>
  <si>
    <t>Guest Room</t>
  </si>
  <si>
    <t>Ring Sports Arena</t>
  </si>
  <si>
    <t>Court Sports Arena - Class 4</t>
  </si>
  <si>
    <t>Court Sports Arena - Class 3</t>
  </si>
  <si>
    <t>Court Sports Arena - Class 2</t>
  </si>
  <si>
    <t>Court Sports Arena - Class 1</t>
  </si>
  <si>
    <t>GGHC v2.2Health CareAnesthesia Storage</t>
  </si>
  <si>
    <t>GGHC v2.2Health CareBedpan Room</t>
  </si>
  <si>
    <t>GGHC v2.2Health CareClean Utility / Workroom</t>
  </si>
  <si>
    <t>GGHC v2.2Health CareMechanical Equipment Room</t>
  </si>
  <si>
    <t>GGHC v2.2Health CareSpecial Procedure Room, Diagnostic</t>
  </si>
  <si>
    <t>GGHC v2.2Health CareJanitors Closet / Utility</t>
  </si>
  <si>
    <t>GGHC v2.2Health CareLockers</t>
  </si>
  <si>
    <t>GGHC v2.2Health CareX-ray, Diagnostic and Treatment</t>
  </si>
  <si>
    <t>GGHC v2.2Health CareRecovery</t>
  </si>
  <si>
    <t>GGHC v2.2Health CarePatient Room</t>
  </si>
  <si>
    <t>GGHC v2.2Health CareSoiled Linen, Sorting</t>
  </si>
  <si>
    <t>ASHRAE 90.1-1999Whole BuildingAutomotive Facility</t>
  </si>
  <si>
    <t>ASHRAE 90.1-1999Whole BuildingConvention Center</t>
  </si>
  <si>
    <t>ASHRAE 90.1-1999Whole BuildingCourt House</t>
  </si>
  <si>
    <t>ASHRAE 90.1-1999Whole BuildingDining: Bar Lounge/Leisure</t>
  </si>
  <si>
    <t>ASHRAE 90.1-1999Whole BuildingDining: Cafeteria/Fast Food</t>
  </si>
  <si>
    <t>ASHRAE 90.1-1999Whole BuildingDining: Family</t>
  </si>
  <si>
    <t>ASHRAE 90.1-1999Whole BuildingDormitory</t>
  </si>
  <si>
    <t>ASHRAE 90.1-1999Whole BuildingExercise Center</t>
  </si>
  <si>
    <t>ASHRAE 90.1-1999Whole BuildingGymnasium</t>
  </si>
  <si>
    <t>ASHRAE 90.1-1999Whole BuildingHealth Care-Clinic</t>
  </si>
  <si>
    <t>ASHRAE 90.1-1999Whole BuildingHospital</t>
  </si>
  <si>
    <t>ASHRAE 90.1-1999Whole BuildingHotel</t>
  </si>
  <si>
    <t>ASHRAE 90.1-1999Whole BuildingLibrary</t>
  </si>
  <si>
    <t>ASHRAE 90.1-1999Whole BuildingManufacturing Facility</t>
  </si>
  <si>
    <t>ASHRAE 90.1-1999Whole BuildingMotel</t>
  </si>
  <si>
    <t>ASHRAE 90.1-1999Whole BuildingMotion Picture Theater</t>
  </si>
  <si>
    <t>ASHRAE 90.1-1999Whole BuildingMulti-Family</t>
  </si>
  <si>
    <t>ASHRAE 90.1-1999Whole BuildingMuseum</t>
  </si>
  <si>
    <t>ASHRAE 90.1-1999Whole BuildingOffice</t>
  </si>
  <si>
    <t>ASHRAE 90.1-1999Whole BuildingParking Garage</t>
  </si>
  <si>
    <t>ASHRAE 90.1-1999Whole BuildingPenitentiary</t>
  </si>
  <si>
    <t>ASHRAE 90.1-1999Whole BuildingPerforming Arts Theater</t>
  </si>
  <si>
    <t>ASHRAE 90.1-1999Whole BuildingPolice/Fire Station</t>
  </si>
  <si>
    <t>ASHRAE 90.1-1999Whole BuildingPost Office</t>
  </si>
  <si>
    <t>ASHRAE 90.1-1999Whole BuildingReligious Building</t>
  </si>
  <si>
    <t>ASHRAE 90.1-1999Whole BuildingRetail</t>
  </si>
  <si>
    <t>ASHRAE 90.1-1999Whole BuildingSchool/University</t>
  </si>
  <si>
    <t>ASHRAE 90.1-1999Whole BuildingSports Arena</t>
  </si>
  <si>
    <t>ASHRAE 90.1-1999Whole BuildingTown Hall</t>
  </si>
  <si>
    <t>ASHRAE 90.1-1999Whole BuildingTransportation</t>
  </si>
  <si>
    <t>ASHRAE 90.1-1999Whole BuildingWarehouse</t>
  </si>
  <si>
    <t>ASHRAE 90.1-1999Whole BuildingWorkshop</t>
  </si>
  <si>
    <t>ASHRAE 90.1-1999Office-EnclosedGeneral</t>
  </si>
  <si>
    <t>ASHRAE 90.1-1999Office-Open PlanGeneral</t>
  </si>
  <si>
    <t>ASHRAE 90.1-1999Conference/Meeting/MultipurposeGeneral</t>
  </si>
  <si>
    <t>ASHRAE 90.1-1999Classroom/Lecture/TrainingGeneral</t>
  </si>
  <si>
    <t>ASHRAE 90.1-1999Classroom/Lecture/TrainingFor Penitentiary</t>
  </si>
  <si>
    <t>ASHRAE 90.1-1999LobbyGeneral</t>
  </si>
  <si>
    <t>ASHRAE 90.1-1999LobbyFor Hotel</t>
  </si>
  <si>
    <t>ASHRAE 90.1-1999LobbyFor Performing Arts Theater</t>
  </si>
  <si>
    <t>ASHRAE 90.1-1999LobbyFor Motion Picture Theater</t>
  </si>
  <si>
    <t>ASHRAE 90.1-1999Audience/Seating AreaGeneral</t>
  </si>
  <si>
    <t>ASHRAE 90.1-1999Audience/Seating AreaFor Gymnasium</t>
  </si>
  <si>
    <t>ASHRAE 90.1-1999Audience/Seating AreaFor Exercise Center</t>
  </si>
  <si>
    <t>ASHRAE 90.1-1999Audience/Seating AreaFor Convention Center</t>
  </si>
  <si>
    <t>ASHRAE 90.1-1999Audience/Seating AreaFor Penitentiary</t>
  </si>
  <si>
    <t>ASHRAE 90.1-1999Audience/Seating AreaFor Religious Buildings</t>
  </si>
  <si>
    <t>ASHRAE 90.1-1999Audience/Seating AreaFor Sports Arena</t>
  </si>
  <si>
    <t>ASHRAE 90.1-1999Audience/Seating AreaFor Performing Arts Theater</t>
  </si>
  <si>
    <t>ASHRAE 90.1-1999Audience/Seating AreaFor Motion Picture Theater</t>
  </si>
  <si>
    <t>ASHRAE 90.1-1999Audience/Seating AreaFor Transportation</t>
  </si>
  <si>
    <t>ASHRAE 90.1-1999AtriumFirst Three Floors</t>
  </si>
  <si>
    <t>ASHRAE 90.1-1999AtriumEach Floor over First Three Floors</t>
  </si>
  <si>
    <t>ASHRAE 90.1-1999Lounge/RecreationGeneral</t>
  </si>
  <si>
    <t>ASHRAE 90.1-1999Lounge/RecreationFor Hospital</t>
  </si>
  <si>
    <t>ASHRAE 90.1-1999Dining AreaGeneral</t>
  </si>
  <si>
    <t>ASHRAE 90.1-1999Dining AreaFor Penitentiary</t>
  </si>
  <si>
    <t>ASHRAE 90.1-1999Dining AreaFor Hotel</t>
  </si>
  <si>
    <t>ASHRAE 90.1-1999Dining AreaFor Motel</t>
  </si>
  <si>
    <t>ASHRAE 90.1-1999Dining AreaFor Bar Lounge/Leisure Dining</t>
  </si>
  <si>
    <t>ASHRAE 90.1-1999Dining AreaFor Family Dining</t>
  </si>
  <si>
    <t>ASHRAE 90.1-1999Food PreparationGeneral</t>
  </si>
  <si>
    <t>ASHRAE 90.1-1999LaboratoryGeneral</t>
  </si>
  <si>
    <t>ASHRAE 90.1-1999RestroomsGeneral</t>
  </si>
  <si>
    <t>ASHRAE 90.1-1999Dressing/Locker/Fitting RoomGeneral</t>
  </si>
  <si>
    <t>ASHRAE 90.1-1999Corridor/TransitionGeneral</t>
  </si>
  <si>
    <t>ASHRAE 90.1-1999Corridor/TransitionFor Hospital</t>
  </si>
  <si>
    <t>ASHRAE 90.1-1999Corridor/TransitionFor Manufacturing Facility</t>
  </si>
  <si>
    <t>ASHRAE 90.1-1999Stairs—ActiveGeneral</t>
  </si>
  <si>
    <t>ASHRAE 90.1-1999Active StorageGeneral</t>
  </si>
  <si>
    <t>ASHRAE 90.1-1999Active StorageFor Hospital</t>
  </si>
  <si>
    <t>ASHRAE 90.1-1999Inactive storageGeneral</t>
  </si>
  <si>
    <t>ASHRAE 90.1-1999Inactive storageFor Museum</t>
  </si>
  <si>
    <t>ASHRAE 90.1-1999Gymnasium/Exercise CenterPlaying Area</t>
  </si>
  <si>
    <t>ASHRAE 90.1-1999Gymnasium/Exercise CenterExercise Area</t>
  </si>
  <si>
    <t>ASHRAE 90.1-1999Courthouse/Police Station/PenitentiaryCourtroom</t>
  </si>
  <si>
    <t>ASHRAE 90.1-1999Courthouse/Police Station/PenitentiaryConfinement Cells</t>
  </si>
  <si>
    <t>ASHRAE 90.1-1999Courthouse/Police Station/PenitentiaryJudges Chambers</t>
  </si>
  <si>
    <t>ASHRAE 90.1-1999Fire StationsFire Station Engine Room</t>
  </si>
  <si>
    <t>ASHRAE 90.1-1999Fire StationsSleeping Quarters</t>
  </si>
  <si>
    <t>ASHRAE 90.1-1999Post OfficeSorting Area</t>
  </si>
  <si>
    <t>ASHRAE 90.1-1999Convention CenterExhibit Space</t>
  </si>
  <si>
    <t>ASHRAE 90.1-1999LibraryCard File and Cataloging</t>
  </si>
  <si>
    <t>ASHRAE 90.1-1999LibraryStacks</t>
  </si>
  <si>
    <t>ASHRAE 90.1-1999LibraryReading Area</t>
  </si>
  <si>
    <t>ASHRAE 90.1-1999HospitalEmergency</t>
  </si>
  <si>
    <t>ASHRAE 90.1-1999HospitalRecovery</t>
  </si>
  <si>
    <t>ASHRAE 90.1-1999HospitalNurse Station</t>
  </si>
  <si>
    <t>ASHRAE 90.1-1999HospitalExam/Treatment</t>
  </si>
  <si>
    <t>ASHRAE 90.1-1999HospitalPharmacy</t>
  </si>
  <si>
    <t>ASHRAE 90.1-1999HospitalPatient Room</t>
  </si>
  <si>
    <t>ASHRAE 90.1-1999HospitalOperating Room</t>
  </si>
  <si>
    <t>ASHRAE 90.1-1999HospitalNursery</t>
  </si>
  <si>
    <t>ASHRAE 90.1-1999HospitalMedical Supply</t>
  </si>
  <si>
    <t>ASHRAE 90.1-1999HospitalPhysical Therapy</t>
  </si>
  <si>
    <t>ASHRAE 90.1-1999HospitalRadiology</t>
  </si>
  <si>
    <t>ASHRAE 90.1-1999HospitalLaundry—Washing</t>
  </si>
  <si>
    <t>ASHRAE 90.1-1999AutomotiveService/Repair</t>
  </si>
  <si>
    <t>ASHRAE 90.1-1999ManufacturingLow Bay (&lt;25 ft Floor to Ceiling Height)</t>
  </si>
  <si>
    <t>ASHRAE 90.1-1999ManufacturingHigh Bay (≥25 ft Floor to Ceiling Height)</t>
  </si>
  <si>
    <t>ASHRAE 90.1-1999ManufacturingDetailed Manufacturing</t>
  </si>
  <si>
    <t>ASHRAE 90.1-1999ManufacturingEquipment Room</t>
  </si>
  <si>
    <t>ASHRAE 90.1-1999ManufacturingControl Room</t>
  </si>
  <si>
    <t>ASHRAE 90.1-1999Hotel/MotelGuest Rooms</t>
  </si>
  <si>
    <t>ASHRAE 90.1-1999DormitoryLiving Quarters</t>
  </si>
  <si>
    <t>ASHRAE 90.1-1999MuseumGeneral Exhibition</t>
  </si>
  <si>
    <t>ASHRAE 90.1-1999MuseumRestoration</t>
  </si>
  <si>
    <t>ASHRAE 90.1-1999Electrical/MechanicalGeneral</t>
  </si>
  <si>
    <t>ASHRAE 90.1-1999WorkshopGeneral</t>
  </si>
  <si>
    <t>ASHRAE 90.1-1999Bank/OfficeBanking Activity Area</t>
  </si>
  <si>
    <t>ASHRAE 90.1-1999Religious BuildingsWorship Pulpit, Choir</t>
  </si>
  <si>
    <t>ASHRAE 90.1-1999Religious BuildingsFellowship Hall</t>
  </si>
  <si>
    <t>ASHRAE 90.1-1999Retail (not including accent lighting)Sales Area</t>
  </si>
  <si>
    <t>ASHRAE 90.1-1999Retail (not including accent lighting)Mall Concourse</t>
  </si>
  <si>
    <t>ASHRAE 90.1-1999Sports ArenaRing Sports Area</t>
  </si>
  <si>
    <t>ASHRAE 90.1-1999Sports ArenaCourt Sports Area</t>
  </si>
  <si>
    <t>ASHRAE 90.1-1999Sports ArenaIndoor Playing Field Area</t>
  </si>
  <si>
    <t>ASHRAE 90.1-1999WarehouseFine Material Storage</t>
  </si>
  <si>
    <t>ASHRAE 90.1-1999WarehouseMedium/Bulky Material Storage</t>
  </si>
  <si>
    <t>ASHRAE 90.1-1999Parking GarageGarage Area</t>
  </si>
  <si>
    <t>ASHRAE 90.1-1999TransportationAirport—Concourse</t>
  </si>
  <si>
    <t>ASHRAE 90.1-1999TransportationAir/Train/Bus—Baggage Area</t>
  </si>
  <si>
    <t>ASHRAE 90.1-1999TransportationTerminal—Ticket Counter</t>
  </si>
  <si>
    <t>ASHRAE 90.1-1999Exterior SpacesGeneral</t>
  </si>
  <si>
    <t>ASHRAE 90.1-1999AtticsGeneral</t>
  </si>
  <si>
    <t>ASHRAE 90.1-2001Whole BuildingAutomotive Facility</t>
  </si>
  <si>
    <t>ASHRAE 90.1-2001Whole BuildingConvention Center</t>
  </si>
  <si>
    <t>ASHRAE 90.1-2001Whole BuildingCourt House</t>
  </si>
  <si>
    <t>ASHRAE 90.1-2001Whole BuildingDining: Bar Lounge/Leisure</t>
  </si>
  <si>
    <t>ASHRAE 90.1-2001Whole BuildingDining: Cafeteria/Fast Food</t>
  </si>
  <si>
    <t>ASHRAE 90.1-2001Whole BuildingDining: Family</t>
  </si>
  <si>
    <t>ASHRAE 90.1-2001Whole BuildingDormitory</t>
  </si>
  <si>
    <t>ASHRAE 90.1-2001Whole BuildingExercise Center</t>
  </si>
  <si>
    <t>ASHRAE 90.1-2001Whole BuildingGymnasium</t>
  </si>
  <si>
    <t>ASHRAE 90.1-2001Whole BuildingHealth Care-Clinic</t>
  </si>
  <si>
    <t>ASHRAE 90.1-2001Whole BuildingHospital</t>
  </si>
  <si>
    <t>ASHRAE 90.1-2001Whole BuildingHotel</t>
  </si>
  <si>
    <t>ASHRAE 90.1-2001Whole BuildingLibrary</t>
  </si>
  <si>
    <t>ASHRAE 90.1-2001Whole BuildingManufacturing Facility</t>
  </si>
  <si>
    <t>ASHRAE 90.1-2001Whole BuildingMotel</t>
  </si>
  <si>
    <t>ASHRAE 90.1-2001Whole BuildingMotion Picture Theater</t>
  </si>
  <si>
    <t>ASHRAE 90.1-2001Whole BuildingMulti-Family</t>
  </si>
  <si>
    <t>ASHRAE 90.1-2001Whole BuildingMuseum</t>
  </si>
  <si>
    <t>ASHRAE 90.1-2001Whole BuildingOffice</t>
  </si>
  <si>
    <t>ASHRAE 90.1-2001Whole BuildingParking Garage</t>
  </si>
  <si>
    <t>ASHRAE 90.1-2001Whole BuildingPenitentiary</t>
  </si>
  <si>
    <t>ASHRAE 90.1-2001Whole BuildingPerforming Arts Theater</t>
  </si>
  <si>
    <t>ASHRAE 90.1-2001Whole BuildingPolice/Fire Station</t>
  </si>
  <si>
    <t>ASHRAE 90.1-2001Whole BuildingPost Office</t>
  </si>
  <si>
    <t>ASHRAE 90.1-2001Whole BuildingReligious Building</t>
  </si>
  <si>
    <t>ASHRAE 90.1-2001Whole BuildingRetail</t>
  </si>
  <si>
    <t>ASHRAE 90.1-2001Whole BuildingSchool/University</t>
  </si>
  <si>
    <t>ASHRAE 90.1-2001Whole BuildingSports Arena</t>
  </si>
  <si>
    <t>ASHRAE 90.1-2001Whole BuildingTown Hall</t>
  </si>
  <si>
    <t>ASHRAE 90.1-2001Whole BuildingTransportation</t>
  </si>
  <si>
    <t>ASHRAE 90.1-2001Whole BuildingWarehouse</t>
  </si>
  <si>
    <t>ASHRAE 90.1-2001Whole BuildingWorkshop</t>
  </si>
  <si>
    <t>ASHRAE 90.1-2001Office-EnclosedGeneral</t>
  </si>
  <si>
    <t>ASHRAE 90.1-2001Office-Open PlanGeneral</t>
  </si>
  <si>
    <t>ASHRAE 90.1-2001Conference/Meeting/MultipurposeGeneral</t>
  </si>
  <si>
    <t>ASHRAE 90.1-2001Classroom/Lecture/TrainingGeneral</t>
  </si>
  <si>
    <t>ASHRAE 90.1-2001Classroom/Lecture/TrainingFor Penitentiary</t>
  </si>
  <si>
    <t>ASHRAE 90.1-2001LobbyGeneral</t>
  </si>
  <si>
    <t>ASHRAE 90.1-2001LobbyFor Hotel</t>
  </si>
  <si>
    <t>ASHRAE 90.1-2001LobbyFor Performing Arts Theater</t>
  </si>
  <si>
    <t>ASHRAE 90.1-2001LobbyFor Motion Picture Theater</t>
  </si>
  <si>
    <t>ASHRAE 90.1-2001Audience/Seating AreaGeneral</t>
  </si>
  <si>
    <t>ASHRAE 90.1-2001Audience/Seating AreaFor Gymnasium</t>
  </si>
  <si>
    <t>ASHRAE 90.1-2001Audience/Seating AreaFor Exercise Center</t>
  </si>
  <si>
    <t>ASHRAE 90.1-2001Audience/Seating AreaFor Convention Center</t>
  </si>
  <si>
    <t>ASHRAE 90.1-2001Audience/Seating AreaFor Penitentiary</t>
  </si>
  <si>
    <t>ASHRAE 90.1-2001Audience/Seating AreaFor Religious Buildings</t>
  </si>
  <si>
    <t>ASHRAE 90.1-2001Audience/Seating AreaFor Sports Arena</t>
  </si>
  <si>
    <t>ASHRAE 90.1-2001Audience/Seating AreaFor Performing Arts Theater</t>
  </si>
  <si>
    <t>ASHRAE 90.1-2001Audience/Seating AreaFor Motion Picture Theater</t>
  </si>
  <si>
    <t>ASHRAE 90.1-2001Audience/Seating AreaFor Transportation</t>
  </si>
  <si>
    <t>ASHRAE 90.1-2001AtriumFirst Three Floors</t>
  </si>
  <si>
    <t>ASHRAE 90.1-2001AtriumEach Floor over First Three Floors</t>
  </si>
  <si>
    <t>ASHRAE 90.1-2001Lounge/RecreationGeneral</t>
  </si>
  <si>
    <t>ASHRAE 90.1-2001Lounge/RecreationFor Hospital</t>
  </si>
  <si>
    <t>ASHRAE 90.1-2001Dining AreaGeneral</t>
  </si>
  <si>
    <t>ASHRAE 90.1-2001Dining AreaFor Penitentiary</t>
  </si>
  <si>
    <t>ASHRAE 90.1-2001Dining AreaFor Hotel</t>
  </si>
  <si>
    <t>ASHRAE 90.1-2001Dining AreaFor Motel</t>
  </si>
  <si>
    <t>ASHRAE 90.1-2001Dining AreaFor Bar Lounge/Leisure Dining</t>
  </si>
  <si>
    <t>ASHRAE 90.1-2001Dining AreaFor Family Dining</t>
  </si>
  <si>
    <t>ASHRAE 90.1-2001Food PreparationGeneral</t>
  </si>
  <si>
    <t>ASHRAE 90.1-2001LaboratoryGeneral</t>
  </si>
  <si>
    <t>ASHRAE 90.1-2001RestroomsGeneral</t>
  </si>
  <si>
    <t>ASHRAE 90.1-2001Dressing/Locker/Fitting RoomGeneral</t>
  </si>
  <si>
    <t>ASHRAE 90.1-2001Corridor/TransitionGeneral</t>
  </si>
  <si>
    <t>ASHRAE 90.1-2001Corridor/TransitionFor Hospital</t>
  </si>
  <si>
    <t>ASHRAE 90.1-2001Corridor/TransitionFor Manufacturing Facility</t>
  </si>
  <si>
    <t>ASHRAE 90.1-2001Stairs—ActiveGeneral</t>
  </si>
  <si>
    <t>ASHRAE 90.1-2001Active StorageGeneral</t>
  </si>
  <si>
    <t>ASHRAE 90.1-2001Active StorageFor Hospital</t>
  </si>
  <si>
    <t>ASHRAE 90.1-2001Inactive storageGeneral</t>
  </si>
  <si>
    <t>ASHRAE 90.1-2001Inactive storageFor Museum</t>
  </si>
  <si>
    <t>ASHRAE 90.1-2001Gymnasium/Exercise CenterPlaying Area</t>
  </si>
  <si>
    <t>ASHRAE 90.1-2001Gymnasium/Exercise CenterExercise Area</t>
  </si>
  <si>
    <t>ASHRAE 90.1-2001Courthouse/Police Station/PenitentiaryCourtroom</t>
  </si>
  <si>
    <t>ASHRAE 90.1-2001Courthouse/Police Station/PenitentiaryConfinement Cells</t>
  </si>
  <si>
    <t>ASHRAE 90.1-2001Courthouse/Police Station/PenitentiaryJudges Chambers</t>
  </si>
  <si>
    <t>ASHRAE 90.1-2001Fire StationsFire Station Engine Room</t>
  </si>
  <si>
    <t>ASHRAE 90.1-2001Fire StationsSleeping Quarters</t>
  </si>
  <si>
    <t>ASHRAE 90.1-2001Post OfficeSorting Area</t>
  </si>
  <si>
    <t>ASHRAE 90.1-2001Convention CenterExhibit Space</t>
  </si>
  <si>
    <t>ASHRAE 90.1-2001LibraryCard File and Cataloging</t>
  </si>
  <si>
    <t>ASHRAE 90.1-2001LibraryStacks</t>
  </si>
  <si>
    <t>ASHRAE 90.1-2001LibraryReading Area</t>
  </si>
  <si>
    <t>ASHRAE 90.1-2001HospitalEmergency</t>
  </si>
  <si>
    <t>ASHRAE 90.1-2001HospitalRecovery</t>
  </si>
  <si>
    <t>ASHRAE 90.1-2001HospitalNurse Station</t>
  </si>
  <si>
    <t>ASHRAE 90.1-2001HospitalExam/Treatment</t>
  </si>
  <si>
    <t>ASHRAE 90.1-2001HospitalPharmacy</t>
  </si>
  <si>
    <t>ASHRAE 90.1-2001HospitalPatient Room</t>
  </si>
  <si>
    <t>ASHRAE 90.1-2001HospitalOperating Room</t>
  </si>
  <si>
    <t>ASHRAE 90.1-2001HospitalNursery</t>
  </si>
  <si>
    <t>ASHRAE 90.1-2001HospitalMedical Supply</t>
  </si>
  <si>
    <t>ASHRAE 90.1-2001HospitalPhysical Therapy</t>
  </si>
  <si>
    <t>ASHRAE 90.1-2001HospitalRadiology</t>
  </si>
  <si>
    <t>ASHRAE 90.1-2001HospitalLaundry—Washing</t>
  </si>
  <si>
    <t>ASHRAE 90.1-2001AutomotiveService/Repair</t>
  </si>
  <si>
    <t>ASHRAE 90.1-2001ManufacturingLow Bay (&lt;25 ft Floor to Ceiling Height)</t>
  </si>
  <si>
    <t>ASHRAE 90.1-2001ManufacturingHigh Bay (≥25 ft Floor to Ceiling Height)</t>
  </si>
  <si>
    <t>ASHRAE 90.1-2001ManufacturingDetailed Manufacturing</t>
  </si>
  <si>
    <t>ASHRAE 90.1-2001ManufacturingEquipment Room</t>
  </si>
  <si>
    <t>ASHRAE 90.1-2001ManufacturingControl Room</t>
  </si>
  <si>
    <t>ASHRAE 90.1-2001Hotel/MotelGuest Rooms</t>
  </si>
  <si>
    <t>ASHRAE 90.1-2001DormitoryLiving Quarters</t>
  </si>
  <si>
    <t>ASHRAE 90.1-2001MuseumGeneral Exhibition</t>
  </si>
  <si>
    <t>ASHRAE 90.1-2001MuseumRestoration</t>
  </si>
  <si>
    <t>ASHRAE 90.1-2001Electrical/MechanicalGeneral</t>
  </si>
  <si>
    <t>ASHRAE 90.1-2001WorkshopGeneral</t>
  </si>
  <si>
    <t>ASHRAE 90.1-2001Bank/OfficeBanking Activity Area</t>
  </si>
  <si>
    <t>ASHRAE 90.1-2001Religious BuildingsWorship Pulpit, Choir</t>
  </si>
  <si>
    <t>ASHRAE 90.1-2001Religious BuildingsFellowship Hall</t>
  </si>
  <si>
    <t>ASHRAE 90.1-2001Retail (not including accent lighting)Sales Area</t>
  </si>
  <si>
    <t>ASHRAE 90.1-2001Retail (not including accent lighting)Mall Concourse</t>
  </si>
  <si>
    <t>ASHRAE 90.1-2001Sports ArenaRing Sports Area</t>
  </si>
  <si>
    <t>ASHRAE 90.1-2001Sports ArenaCourt Sports Area</t>
  </si>
  <si>
    <t>ASHRAE 90.1-2001Sports ArenaIndoor Playing Field Area</t>
  </si>
  <si>
    <t>ASHRAE 90.1-2001WarehouseFine Material Storage</t>
  </si>
  <si>
    <t>ASHRAE 90.1-2001WarehouseMedium/Bulky Material Storage</t>
  </si>
  <si>
    <t>ASHRAE 90.1-2001Parking GarageGarage Area</t>
  </si>
  <si>
    <t>ASHRAE 90.1-2001TransportationAirport—Concourse</t>
  </si>
  <si>
    <t>ASHRAE 90.1-2001TransportationAir/Train/Bus—Baggage Area</t>
  </si>
  <si>
    <t>ASHRAE 90.1-2001TransportationTerminal—Ticket Counter</t>
  </si>
  <si>
    <t>ASHRAE 90.1-2001Exterior SpacesGeneral</t>
  </si>
  <si>
    <t>ASHRAE 90.1-2001AtticsGeneral</t>
  </si>
  <si>
    <t>ASHRAE 90.1-2004Active StorageFor Hospital</t>
  </si>
  <si>
    <t>ASHRAE 90.1-2004Active StorageGeneral</t>
  </si>
  <si>
    <t>ASHRAE 90.1-2004AtriumEach Floor over First Three Floors</t>
  </si>
  <si>
    <t>ASHRAE 90.1-2004AtriumFirst Three Floors</t>
  </si>
  <si>
    <t>ASHRAE 90.1-2004AtticsGeneral</t>
  </si>
  <si>
    <t>ASHRAE 90.1-2004Audience/Seating AreaFor Convention Center</t>
  </si>
  <si>
    <t>ASHRAE 90.1-2004Audience/Seating AreaFor Exercise Center</t>
  </si>
  <si>
    <t>ASHRAE 90.1-2004Audience/Seating AreaFor Gymnasium</t>
  </si>
  <si>
    <t>ASHRAE 90.1-2004Audience/Seating AreaFor Motion Picture Theater</t>
  </si>
  <si>
    <t>ASHRAE 90.1-2004Audience/Seating AreaFor Penitentiary</t>
  </si>
  <si>
    <t>ASHRAE 90.1-2004Audience/Seating AreaFor Performing Arts Theater</t>
  </si>
  <si>
    <t>ASHRAE 90.1-2004Audience/Seating AreaFor Religious Buildings</t>
  </si>
  <si>
    <t>ASHRAE 90.1-2004Audience/Seating AreaFor Sports Arena</t>
  </si>
  <si>
    <t>ASHRAE 90.1-2004Audience/Seating AreaFor Transportation</t>
  </si>
  <si>
    <t>ASHRAE 90.1-2004Audience/Seating AreaGeneral</t>
  </si>
  <si>
    <t>ASHRAE 90.1-2004AutomotiveService/Repair</t>
  </si>
  <si>
    <t>ASHRAE 90.1-2004Bank/OfficeBanking Activity Area</t>
  </si>
  <si>
    <t>ASHRAE 90.1-2004Classroom/Lecture/TrainingFor Penitentiary</t>
  </si>
  <si>
    <t>ASHRAE 90.1-2004Classroom/Lecture/TrainingGeneral</t>
  </si>
  <si>
    <t>ASHRAE 90.1-2004Conference/Meeting/MultipurposeGeneral</t>
  </si>
  <si>
    <t>ASHRAE 90.1-2004Convention CenterExhibit Space</t>
  </si>
  <si>
    <t>ASHRAE 90.1-2004Corridor/TransitionFor Hospital</t>
  </si>
  <si>
    <t>ASHRAE 90.1-2004Corridor/TransitionFor Manufacturing Facility</t>
  </si>
  <si>
    <t>ASHRAE 90.1-2004Corridor/TransitionGeneral</t>
  </si>
  <si>
    <t>ASHRAE 90.1-2004Courthouse/Police Station/PenitentiaryConfinement Cells</t>
  </si>
  <si>
    <t>ASHRAE 90.1-2004Courthouse/Police Station/PenitentiaryCourtroom</t>
  </si>
  <si>
    <t>ASHRAE 90.1-2004Courthouse/Police Station/PenitentiaryJudges Chambers</t>
  </si>
  <si>
    <t>ASHRAE 90.1-2004Dining AreaFor Bar Lounge/Leisure Dining</t>
  </si>
  <si>
    <t>ASHRAE 90.1-2004Dining AreaFor Family Dining</t>
  </si>
  <si>
    <t>ASHRAE 90.1-2004Dining AreaFor Hotel</t>
  </si>
  <si>
    <t>ASHRAE 90.1-2004Dining AreaFor Motel</t>
  </si>
  <si>
    <t>ASHRAE 90.1-2004Dining AreaFor Penitentiary</t>
  </si>
  <si>
    <t>ASHRAE 90.1-2004Dining AreaGeneral</t>
  </si>
  <si>
    <t>ASHRAE 90.1-2004DormitoryLiving Quarters</t>
  </si>
  <si>
    <t>ASHRAE 90.1-2004Dressing/Locker/Fitting RoomGeneral</t>
  </si>
  <si>
    <t>ASHRAE 90.1-2004Electrical/MechanicalGeneral</t>
  </si>
  <si>
    <t>ASHRAE 90.1-2004Exterior SpacesGeneral</t>
  </si>
  <si>
    <t>ASHRAE 90.1-2004Fire StationsFire Station Engine Room</t>
  </si>
  <si>
    <t>ASHRAE 90.1-2004Fire StationsSleeping Quarters</t>
  </si>
  <si>
    <t>ASHRAE 90.1-2004Food PreparationGeneral</t>
  </si>
  <si>
    <t>ASHRAE 90.1-2004Gymnasium/Exercise CenterExercise Area</t>
  </si>
  <si>
    <t>ASHRAE 90.1-2004Gymnasium/Exercise CenterPlaying Area</t>
  </si>
  <si>
    <t>ASHRAE 90.1-2004HospitalEmergency</t>
  </si>
  <si>
    <t>ASHRAE 90.1-2004HospitalExam/Treatment</t>
  </si>
  <si>
    <t>ASHRAE 90.1-2004HospitalLaundry-Washing</t>
  </si>
  <si>
    <t>ASHRAE 90.1-2004HospitalMedical Supply</t>
  </si>
  <si>
    <t>ASHRAE 90.1-2004HospitalNurse Station</t>
  </si>
  <si>
    <t>ASHRAE 90.1-2004HospitalNursery</t>
  </si>
  <si>
    <t>ASHRAE 90.1-2004HospitalOperating Room</t>
  </si>
  <si>
    <t>ASHRAE 90.1-2004HospitalPatient Room</t>
  </si>
  <si>
    <t>ASHRAE 90.1-2004HospitalPharmacy</t>
  </si>
  <si>
    <t>ASHRAE 90.1-2004HospitalPhysical Therapy</t>
  </si>
  <si>
    <t>ASHRAE 90.1-2004HospitalRadiology</t>
  </si>
  <si>
    <t>ASHRAE 90.1-2004HospitalRecovery</t>
  </si>
  <si>
    <t>ASHRAE 90.1-2004Hotel/MotelGuest Rooms</t>
  </si>
  <si>
    <t>ASHRAE 90.1-2004Inactive storageFor Museum</t>
  </si>
  <si>
    <t>ASHRAE 90.1-2004Inactive storageGeneral</t>
  </si>
  <si>
    <t>ASHRAE 90.1-2004LaboratoryGeneral</t>
  </si>
  <si>
    <t>ASHRAE 90.1-2004LibraryCard File and Cataloging</t>
  </si>
  <si>
    <t>ASHRAE 90.1-2004LibraryReading Area</t>
  </si>
  <si>
    <t>ASHRAE 90.1-2004LibraryStacks</t>
  </si>
  <si>
    <t>ASHRAE 90.1-2004LobbyFor Hotel</t>
  </si>
  <si>
    <t>ASHRAE 90.1-2004LobbyFor Motion Picture Theater</t>
  </si>
  <si>
    <t>ASHRAE 90.1-2004LobbyFor Performing Arts Theater</t>
  </si>
  <si>
    <t>ASHRAE 90.1-2004LobbyGeneral</t>
  </si>
  <si>
    <t>ASHRAE 90.1-2004Lounge/RecreationFor Hospital</t>
  </si>
  <si>
    <t>ASHRAE 90.1-2004Lounge/RecreationGeneral</t>
  </si>
  <si>
    <t>ASHRAE 90.1-2004ManufacturingDetailed Manufacturing</t>
  </si>
  <si>
    <t>ASHRAE 90.1-2004ManufacturingGeneral</t>
  </si>
  <si>
    <t>ASHRAE 90.1-2004ManufacturingHigh Bay (≥25 ft Floor to Ceiling Height)</t>
  </si>
  <si>
    <t>ASHRAE 90.1-2004ManufacturingLow Bay (&lt;25 ft Floor to Ceiling Height)</t>
  </si>
  <si>
    <t>ASHRAE 90.1-2004MuseumGeneral Exhibition</t>
  </si>
  <si>
    <t>ASHRAE 90.1-2004MuseumRestoration</t>
  </si>
  <si>
    <t>ASHRAE 90.1-2004Office-EnclosedGeneral</t>
  </si>
  <si>
    <t>ASHRAE 90.1-2004Office-Open PlanGeneral</t>
  </si>
  <si>
    <t>ASHRAE 90.1-2004Parking GarageGarage Area</t>
  </si>
  <si>
    <t>ASHRAE 90.1-2004Post OfficeSorting Area</t>
  </si>
  <si>
    <t>ASHRAE 90.1-2004Religious BuildingsFellowship Hall</t>
  </si>
  <si>
    <t>ASHRAE 90.1-2004Religious BuildingsWorship Pulpit, Choir</t>
  </si>
  <si>
    <t>ASHRAE 90.1-2004RestroomsGeneral</t>
  </si>
  <si>
    <t>ASHRAE 90.1-2004Retail (not including accent lighting)Mall Concourse</t>
  </si>
  <si>
    <t>ASHRAE 90.1-2004Retail (not including accent lighting)Sales Area</t>
  </si>
  <si>
    <t>ASHRAE 90.1-2004Sports ArenaCourt Sports Area</t>
  </si>
  <si>
    <t>ASHRAE 90.1-2004Sports ArenaIndoor Playing Field Area</t>
  </si>
  <si>
    <t>ASHRAE 90.1-2004Sports ArenaRing Sports Area</t>
  </si>
  <si>
    <t>ASHRAE 90.1-2004Stairs-ActiveGeneral</t>
  </si>
  <si>
    <t>ASHRAE 90.1-2004TransportationAir/Train/Bus—Baggage Area</t>
  </si>
  <si>
    <t>ASHRAE 90.1-2004TransportationAirport—Concourse</t>
  </si>
  <si>
    <t>ASHRAE 90.1-2004TransportationTerminal—Ticket Counter</t>
  </si>
  <si>
    <t>ASHRAE 90.1-2004WarehouseFine Material Storage</t>
  </si>
  <si>
    <t>ASHRAE 90.1-2004WarehouseMedium/Bulky Material Storage</t>
  </si>
  <si>
    <t>ASHRAE 90.1-2004Whole BuildingAutomotive Facility</t>
  </si>
  <si>
    <t>ASHRAE 90.1-2004Whole BuildingConvention Center</t>
  </si>
  <si>
    <t>ASHRAE 90.1-2004Whole BuildingCourt House</t>
  </si>
  <si>
    <t>ASHRAE 90.1-2004Whole BuildingDining: Bar Lounge/Leisure</t>
  </si>
  <si>
    <t>ASHRAE 90.1-2004Whole BuildingDining: Cafeteria/Fast Food</t>
  </si>
  <si>
    <t>ASHRAE 90.1-2004Whole BuildingDining: Family</t>
  </si>
  <si>
    <t>ASHRAE 90.1-2004Whole BuildingDormitory</t>
  </si>
  <si>
    <t>ASHRAE 90.1-2004Whole BuildingExercise Center</t>
  </si>
  <si>
    <t>ASHRAE 90.1-2004Whole BuildingGymnasium</t>
  </si>
  <si>
    <t>ASHRAE 90.1-2004Whole BuildingHealth Care-Clinic</t>
  </si>
  <si>
    <t>ASHRAE 90.1-2004Whole BuildingHospital</t>
  </si>
  <si>
    <t>ASHRAE 90.1-2004Whole BuildingHotel</t>
  </si>
  <si>
    <t>ASHRAE 90.1-2004Whole BuildingLibrary</t>
  </si>
  <si>
    <t>ASHRAE 90.1-2004Whole BuildingManufacturing Facility</t>
  </si>
  <si>
    <t>ASHRAE 90.1-2004Whole BuildingMotel</t>
  </si>
  <si>
    <t>ASHRAE 90.1-2004Whole BuildingMotion Picture Theater</t>
  </si>
  <si>
    <t>ASHRAE 90.1-2004Whole BuildingMulti-Family</t>
  </si>
  <si>
    <t>ASHRAE 90.1-2004Whole BuildingMuseum</t>
  </si>
  <si>
    <t>ASHRAE 90.1-2004Whole BuildingOffice</t>
  </si>
  <si>
    <t>ASHRAE 90.1-2004Whole BuildingParking Garage</t>
  </si>
  <si>
    <t>ASHRAE 90.1-2004Whole BuildingPenitentiary</t>
  </si>
  <si>
    <t>ASHRAE 90.1-2004Whole BuildingPerforming Arts Theater</t>
  </si>
  <si>
    <t>ASHRAE 90.1-2004Whole BuildingPolice/Fire Station</t>
  </si>
  <si>
    <t>ASHRAE 90.1-2004Whole BuildingPost Office</t>
  </si>
  <si>
    <t>ASHRAE 90.1-2004Whole BuildingReligious Building</t>
  </si>
  <si>
    <t>ASHRAE 90.1-2004Whole BuildingRetail</t>
  </si>
  <si>
    <t>ASHRAE 90.1-2004Whole BuildingSchool/University</t>
  </si>
  <si>
    <t>ASHRAE 90.1-2004Whole BuildingSports Arena</t>
  </si>
  <si>
    <t>ASHRAE 90.1-2004Whole BuildingTown Hall</t>
  </si>
  <si>
    <t>ASHRAE 90.1-2004Whole BuildingTransportation</t>
  </si>
  <si>
    <t>ASHRAE 90.1-2004Whole BuildingWarehouse</t>
  </si>
  <si>
    <t>ASHRAE 90.1-2004Whole BuildingWorkshop</t>
  </si>
  <si>
    <t>ASHRAE 90.1-2004WorkshopWorkshop</t>
  </si>
  <si>
    <t>ASHRAE 90.1-2007Whole BuildingAutomotive Facility</t>
  </si>
  <si>
    <t>ASHRAE 90.1-2007Whole BuildingConvention Center</t>
  </si>
  <si>
    <t>ASHRAE 90.1-2007Whole BuildingCourt House</t>
  </si>
  <si>
    <t>ASHRAE 90.1-2007Whole BuildingDining: Bar Lounge/Leisure</t>
  </si>
  <si>
    <t>ASHRAE 90.1-2007Whole BuildingDining: Cafeteria/Fast Food</t>
  </si>
  <si>
    <t>ASHRAE 90.1-2007Whole BuildingDining: Family</t>
  </si>
  <si>
    <t>ASHRAE 90.1-2007Whole BuildingDormitory</t>
  </si>
  <si>
    <t>ASHRAE 90.1-2007Whole BuildingExercise Center</t>
  </si>
  <si>
    <t>ASHRAE 90.1-2007Whole BuildingGymnasium</t>
  </si>
  <si>
    <t>ASHRAE 90.1-2007Whole BuildingHealth Care-Clinic</t>
  </si>
  <si>
    <t>ASHRAE 90.1-2007Whole BuildingHospital</t>
  </si>
  <si>
    <t>ASHRAE 90.1-2007Whole BuildingHotel</t>
  </si>
  <si>
    <t>ASHRAE 90.1-2007Whole BuildingLibrary</t>
  </si>
  <si>
    <t>ASHRAE 90.1-2007Whole BuildingManufacturing Facility</t>
  </si>
  <si>
    <t>ASHRAE 90.1-2007Whole BuildingMotel</t>
  </si>
  <si>
    <t>ASHRAE 90.1-2007Whole BuildingMotion Picture Theater</t>
  </si>
  <si>
    <t>ASHRAE 90.1-2007Whole BuildingMulti-Family</t>
  </si>
  <si>
    <t>ASHRAE 90.1-2007Whole BuildingMuseum</t>
  </si>
  <si>
    <t>ASHRAE 90.1-2007Whole BuildingOffice</t>
  </si>
  <si>
    <t>ASHRAE 90.1-2007Whole BuildingParking Garage</t>
  </si>
  <si>
    <t>ASHRAE 90.1-2007Whole BuildingPenitentiary</t>
  </si>
  <si>
    <t>ASHRAE 90.1-2007Whole BuildingPerforming Arts Theater</t>
  </si>
  <si>
    <t>ASHRAE 90.1-2007Whole BuildingPolice/Fire Station</t>
  </si>
  <si>
    <t>ASHRAE 90.1-2007Whole BuildingPost Office</t>
  </si>
  <si>
    <t>ASHRAE 90.1-2007Whole BuildingReligious Building</t>
  </si>
  <si>
    <t>ASHRAE 90.1-2007Whole BuildingRetail</t>
  </si>
  <si>
    <t>ASHRAE 90.1-2007Whole BuildingSchool/University</t>
  </si>
  <si>
    <t>ASHRAE 90.1-2007Whole BuildingSports Arena</t>
  </si>
  <si>
    <t>ASHRAE 90.1-2007Whole BuildingTown Hall</t>
  </si>
  <si>
    <t>ASHRAE 90.1-2007Whole BuildingTransportation</t>
  </si>
  <si>
    <t>ASHRAE 90.1-2007Whole BuildingWarehouse</t>
  </si>
  <si>
    <t>ASHRAE 90.1-2007Whole BuildingWorkshop</t>
  </si>
  <si>
    <t>ASHRAE 90.1-2007Office-EnclosedGeneral</t>
  </si>
  <si>
    <t>ASHRAE 90.1-2007Office-Open PlanGeneral</t>
  </si>
  <si>
    <t>ASHRAE 90.1-2007Conference/Meeting/MultipurposeGeneral</t>
  </si>
  <si>
    <t>ASHRAE 90.1-2007Classroom/Lecture/TrainingGeneral</t>
  </si>
  <si>
    <t>ASHRAE 90.1-2007Classroom/Lecture/TrainingFor Penitentiary</t>
  </si>
  <si>
    <t>ASHRAE 90.1-2007LobbyGeneral</t>
  </si>
  <si>
    <t>ASHRAE 90.1-2007LobbyFor Hotel</t>
  </si>
  <si>
    <t>ASHRAE 90.1-2007LobbyFor Performing Arts Theater</t>
  </si>
  <si>
    <t>ASHRAE 90.1-2007LobbyFor Motion Picture Theater</t>
  </si>
  <si>
    <t>ASHRAE 90.1-2007Audience/Seating AreaGeneral</t>
  </si>
  <si>
    <t>ASHRAE 90.1-2007Audience/Seating AreaFor Gymnasium</t>
  </si>
  <si>
    <t>ASHRAE 90.1-2007Audience/Seating AreaFor Exercise Center</t>
  </si>
  <si>
    <t>ASHRAE 90.1-2007Audience/Seating AreaFor Convention Center</t>
  </si>
  <si>
    <t>ASHRAE 90.1-2007Audience/Seating AreaFor Penitentiary</t>
  </si>
  <si>
    <t>ASHRAE 90.1-2007Audience/Seating AreaFor Religious Buildings</t>
  </si>
  <si>
    <t>ASHRAE 90.1-2007Audience/Seating AreaFor Sports Arena</t>
  </si>
  <si>
    <t>ASHRAE 90.1-2007Audience/Seating AreaFor Performing Arts Theater</t>
  </si>
  <si>
    <t>ASHRAE 90.1-2007Audience/Seating AreaFor Motion Picture Theater</t>
  </si>
  <si>
    <t>ASHRAE 90.1-2007Audience/Seating AreaFor Transportation</t>
  </si>
  <si>
    <t>ASHRAE 90.1-2007AtriumFirst Three Floors</t>
  </si>
  <si>
    <t>ASHRAE 90.1-2007AtriumEach Floor over First Three Floors</t>
  </si>
  <si>
    <t>ASHRAE 90.1-2007Lounge/RecreationGeneral</t>
  </si>
  <si>
    <t>ASHRAE 90.1-2007Lounge/RecreationFor Hospital</t>
  </si>
  <si>
    <t>ASHRAE 90.1-2007Dining AreaGeneral</t>
  </si>
  <si>
    <t>ASHRAE 90.1-2007Dining AreaFor Penitentiary</t>
  </si>
  <si>
    <t>ASHRAE 90.1-2007Dining AreaFor Hotel</t>
  </si>
  <si>
    <t>ASHRAE 90.1-2007Dining AreaFor Motel</t>
  </si>
  <si>
    <t>ASHRAE 90.1-2007Dining AreaFor Bar Lounge/Leisure Dining</t>
  </si>
  <si>
    <t>ASHRAE 90.1-2007Dining AreaFor Family Dining</t>
  </si>
  <si>
    <t>ASHRAE 90.1-2007Food PreparationGeneral</t>
  </si>
  <si>
    <t>ASHRAE 90.1-2007LaboratoryGeneral</t>
  </si>
  <si>
    <t>ASHRAE 90.1-2007RestroomsGeneral</t>
  </si>
  <si>
    <t>ASHRAE 90.1-2007Dressing/Locker/Fitting RoomGeneral</t>
  </si>
  <si>
    <t>ASHRAE 90.1-2007Corridor/TransitionGeneral</t>
  </si>
  <si>
    <t>ASHRAE 90.1-2007Corridor/TransitionFor Hospital</t>
  </si>
  <si>
    <t>ASHRAE 90.1-2007Corridor/TransitionFor Manufacturing Facility</t>
  </si>
  <si>
    <t>ASHRAE 90.1-2007Stairs-ActiveGeneral</t>
  </si>
  <si>
    <t>ASHRAE 90.1-2007Active StorageGeneral</t>
  </si>
  <si>
    <t>ASHRAE 90.1-2007Active StorageFor Hospital</t>
  </si>
  <si>
    <t>ASHRAE 90.1-2007Inactive storageGeneral</t>
  </si>
  <si>
    <t>ASHRAE 90.1-2007Inactive storageFor Museum</t>
  </si>
  <si>
    <t>ASHRAE 90.1-2007Gymnasium/Exercise CenterPlaying Area</t>
  </si>
  <si>
    <t>ASHRAE 90.1-2007Gymnasium/Exercise CenterExercise Area</t>
  </si>
  <si>
    <t>ASHRAE 90.1-2007Courthouse/Police Station/PenitentiaryCourtroom</t>
  </si>
  <si>
    <t>ASHRAE 90.1-2007Courthouse/Police Station/PenitentiaryConfinement Cells</t>
  </si>
  <si>
    <t>ASHRAE 90.1-2007Courthouse/Police Station/PenitentiaryJudges Chambers</t>
  </si>
  <si>
    <t>ASHRAE 90.1-2007Fire StationsFire Station Engine Room</t>
  </si>
  <si>
    <t>ASHRAE 90.1-2007Fire StationsSleeping Quarters</t>
  </si>
  <si>
    <t>ASHRAE 90.1-2007Post OfficeSorting Area</t>
  </si>
  <si>
    <t>ASHRAE 90.1-2007Convention CenterExhibit Space</t>
  </si>
  <si>
    <t>ASHRAE 90.1-2007LibraryCard File and Cataloging</t>
  </si>
  <si>
    <t>ASHRAE 90.1-2007LibraryStacks</t>
  </si>
  <si>
    <t>ASHRAE 90.1-2007LibraryReading Area</t>
  </si>
  <si>
    <t>ASHRAE 90.1-2007HospitalEmergency</t>
  </si>
  <si>
    <t>ASHRAE 90.1-2007HospitalRecovery</t>
  </si>
  <si>
    <t>ASHRAE 90.1-2007HospitalNurse Station</t>
  </si>
  <si>
    <t>ASHRAE 90.1-2007HospitalExam/Treatment</t>
  </si>
  <si>
    <t>ASHRAE 90.1-2007HospitalPharmacy</t>
  </si>
  <si>
    <t>ASHRAE 90.1-2007HospitalPatient Room</t>
  </si>
  <si>
    <t>ASHRAE 90.1-2007HospitalOperating Room</t>
  </si>
  <si>
    <t>ASHRAE 90.1-2007HospitalNursery</t>
  </si>
  <si>
    <t>ASHRAE 90.1-2007HospitalMedical Supply</t>
  </si>
  <si>
    <t>ASHRAE 90.1-2007HospitalPhysical Therapy</t>
  </si>
  <si>
    <t>ASHRAE 90.1-2007HospitalRadiology</t>
  </si>
  <si>
    <t>ASHRAE 90.1-2007HospitalLaundry-Washing</t>
  </si>
  <si>
    <t>ASHRAE 90.1-2007AutomotiveService/Repair</t>
  </si>
  <si>
    <t>ASHRAE 90.1-2007ManufacturingLow Bay (&lt;25 ft Floor to Ceiling Height)</t>
  </si>
  <si>
    <t>ASHRAE 90.1-2007ManufacturingHigh Bay (≥25 ft Floor to Ceiling Height)</t>
  </si>
  <si>
    <t>ASHRAE 90.1-2007ManufacturingDetailed Manufacturing</t>
  </si>
  <si>
    <t>ASHRAE 90.1-2007ManufacturingEquipment Room</t>
  </si>
  <si>
    <t>ASHRAE 90.1-2007ManufacturingControl Room</t>
  </si>
  <si>
    <t>ASHRAE 90.1-2007Hotel/MotelGuest Rooms</t>
  </si>
  <si>
    <t>ASHRAE 90.1-2007DormitoryLiving Quarters</t>
  </si>
  <si>
    <t>ASHRAE 90.1-2007MuseumGeneral Exhibition</t>
  </si>
  <si>
    <t>ASHRAE 90.1-2007MuseumRestoration</t>
  </si>
  <si>
    <t>ASHRAE 90.1-2007Electrical/MechanicalGeneral</t>
  </si>
  <si>
    <t>ASHRAE 90.1-2007WorkshopGeneral</t>
  </si>
  <si>
    <t>ASHRAE 90.1-2007Bank/OfficeBanking Activity Area</t>
  </si>
  <si>
    <t>ASHRAE 90.1-2007Religious BuildingsWorship Pulpit, Choir</t>
  </si>
  <si>
    <t>ASHRAE 90.1-2007Religious BuildingsFellowship Hall</t>
  </si>
  <si>
    <t>ASHRAE 90.1-2007Retail (not including accent lighting)Sales Area</t>
  </si>
  <si>
    <t>ASHRAE 90.1-2007Retail (not including accent lighting)Mall Concourse</t>
  </si>
  <si>
    <t>ASHRAE 90.1-2007Sports ArenaRing Sports Area</t>
  </si>
  <si>
    <t>ASHRAE 90.1-2007Sports ArenaCourt Sports Area</t>
  </si>
  <si>
    <t>ASHRAE 90.1-2007Sports ArenaIndoor Playing Field Area</t>
  </si>
  <si>
    <t>ASHRAE 90.1-2007WarehouseFine Material Storage</t>
  </si>
  <si>
    <t>ASHRAE 90.1-2007WarehouseMedium/Bulky Material Storage</t>
  </si>
  <si>
    <t>ASHRAE 90.1-2007Parking GarageGarage Area</t>
  </si>
  <si>
    <t>ASHRAE 90.1-2007TransportationAirport-Concourse</t>
  </si>
  <si>
    <t>ASHRAE 90.1-2007TransportationAir/Train/Bus-Baggage Area</t>
  </si>
  <si>
    <t>ASHRAE 90.1-2007TransportationTerminal-Ticket Counter</t>
  </si>
  <si>
    <t>ASHRAE 90.1-2007Exterior SpacesGeneral</t>
  </si>
  <si>
    <t>ASHRAE 90.1-2007AtticsGeneral</t>
  </si>
  <si>
    <t>GGHC v2.2Health CareAngiographic-All Other Types</t>
  </si>
  <si>
    <t>GGHC v2.2Health CareAngiographic-Heart Only</t>
  </si>
  <si>
    <t>GGHC v2.2Health CareAutopsy</t>
  </si>
  <si>
    <t>GGHC v2.2Health CareBathroom/ Public</t>
  </si>
  <si>
    <t>GGHC v2.2Health CareCast Room</t>
  </si>
  <si>
    <t>GGHC v2.2Health CareClean Linen Storage</t>
  </si>
  <si>
    <t>GGHC v2.2Health CareConference Rooms</t>
  </si>
  <si>
    <t>GGHC v2.2Health CareCorridors</t>
  </si>
  <si>
    <t>GGHC v2.2Health CareCystoscopy</t>
  </si>
  <si>
    <t>GGHC v2.2Health CareDarkroom</t>
  </si>
  <si>
    <t>GGHC v2.2Health CareDecontamination</t>
  </si>
  <si>
    <t>GGHC v2.2Health CareDelivery Room</t>
  </si>
  <si>
    <t>GGHC v2.2Health CareDietary Day Storage</t>
  </si>
  <si>
    <t>GGHC v2.2Health CareDining Room</t>
  </si>
  <si>
    <t>GGHC v2.2Health CareDishwashing</t>
  </si>
  <si>
    <t>GGHC v2.2Health CareEndoscopy</t>
  </si>
  <si>
    <t>GGHC v2.2Health CareHistology</t>
  </si>
  <si>
    <t>GGHC v2.2Health CareIsolation</t>
  </si>
  <si>
    <t>GGHC v2.2Health CareKitchen, Food Preparation</t>
  </si>
  <si>
    <t>GGHC v2.2Health CareLabor/ Delivery/Recovery</t>
  </si>
  <si>
    <t>GGHC v2.2Health CareL / D / R / Post Partum</t>
  </si>
  <si>
    <t>GGHC v2.2Health CareLaboratory</t>
  </si>
  <si>
    <t>GGHC v2.2Health CareLinen Storage, Clean</t>
  </si>
  <si>
    <t>GGHC v2.2Health CareLobby</t>
  </si>
  <si>
    <t>GGHC v2.2Health CareMammography</t>
  </si>
  <si>
    <t>GGHC v2.2Health CareMedical Records</t>
  </si>
  <si>
    <t>GGHC v2.2Health CareNuclear Medicine, Hot Lab</t>
  </si>
  <si>
    <t>GGHC v2.2Health CareNursery, General</t>
  </si>
  <si>
    <t>GGHC v2.2Health CareNursery, Exam</t>
  </si>
  <si>
    <t>GGHC v2.2Health CareNursing Stations- General</t>
  </si>
  <si>
    <t>GGHC v2.2Health CareOperating Room</t>
  </si>
  <si>
    <t>GGHC v2.2Health CarePathology</t>
  </si>
  <si>
    <t>GGHC v2.2Health CarePharmacy / Medicine Room</t>
  </si>
  <si>
    <t>GGHC v2.2Health CarePhysical Therapy and Hydrotherapy</t>
  </si>
  <si>
    <t>GGHC v2.2Health CareScrub Up Area, Surgical Corridor</t>
  </si>
  <si>
    <t>GGHC v2.2Health CareSpecial Procedure Room, Invasive</t>
  </si>
  <si>
    <t>GGHC v2.2Health CareStairways</t>
  </si>
  <si>
    <t>GGHC v2.2Health CareSterilizer Room</t>
  </si>
  <si>
    <t>GGHC v2.2Health CareSub-Sterile</t>
  </si>
  <si>
    <t>GGHC v2.2Health CareSurgical Supply</t>
  </si>
  <si>
    <t>GGHC v2.2Health CareTrash Chute Room</t>
  </si>
  <si>
    <t>GGHC v2.2Health CareTrauma</t>
  </si>
  <si>
    <t>GGHC v2.2Health CareTreatment / Examination</t>
  </si>
  <si>
    <t>GGHC v2.2Health CareUnsterile Supply</t>
  </si>
  <si>
    <t>GGHC v2.2Health CareWaiting Areas/Lounges</t>
  </si>
  <si>
    <t>ASHRAE 189.1-2009Whole BuildingAutomotive Facility</t>
  </si>
  <si>
    <t>ASHRAE 189.1-2009Whole BuildingConvention Center</t>
  </si>
  <si>
    <t>ASHRAE 189.1-2009Whole BuildingCourt House</t>
  </si>
  <si>
    <t>ASHRAE 189.1-2009Whole BuildingDining: Bar Lounge/Leisure</t>
  </si>
  <si>
    <t>ASHRAE 189.1-2009Whole BuildingDining: Cafeteria/Fast Food</t>
  </si>
  <si>
    <t>ASHRAE 189.1-2009Whole BuildingDining: Family</t>
  </si>
  <si>
    <t>ASHRAE 189.1-2009Whole BuildingDormitory</t>
  </si>
  <si>
    <t>ASHRAE 189.1-2009Whole BuildingExercise Center</t>
  </si>
  <si>
    <t>ASHRAE 189.1-2009Whole BuildingGymnasium</t>
  </si>
  <si>
    <t>ASHRAE 189.1-2009Whole BuildingHealth Care-Clinic</t>
  </si>
  <si>
    <t>ASHRAE 189.1-2009Whole BuildingHospital</t>
  </si>
  <si>
    <t>ASHRAE 189.1-2009Whole BuildingHotel</t>
  </si>
  <si>
    <t>ASHRAE 189.1-2009Whole BuildingLibrary</t>
  </si>
  <si>
    <t>ASHRAE 189.1-2009Whole BuildingManufacturing Facility</t>
  </si>
  <si>
    <t>ASHRAE 189.1-2009Whole BuildingMotel</t>
  </si>
  <si>
    <t>ASHRAE 189.1-2009Whole BuildingMotion Picture Theater</t>
  </si>
  <si>
    <t>ASHRAE 189.1-2009Whole BuildingMulti-Family</t>
  </si>
  <si>
    <t>ASHRAE 189.1-2009Whole BuildingMuseum</t>
  </si>
  <si>
    <t>ASHRAE 189.1-2009Whole BuildingOffice</t>
  </si>
  <si>
    <t>ASHRAE 189.1-2009Whole BuildingParking Garage</t>
  </si>
  <si>
    <t>ASHRAE 189.1-2009Whole BuildingPenitentiary</t>
  </si>
  <si>
    <t>ASHRAE 189.1-2009Whole BuildingPerforming Arts Theater</t>
  </si>
  <si>
    <t>ASHRAE 189.1-2009Whole BuildingPolice/Fire Station</t>
  </si>
  <si>
    <t>ASHRAE 189.1-2009Whole BuildingPost Office</t>
  </si>
  <si>
    <t>ASHRAE 189.1-2009Whole BuildingReligious Building</t>
  </si>
  <si>
    <t>ASHRAE 189.1-2009Whole BuildingRetail</t>
  </si>
  <si>
    <t>ASHRAE 189.1-2009Whole BuildingSchool/University</t>
  </si>
  <si>
    <t>ASHRAE 189.1-2009Whole BuildingSports Arena</t>
  </si>
  <si>
    <t>ASHRAE 189.1-2009Whole BuildingTown Hall</t>
  </si>
  <si>
    <t>ASHRAE 189.1-2009Whole BuildingTransportation</t>
  </si>
  <si>
    <t>ASHRAE 189.1-2009Whole BuildingWarehouse</t>
  </si>
  <si>
    <t>ASHRAE 189.1-2009Whole BuildingWorkshop</t>
  </si>
  <si>
    <t>ASHRAE 189.1-2009Office-EnclosedGeneral</t>
  </si>
  <si>
    <t>ASHRAE 189.1-2009Office-Open PlanGeneral</t>
  </si>
  <si>
    <t>ASHRAE 189.1-2009Conference/Meeting/MultipurposeGeneral</t>
  </si>
  <si>
    <t>ASHRAE 189.1-2009Classroom/Lecture/TrainingGeneral</t>
  </si>
  <si>
    <t>ASHRAE 189.1-2009Classroom/Lecture/TrainingFor Penitentiary</t>
  </si>
  <si>
    <t>ASHRAE 189.1-2009LobbyGeneral</t>
  </si>
  <si>
    <t>ASHRAE 189.1-2009LobbyFor Hotel</t>
  </si>
  <si>
    <t>ASHRAE 189.1-2009LobbyFor Performing Arts Theater</t>
  </si>
  <si>
    <t>ASHRAE 189.1-2009LobbyFor Motion Picture Theater</t>
  </si>
  <si>
    <t>ASHRAE 189.1-2009Audience/Seating AreaGeneral</t>
  </si>
  <si>
    <t>ASHRAE 189.1-2009Audience/Seating AreaFor Gymnasium</t>
  </si>
  <si>
    <t>ASHRAE 189.1-2009Audience/Seating AreaFor Exercise Center</t>
  </si>
  <si>
    <t>ASHRAE 189.1-2009Audience/Seating AreaFor Convention Center</t>
  </si>
  <si>
    <t>ASHRAE 189.1-2009Audience/Seating AreaFor Penitentiary</t>
  </si>
  <si>
    <t>ASHRAE 189.1-2009Audience/Seating AreaFor Religious Buildings</t>
  </si>
  <si>
    <t>ASHRAE 189.1-2009Audience/Seating AreaFor Sports Arena</t>
  </si>
  <si>
    <t>ASHRAE 189.1-2009Audience/Seating AreaFor Performing Arts Theater</t>
  </si>
  <si>
    <t>ASHRAE 189.1-2009Audience/Seating AreaFor Motion Picture Theater</t>
  </si>
  <si>
    <t>ASHRAE 189.1-2009Audience/Seating AreaFor Transportation</t>
  </si>
  <si>
    <t>ASHRAE 189.1-2009AtriumFirst Three Floors</t>
  </si>
  <si>
    <t>ASHRAE 189.1-2009AtriumEach Floor over First Three Floors</t>
  </si>
  <si>
    <t>ASHRAE 189.1-2009Lounge/RecreationGeneral</t>
  </si>
  <si>
    <t>ASHRAE 189.1-2009Lounge/RecreationFor Hospital</t>
  </si>
  <si>
    <t>ASHRAE 189.1-2009Dining AreaGeneral</t>
  </si>
  <si>
    <t>ASHRAE 189.1-2009Dining AreaFor Penitentiary</t>
  </si>
  <si>
    <t>ASHRAE 189.1-2009Dining AreaFor Hotel</t>
  </si>
  <si>
    <t>ASHRAE 189.1-2009Dining AreaFor Motel</t>
  </si>
  <si>
    <t>ASHRAE 189.1-2009Dining AreaFor Bar Lounge/Leisure Dining</t>
  </si>
  <si>
    <t>ASHRAE 189.1-2009Dining AreaFor Family Dining</t>
  </si>
  <si>
    <t>ASHRAE 189.1-2009Food PreparationGeneral</t>
  </si>
  <si>
    <t>ASHRAE 189.1-2009LaboratoryGeneral</t>
  </si>
  <si>
    <t>ASHRAE 189.1-2009RestroomsGeneral</t>
  </si>
  <si>
    <t>ASHRAE 189.1-2009Dressing/Locker/Fitting RoomGeneral</t>
  </si>
  <si>
    <t>ASHRAE 189.1-2009Corridor/TransitionGeneral</t>
  </si>
  <si>
    <t>ASHRAE 189.1-2009Corridor/TransitionFor Hospital</t>
  </si>
  <si>
    <t>ASHRAE 189.1-2009Corridor/TransitionFor Manufacturing Facility</t>
  </si>
  <si>
    <t>ASHRAE 189.1-2009Stairs-ActiveGeneral</t>
  </si>
  <si>
    <t>ASHRAE 189.1-2009Active StorageGeneral</t>
  </si>
  <si>
    <t>ASHRAE 189.1-2009Active StorageFor Hospital</t>
  </si>
  <si>
    <t>ASHRAE 189.1-2009Inactive storageGeneral</t>
  </si>
  <si>
    <t>ASHRAE 189.1-2009Inactive storageFor Museum</t>
  </si>
  <si>
    <t>ASHRAE 189.1-2009Gymnasium/Exercise CenterPlaying Area</t>
  </si>
  <si>
    <t>ASHRAE 189.1-2009Gymnasium/Exercise CenterExercise Area</t>
  </si>
  <si>
    <t>ASHRAE 189.1-2009Courthouse/Police Station/PenitentiaryCourtroom</t>
  </si>
  <si>
    <t>ASHRAE 189.1-2009Courthouse/Police Station/PenitentiaryConfinement Cells</t>
  </si>
  <si>
    <t>ASHRAE 189.1-2009Courthouse/Police Station/PenitentiaryJudges Chambers</t>
  </si>
  <si>
    <t>ASHRAE 189.1-2009Fire StationsFire Station Engine Room</t>
  </si>
  <si>
    <t>ASHRAE 189.1-2009Fire StationsSleeping Quarters</t>
  </si>
  <si>
    <t>ASHRAE 189.1-2009Post OfficeSorting Area</t>
  </si>
  <si>
    <t>ASHRAE 189.1-2009Convention CenterExhibit Space</t>
  </si>
  <si>
    <t>ASHRAE 189.1-2009LibraryCard File and Cataloging</t>
  </si>
  <si>
    <t>ASHRAE 189.1-2009LibraryStacks</t>
  </si>
  <si>
    <t>ASHRAE 189.1-2009LibraryReading Area</t>
  </si>
  <si>
    <t>ASHRAE 189.1-2009HospitalEmergency</t>
  </si>
  <si>
    <t>ASHRAE 189.1-2009HospitalRecovery</t>
  </si>
  <si>
    <t>ASHRAE 189.1-2009HospitalNurse Station</t>
  </si>
  <si>
    <t>ASHRAE 189.1-2009HospitalExam/Treatment</t>
  </si>
  <si>
    <t>ASHRAE 189.1-2009HospitalPharmacy</t>
  </si>
  <si>
    <t>ASHRAE 189.1-2009HospitalPatient Room</t>
  </si>
  <si>
    <t>ASHRAE 189.1-2009HospitalOperating Room</t>
  </si>
  <si>
    <t>ASHRAE 189.1-2009HospitalNursery</t>
  </si>
  <si>
    <t>ASHRAE 189.1-2009HospitalMedical Supply</t>
  </si>
  <si>
    <t>ASHRAE 189.1-2009HospitalPhysical Therapy</t>
  </si>
  <si>
    <t>ASHRAE 189.1-2009HospitalRadiology</t>
  </si>
  <si>
    <t>ASHRAE 189.1-2009HospitalLaundry-Washing</t>
  </si>
  <si>
    <t>ASHRAE 189.1-2009AutomotiveService/Repair</t>
  </si>
  <si>
    <t>ASHRAE 189.1-2009ManufacturingLow Bay (&lt;25 ft Floor to Ceiling Height)</t>
  </si>
  <si>
    <t>ASHRAE 189.1-2009ManufacturingHigh Bay (≥25 ft Floor to Ceiling Height)</t>
  </si>
  <si>
    <t>ASHRAE 189.1-2009ManufacturingDetailed Manufacturing</t>
  </si>
  <si>
    <t>ASHRAE 189.1-2009ManufacturingEquipment Room</t>
  </si>
  <si>
    <t>ASHRAE 189.1-2009ManufacturingControl Room</t>
  </si>
  <si>
    <t>ASHRAE 189.1-2009Hotel/MotelGuest Rooms</t>
  </si>
  <si>
    <t>ASHRAE 189.1-2009DormitoryLiving Quarters</t>
  </si>
  <si>
    <t>ASHRAE 189.1-2009MuseumGeneral Exhibition</t>
  </si>
  <si>
    <t>ASHRAE 189.1-2009MuseumRestoration</t>
  </si>
  <si>
    <t>ASHRAE 189.1-2009Electrical/MechanicalGeneral</t>
  </si>
  <si>
    <t>ASHRAE 189.1-2009WorkshopGeneral</t>
  </si>
  <si>
    <t>ASHRAE 189.1-2009Bank/OfficeBanking Activity Area</t>
  </si>
  <si>
    <t>ASHRAE 189.1-2009Religious BuildingsWorship Pulpit, Choir</t>
  </si>
  <si>
    <t>ASHRAE 189.1-2009Religious BuildingsFellowship Hall</t>
  </si>
  <si>
    <t>ASHRAE 189.1-2009Retail (not including accent lighting)Sales Area</t>
  </si>
  <si>
    <t>ASHRAE 189.1-2009Retail (not including accent lighting)Mall Concourse</t>
  </si>
  <si>
    <t>ASHRAE 189.1-2009Sports ArenaRing Sports Area</t>
  </si>
  <si>
    <t>ASHRAE 189.1-2009Sports ArenaCourt Sports Area</t>
  </si>
  <si>
    <t>ASHRAE 189.1-2009Sports ArenaIndoor Playing Field Area</t>
  </si>
  <si>
    <t>ASHRAE 189.1-2009WarehouseFine Material Storage</t>
  </si>
  <si>
    <t>ASHRAE 189.1-2009WarehouseMedium/Bulky Material Storage</t>
  </si>
  <si>
    <t>ASHRAE 189.1-2009Parking GarageGarage Area</t>
  </si>
  <si>
    <t>ASHRAE 189.1-2009TransportationAirport-Concourse</t>
  </si>
  <si>
    <t>ASHRAE 189.1-2009TransportationAir/Train/Bus-Baggage Area</t>
  </si>
  <si>
    <t>ASHRAE 189.1-2009TransportationTerminal-Ticket Counter</t>
  </si>
  <si>
    <t>ASHRAE 189.1-2009Exterior SpacesGeneral</t>
  </si>
  <si>
    <t>ASHRAE 189.1-2009AtticsGeneral</t>
  </si>
  <si>
    <t>ASHRAE 90.1-2010Whole BuildingAutomotive Facility</t>
  </si>
  <si>
    <t>ASHRAE 90.1-2010Whole BuildingConvention Center</t>
  </si>
  <si>
    <t>ASHRAE 90.1-2010Whole BuildingCourt House</t>
  </si>
  <si>
    <t>ASHRAE 90.1-2010Whole BuildingDining: Bar Lounge/Leisure</t>
  </si>
  <si>
    <t>ASHRAE 90.1-2010Whole BuildingDining: Cafeteria/Fast Food</t>
  </si>
  <si>
    <t>ASHRAE 90.1-2010Whole BuildingDining: Family</t>
  </si>
  <si>
    <t>ASHRAE 90.1-2010Whole BuildingDormitory</t>
  </si>
  <si>
    <t>ASHRAE 90.1-2010Whole BuildingExercise Center</t>
  </si>
  <si>
    <t>ASHRAE 90.1-2010Whole BuildingFire Station</t>
  </si>
  <si>
    <t>ASHRAE 90.1-2010Whole BuildingGymnasium</t>
  </si>
  <si>
    <t>ASHRAE 90.1-2010Whole BuildingHealth Care-Clinic</t>
  </si>
  <si>
    <t>ASHRAE 90.1-2010Whole BuildingHospital</t>
  </si>
  <si>
    <t>ASHRAE 90.1-2010Whole BuildingHotel</t>
  </si>
  <si>
    <t>ASHRAE 90.1-2010Whole BuildingLibrary</t>
  </si>
  <si>
    <t>ASHRAE 90.1-2010Whole BuildingManufacturing Facility</t>
  </si>
  <si>
    <t>ASHRAE 90.1-2010Whole BuildingMotel</t>
  </si>
  <si>
    <t>ASHRAE 90.1-2010Whole BuildingMotion Picture Theater</t>
  </si>
  <si>
    <t>ASHRAE 90.1-2010Whole BuildingMulti-Family</t>
  </si>
  <si>
    <t>ASHRAE 90.1-2010Whole BuildingMuseum</t>
  </si>
  <si>
    <t>ASHRAE 90.1-2010Whole BuildingOffice</t>
  </si>
  <si>
    <t>ASHRAE 90.1-2010Whole BuildingParking Garage</t>
  </si>
  <si>
    <t>ASHRAE 90.1-2010Whole BuildingPenitentiary</t>
  </si>
  <si>
    <t>ASHRAE 90.1-2010Whole BuildingPerforming Arts Theater</t>
  </si>
  <si>
    <t>ASHRAE 90.1-2010Whole BuildingPolice Station</t>
  </si>
  <si>
    <t>ASHRAE 90.1-2010Whole BuildingPost Office</t>
  </si>
  <si>
    <t>ASHRAE 90.1-2010Whole BuildingReligious Building</t>
  </si>
  <si>
    <t>ASHRAE 90.1-2010Whole BuildingRetail</t>
  </si>
  <si>
    <t>ASHRAE 90.1-2010Whole BuildingSchool/University</t>
  </si>
  <si>
    <t>ASHRAE 90.1-2010Whole BuildingSports Arena</t>
  </si>
  <si>
    <t>ASHRAE 90.1-2010Whole BuildingTown Hall</t>
  </si>
  <si>
    <t>ASHRAE 90.1-2010Whole BuildingTransportation</t>
  </si>
  <si>
    <t>ASHRAE 90.1-2010Whole BuildingWarehouse</t>
  </si>
  <si>
    <t>ASHRAE 90.1-2010Whole BuildingWorkshop</t>
  </si>
  <si>
    <t>ASHRAE 90.1-2010Office-EnclosedGeneral</t>
  </si>
  <si>
    <t>ASHRAE 90.1-2010Office-Open PlanGeneral</t>
  </si>
  <si>
    <t>ASHRAE 90.1-2010Conference/Meeting/MultipurposeGeneral</t>
  </si>
  <si>
    <t>ASHRAE 90.1-2010Classroom/Lecture/TrainingGeneral</t>
  </si>
  <si>
    <t>ASHRAE 90.1-2010Classroom/Lecture/TrainingFor Penitentiary</t>
  </si>
  <si>
    <t>ASHRAE 90.1-2010LobbyGeneral</t>
  </si>
  <si>
    <t>ASHRAE 90.1-2010LobbyFor Elevator</t>
  </si>
  <si>
    <t>ASHRAE 90.1-2010LobbyFor Hotel</t>
  </si>
  <si>
    <t>ASHRAE 90.1-2010LobbyFor Performing Arts Theater</t>
  </si>
  <si>
    <t>ASHRAE 90.1-2010LobbyFor Motion Picture Theater</t>
  </si>
  <si>
    <t>ASHRAE 90.1-2010Audience/Seating AreaFor Auditorium</t>
  </si>
  <si>
    <t>ASHRAE 90.1-2010Audience/Seating AreaFor Gymnasium</t>
  </si>
  <si>
    <t>ASHRAE 90.1-2010Audience/Seating AreaFor Exercise Center</t>
  </si>
  <si>
    <t>ASHRAE 90.1-2010Audience/Seating AreaFor Convention Center</t>
  </si>
  <si>
    <t>ASHRAE 90.1-2010Audience/Seating AreaFor Penitentiary</t>
  </si>
  <si>
    <t>ASHRAE 90.1-2010Audience/Seating AreaFor Religious Buildings</t>
  </si>
  <si>
    <t>ASHRAE 90.1-2010Audience/Seating AreaFor Sports Arena</t>
  </si>
  <si>
    <t>ASHRAE 90.1-2010Audience/Seating AreaFor Performing Arts Theater</t>
  </si>
  <si>
    <t>ASHRAE 90.1-2010Audience/Seating AreaFor Motion Picture Theater</t>
  </si>
  <si>
    <t>ASHRAE 90.1-2010Audience/Seating AreaFor Transportation</t>
  </si>
  <si>
    <t>ASHRAE 90.1-2010AtriumFirst Forty Feet in Height</t>
  </si>
  <si>
    <t>ASHRAE 90.1-2010AtriumHeight Above Forty Feet</t>
  </si>
  <si>
    <t>ASHRAE 90.1-2010Lounge/RecreationGeneral</t>
  </si>
  <si>
    <t>ASHRAE 90.1-2010Lounge/RecreationFor Hospital</t>
  </si>
  <si>
    <t>ASHRAE 90.1-2010Dining AreaGeneral</t>
  </si>
  <si>
    <t>ASHRAE 90.1-2010Dining AreaFor Penitentiary</t>
  </si>
  <si>
    <t>ASHRAE 90.1-2010Dining AreaFor Hotel</t>
  </si>
  <si>
    <t>ASHRAE 90.1-2010Dining AreaFor Highway Lodging</t>
  </si>
  <si>
    <t>ASHRAE 90.1-2010Dining AreaFor Bar Lounge/Leisure Dining</t>
  </si>
  <si>
    <t>ASHRAE 90.1-2010Dining AreaFor Family Dining</t>
  </si>
  <si>
    <t>ASHRAE 90.1-2010Food PreparationGeneral</t>
  </si>
  <si>
    <t>ASHRAE 90.1-2010LaboratoryFor Classrooms</t>
  </si>
  <si>
    <t>ASHRAE 90.1-2010LaboratoryFor Medical/Industrial/Research</t>
  </si>
  <si>
    <t>ASHRAE 90.1-2010RestroomsGeneral</t>
  </si>
  <si>
    <t>ASHRAE 90.1-2010Dressing/Fitting RoomFor Performing Arts Theater</t>
  </si>
  <si>
    <t>ASHRAE 90.1-2010Dressing/Fitting RoomFor Retail</t>
  </si>
  <si>
    <t>ASHRAE 90.1-2010Locker RoomGeneral</t>
  </si>
  <si>
    <t>ASHRAE 90.1-2010Corridor/TransitionGeneral</t>
  </si>
  <si>
    <t>ASHRAE 90.1-2010Corridor/TransitionFor Hospital</t>
  </si>
  <si>
    <t>ASHRAE 90.1-2010Corridor/TransitionFor Manufacturing Facility</t>
  </si>
  <si>
    <t>ASHRAE 90.1-2010StairwayGeneral</t>
  </si>
  <si>
    <t>ASHRAE 90.1-2010StorageGeneral</t>
  </si>
  <si>
    <t>ASHRAE 90.1-2010Gymnasium/Fitness CenterPlaying Area</t>
  </si>
  <si>
    <t>ASHRAE 90.1-2010Gymnasium/Fitness CenterFitness Area</t>
  </si>
  <si>
    <t>ASHRAE 90.1-2010Courthouse/Police Station/PenitentiaryCourtroom</t>
  </si>
  <si>
    <t>ASHRAE 90.1-2010Courthouse/Police Station/PenitentiaryConfinement Cells</t>
  </si>
  <si>
    <t>ASHRAE 90.1-2010Courthouse/Police Station/PenitentiaryJudges Chambers</t>
  </si>
  <si>
    <t>ASHRAE 90.1-2010Fire StationEngine Room</t>
  </si>
  <si>
    <t>ASHRAE 90.1-2010Fire StationSleeping Quarters</t>
  </si>
  <si>
    <t>ASHRAE 90.1-2010Post OfficeSorting Area</t>
  </si>
  <si>
    <t>ASHRAE 90.1-2010Convention CenterExhibit Space</t>
  </si>
  <si>
    <t>ASHRAE 90.1-2010LibraryCard File and Cataloging</t>
  </si>
  <si>
    <t>ASHRAE 90.1-2010LibraryStacks</t>
  </si>
  <si>
    <t>ASHRAE 90.1-2010LibraryReading Area</t>
  </si>
  <si>
    <t>ASHRAE 90.1-2010HospitalEmergency</t>
  </si>
  <si>
    <t>ASHRAE 90.1-2010HospitalRecovery</t>
  </si>
  <si>
    <t>ASHRAE 90.1-2010HospitalNurse Station</t>
  </si>
  <si>
    <t>ASHRAE 90.1-2010HospitalExam/Treatment</t>
  </si>
  <si>
    <t>ASHRAE 90.1-2010HospitalPharmacy</t>
  </si>
  <si>
    <t>ASHRAE 90.1-2010HospitalPatient Room</t>
  </si>
  <si>
    <t>ASHRAE 90.1-2010HospitalOperating Room</t>
  </si>
  <si>
    <t>ASHRAE 90.1-2010HospitalNursery</t>
  </si>
  <si>
    <t>ASHRAE 90.1-2010HospitalMedical Supply</t>
  </si>
  <si>
    <t>ASHRAE 90.1-2010HospitalPhysical Therapy</t>
  </si>
  <si>
    <t>ASHRAE 90.1-2010HospitalRadiology/Imaging</t>
  </si>
  <si>
    <t>ASHRAE 90.1-2010HospitalLaundry-Washing</t>
  </si>
  <si>
    <t>ASHRAE 90.1-2010AutomotiveService/Repair</t>
  </si>
  <si>
    <t>ASHRAE 90.1-2010ManufacturingLow Bay (&lt;25 ft Floor to Ceiling Height)</t>
  </si>
  <si>
    <t>ASHRAE 90.1-2010ManufacturingHigh Bay (25-50 ft Floor to Ceiling Height)</t>
  </si>
  <si>
    <t>ASHRAE 90.1-2010ManufacturingExtra High Bay (&gt;50 ft Floor to Ceiling Height)</t>
  </si>
  <si>
    <t>ASHRAE 90.1-2010ManufacturingDetailed Manufacturing</t>
  </si>
  <si>
    <t>ASHRAE 90.1-2010ManufacturingEquipment Room</t>
  </si>
  <si>
    <t>ASHRAE 90.1-2010Guest RoomFor Highway Lodging</t>
  </si>
  <si>
    <t>ASHRAE 90.1-2010Guest RoomFor Hotel</t>
  </si>
  <si>
    <t>ASHRAE 90.1-2010DormitoryLiving Quarters</t>
  </si>
  <si>
    <t>ASHRAE 90.1-2010MuseumGeneral Exhibition</t>
  </si>
  <si>
    <t>ASHRAE 90.1-2010MuseumRestoration</t>
  </si>
  <si>
    <t>ASHRAE 90.1-2010Electrical/MechanicalGeneral</t>
  </si>
  <si>
    <t>ASHRAE 90.1-2010WorkshopGeneral</t>
  </si>
  <si>
    <t>ASHRAE 90.1-2010Bank/OfficeBanking Activity Area</t>
  </si>
  <si>
    <t>ASHRAE 90.1-2010Religious BuildingsWorship Pulpit, Choir</t>
  </si>
  <si>
    <t>ASHRAE 90.1-2010Religious BuildingsFellowship Hall</t>
  </si>
  <si>
    <t>ASHRAE 90.1-2010Sales AreaFor Retail</t>
  </si>
  <si>
    <t>ASHRAE 90.1-2010Sales AreaGeneral</t>
  </si>
  <si>
    <t>ASHRAE 90.1-2010RetailMall Concourse</t>
  </si>
  <si>
    <t>ASHRAE 90.1-2010Sports ArenaRing Sports Arena</t>
  </si>
  <si>
    <t>ASHRAE 90.1-2010Sports ArenaCourt Sports Arena - Class 4</t>
  </si>
  <si>
    <t>ASHRAE 90.1-2010Sports ArenaCourt Sports Arena - Class 3</t>
  </si>
  <si>
    <t>ASHRAE 90.1-2010Sports ArenaCourt Sports Arena - Class 2</t>
  </si>
  <si>
    <t>ASHRAE 90.1-2010Sports ArenaCourt Sports Arena - Class 1</t>
  </si>
  <si>
    <t>ASHRAE 90.1-2010WarehouseFine Material Storage</t>
  </si>
  <si>
    <t>ASHRAE 90.1-2010WarehouseMedium/Bulky Material Storage</t>
  </si>
  <si>
    <t>ASHRAE 90.1-2010Parking GarageGarage Area</t>
  </si>
  <si>
    <t>ASHRAE 90.1-2010TransportationAirport-Concourse</t>
  </si>
  <si>
    <t>ASHRAE 90.1-2010TransportationAir/Train/Bus-Baggage Area</t>
  </si>
  <si>
    <t>ASHRAE 90.1-2010TransportationTerminal-Ticket Counter</t>
  </si>
  <si>
    <t>MidriseApartment Corridor HtgSetp</t>
  </si>
  <si>
    <t>MidriseApartment Corridor ClgSetp</t>
  </si>
  <si>
    <t>MetalFrameWallInterior</t>
  </si>
  <si>
    <t>CEC Title24-2013</t>
  </si>
  <si>
    <t>Gypsum Board - 1/2 in.</t>
  </si>
  <si>
    <t>Air - Metal Wall Framing - 16 or 24 in. OC</t>
  </si>
  <si>
    <t>MetalFrameWallU062</t>
  </si>
  <si>
    <t>Stucco - 7/8 in.</t>
  </si>
  <si>
    <t>Compliance Insulation R13.99</t>
  </si>
  <si>
    <t>MetalFrameWallU082</t>
  </si>
  <si>
    <t>Compliance Insulation R10.06</t>
  </si>
  <si>
    <t>MetalFrameWallU098</t>
  </si>
  <si>
    <t>Compliance Insulation R8.07</t>
  </si>
  <si>
    <t>MetalFrameWallU105</t>
  </si>
  <si>
    <t>Compliance Insulation R7.39</t>
  </si>
  <si>
    <t>MetalFrameWallUnconditioned</t>
  </si>
  <si>
    <t>MassLightWallU440</t>
  </si>
  <si>
    <t>Concrete - 140 lb/ft3 - 4 in.</t>
  </si>
  <si>
    <t>Compliance Insulation R0.02</t>
  </si>
  <si>
    <t>MassLightWallU278</t>
  </si>
  <si>
    <t>Compliance Insulation R1.35</t>
  </si>
  <si>
    <t>MassLightWallU227</t>
  </si>
  <si>
    <t>Compliance Insulation R2.15</t>
  </si>
  <si>
    <t>MassLightWallU196</t>
  </si>
  <si>
    <t>Compliance Insulation R2.85</t>
  </si>
  <si>
    <t>MassLightWallU170</t>
  </si>
  <si>
    <t>Compliance Insulation R3.63</t>
  </si>
  <si>
    <t>MassLightWallU107</t>
  </si>
  <si>
    <t>Compliance Insulation R7.10</t>
  </si>
  <si>
    <t>MassHeavyWallU690</t>
  </si>
  <si>
    <t>Concrete - 140 lb/ft3 - 8 in.</t>
  </si>
  <si>
    <t>Compliance Insulation R0.01</t>
  </si>
  <si>
    <t>MassHeavyWallU650</t>
  </si>
  <si>
    <t>Compliance Insulation R0.10</t>
  </si>
  <si>
    <t>MassHeavyWallU253</t>
  </si>
  <si>
    <t>Compliance Insulation R1.41</t>
  </si>
  <si>
    <t>MassHeavyWallU211</t>
  </si>
  <si>
    <t>Compliance Insulation R2.19</t>
  </si>
  <si>
    <t>MassHeavyWallU184</t>
  </si>
  <si>
    <t>Compliance Insulation R2.89</t>
  </si>
  <si>
    <t>MassHeavyWallU160</t>
  </si>
  <si>
    <t>Compliance Insulation R3.70</t>
  </si>
  <si>
    <t>MetalBldgWallU113</t>
  </si>
  <si>
    <t>Metal Standing Seam - 1/16 in.</t>
  </si>
  <si>
    <t>Compliance Insulation R8.00</t>
  </si>
  <si>
    <t>MetalBldgWallU061</t>
  </si>
  <si>
    <t>Compliance Insulation R15.54</t>
  </si>
  <si>
    <t>MetalBldgWallU057</t>
  </si>
  <si>
    <t>Compliance Insulation R16.69</t>
  </si>
  <si>
    <t>WoodWallU110</t>
  </si>
  <si>
    <t>Plywood - 5/8 in.</t>
  </si>
  <si>
    <t>Compliance Insulation R6.46</t>
  </si>
  <si>
    <t>Gypsum Board - 3/8 in.</t>
  </si>
  <si>
    <t>WoodWallU102</t>
  </si>
  <si>
    <t>Compliance Insulation R7.18</t>
  </si>
  <si>
    <t>WoodWallU059</t>
  </si>
  <si>
    <t>Compliance Insulation R14.32</t>
  </si>
  <si>
    <t>WoodWallU042</t>
  </si>
  <si>
    <t>Compliance Insulation R21.18</t>
  </si>
  <si>
    <t>FlatNonresMetalBuildingRoofU065</t>
  </si>
  <si>
    <t>Compliance Insulation R14.60</t>
  </si>
  <si>
    <t>FlatNonresMetalBuildingRoofU048</t>
  </si>
  <si>
    <t>Compliance Insulation R20.05</t>
  </si>
  <si>
    <t>FlatNonresWoodFramingAndOtherRoofU028</t>
  </si>
  <si>
    <t>Compliance Insulation R34.93</t>
  </si>
  <si>
    <t>FlatNonresWoodFramingAndOtherRoofU034</t>
  </si>
  <si>
    <t>Compliance Insulation R28.63</t>
  </si>
  <si>
    <t>FlatNonresWoodFramingAndOtherRoofU039</t>
  </si>
  <si>
    <t>Compliance Insulation R24.86</t>
  </si>
  <si>
    <t>FlatNonresWoodFramingAndOtherRoofU049</t>
  </si>
  <si>
    <t>Compliance Insulation R19.63</t>
  </si>
  <si>
    <t>FlatNonresWoodFramingAndOtherRoofU067</t>
  </si>
  <si>
    <t>Compliance Insulation R14.14</t>
  </si>
  <si>
    <t>FlatNonresWoodFramingAndOtherRoofU075</t>
  </si>
  <si>
    <t>Compliance Insulation R12.55</t>
  </si>
  <si>
    <t>FlatNonresWoodFramingAndOtherRoofUnconditioned</t>
  </si>
  <si>
    <t>SteepNonresMetalBuildingRoofU065</t>
  </si>
  <si>
    <t>SteepNonresMetalBuildingRoofU048</t>
  </si>
  <si>
    <t>SteepNonresWoodFramingAndOtherRoofU028</t>
  </si>
  <si>
    <t>SteepNonresWoodFramingAndOtherRoofU034</t>
  </si>
  <si>
    <t>SteepNonresWoodFramingAndOtherRoofU039</t>
  </si>
  <si>
    <t>SteepNonresWoodFramingAndOtherRoofU049</t>
  </si>
  <si>
    <t>SteepNonresWoodFramingAndOtherRoofU067</t>
  </si>
  <si>
    <t>SteepNonresWoodFramingAndOtherRoofU075</t>
  </si>
  <si>
    <t>SteepNonresWoodFramingAndOtherRoofUnconditioned</t>
  </si>
  <si>
    <t>FlatResMetalBuildingRoofU065</t>
  </si>
  <si>
    <t>FlatResMetalBuildingRoofU048</t>
  </si>
  <si>
    <t>FlatResWoodFramingAndOtherRoofU028</t>
  </si>
  <si>
    <t>FlatResWoodFramingAndOtherRoofU034</t>
  </si>
  <si>
    <t>FlatResWoodFramingAndOtherRoofU039</t>
  </si>
  <si>
    <t>FlatResWoodFramingAndOtherRoofU049</t>
  </si>
  <si>
    <t>FlatResWoodFramingAndOtherRoofU067</t>
  </si>
  <si>
    <t>FlatResWoodFramingAndOtherRoofU075</t>
  </si>
  <si>
    <t>FlatResWoodFramingAndOtherRoofUnconditioned</t>
  </si>
  <si>
    <t>SteepResMetalBuildingRoofU065</t>
  </si>
  <si>
    <t>SteepResMetalBuildingRoofU048</t>
  </si>
  <si>
    <t>SteepResWoodFramingAndOtherRoofU028</t>
  </si>
  <si>
    <t>SteepResWoodFramingAndOtherRoofU034</t>
  </si>
  <si>
    <t>SteepResWoodFramingAndOtherRoofU039</t>
  </si>
  <si>
    <t>SteepResWoodFramingAndOtherRoofU049</t>
  </si>
  <si>
    <t>SteepResWoodFramingAndOtherRoofU067</t>
  </si>
  <si>
    <t>SteepResWoodFramingAndOtherRoofU075</t>
  </si>
  <si>
    <t>SteepResWoodFramingAndOtherRoofUnconditioned</t>
  </si>
  <si>
    <t>MetalBuildingRoofU065</t>
  </si>
  <si>
    <t>MetalBuildingRoofU048</t>
  </si>
  <si>
    <t>WoodFramingAndOtherRoofU028</t>
  </si>
  <si>
    <t>WoodFramingAndOtherRoofU034</t>
  </si>
  <si>
    <t>WoodFramingAndOtherRoofU039</t>
  </si>
  <si>
    <t>WoodFramingAndOtherRoofU049</t>
  </si>
  <si>
    <t>WoodFramingAndOtherRoofU067</t>
  </si>
  <si>
    <t>WoodFramingAndOtherRoofU075</t>
  </si>
  <si>
    <t>WoodFramingAndOtherRoofUnconditioned</t>
  </si>
  <si>
    <t>OtherFloorU034</t>
  </si>
  <si>
    <t>Compliance Insulation R25.16</t>
  </si>
  <si>
    <t>Carpet - 3/4 in.</t>
  </si>
  <si>
    <t>OtherFloorU039</t>
  </si>
  <si>
    <t>Compliance Insulation R21.39</t>
  </si>
  <si>
    <t>OtherFloorU048</t>
  </si>
  <si>
    <t>Compliance Insulation R16.58</t>
  </si>
  <si>
    <t>OtherFloorU071</t>
  </si>
  <si>
    <t>Compliance Insulation R9.83</t>
  </si>
  <si>
    <t>OtherFloorUnconditioned</t>
  </si>
  <si>
    <t>MassFloorU037</t>
  </si>
  <si>
    <t>Compliance Insulation R22.48</t>
  </si>
  <si>
    <t>MassFloorU045</t>
  </si>
  <si>
    <t>Compliance Insulation R17.67</t>
  </si>
  <si>
    <t>MassFloorU058</t>
  </si>
  <si>
    <t>Compliance Insulation R12.69</t>
  </si>
  <si>
    <t>MassFloorU069</t>
  </si>
  <si>
    <t>Compliance Insulation R9.94</t>
  </si>
  <si>
    <t>MassFloorU092</t>
  </si>
  <si>
    <t>Compliance Insulation R6.32</t>
  </si>
  <si>
    <t>MassFloorU269</t>
  </si>
  <si>
    <t>Compliance Insulation R1.54</t>
  </si>
  <si>
    <t>Air - Cavity - Wall Roof Ceiling - 4 in. or more</t>
  </si>
  <si>
    <t>Air - Wall - 1/2 in.</t>
  </si>
  <si>
    <t>Air - Wall - 3/4 in.</t>
  </si>
  <si>
    <t>Air - Wall - 1 1/2 in.</t>
  </si>
  <si>
    <t>Air - Wall - 3 1/2 in.</t>
  </si>
  <si>
    <t>Air - Ceiling - 1/2 in.</t>
  </si>
  <si>
    <t>Air - Ceiling - 3/4 in.</t>
  </si>
  <si>
    <t>Air - Ceiling - 1 1/2 in.</t>
  </si>
  <si>
    <t>Air - Ceiling - 3 1/2 in.</t>
  </si>
  <si>
    <t>Air - Roof - 1/2 in.</t>
  </si>
  <si>
    <t>Air - Roof - 3/4 in.</t>
  </si>
  <si>
    <t>Air - Roof - 1 1/2 in.</t>
  </si>
  <si>
    <t>Air - Roof - 3 1/2 in.</t>
  </si>
  <si>
    <t>Air - Floor - 1/2 in.</t>
  </si>
  <si>
    <t>Air - Floor - 3/4 in.</t>
  </si>
  <si>
    <t>Air - Floor - 1 1/2 in.</t>
  </si>
  <si>
    <t>Air - Floor - 3 1/2 in.</t>
  </si>
  <si>
    <t>Fiber cement board - 63 lb/ft3 - 1/3 in.</t>
  </si>
  <si>
    <t>Bldg Board and Siding</t>
  </si>
  <si>
    <t>Fiber cement board - 88 lb/ft3 - 1/3 in.</t>
  </si>
  <si>
    <t>Fiber cement board - 88 lb/ft3 - 1/2 in.</t>
  </si>
  <si>
    <t>Fiberboard sheathing - 1/2 in.</t>
  </si>
  <si>
    <t>Gypsum Board - 5/8 in.</t>
  </si>
  <si>
    <t>Gypsum Board - 3/4 in.</t>
  </si>
  <si>
    <t>Hard Board - 3/4 in.</t>
  </si>
  <si>
    <t>Hardboard - HDF - 50 lb/ft3 - 3/8 in.</t>
  </si>
  <si>
    <t>Hardboard - HDF - 50 lb/ft3 - 1/2 in.</t>
  </si>
  <si>
    <t>Hardboard - HDF - 50 lb/ft3 - 5/8 in.</t>
  </si>
  <si>
    <t>Hardboard - HDF - 50 lb/ft3 - 3/4 in.</t>
  </si>
  <si>
    <t>HB Part. Brd - 3/4 in.</t>
  </si>
  <si>
    <t>Metal Deck - 1/16 in.</t>
  </si>
  <si>
    <t>Metal Siding - 1/16 in.</t>
  </si>
  <si>
    <t>OSB - Oriented Strand Board - 1/2 in.</t>
  </si>
  <si>
    <t>OSB - Oriented Strand Board - 5/8 in.</t>
  </si>
  <si>
    <t>OSB - Oriented Strand Board - 3/4 in.</t>
  </si>
  <si>
    <t>Plywood - 1/4 in.</t>
  </si>
  <si>
    <t>Plywood - 3/8 in.</t>
  </si>
  <si>
    <t>Plywood - 1/2 in.</t>
  </si>
  <si>
    <t>Plywood - 3/4 in.</t>
  </si>
  <si>
    <t>Plywood - 1 in.</t>
  </si>
  <si>
    <t>Shingles - Asbestos cement - lapped - 1/4 in.</t>
  </si>
  <si>
    <t>Shingles - Asphalt roll siding - 1/4 in.</t>
  </si>
  <si>
    <t>Shingles - Wood - 16 in. - 7 1/2 in. exposure - 1/2 in.</t>
  </si>
  <si>
    <t>Shingles - Wood - plus insulated backer board Siding - 5/16 in.</t>
  </si>
  <si>
    <t>Wood shingles - 3/4 in.</t>
  </si>
  <si>
    <t>Wood shingles - plain and plastic film faced - 3/4 in.</t>
  </si>
  <si>
    <t>Siding - Asphalt insulating siding - 1/2 in. bed - 1/2 in.</t>
  </si>
  <si>
    <t>Siding - Wood - bevel - 10 in. - lapped - 3/4 in.</t>
  </si>
  <si>
    <t>Synthetic Stucco - EIFS finish - 1 in.</t>
  </si>
  <si>
    <t>Building Paper - 1/16 in.</t>
  </si>
  <si>
    <t>Building Membrane</t>
  </si>
  <si>
    <t>Roofing felt - 1/8 in.</t>
  </si>
  <si>
    <t>Vapor permeable felt - 1/8 in.</t>
  </si>
  <si>
    <t>Vapor seal - 2 layers of mopped 15 lb felt - 1/4 in.</t>
  </si>
  <si>
    <t>Vapor seal - plastic film - 1/16 in.</t>
  </si>
  <si>
    <t>Concrete - 80 lb/ft3 - 2 in.</t>
  </si>
  <si>
    <t>Concrete</t>
  </si>
  <si>
    <t>Concrete - 80 lb/ft3 - 4 in.</t>
  </si>
  <si>
    <t>Concrete - 80 lb/ft3 - 6 in.</t>
  </si>
  <si>
    <t>Concrete - 80 lb/ft3 - 8 in.</t>
  </si>
  <si>
    <t>Concrete - 80 lb/ft3 - 10 in.</t>
  </si>
  <si>
    <t>Concrete - 140 lb/ft3 - 2 in.</t>
  </si>
  <si>
    <t>Concrete - 140 lb/ft3 - 6 in.</t>
  </si>
  <si>
    <t>Concrete - 140 lb/ft3 - 10 in.</t>
  </si>
  <si>
    <t>Concrete Sandwich Panel - 80% Ins. Layer - No Steel in Ins. - Ins. 1 1/2 in.</t>
  </si>
  <si>
    <t>Concrete Sandwich Panel</t>
  </si>
  <si>
    <t>Concrete Sandwich Panel - 80% Ins. Layer - No Steel in Ins. - Ins. 2 in.</t>
  </si>
  <si>
    <t>Concrete Sandwich Panel - 80% Ins. Layer - No Steel in Ins. - Ins. 3 in.</t>
  </si>
  <si>
    <t>Concrete Sandwich Panel - 80% Ins. Layer - No Steel in Ins. - Ins. 4 in.</t>
  </si>
  <si>
    <t>Concrete Sandwich Panel - 80% Ins. Layer - No Steel in Ins. - Ins. 6 in.</t>
  </si>
  <si>
    <t>Concrete Sandwich Panel - 80% Ins. Layer - Steel in Ins. - Ins. 1 1/2 in.</t>
  </si>
  <si>
    <t>Concrete Sandwich Panel - 80% Ins. Layer - Steel in Ins. - Ins. 2 in.</t>
  </si>
  <si>
    <t>Concrete Sandwich Panel - 80% Ins. Layer - Steel in Ins. - Ins. 3 in.</t>
  </si>
  <si>
    <t>Concrete Sandwich Panel - 80% Ins. Layer - Steel in Ins. - Ins. 4 in.</t>
  </si>
  <si>
    <t>Concrete Sandwich Panel - 80% Ins. Layer - Steel in Ins. - Ins. 6 in.</t>
  </si>
  <si>
    <t>Concrete Sandwich Panel - 90% Ins. Layer - No Steel in Ins. - Ins. 1 1/2 in.</t>
  </si>
  <si>
    <t>Concrete Sandwich Panel - 90% Ins. Layer - No Steel in Ins. - Ins. 2 in.</t>
  </si>
  <si>
    <t>Concrete Sandwich Panel - 90% Ins. Layer - No Steel in Ins. - Ins. 3 in.</t>
  </si>
  <si>
    <t>Concrete Sandwich Panel - 90% Ins. Layer - No Steel in Ins. - Ins. 4 in.</t>
  </si>
  <si>
    <t>Concrete Sandwich Panel - 90% Ins. Layer - No Steel in Ins. - Ins. 6 in.</t>
  </si>
  <si>
    <t>Concrete Sandwich Panel - 90% Ins. Layer - Steel in Ins. - Ins. 1 1/2 in.</t>
  </si>
  <si>
    <t>Concrete Sandwich Panel - 90% Ins. Layer - Steel in Ins. - Ins. 2 in.</t>
  </si>
  <si>
    <t>Concrete Sandwich Panel - 90% Ins. Layer - Steel in Ins. - Ins. 3 in.</t>
  </si>
  <si>
    <t>Concrete Sandwich Panel - 90% Ins. Layer - Steel in Ins. - Ins. 4 in.</t>
  </si>
  <si>
    <t>Concrete Sandwich Panel - 90% Ins. Layer - Steel in Ins. - Ins. 6 in.</t>
  </si>
  <si>
    <t>Concrete Sandwich Panel - 100% Ins. Layer - No Steel in Ins. - Ins. 1 1/2 in.</t>
  </si>
  <si>
    <t>Concrete Sandwich Panel - 100% Ins. Layer - No Steel in Ins. - Ins. 2 in.</t>
  </si>
  <si>
    <t>Concrete Sandwich Panel - 100% Ins. Layer - No Steel in Ins. - Ins. 3 in.</t>
  </si>
  <si>
    <t>Concrete Sandwich Panel - 100% Ins. Layer - No Steel in Ins. - Ins. 4 in.</t>
  </si>
  <si>
    <t>Concrete Sandwich Panel - 100% Ins. Layer - No Steel in Ins. - Ins. 6 in.</t>
  </si>
  <si>
    <t>Concrete Sandwich Panel - 100% Ins. Layer - Steel in Ins. - Ins. 1 1/2 in.</t>
  </si>
  <si>
    <t>Concrete Sandwich Panel - 100% Ins. Layer - Steel in Ins. - Ins. 2 in.</t>
  </si>
  <si>
    <t>Concrete Sandwich Panel - 100% Ins. Layer - Steel in Ins. - Ins. 3 in.</t>
  </si>
  <si>
    <t>Concrete Sandwich Panel - 100% Ins. Layer - Steel in Ins. - Ins. 4 in.</t>
  </si>
  <si>
    <t>Concrete Sandwich Panel - 100% Ins. Layer - Steel in Ins. - Ins. 6 in.</t>
  </si>
  <si>
    <t>Acoustic Tile - 3/8 in.</t>
  </si>
  <si>
    <t>Finish Materials</t>
  </si>
  <si>
    <t>Acoustic Tile - 1/2 in.</t>
  </si>
  <si>
    <t>Acoustic Tile - 3/4 in.</t>
  </si>
  <si>
    <t>Linoleum/cork tile - 1/4 in.</t>
  </si>
  <si>
    <t>Rubber tile - 1 in.</t>
  </si>
  <si>
    <t>Slate or tile - 1/2 in.</t>
  </si>
  <si>
    <t>Terrazzo - 1 in.</t>
  </si>
  <si>
    <t>Insulating Concrete Forms - 1 1/2 in. Polyurethane Ins. each side - concrete 6 in.</t>
  </si>
  <si>
    <t>ICF Wall</t>
  </si>
  <si>
    <t>Insulating Concrete Forms - 1 1/2 in. Polyurethane Ins. each side - concrete 8 in.</t>
  </si>
  <si>
    <t>Insulating Concrete Forms - 2 in. Polyurethane Ins. each side - concrete 6 in.</t>
  </si>
  <si>
    <t>Insulating Concrete Forms - 2 in. Polyurethane Ins. each side - concrete 8 in.</t>
  </si>
  <si>
    <t>Insulating Concrete Forms - 4 1/2 in. Polyurethane Ins. each side - concrete 6 in.</t>
  </si>
  <si>
    <t>Insulating Concrete Forms - 4 1/2 in. Polyurethane Ins. each side - concrete 8 in.</t>
  </si>
  <si>
    <t>Insulating Concrete Forms - 2 in. EPS Ins. each side - concrete 6 in.</t>
  </si>
  <si>
    <t>Insulating Concrete Forms - 2 in. EPS Ins. each side - concrete 8 in.</t>
  </si>
  <si>
    <t>Insulating Concrete Forms - 3 in. EPS Ins. each side - concrete 6 in.</t>
  </si>
  <si>
    <t>Insulating Concrete Forms - 3 in. EPS Ins. each side - concrete 8 in.</t>
  </si>
  <si>
    <t>Insulating Concrete Forms - 4 in. EPS Ins. each side - concrete 6 in.</t>
  </si>
  <si>
    <t>Insulating Concrete Forms - 4 in. EPS Ins. each side - concrete 8 in.</t>
  </si>
  <si>
    <t>Insulating Concrete Forms - 2 in. XPS Ins. each side - concrete 6 in.</t>
  </si>
  <si>
    <t>Insulating Concrete Forms - 2 in. XPS Ins. each side - concrete 8 in.</t>
  </si>
  <si>
    <t>Insulating Concrete Forms - 3 in. XPS Ins. each side - concrete 6 in.</t>
  </si>
  <si>
    <t>Insulating Concrete Forms - 3 in. XPS Ins. each side - concrete 8 in.</t>
  </si>
  <si>
    <t>Insulating Concrete Forms - 4 in. XPS Ins. each side - concrete 6 in.</t>
  </si>
  <si>
    <t>Insulating Concrete Forms - 4 in. XPS Ins. each side - concrete 8 in.</t>
  </si>
  <si>
    <t>Glass fiber batt - 3 1/2 in.</t>
  </si>
  <si>
    <t>Insulation Batt</t>
  </si>
  <si>
    <t>Glass fiber batt - 4 in.</t>
  </si>
  <si>
    <t>Glass fiber batt - 4 1/2 in.</t>
  </si>
  <si>
    <t>Glass fiber batt - 5 in.</t>
  </si>
  <si>
    <t>Glass fiber batt - 5 1/2 in.</t>
  </si>
  <si>
    <t>Glass fiber batt - 6 in.</t>
  </si>
  <si>
    <t>Glass fiber batt - 6 1/2 in.</t>
  </si>
  <si>
    <t>Cellular polyisocyanurate (unfaced) - 3 1/2 in.</t>
  </si>
  <si>
    <t>Insulation Board</t>
  </si>
  <si>
    <t>Cellular polyisocyanurate (unfaced) - 4 in.</t>
  </si>
  <si>
    <t>Cellular polyisocyanurate (unfaced) - 4 1/2 in.</t>
  </si>
  <si>
    <t>Cellular polyisocyanurate (unfaced) - 5 in.</t>
  </si>
  <si>
    <t>Cellular polyisocyanurate (unfaced) - 5 1/2 in.</t>
  </si>
  <si>
    <t>Cellular polyisocyanurate (unfaced) - 6 in.</t>
  </si>
  <si>
    <t>Cellular polyisocyanurate (unfaced) - 6 1/2 in.</t>
  </si>
  <si>
    <t>Expanded perlite - organic bonded - 3/4 in.</t>
  </si>
  <si>
    <t>Expanded perlite - organic bonded - 1 in.</t>
  </si>
  <si>
    <t>Expanded perlite - organic bonded - 1 1/2 in.</t>
  </si>
  <si>
    <t>Expanded perlite - organic bonded - 2 in.</t>
  </si>
  <si>
    <t>Expanded perlite - organic bonded - 3 in.</t>
  </si>
  <si>
    <t>Expanded perlite - organic bonded - 4 in.</t>
  </si>
  <si>
    <t>Expanded perlite - organic bonded - 6 in.</t>
  </si>
  <si>
    <t>Expanded Polystyrene - EPS - 1/2 in.</t>
  </si>
  <si>
    <t>Expanded Polystyrene - EPS - 3/4 in.</t>
  </si>
  <si>
    <t>Expanded Polystyrene - EPS - 1 in.</t>
  </si>
  <si>
    <t>Expanded Polystyrene - EPS - 1 1/4 in.</t>
  </si>
  <si>
    <t>Expanded Polystyrene - EPS - 1 1/2 in.</t>
  </si>
  <si>
    <t>Expanded Polystyrene - EPS - 1 3/4 in.</t>
  </si>
  <si>
    <t>Expanded Polystyrene - EPS - 1 7/8 in.</t>
  </si>
  <si>
    <t>Expanded Polystyrene - EPS - 1 15/16 in.</t>
  </si>
  <si>
    <t>Expanded Polystyrene - EPS - 2 in.</t>
  </si>
  <si>
    <t>Expanded Polystyrene - EPS - 2 2/5 in.</t>
  </si>
  <si>
    <t>Expanded Polystyrene - EPS - 2 7/16 in.</t>
  </si>
  <si>
    <t>Expanded Polystyrene - EPS - 3 in.</t>
  </si>
  <si>
    <t>Expanded Polystyrene - EPS - 3 1/3 in.</t>
  </si>
  <si>
    <t>Expanded Polystyrene - EPS - 3 2/5 in.</t>
  </si>
  <si>
    <t>Expanded Polystyrene - EPS - 3 1/2 in.</t>
  </si>
  <si>
    <t>Expanded Polystyrene - EPS - 4 1/16 in.</t>
  </si>
  <si>
    <t>Expanded Polystyrene - EPS - 4 7/10 in.</t>
  </si>
  <si>
    <t>Expanded Polystyrene - EPS - 5 2/5 in.</t>
  </si>
  <si>
    <t>Expanded Polystyrene - EPS - 5 19/20 in.</t>
  </si>
  <si>
    <t>Expanded Polystyrene - EPS - 6 1/10 in.</t>
  </si>
  <si>
    <t>Expanded Polystyrene - EPS - 6 7/8 in.</t>
  </si>
  <si>
    <t>Expanded Polystyrene - EPS - 8 3/5 in.</t>
  </si>
  <si>
    <t>Expanded Polyurethane - 1/2 in.</t>
  </si>
  <si>
    <t>Expanded Polyurethane - 3/4 in.</t>
  </si>
  <si>
    <t>Expanded Polyurethane - 1 in.</t>
  </si>
  <si>
    <t>Expanded Polyurethane - 1 1/4 in.</t>
  </si>
  <si>
    <t>Expanded Polyurethane - 2 in.</t>
  </si>
  <si>
    <t>Perlite board - 3/4 in.</t>
  </si>
  <si>
    <t>Perlite board - 1 in.</t>
  </si>
  <si>
    <t>Perlite board - 1 1/2 in.</t>
  </si>
  <si>
    <t>Perlite board - 2 in.</t>
  </si>
  <si>
    <t>R-24 Batt Wall - 8 in.</t>
  </si>
  <si>
    <t>Loose fill - Mineral fiber - 2 lb/ft3 - 4 in.</t>
  </si>
  <si>
    <t>Insulation Loose Fill</t>
  </si>
  <si>
    <t>Loose fill - Mineral fiber - 2 lb/ft3 - 6 1/2 in.</t>
  </si>
  <si>
    <t>Loose fill - Mineral fiber - 2 lb/ft3 - 7 1/2 in.</t>
  </si>
  <si>
    <t>Loose fill - Mineral fiber - 2 lb/ft3 - 8 1/4 in.</t>
  </si>
  <si>
    <t>Loose fill - Mineral fiber - 2 lb/ft3 - 13 3/4 in.</t>
  </si>
  <si>
    <t>Loose fill - Mineral fiber - closed sidewalls - 3 1/2 in.</t>
  </si>
  <si>
    <t>Rammed Earth</t>
  </si>
  <si>
    <t>Insulation Other</t>
  </si>
  <si>
    <t>Spray applied - Cellulosic fiber - 4.6 lb/ft3 - 3 1/2 in.</t>
  </si>
  <si>
    <t>Insulation Spray Applied</t>
  </si>
  <si>
    <t>Spray applied - Cellulosic fiber - 4.6 lb/ft3 - 4 in.</t>
  </si>
  <si>
    <t>Spray applied - Cellulosic fiber - 4.6 lb/ft3 - 4 1/2 in.</t>
  </si>
  <si>
    <t>Spray applied - Cellulosic fiber - 4.6 lb/ft3 - 5 in.</t>
  </si>
  <si>
    <t>Spray applied - Cellulosic fiber - 4.6 lb/ft3 - 5 1/2 in.</t>
  </si>
  <si>
    <t>Spray applied - Cellulosic fiber - 4.6 lb/ft3 - 6 in.</t>
  </si>
  <si>
    <t>Spray applied - Cellulosic fiber - 4.6 lb/ft3 - 6 1/2 in.</t>
  </si>
  <si>
    <t>Spray applied - Glass fiber - 3.9 lb/ft3 - 3 1/2 in.</t>
  </si>
  <si>
    <t>Spray applied - Glass fiber - 3.9 lb/ft3 - 4 in.</t>
  </si>
  <si>
    <t>Spray applied - Glass fiber - 3.9 lb/ft3 - 4 1/2 in.</t>
  </si>
  <si>
    <t>Spray applied - Glass fiber - 3.9 lb/ft3 - 5 in.</t>
  </si>
  <si>
    <t>Spray applied - Glass fiber - 3.9 lb/ft3 - 5 1/2 in.</t>
  </si>
  <si>
    <t>Spray applied - Glass fiber - 3.9 lb/ft3 - 6 in.</t>
  </si>
  <si>
    <t>Spray applied - Glass fiber - 3.9 lb/ft3 - 6 1/2 in.</t>
  </si>
  <si>
    <t>Spray applied - Polyurethane foam - 0.5 lb/ft3 - 3 1/2 in.</t>
  </si>
  <si>
    <t>Spray applied - Polyurethane foam - 0.5 lb/ft3 - 4 in.</t>
  </si>
  <si>
    <t>Spray applied - Polyurethane foam - 0.5 lb/ft3 - 4 1/2 in.</t>
  </si>
  <si>
    <t>Spray applied - Polyurethane foam - 0.5 lb/ft3 - 5 in.</t>
  </si>
  <si>
    <t>Spray applied - Polyurethane foam - 0.5 lb/ft3 - 5 1/2 in.</t>
  </si>
  <si>
    <t>Spray applied - Polyurethane foam - 0.5 lb/ft3 - 6 in.</t>
  </si>
  <si>
    <t>Spray applied - Polyurethane foam - 0.5 lb/ft3 - 6 1/2 in.</t>
  </si>
  <si>
    <t>Spray applied - Polyurethane foam - 3.0 lb/ft3 - 3 1/2 in.</t>
  </si>
  <si>
    <t>Spray applied - Polyurethane foam - 3.0 lb/ft3 - 4 in.</t>
  </si>
  <si>
    <t>Spray applied - Polyurethane foam - 3.0 lb/ft3 - 4 1/2 in.</t>
  </si>
  <si>
    <t>Spray applied - Polyurethane foam - 3.0 lb/ft3 - 5 in.</t>
  </si>
  <si>
    <t>Spray applied - Polyurethane foam - 3.0 lb/ft3 - 5 1/2 in.</t>
  </si>
  <si>
    <t>Spray applied - Polyurethane foam - 3.0 lb/ft3 - 6 in.</t>
  </si>
  <si>
    <t>Spray applied - Polyurethane foam - 3.0 lb/ft3 - 6 1/2 in.</t>
  </si>
  <si>
    <t>Brick - 48 lb/ft3 - 3 5/8 in.</t>
  </si>
  <si>
    <t>Masonry Materials</t>
  </si>
  <si>
    <t>Brick - fired clay -  140 lb/ft3 - 3 5/8 in.</t>
  </si>
  <si>
    <t>Clay tile - hollow - 1 cell deep - 3 in.</t>
  </si>
  <si>
    <t>Clay tile - hollow - 1 cell deep - 4 in.</t>
  </si>
  <si>
    <t>Clay tile - hollow - 2 cells deep - 6 in.</t>
  </si>
  <si>
    <t>Clay tile - hollow - 2 cells deep - 8 in.</t>
  </si>
  <si>
    <t>Clay tile - hollow - 2 cells deep - 10 in.</t>
  </si>
  <si>
    <t>Clay tile - hollow - 3 cells deep - 12 in.</t>
  </si>
  <si>
    <t>Clay Tile - Paver</t>
  </si>
  <si>
    <t>Gypsum partition block - solid - 3 in. x 12 in. x 30 in. - 3 in.</t>
  </si>
  <si>
    <t>Gypsum partition block - 4 cells - 3 in. x 12 in. x 30 in. - 3 in.</t>
  </si>
  <si>
    <t>Gypsum partition block - 3 cells - 4 in. x 12 in. x 30 in. - 4 in.</t>
  </si>
  <si>
    <t>Stone - 1 in.</t>
  </si>
  <si>
    <t>3 Coat Stucco</t>
  </si>
  <si>
    <t>Clay - Part Grouted and Empty - 130 lb/ft3 - 6 in.</t>
  </si>
  <si>
    <t>Masonry Units Hollow</t>
  </si>
  <si>
    <t>Clay - Part Grouted and Empty - 130 lb/ft3 - 8 in.</t>
  </si>
  <si>
    <t>Concrete - Part Grouted and Empty - 105 lb/ft3 - 6 in.</t>
  </si>
  <si>
    <t>Concrete - Part Grouted and Empty - 105 lb/ft3 - 8 in.</t>
  </si>
  <si>
    <t>Concrete - Part Grouted and Empty - 105 lb/ft3 - 10 in.</t>
  </si>
  <si>
    <t>Concrete - Part Grouted and Empty - 105 lb/ft3 - 12 in.</t>
  </si>
  <si>
    <t>Concrete - Part Grouted and Empty - 115 lb/ft3 - 6 in.</t>
  </si>
  <si>
    <t>Concrete - Part Grouted and Empty - 115 lb/ft3 - 8 in.</t>
  </si>
  <si>
    <t>Concrete - Part Grouted and Empty - 115 lb/ft3 - 10 in.</t>
  </si>
  <si>
    <t>Concrete - Part Grouted and Empty - 115 lb/ft3 - 12 in.</t>
  </si>
  <si>
    <t>Concrete - Part Grouted and Empty - 125 lb/ft3 - 6 in.</t>
  </si>
  <si>
    <t>Concrete - Part Grouted and Empty - 125 lb/ft3 - 8 in.</t>
  </si>
  <si>
    <t>Concrete - Part Grouted and Empty - 125 lb/ft3 - 10 in.</t>
  </si>
  <si>
    <t>Concrete - Part Grouted and Empty - 125 lb/ft3 - 12 in.</t>
  </si>
  <si>
    <t>Clay - Solid Grout - 130 lb/ft3 - 6 in.</t>
  </si>
  <si>
    <t>Masonry Units Solid</t>
  </si>
  <si>
    <t>Clay - Solid Grout - 130 lb/ft3 - 8 in.</t>
  </si>
  <si>
    <t>Concrete - Solid Grout - 105 lb/ft3 - 6 in.</t>
  </si>
  <si>
    <t>Concrete - Solid Grout - 105 lb/ft3 - 8 in.</t>
  </si>
  <si>
    <t>Concrete - Solid Grout - 105 lb/ft3 - 10 in.</t>
  </si>
  <si>
    <t>Concrete - Solid Grout - 105 lb/ft3 - 12 in.</t>
  </si>
  <si>
    <t>Concrete - Solid Grout - 115 lb/ft3 - 6 in.</t>
  </si>
  <si>
    <t>Concrete - Solid Grout - 115 lb/ft3 - 8 in.</t>
  </si>
  <si>
    <t>Concrete - Solid Grout - 115 lb/ft3 - 10 in.</t>
  </si>
  <si>
    <t>Concrete - Solid Grout - 115 lb/ft3 - 12 in.</t>
  </si>
  <si>
    <t>Concrete - Solid Grout - 125 lb/ft3 - 6 in.</t>
  </si>
  <si>
    <t>Concrete - Solid Grout - 125 lb/ft3 - 8 in.</t>
  </si>
  <si>
    <t>Concrete - Solid Grout - 125 lb/ft3 - 10 in.</t>
  </si>
  <si>
    <t>Concrete - Solid Grout - 125 lb/ft3 - 12 in.</t>
  </si>
  <si>
    <t>Clay - Part Grouted and Insulated - 130 lb/ft3 - 6 in.</t>
  </si>
  <si>
    <t>Masonry Units with Fill</t>
  </si>
  <si>
    <t>Clay - Part Grouted and Insulated - 130 lb/ft3 - 8 in.</t>
  </si>
  <si>
    <t>Concrete - Part Grouted and Insulated - 105 lb/ft3 - 6 in.</t>
  </si>
  <si>
    <t>Concrete - Part Grouted and Insulated - 105 lb/ft3 - 8 in.</t>
  </si>
  <si>
    <t>Concrete - Part Grouted and Insulated - 105 lb/ft3 - 10 in.</t>
  </si>
  <si>
    <t>Concrete - Part Grouted and Insulated - 105 lb/ft3 - 12 in.</t>
  </si>
  <si>
    <t>Concrete - Part Grouted and Insulated - 115 lb/ft3 - 6 in.</t>
  </si>
  <si>
    <t>Concrete - Part Grouted and Insulated - 115 lb/ft3 - 8 in.</t>
  </si>
  <si>
    <t>Concrete - Part Grouted and Insulated - 115 lb/ft3 - 10 in.</t>
  </si>
  <si>
    <t>Concrete - Part Grouted and Insulated - 115 lb/ft3 - 12 in.</t>
  </si>
  <si>
    <t>Concrete - Part Grouted and Insulated - 125 lb/ft3 - 6 in.</t>
  </si>
  <si>
    <t>Concrete - Part Grouted and Insulated - 125 lb/ft3 - 8 in.</t>
  </si>
  <si>
    <t>Concrete - Part Grouted and Insulated - 125 lb/ft3 - 10 in.</t>
  </si>
  <si>
    <t>Concrete - Part Grouted and Insulated - 125 lb/ft3 - 12 in.</t>
  </si>
  <si>
    <t>Metal Insulated Panels - 2 in.</t>
  </si>
  <si>
    <t>Metal Insulated Panel Wall</t>
  </si>
  <si>
    <t>Metal Insulated Panels - 2 1/2 in.</t>
  </si>
  <si>
    <t>Metal Insulated Panels - 3 in.</t>
  </si>
  <si>
    <t>Metal Insulated Panels - 4 in.</t>
  </si>
  <si>
    <t>Metal Insulated Panels - 5 in.</t>
  </si>
  <si>
    <t>Metal Insulated Panels - 6 in.</t>
  </si>
  <si>
    <t>Aggregate - 45 lb/ft3 - 1/2 in.</t>
  </si>
  <si>
    <t>Plastering Materials</t>
  </si>
  <si>
    <t>Aggregate - 45 lb/ft3 - 5/8 in.</t>
  </si>
  <si>
    <t>Aggregate - 45 lb/ft3 - on metal lath - 3/4 in.</t>
  </si>
  <si>
    <t>Aggregate - Perlite - 1/2 in.</t>
  </si>
  <si>
    <t>Aggregate - Perlite - 5/8 in.</t>
  </si>
  <si>
    <t>Aggregate - Perlite - on metal lath - 3/4 in.</t>
  </si>
  <si>
    <t>Concrete/Sand Aggregate - 6 in.</t>
  </si>
  <si>
    <t>Gypsum plaster - 80 lb/ft3 - 1/2 in.</t>
  </si>
  <si>
    <t>Gypsum plaster - 80 lb/ft3 - 5/8 in.</t>
  </si>
  <si>
    <t>Gypsum plaster - on metal lath 70 lb/ft3 - 3/4 in.</t>
  </si>
  <si>
    <t>Gypsum plaster - on metal lath 80 lb/ft3 - 3/4 in.</t>
  </si>
  <si>
    <t>Mortar - Cement - 1 in.</t>
  </si>
  <si>
    <t>Mortar - Cement - 1 3/4 in.</t>
  </si>
  <si>
    <t>Perlite plaster - 25 lb/ft3 - 1/2 in.</t>
  </si>
  <si>
    <t>Perlite plaster - 38 lb/ft3 - 1/2 in.</t>
  </si>
  <si>
    <t>Plaster/Sand Aggregate - 1 in.</t>
  </si>
  <si>
    <t>Pulpboard or paper plaster - 1/2 in.</t>
  </si>
  <si>
    <t>Sand aggregate - 3/8 in.</t>
  </si>
  <si>
    <t>Sand aggregate - 1/2 in.</t>
  </si>
  <si>
    <t>Sand aggregate - 5/8 in.</t>
  </si>
  <si>
    <t>Sand aggregate - 3/4 in.</t>
  </si>
  <si>
    <t>Sand aggregate on metal lath - 3/4 in.</t>
  </si>
  <si>
    <t>Vermiculite aggregate - 45 lb/ft3 - 1/2 in.</t>
  </si>
  <si>
    <t>Stucco - 3/8 in.</t>
  </si>
  <si>
    <t>10 PSF Roof - 1 in.</t>
  </si>
  <si>
    <t>Roofing</t>
  </si>
  <si>
    <t>15 PSF Roof - 1 1/2 in.</t>
  </si>
  <si>
    <t>25 PSF Roof - 2 1/2 in.</t>
  </si>
  <si>
    <t>5 PSF Roof - 1/2 in.</t>
  </si>
  <si>
    <t>Asbestos or cement shingles - 3/8 in.</t>
  </si>
  <si>
    <t>Asphalt - bitumen with inert fill - 100 lb/ft3 - 3/4 in.</t>
  </si>
  <si>
    <t>Asphalt - bitumen with inert fill - 144 lb/ft3 - 3/4 in.</t>
  </si>
  <si>
    <t>Asphalt roll roofing - 1/4 in.</t>
  </si>
  <si>
    <t>Asphalt shingles - 1/4 in.</t>
  </si>
  <si>
    <t>Built-up roofing - 3/8 in.</t>
  </si>
  <si>
    <t>Clay tile - 1/2 in.</t>
  </si>
  <si>
    <t>Light Roof - 2/5 in.</t>
  </si>
  <si>
    <t>Mastic asphalt (heavy - 20% grit) - 1 in.</t>
  </si>
  <si>
    <t>Roof Gravel - 1 in.</t>
  </si>
  <si>
    <t>Roof Gravel - 1/2 in.</t>
  </si>
  <si>
    <t>Slate - 1/2 in.</t>
  </si>
  <si>
    <t>Tile Gap - 3/4 in.</t>
  </si>
  <si>
    <t>SIPS - Crawl Space - R22 - I Joist Spline - 6 1/2 in.</t>
  </si>
  <si>
    <t>SIPS Floor</t>
  </si>
  <si>
    <t>SIPS - Crawl Space - R33 - I Joist Spline - 6 1/2 in.</t>
  </si>
  <si>
    <t>SIPS - Crawl Space - R28 - I Joist Spline - 8 1/4 in.</t>
  </si>
  <si>
    <t>SIPS - Crawl Space - R36 - I Joist Spline - 10 1/4 in.</t>
  </si>
  <si>
    <t>SIPS - Crawl Space - R22 - Single 2x Spline - 6 1/2 in.</t>
  </si>
  <si>
    <t>SIPS - Crawl Space - R33 - Single 2x Spline - 6 1/2 in.</t>
  </si>
  <si>
    <t>SIPS - Crawl Space - R28 - Single 2x Spline - 8 1/4 in.</t>
  </si>
  <si>
    <t>SIPS - Crawl Space - R36 - Single 2x Spline - 10 1/4 in.</t>
  </si>
  <si>
    <t>SIPS - Crawl Space - R22 - Double 2x Spline - 6 1/2 in.</t>
  </si>
  <si>
    <t>SIPS - Crawl Space - R33 - Double 2x Spline - 6 1/2 in.</t>
  </si>
  <si>
    <t>SIPS - Crawl Space - R28 - Double 2x Spline - 8 1/4 in.</t>
  </si>
  <si>
    <t>SIPS - Crawl Space - R36 - Double 2x Spline - 10 1/4 in.</t>
  </si>
  <si>
    <t>SIPS - No Crawl Space - R22 - I Joist Spline - 6 1/2 in.</t>
  </si>
  <si>
    <t>SIPS - No Crawl Space - R33 - I Joist Spline - 6 1/2 in.</t>
  </si>
  <si>
    <t>SIPS - No Crawl Space - R28 - I Joist Spline - 8 1/4 in.</t>
  </si>
  <si>
    <t>SIPS - No Crawl Space - R36 - I Joist Spline - 10 1/4 in.</t>
  </si>
  <si>
    <t>SIPS - No Crawl Space - R22 - Single 2x Spline - 6 1/2 in.</t>
  </si>
  <si>
    <t>SIPS - No Crawl Space - R33 - Single 2x Spline - 6 1/2 in.</t>
  </si>
  <si>
    <t>SIPS - No Crawl Space - R28 - Single 2x Spline - 8 1/4 in.</t>
  </si>
  <si>
    <t>SIPS - No Crawl Space - R36 - Single 2x Spline - 10 1/4 in.</t>
  </si>
  <si>
    <t>SIPS - No Crawl Space - R22 - Double 2x Spline - 6 1/2 in.</t>
  </si>
  <si>
    <t>SIPS - No Crawl Space - R33 - Double 2x Spline - 6 1/2 in.</t>
  </si>
  <si>
    <t>SIPS - No Crawl Space - R28 - Double 2x Spline - 8 1/4 in.</t>
  </si>
  <si>
    <t>SIPS - No Crawl Space - R36 - Double 2x Spline - 10 1/4 in.</t>
  </si>
  <si>
    <t>SIPS - R22 - I joist Spline - 6 1/2 in.</t>
  </si>
  <si>
    <t>SIPS Roof</t>
  </si>
  <si>
    <t>SIPS - R33 - I joist Spline - 6 1/2 in.</t>
  </si>
  <si>
    <t>SIPS - R28 - I joist Spline - 8 1/2 in.</t>
  </si>
  <si>
    <t>SIPS - R36 - I joist Spline - 10 1/4 in.</t>
  </si>
  <si>
    <t>SIPS - R55 - I joist Spline - 10 1/4 in.</t>
  </si>
  <si>
    <t>SIPS - R44 - I joist Spline - 12 1/4 in.</t>
  </si>
  <si>
    <t>SIPS - R22 - Single 2x Spline - 6 1/2 in.</t>
  </si>
  <si>
    <t>SIPS - R33 - Single 2x Spline - 6 1/2 in.</t>
  </si>
  <si>
    <t>SIPS - R28 - Single 2x Spline - 8 1/2 in.</t>
  </si>
  <si>
    <t>SIPS - R36 - Single 2x Spline - 10 1/4 in.</t>
  </si>
  <si>
    <t>SIPS - R55 - Single 2x Spline - 10 1/4 in.</t>
  </si>
  <si>
    <t>SIPS - R44 - Single 2x Spline - 12 1/4 in.</t>
  </si>
  <si>
    <t>SIPS - R22 - Double 2x Spline - 6 1/2 in.</t>
  </si>
  <si>
    <t>SIPS - R33 - Double 2x Spline - 6 1/2 in.</t>
  </si>
  <si>
    <t>SIPS - R28 - Double 2x Spline - 8 1/2 in.</t>
  </si>
  <si>
    <t>SIPS - R36 - Double 2x Spline - 10 1/4 in.</t>
  </si>
  <si>
    <t>SIPS - R55 - Double 2x Spline - 10 1/4 in.</t>
  </si>
  <si>
    <t>SIPS - R44 - Double 2x Spline - 12 1/4 in.</t>
  </si>
  <si>
    <t>SIPS - R22 - OSB Spline - 6 1/2 in.</t>
  </si>
  <si>
    <t>SIPS - R33 - OSB Spline - 6 1/2 in.</t>
  </si>
  <si>
    <t>SIPS - R28 - OSB Spline - 8 1/2 in.</t>
  </si>
  <si>
    <t>SIPS - R36 - OSB Spline - 10 1/4 in.</t>
  </si>
  <si>
    <t>SIPS - R55 - OSB Spline - 10 1/4 in.</t>
  </si>
  <si>
    <t>SIPS - R44 - OSB Spline - 12 1/4 in.</t>
  </si>
  <si>
    <t>SIPS - R14 - Metal Spline - 48 in.</t>
  </si>
  <si>
    <t>SIPS - R22 - Metal Spline - 48 in.</t>
  </si>
  <si>
    <t>SIPS - R28 - Metal Spline - 48 in.</t>
  </si>
  <si>
    <t>SIPS - R36 - Metal Spline - 48 in.</t>
  </si>
  <si>
    <t>SIPS - R14 - I joist Spline - 4 1/2 in.</t>
  </si>
  <si>
    <t>SIPS Wall</t>
  </si>
  <si>
    <t>SIPS - R18 - I joist Spline - 4 1/2 in.</t>
  </si>
  <si>
    <t>SIPS - R28 - I joist Spline - 8 1/4 in.</t>
  </si>
  <si>
    <t>SIPS - R14 - Single 2x Spline - 4 1/2 in.</t>
  </si>
  <si>
    <t>SIPS - R18 - Single 2x Spline - 4 1/2 in.</t>
  </si>
  <si>
    <t>SIPS - R28 - Single 2x Spline - 8 1/4 in.</t>
  </si>
  <si>
    <t>SIPS - R14 - Double 2x Spline - 4 1/2 in.</t>
  </si>
  <si>
    <t>SIPS - R18 - Double 2x Spline - 4 1/2 in.</t>
  </si>
  <si>
    <t>SIPS - R28 - Double 2x Spline - 8 1/4 in.</t>
  </si>
  <si>
    <t>SIPS - R14 - OSB Spline - 4 1/2 in.</t>
  </si>
  <si>
    <t>SIPS - R18 - OSB Spline - 4 1/2 in.</t>
  </si>
  <si>
    <t>SIPS - R28 - OSB Spline - 8 1/4 in.</t>
  </si>
  <si>
    <t>Aluminum w/out Thrml Break - Single glass pane. stone. or metal pane - No Ins.</t>
  </si>
  <si>
    <t>Spandrel Panels Curtain Walls</t>
  </si>
  <si>
    <t>Aluminum w/out Thrml Break - Single glass pane. stone. or metal pane - R4 Ins.</t>
  </si>
  <si>
    <t>Aluminum w/out Thrml Break - Single glass pane. stone. or metal pane - R7 Ins.</t>
  </si>
  <si>
    <t>Aluminum w/out Thrml Break - Single glass pane. stone. or metal pane - R10 Ins.</t>
  </si>
  <si>
    <t>Aluminum w/out Thrml Break - Single glass pane. stone. or metal pane - R15 Ins.</t>
  </si>
  <si>
    <t>Aluminum w/out Thrml Break - Single glass pane. stone. or metal pane - R20 Ins.</t>
  </si>
  <si>
    <t>Aluminum w/out Thrml Break - Single glass pane. stone. or metal pane - R25 Ins.</t>
  </si>
  <si>
    <t>Aluminum w/out Thrml Break - Single glass pane. stone. or metal pane - R30 Ins.</t>
  </si>
  <si>
    <t>Aluminum w/out Thrml Break - Double glass with no low e coatings - No Ins.</t>
  </si>
  <si>
    <t>Aluminum w/out Thrml Break - Double glass with no low e coatings - R4 Ins.</t>
  </si>
  <si>
    <t>Aluminum w/out Thrml Break - Double glass with no low e coatings - R7 Ins.</t>
  </si>
  <si>
    <t>Aluminum w/out Thrml Break - Double glass with no low e coatings - R10 Ins.</t>
  </si>
  <si>
    <t>Aluminum w/out Thrml Break - Double glass with no low e coatings - R15 Ins.</t>
  </si>
  <si>
    <t>Aluminum w/out Thrml Break - Double glass with no low e coatings - R20 Ins.</t>
  </si>
  <si>
    <t>Aluminum w/out Thrml Break - Double glass with no low e coatings - R25 Ins.</t>
  </si>
  <si>
    <t>Aluminum w/out Thrml Break - Double glass with no low e coatings - R30 Ins.</t>
  </si>
  <si>
    <t>Aluminum w/out Thrml Break - Triple or low e glass - No Ins.</t>
  </si>
  <si>
    <t>Aluminum w/out Thrml Break - Triple or low e glass - R4 Ins.</t>
  </si>
  <si>
    <t>Aluminum w/out Thrml Break - Triple or low e glass - R7 Ins.</t>
  </si>
  <si>
    <t>Aluminum w/out Thrml Break - Triple or low e glass - R10 Ins.</t>
  </si>
  <si>
    <t>Aluminum w/out Thrml Break - Triple or low e glass - R15 Ins.</t>
  </si>
  <si>
    <t>Aluminum w/out Thrml Break - Triple or low e glass - R20 Ins.</t>
  </si>
  <si>
    <t>Aluminum w/out Thrml Break - Triple or low e glass - R25 Ins.</t>
  </si>
  <si>
    <t>Aluminum w/out Thrml Break - Triple or low e glass - R30 Ins.</t>
  </si>
  <si>
    <t>Aluminum w/ Thrml Break - Single glass pane. stone. or metal pane - No Ins.</t>
  </si>
  <si>
    <t>Aluminum w/ Thrml Break - Single glass pane. stone. or metal pane - R4 Ins.</t>
  </si>
  <si>
    <t>Aluminum w/ Thrml Break - Single glass pane. stone. or metal pane - R7 Ins.</t>
  </si>
  <si>
    <t>Aluminum w/ Thrml Break - Single glass pane. stone. or metal pane - R10 Ins.</t>
  </si>
  <si>
    <t>Aluminum w/ Thrml Break - Single glass pane. stone. or metal pane - R15 Ins.</t>
  </si>
  <si>
    <t>Aluminum w/ Thrml Break - Single glass pane. stone. or metal pane - R20 Ins.</t>
  </si>
  <si>
    <t>Aluminum w/ Thrml Break - Single glass pane. stone. or metal pane - R25 Ins.</t>
  </si>
  <si>
    <t>Aluminum w/ Thrml Break - Single glass pane. stone. or metal pane - R30 Ins.</t>
  </si>
  <si>
    <t>Aluminum w/ Thrml Break - Double glass with no low e - No Ins.</t>
  </si>
  <si>
    <t>Aluminum w/ Thrml Break - Double glass with no low e - R4 Ins.</t>
  </si>
  <si>
    <t>Aluminum w/ Thrml Break - Double glass with no low e - R7 Ins.</t>
  </si>
  <si>
    <t>Aluminum w/ Thrml Break - Double glass with no low e - R10 Ins.</t>
  </si>
  <si>
    <t>Aluminum w/ Thrml Break - Double glass with no low e - R15 Ins.</t>
  </si>
  <si>
    <t>Aluminum w/ Thrml Break - Double glass with no low e - R20 Ins.</t>
  </si>
  <si>
    <t>Aluminum w/ Thrml Break - Double glass with no low e - R25 Ins.</t>
  </si>
  <si>
    <t>Aluminum w/ Thrml Break - Double glass with no low e - R30 Ins.</t>
  </si>
  <si>
    <t>Aluminum w/ Thrml Break - Triple or low e glass - No Ins.</t>
  </si>
  <si>
    <t>Aluminum w/ Thrml Break - Triple or low e glass - R4 Ins.</t>
  </si>
  <si>
    <t>Aluminum w/ Thrml Break - Triple or low e glass - R7 Ins.</t>
  </si>
  <si>
    <t>Aluminum w/ Thrml Break - Triple or low e glass - R10 Ins.</t>
  </si>
  <si>
    <t>Aluminum w/ Thrml Break - Triple or low e glass - R15 Ins.</t>
  </si>
  <si>
    <t>Aluminum w/ Thrml Break - Triple or low e glass - R20 Ins.</t>
  </si>
  <si>
    <t>Aluminum w/ Thrml Break - Triple or low e glass - R25 Ins.</t>
  </si>
  <si>
    <t>Aluminum w/ Thrml Break - Triple or low e glass - R30 Ins.</t>
  </si>
  <si>
    <t>Continuous Ins. - Single glass pane. stone. or metal pane - No Ins.</t>
  </si>
  <si>
    <t>Continuous Ins. - Single glass pane. stone. or metal pane - R4 Ins.</t>
  </si>
  <si>
    <t>Continuous Ins. - Single glass pane. stone. or metal pane - R7 Ins.</t>
  </si>
  <si>
    <t>Continuous Ins. - Single glass pane. stone. or metal pane - R10 Ins.</t>
  </si>
  <si>
    <t>Continuous Ins. - Single glass pane. stone. or metal pane - R15 Ins.</t>
  </si>
  <si>
    <t>Continuous Ins. - Single glass pane. stone. or metal pane - R20 Ins.</t>
  </si>
  <si>
    <t>Continuous Ins. - Single glass pane. stone. or metal pane - R25 Ins.</t>
  </si>
  <si>
    <t>Continuous Ins. - Single glass pane. stone. or metal pane - R30 Ins.</t>
  </si>
  <si>
    <t>Continuous Ins. - Double glass with no low e coatings - No Ins.</t>
  </si>
  <si>
    <t>Continuous Ins. - Double glass with no low e coatings - R4 Ins.</t>
  </si>
  <si>
    <t>Continuous Ins. - Double glass with no low e coatings - R7 Ins.</t>
  </si>
  <si>
    <t>Continuous Ins. - Double glass with no low e coatings - R10 Ins.</t>
  </si>
  <si>
    <t>Continuous Ins. - Double glass with no low e coatings - R15 Ins.</t>
  </si>
  <si>
    <t>Continuous Ins. - Double glass with no low e coatings - R20 Ins.</t>
  </si>
  <si>
    <t>Continuous Ins. - Double glass with no low e coatings - R25 Ins.</t>
  </si>
  <si>
    <t>Continuous Ins. - Double glass with no low e coatings - R30 Ins.</t>
  </si>
  <si>
    <t>Continuous Ins. - Triple or low e glass - No Ins.</t>
  </si>
  <si>
    <t>Continuous Ins. - Triple or low e glass - R4 Ins.</t>
  </si>
  <si>
    <t>Continuous Ins. - Triple or low e glass - R7 Ins.</t>
  </si>
  <si>
    <t>Continuous Ins. - Triple or low e glass - R10 Ins.</t>
  </si>
  <si>
    <t>Continuous Ins. - Triple or low e glass - R15 Ins.</t>
  </si>
  <si>
    <t>Continuous Ins. - Triple or low e glass - R20 Ins.</t>
  </si>
  <si>
    <t>Continuous Ins. - Triple or low e glass - R25 Ins.</t>
  </si>
  <si>
    <t>Continuous Ins. - Triple or low e glass - R30 Ins.</t>
  </si>
  <si>
    <t>Structural Glazing - Single glass pane. stone. or metal pane - No Ins.</t>
  </si>
  <si>
    <t>Structural Glazing - Single glass pane. stone. or metal pane - R4 Ins.</t>
  </si>
  <si>
    <t>Structural Glazing - Single glass pane. stone. or metal pane - R7 Ins.</t>
  </si>
  <si>
    <t>Structural Glazing - Single glass pane. stone. or metal pane - R10 Ins.</t>
  </si>
  <si>
    <t>Structural Glazing - Single glass pane. stone. or metal pane - R15 Ins.</t>
  </si>
  <si>
    <t>Structural Glazing - Single glass pane. stone. or metal pane - R20 Ins.</t>
  </si>
  <si>
    <t>Structural Glazing - Single glass pane. stone. or metal pane - R25 Ins.</t>
  </si>
  <si>
    <t>Structural Glazing - Single glass pane. stone. or metal pane - R30 Ins.</t>
  </si>
  <si>
    <t>Structural Glazing - Double glass with no low e coatings - No Ins.</t>
  </si>
  <si>
    <t>Structural Glazing - Double glass with no low e coatings - R4 Ins.</t>
  </si>
  <si>
    <t>Structural Glazing - Double glass with no low e coatings - R7 Ins.</t>
  </si>
  <si>
    <t>Structural Glazing - Double glass with no low e coatings - R10 Ins.</t>
  </si>
  <si>
    <t>Structural Glazing - Double glass with no low e coatings - R15 Ins.</t>
  </si>
  <si>
    <t>Structural Glazing - Double glass with no low e coatings - R20 Ins.</t>
  </si>
  <si>
    <t>Structural Glazing - Double glass with no low e coatings - R25 Ins.</t>
  </si>
  <si>
    <t>Structural Glazing - Double glass with no low e coatings - R30 Ins.</t>
  </si>
  <si>
    <t>Structural Glazing - Triple or low e glass - No Ins.</t>
  </si>
  <si>
    <t>Structural Glazing - Triple or low e glass - R4 Ins.</t>
  </si>
  <si>
    <t>Structural Glazing - Triple or low e glass - R7 Ins.</t>
  </si>
  <si>
    <t>Structural Glazing - Triple or low e glass - R10 Ins.</t>
  </si>
  <si>
    <t>Structural Glazing - Triple or low e glass - R15 Ins.</t>
  </si>
  <si>
    <t>Structural Glazing - Triple or low e glass - R20 Ins.</t>
  </si>
  <si>
    <t>Structural Glazing - Triple or low e glass - R25 Ins.</t>
  </si>
  <si>
    <t>Structural Glazing - Triple or low e glass - R30 Ins.</t>
  </si>
  <si>
    <t>Straw Bale - Int and Ext Stucco - 18 in.</t>
  </si>
  <si>
    <t>Straw Bale Wall</t>
  </si>
  <si>
    <t>Ash - 1 in.</t>
  </si>
  <si>
    <t>Woods</t>
  </si>
  <si>
    <t>Birch - 1 in.</t>
  </si>
  <si>
    <t>California Redwood - 1 in.</t>
  </si>
  <si>
    <t>Douglas Fir-Larch - 1 in.</t>
  </si>
  <si>
    <t>Hardwood - 1 in.</t>
  </si>
  <si>
    <t>Hardwood - 1/2 in.</t>
  </si>
  <si>
    <t>Hardwood - 3/4 in.</t>
  </si>
  <si>
    <t>Maple - 1 in.</t>
  </si>
  <si>
    <t>Oak - 1 in.</t>
  </si>
  <si>
    <t>Pine (oven-dried) - 1 in.</t>
  </si>
  <si>
    <t>Wood - 1 in.</t>
  </si>
  <si>
    <t>Wood - 1/2 in.</t>
  </si>
  <si>
    <t>Wood - 2 in.</t>
  </si>
  <si>
    <t>Wood - 4 in.</t>
  </si>
  <si>
    <t>Wood siding - 1/2 in.</t>
  </si>
  <si>
    <t>Standards Information</t>
  </si>
  <si>
    <t>Material Standard</t>
  </si>
  <si>
    <t>Code Category</t>
  </si>
  <si>
    <t>Code Identifier</t>
  </si>
  <si>
    <t>Metal Framed Wall - 16inOC - 2x4 - R0 ins.</t>
  </si>
  <si>
    <t>Metal Framed Wall - 16inOC - 2x4 - R5 ins.</t>
  </si>
  <si>
    <t>Metal Framed Wall - 16inOC - 2x4 - R11 ins.</t>
  </si>
  <si>
    <t>Metal Framed Wall - 16inOC - 2x4 - R13 ins.</t>
  </si>
  <si>
    <t>Metal Framed Wall - 16inOC - 2x4 - R15 ins.</t>
  </si>
  <si>
    <t>Metal Framed Wall - 16inOC - 2x6 - R19 ins.</t>
  </si>
  <si>
    <t>Metal Framed Wall - 16inOC - 2x6 - R21 ins.</t>
  </si>
  <si>
    <t>Metal Framed Wall - 16inOC - 2x8 - R19 ins.</t>
  </si>
  <si>
    <t>Metal Framed Wall - 16inOC - 2x8 - R22 ins.</t>
  </si>
  <si>
    <t>Metal Framed Wall - 16inOC - 2x8 - R25 ins.</t>
  </si>
  <si>
    <t>Metal Framed Wall - 16inOC - 2x8 - R30 ins.</t>
  </si>
  <si>
    <t>Metal Framed Wall - 24inOC - 2x4 - R0 ins.</t>
  </si>
  <si>
    <t>Metal Framed Wall - 24inOC - 2x4 - R5 ins.</t>
  </si>
  <si>
    <t>Metal Framed Wall - 24inOC - 2x4 - R11 ins.</t>
  </si>
  <si>
    <t>Metal Framed Wall - 24inOC - 2x4 - R13 ins.</t>
  </si>
  <si>
    <t>Metal Framed Wall - 24inOC - 2x4 - R15 ins.</t>
  </si>
  <si>
    <t>Metal Framed Wall - 24inOC - 2x6 - R19 ins.</t>
  </si>
  <si>
    <t>Metal Framed Wall - 24inOC - 2x6 - R21 ins.</t>
  </si>
  <si>
    <t>Metal Framed Wall - 24inOC - 2x8 - R19 ins.</t>
  </si>
  <si>
    <t>Metal Framed Wall - 24inOC - 2x8 - R22 ins.</t>
  </si>
  <si>
    <t>Metal Framed Wall - 24inOC - 2x8 - R25 ins.</t>
  </si>
  <si>
    <t>Metal Framed Wall - 24inOC - 2x8 - R30 ins.</t>
  </si>
  <si>
    <t>Metal Framed Wall</t>
  </si>
  <si>
    <t>FramingMaterial</t>
  </si>
  <si>
    <t>Framing Configuration</t>
  </si>
  <si>
    <t>Framing Depth</t>
  </si>
  <si>
    <t>FramingSize</t>
  </si>
  <si>
    <t>CavityInsulation (R-XX)</t>
  </si>
  <si>
    <t>Assembly R Value (h-ft2.F/Btu)</t>
  </si>
  <si>
    <t>Table 2013 JA4-10</t>
  </si>
  <si>
    <t>Wall16inOC</t>
  </si>
  <si>
    <t>3_5in</t>
  </si>
  <si>
    <t>2x4</t>
  </si>
  <si>
    <t>// Table 4.3.3</t>
  </si>
  <si>
    <t>5_5in</t>
  </si>
  <si>
    <t>2x6</t>
  </si>
  <si>
    <t>7_25in</t>
  </si>
  <si>
    <t>2x8</t>
  </si>
  <si>
    <t>Wall24inOC</t>
  </si>
  <si>
    <t>Metal Framed Floor - 16inOC - 2x6 - R0 ins.</t>
  </si>
  <si>
    <t>Metal Framed Floor - 16inOC - 2x6 - R11 ins.</t>
  </si>
  <si>
    <t>Metal Framed Floor - 16inOC - 2x6 - R13 ins.</t>
  </si>
  <si>
    <t>Metal Framed Floor - 16inOC - 2x6 - R19 ins.</t>
  </si>
  <si>
    <t>Metal Framed Floor - 16inOC - 2x8 - R19 ins.</t>
  </si>
  <si>
    <t>Metal Framed Floor - 16inOC - 2x8 - R22 ins.</t>
  </si>
  <si>
    <t>Metal Framed Floor - 16inOC - 2x10 - R30 ins.</t>
  </si>
  <si>
    <t>Metal Framed Floor - 16inOC - 2x12 - R38 ins.</t>
  </si>
  <si>
    <t>Metal Framed Floor - 24inOC - 2x6 - R0 ins.</t>
  </si>
  <si>
    <t>Metal Framed Floor - 24inOC - 2x6 - R11 ins.</t>
  </si>
  <si>
    <t>Metal Framed Floor - 24inOC - 2x6 - R13 ins.</t>
  </si>
  <si>
    <t>Metal Framed Floor - 24inOC - 2x6 - R19 ins.</t>
  </si>
  <si>
    <t>Metal Framed Floor - 24inOC - 2x8 - R19 ins.</t>
  </si>
  <si>
    <t>Metal Framed Floor - 24inOC - 2x8 - R22 ins.</t>
  </si>
  <si>
    <t>Metal Framed Floor - 24inOC - 2x10 - R30 ins.</t>
  </si>
  <si>
    <t>Metal Framed Floor - 24inOC - 2x12 - R38 ins.</t>
  </si>
  <si>
    <t>Metal Framed Floor</t>
  </si>
  <si>
    <t>Floor16inOC</t>
  </si>
  <si>
    <t>// Table 4.4.5</t>
  </si>
  <si>
    <t>9_25in</t>
  </si>
  <si>
    <t>2x10</t>
  </si>
  <si>
    <t>11_25in</t>
  </si>
  <si>
    <t>2x12</t>
  </si>
  <si>
    <t>Floor24inOC</t>
  </si>
  <si>
    <t>Metal Screw Down Roof - No Thrml Blk - R10 ins.</t>
  </si>
  <si>
    <t>Metal Screw Down Roof - No Thrml Blk - R11 ins.</t>
  </si>
  <si>
    <t>Metal Screw Down Roof - No Thrml Blk - R13ins.</t>
  </si>
  <si>
    <t>Metal Screw Down Roof - No Thrml Blk - R16 ins.</t>
  </si>
  <si>
    <t>Metal Screw Down Roof - No Thrml Blk - R19 ins.</t>
  </si>
  <si>
    <t>Metal Standing Seam Roof - Thrml Blk - R6 ins.</t>
  </si>
  <si>
    <t>Metal Standing Seam Roof - Thrml Blk - R10 ins.</t>
  </si>
  <si>
    <t>Metal Standing Seam Roof - Thrml Blk - R11 ins.</t>
  </si>
  <si>
    <t>Metal Standing Seam Roof - Thrml Blk - R13 ins.</t>
  </si>
  <si>
    <t>Metal Standing Seam Roof - Thrml Blk - R16 ins.</t>
  </si>
  <si>
    <t>Metal Standing Seam Roof - Thrml Blk - R19 ins.</t>
  </si>
  <si>
    <t>Metal Standing Seam Roof - Thrml Blk - Dbl Ins. Layer - R10 + R10 Ins.</t>
  </si>
  <si>
    <t>Metal Standing Seam Roof - Thrml Blk - Dbl Ins. Layer - R10 + R11 Ins.</t>
  </si>
  <si>
    <t>Metal Standing Seam Roof - Thrml Blk - Dbl Ins. Layer - R11 + R11 Ins.</t>
  </si>
  <si>
    <t>Metal Standing Seam Roof - Thrml Blk - Dbl Ins. Layer - R10 + R13 Ins.</t>
  </si>
  <si>
    <t>Metal Standing Seam Roof - Thrml Blk - Dbl Ins. Layer - R11 + R13 Ins.</t>
  </si>
  <si>
    <t>Metal Standing Seam Roof - Thrml Blk - Dbl Ins. Layer - R13 + R13 Ins.</t>
  </si>
  <si>
    <t>Metal Standing Seam Roof - Thrml Blk - Dbl Ins. Layer - R10 + R19 Ins.</t>
  </si>
  <si>
    <t>Metal Standing Seam Roof - Thrml Blk - Dbl Ins. Layer - R11 + R19 Ins.</t>
  </si>
  <si>
    <t>Metal Standing Seam Roof - Thrml Blk - Dbl Ins. Layer - R13 + R19 Ins.</t>
  </si>
  <si>
    <t>Metal Standing Seam Roof - Thrml Blk - Dbl Ins. Layer - R16 + R19 Ins.</t>
  </si>
  <si>
    <t>Metal Standing Seam Roof - Thrml Blk - Dbl Ins. Layer - R19 + R19 Ins.</t>
  </si>
  <si>
    <t>Metal Standing Seam Roof - Thrml Blk - Ins. and Filled Cavity - R19 + R10 Ins.</t>
  </si>
  <si>
    <t>Metal Building Roof</t>
  </si>
  <si>
    <t>RoofMetalScrewDown</t>
  </si>
  <si>
    <t>NA</t>
  </si>
  <si>
    <t>// Table 4.2.7</t>
  </si>
  <si>
    <t>RoofMetalStandingSeam</t>
  </si>
  <si>
    <t>RoofMetalStandingSeamFilledCavity</t>
  </si>
  <si>
    <t>Metal Framed Roof - 16inOC - 2x4 - R11 ins.</t>
  </si>
  <si>
    <t>Metal Framed Roof - 16inOC - 2x4 - R13 ins.</t>
  </si>
  <si>
    <t>Metal Framed Roof - 16inOC - 2x4 - R15 ins.</t>
  </si>
  <si>
    <t>Metal Framed Roof - 16inOC - 2x4 - R19 ins.</t>
  </si>
  <si>
    <t>Metal Framed Roof - 16inOC - 2x6 - R11 ins.</t>
  </si>
  <si>
    <t>Metal Framed Roof - 16inOC - 2x6 - R13 ins.</t>
  </si>
  <si>
    <t>Metal Framed Roof - 16inOC - 2x6 - R15 ins.</t>
  </si>
  <si>
    <t>Metal Framed Roof - 16inOC - 2x6 - R19 ins.</t>
  </si>
  <si>
    <t>Metal Framed Roof - 16inOC - 2x8 - R19 ins.</t>
  </si>
  <si>
    <t>Metal Framed Roof - 16inOC - 2x8 - R21 ins.</t>
  </si>
  <si>
    <t>Metal Framed Roof - 16inOC - 2x10 - R25 ins.</t>
  </si>
  <si>
    <t>Metal Framed Roof - 16inOC - 2x10 - R30 ins.</t>
  </si>
  <si>
    <t>Metal Framed Roof - 16inOC - 2x12 - R30 ins.</t>
  </si>
  <si>
    <t>Metal Framed Roof - 16inOC - 2x12 - R38 ins.</t>
  </si>
  <si>
    <t>Metal Framed Roof - 16inOC - 2x14 - R38 ins.</t>
  </si>
  <si>
    <t>Metal Framed Roof - 24inOC - 2x4 - R11 ins.</t>
  </si>
  <si>
    <t>Metal Framed Roof - 24inOC - 2x4 - R13 ins.</t>
  </si>
  <si>
    <t>Metal Framed Roof - 24inOC - 2x4 - R15 ins.</t>
  </si>
  <si>
    <t>Metal Framed Roof - 24inOC - 2x4 - R19 ins.</t>
  </si>
  <si>
    <t>Metal Framed Roof - 24inOC - 2x6 - R11 ins.</t>
  </si>
  <si>
    <t>Metal Framed Roof - 24inOC - 2x6 - R13 ins.</t>
  </si>
  <si>
    <t>Metal Framed Roof - 24inOC - 2x6 - R15 ins.</t>
  </si>
  <si>
    <t>Metal Framed Roof - 24inOC - 2x6 - R19 ins.</t>
  </si>
  <si>
    <t>Metal Framed Roof - 24inOC - 2x8 - R19 ins.</t>
  </si>
  <si>
    <t>Metal Framed Roof - 24inOC - 2x8 - R21 ins.</t>
  </si>
  <si>
    <t>Metal Framed Roof - 24inOC - 2x10 - R25 ins.</t>
  </si>
  <si>
    <t>Metal Framed Roof - 24inOC - 2x10 - R30 ins.</t>
  </si>
  <si>
    <t>Metal Framed Roof - 24inOC - 2x12 - R30 ins.</t>
  </si>
  <si>
    <t>Metal Framed Roof - 24inOC - 2x12 - R38 ins.</t>
  </si>
  <si>
    <t>Metal Framed Roof - 24inOC - 2x14 - R38 ins.</t>
  </si>
  <si>
    <t>Roof16inOC</t>
  </si>
  <si>
    <t>3_5In</t>
  </si>
  <si>
    <t>// Table 4.2.5</t>
  </si>
  <si>
    <t>5_5In</t>
  </si>
  <si>
    <t>7_25In</t>
  </si>
  <si>
    <t>9_25In</t>
  </si>
  <si>
    <t>11_25In</t>
  </si>
  <si>
    <t>13_25In</t>
  </si>
  <si>
    <t>2x14</t>
  </si>
  <si>
    <t>Roof24inOC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</si>
</sst>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5" formatCode="0.0"/>
    <numFmt numFmtId="166" formatCode="&quot;$&quot;#,##0"/>
  </numFmts>
  <fonts count="35">
    <font>
      <sz val="11"/>
      <color theme="1"/>
      <name val="Calibri"/>
      <family val="2"/>
      <scheme val="minor"/>
    </font>
    <font>
      <b/>
      <sz val="11"/>
      <color theme="1"/>
      <name val="Calibri"/>
      <family val="2"/>
      <scheme val="minor"/>
    </font>
    <font>
      <sz val="11"/>
      <color indexed="8"/>
      <name val="Calibri"/>
      <family val="2"/>
      <scheme val="minor"/>
    </font>
    <font>
      <sz val="11"/>
      <color indexed="8"/>
      <name val="Calibri"/>
      <family val="2"/>
      <scheme val="minor"/>
    </font>
    <font>
      <sz val="10"/>
      <name val="Arial"/>
      <family val="2"/>
    </font>
    <font>
      <sz val="9"/>
      <color indexed="81"/>
      <name val="Tahoma"/>
      <family val="2"/>
    </font>
    <font>
      <b/>
      <sz val="9"/>
      <color indexed="81"/>
      <name val="Tahoma"/>
      <family val="2"/>
    </font>
    <font>
      <sz val="9"/>
      <color indexed="81"/>
      <name val="Tahoma"/>
      <charset val="1"/>
    </font>
    <font>
      <b/>
      <sz val="9"/>
      <color indexed="81"/>
      <name val="Tahoma"/>
      <charset val="1"/>
    </font>
    <font>
      <sz val="11"/>
      <color theme="1"/>
      <name val="Calibri"/>
      <family val="2"/>
      <scheme val="minor"/>
    </font>
    <font>
      <b/>
      <sz val="11"/>
      <color rgb="FFFF0000"/>
      <name val="Calibri"/>
      <family val="2"/>
      <scheme val="minor"/>
    </font>
    <font>
      <sz val="8"/>
      <color indexed="8"/>
      <name val="MS Sans Serif"/>
      <family val="2"/>
    </font>
    <font>
      <sz val="8"/>
      <color indexed="8"/>
      <name val="MS Sans Serif"/>
      <charset val="1"/>
    </font>
    <font>
      <sz val="11"/>
      <name val="Calibri"/>
      <family val="2"/>
      <scheme val="minor"/>
    </font>
    <font>
      <sz val="11"/>
      <name val="Calibri"/>
      <scheme val="minor"/>
    </font>
    <font>
      <sz val="11"/>
      <color indexed="8"/>
      <name val="Calibri"/>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theme="1"/>
      <name val="Calibri"/>
      <family val="2"/>
      <scheme val="minor"/>
    </font>
    <font>
      <sz val="8"/>
      <name val="Arial"/>
      <family val="2"/>
    </font>
    <font>
      <b/>
      <sz val="8"/>
      <name val="Arial"/>
      <family val="2"/>
    </font>
    <font>
      <i/>
      <sz val="8"/>
      <name val="Arial"/>
      <family val="2"/>
    </font>
  </fonts>
  <fills count="49">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theme="9"/>
        <bgColor indexed="64"/>
      </patternFill>
    </fill>
    <fill>
      <patternFill patternType="solid">
        <fgColor theme="8" tint="0.39997558519241921"/>
        <bgColor indexed="64"/>
      </patternFill>
    </fill>
    <fill>
      <patternFill patternType="solid">
        <fgColor theme="2" tint="-0.499984740745262"/>
        <bgColor indexed="64"/>
      </patternFill>
    </fill>
    <fill>
      <patternFill patternType="solid">
        <fgColor rgb="FF00B0F0"/>
        <bgColor indexed="64"/>
      </patternFill>
    </fill>
    <fill>
      <patternFill patternType="solid">
        <fgColor theme="5" tint="0.39997558519241921"/>
        <bgColor indexed="64"/>
      </patternFill>
    </fill>
    <fill>
      <patternFill patternType="solid">
        <fgColor rgb="FFFF0000"/>
        <bgColor indexed="64"/>
      </patternFill>
    </fill>
    <fill>
      <patternFill patternType="solid">
        <fgColor rgb="FF92D050"/>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rgb="FFFFFFCC"/>
      </patternFill>
    </fill>
    <fill>
      <patternFill patternType="solid">
        <fgColor theme="4" tint="-0.249977111117893"/>
        <bgColor indexed="64"/>
      </patternFill>
    </fill>
    <fill>
      <patternFill patternType="solid">
        <fgColor rgb="FF00B050"/>
        <bgColor indexed="64"/>
      </patternFill>
    </fill>
    <fill>
      <patternFill patternType="solid">
        <fgColor rgb="FFFFC000"/>
        <bgColor indexed="64"/>
      </patternFill>
    </fill>
    <fill>
      <patternFill patternType="solid">
        <fgColor theme="9" tint="-0.249977111117893"/>
        <bgColor indexed="64"/>
      </patternFill>
    </fill>
    <fill>
      <patternFill patternType="solid">
        <fgColor rgb="FFCC78E6"/>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style="thin">
        <color theme="1"/>
      </top>
      <bottom style="thin">
        <color theme="1"/>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thin">
        <color indexed="64"/>
      </bottom>
      <diagonal/>
    </border>
  </borders>
  <cellStyleXfs count="70">
    <xf numFmtId="0" fontId="0" fillId="0" borderId="0"/>
    <xf numFmtId="43" fontId="11" fillId="0" borderId="0" applyFon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9" fillId="0" borderId="0"/>
    <xf numFmtId="0" fontId="11" fillId="0" borderId="0" applyNumberFormat="0" applyFill="0" applyBorder="0" applyAlignment="0" applyProtection="0"/>
    <xf numFmtId="0" fontId="11" fillId="0" borderId="0" applyNumberFormat="0" applyFill="0" applyBorder="0" applyAlignment="0" applyProtection="0"/>
    <xf numFmtId="0" fontId="4" fillId="0" borderId="0"/>
    <xf numFmtId="0" fontId="11" fillId="0" borderId="0" applyNumberFormat="0" applyFill="0" applyBorder="0" applyAlignment="0" applyProtection="0"/>
    <xf numFmtId="0" fontId="12" fillId="0" borderId="0" applyNumberFormat="0" applyFill="0" applyBorder="0" applyAlignment="0" applyProtection="0"/>
    <xf numFmtId="0" fontId="4" fillId="0" borderId="0"/>
    <xf numFmtId="0" fontId="11" fillId="0" borderId="0" applyNumberFormat="0" applyFill="0" applyBorder="0" applyAlignment="0" applyProtection="0"/>
    <xf numFmtId="0" fontId="9" fillId="13" borderId="2" applyNumberFormat="0" applyFont="0" applyAlignment="0" applyProtection="0"/>
    <xf numFmtId="9" fontId="11" fillId="0" borderId="0" applyFont="0" applyFill="0" applyBorder="0" applyAlignment="0" applyProtection="0"/>
    <xf numFmtId="0" fontId="16" fillId="0" borderId="0" applyNumberFormat="0" applyFill="0" applyBorder="0" applyAlignment="0" applyProtection="0"/>
    <xf numFmtId="0" fontId="17" fillId="0" borderId="3" applyNumberFormat="0" applyFill="0" applyAlignment="0" applyProtection="0"/>
    <xf numFmtId="0" fontId="18" fillId="0" borderId="4" applyNumberFormat="0" applyFill="0" applyAlignment="0" applyProtection="0"/>
    <xf numFmtId="0" fontId="19" fillId="0" borderId="5" applyNumberFormat="0" applyFill="0" applyAlignment="0" applyProtection="0"/>
    <xf numFmtId="0" fontId="19" fillId="0" borderId="0" applyNumberFormat="0" applyFill="0" applyBorder="0" applyAlignment="0" applyProtection="0"/>
    <xf numFmtId="0" fontId="20" fillId="19" borderId="0" applyNumberFormat="0" applyBorder="0" applyAlignment="0" applyProtection="0"/>
    <xf numFmtId="0" fontId="21" fillId="20" borderId="0" applyNumberFormat="0" applyBorder="0" applyAlignment="0" applyProtection="0"/>
    <xf numFmtId="0" fontId="22" fillId="21" borderId="0" applyNumberFormat="0" applyBorder="0" applyAlignment="0" applyProtection="0"/>
    <xf numFmtId="0" fontId="23" fillId="22" borderId="6" applyNumberFormat="0" applyAlignment="0" applyProtection="0"/>
    <xf numFmtId="0" fontId="24" fillId="23" borderId="7" applyNumberFormat="0" applyAlignment="0" applyProtection="0"/>
    <xf numFmtId="0" fontId="25" fillId="23" borderId="6" applyNumberFormat="0" applyAlignment="0" applyProtection="0"/>
    <xf numFmtId="0" fontId="26" fillId="0" borderId="8" applyNumberFormat="0" applyFill="0" applyAlignment="0" applyProtection="0"/>
    <xf numFmtId="0" fontId="27" fillId="24" borderId="9" applyNumberFormat="0" applyAlignment="0" applyProtection="0"/>
    <xf numFmtId="0" fontId="28" fillId="0" borderId="0" applyNumberFormat="0" applyFill="0" applyBorder="0" applyAlignment="0" applyProtection="0"/>
    <xf numFmtId="0" fontId="9" fillId="13" borderId="2" applyNumberFormat="0" applyFont="0" applyAlignment="0" applyProtection="0"/>
    <xf numFmtId="0" fontId="29" fillId="0" borderId="0" applyNumberFormat="0" applyFill="0" applyBorder="0" applyAlignment="0" applyProtection="0"/>
    <xf numFmtId="0" fontId="1" fillId="0" borderId="10" applyNumberFormat="0" applyFill="0" applyAlignment="0" applyProtection="0"/>
    <xf numFmtId="0" fontId="30"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30" fillId="28" borderId="0" applyNumberFormat="0" applyBorder="0" applyAlignment="0" applyProtection="0"/>
    <xf numFmtId="0" fontId="30"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30" fillId="32" borderId="0" applyNumberFormat="0" applyBorder="0" applyAlignment="0" applyProtection="0"/>
    <xf numFmtId="0" fontId="30"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30" fillId="36" borderId="0" applyNumberFormat="0" applyBorder="0" applyAlignment="0" applyProtection="0"/>
    <xf numFmtId="0" fontId="30"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30" fillId="40" borderId="0" applyNumberFormat="0" applyBorder="0" applyAlignment="0" applyProtection="0"/>
    <xf numFmtId="0" fontId="30"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30" fillId="44" borderId="0" applyNumberFormat="0" applyBorder="0" applyAlignment="0" applyProtection="0"/>
    <xf numFmtId="0" fontId="30" fillId="45" borderId="0" applyNumberFormat="0" applyBorder="0" applyAlignment="0" applyProtection="0"/>
    <xf numFmtId="0" fontId="9" fillId="46" borderId="0" applyNumberFormat="0" applyBorder="0" applyAlignment="0" applyProtection="0"/>
    <xf numFmtId="0" fontId="9" fillId="47" borderId="0" applyNumberFormat="0" applyBorder="0" applyAlignment="0" applyProtection="0"/>
    <xf numFmtId="0" fontId="30" fillId="48" borderId="0" applyNumberFormat="0" applyBorder="0" applyAlignment="0" applyProtection="0"/>
    <xf numFmtId="0" fontId="33" fillId="0" borderId="11" applyFill="0" applyProtection="0">
      <alignment horizontal="right" wrapText="1"/>
    </xf>
    <xf numFmtId="9" fontId="4" fillId="0" borderId="0" applyFont="0" applyFill="0" applyBorder="0" applyAlignment="0" applyProtection="0"/>
    <xf numFmtId="9" fontId="4" fillId="0" borderId="0" applyFont="0" applyFill="0" applyBorder="0" applyAlignment="0" applyProtection="0"/>
    <xf numFmtId="3" fontId="32" fillId="0" borderId="0" applyFont="0" applyFill="0" applyBorder="0" applyAlignment="0" applyProtection="0">
      <alignment horizontal="right"/>
    </xf>
    <xf numFmtId="0" fontId="31" fillId="0" borderId="0"/>
    <xf numFmtId="0" fontId="34" fillId="0" borderId="0" applyFill="0" applyBorder="0" applyProtection="0">
      <alignment horizontal="left" wrapText="1"/>
    </xf>
    <xf numFmtId="166" fontId="32" fillId="0" borderId="0"/>
    <xf numFmtId="0" fontId="4" fillId="0" borderId="0"/>
    <xf numFmtId="2" fontId="32" fillId="0" borderId="0" applyFont="0" applyFill="0" applyBorder="0" applyAlignment="0" applyProtection="0">
      <alignment horizontal="right"/>
    </xf>
    <xf numFmtId="0" fontId="4" fillId="0" borderId="0"/>
    <xf numFmtId="165" fontId="32" fillId="0" borderId="0" applyFont="0" applyFill="0" applyBorder="0" applyAlignment="0" applyProtection="0">
      <alignment horizontal="right"/>
    </xf>
  </cellStyleXfs>
  <cellXfs count="108">
    <xf numFmtId="0" fontId="0" fillId="0" borderId="0" xfId="0"/>
    <xf numFmtId="0" fontId="0" fillId="0" borderId="0" xfId="0" applyAlignment="1">
      <alignment horizontal="left"/>
    </xf>
    <xf numFmtId="0" fontId="0" fillId="0" borderId="0" xfId="0" applyAlignment="1">
      <alignment horizontal="center"/>
    </xf>
    <xf numFmtId="0" fontId="0" fillId="0" borderId="0" xfId="0" applyFont="1"/>
    <xf numFmtId="0" fontId="0" fillId="0" borderId="0" xfId="0" applyFont="1" applyAlignment="1">
      <alignment horizontal="center"/>
    </xf>
    <xf numFmtId="0" fontId="0" fillId="0" borderId="0" xfId="0" applyFont="1" applyBorder="1" applyAlignment="1">
      <alignment horizontal="left"/>
    </xf>
    <xf numFmtId="0" fontId="0" fillId="0" borderId="0" xfId="0" applyFont="1" applyBorder="1" applyAlignment="1">
      <alignment horizontal="center"/>
    </xf>
    <xf numFmtId="0" fontId="2" fillId="0" borderId="0" xfId="0" applyFont="1" applyBorder="1" applyAlignment="1">
      <alignment horizontal="left" vertical="center"/>
    </xf>
    <xf numFmtId="0" fontId="2" fillId="0" borderId="0" xfId="0" applyFont="1" applyBorder="1" applyAlignment="1">
      <alignment horizontal="center" vertical="center"/>
    </xf>
    <xf numFmtId="0" fontId="2" fillId="0" borderId="0" xfId="0" applyFont="1" applyFill="1" applyBorder="1" applyAlignment="1">
      <alignment horizontal="left" vertical="center"/>
    </xf>
    <xf numFmtId="0" fontId="2" fillId="0" borderId="0" xfId="0" applyFont="1" applyAlignment="1">
      <alignment horizontal="left" vertical="center"/>
    </xf>
    <xf numFmtId="0" fontId="0" fillId="0" borderId="1" xfId="0" applyFont="1" applyBorder="1" applyAlignment="1">
      <alignment horizontal="left"/>
    </xf>
    <xf numFmtId="0" fontId="2" fillId="0" borderId="0" xfId="0" applyFont="1" applyAlignment="1">
      <alignment horizontal="center" vertical="center"/>
    </xf>
    <xf numFmtId="0" fontId="2" fillId="0" borderId="0" xfId="0" applyNumberFormat="1" applyFont="1" applyAlignment="1">
      <alignment horizontal="center" vertical="center"/>
    </xf>
    <xf numFmtId="0" fontId="0" fillId="0" borderId="1" xfId="0" applyFont="1" applyBorder="1" applyAlignment="1">
      <alignment horizontal="center"/>
    </xf>
    <xf numFmtId="0" fontId="0" fillId="0" borderId="0" xfId="0" applyNumberFormat="1"/>
    <xf numFmtId="0" fontId="0" fillId="0" borderId="0" xfId="0" applyBorder="1"/>
    <xf numFmtId="0" fontId="0" fillId="2" borderId="0" xfId="0" applyFill="1" applyBorder="1"/>
    <xf numFmtId="0" fontId="0" fillId="3" borderId="0" xfId="0" applyFill="1" applyBorder="1"/>
    <xf numFmtId="0" fontId="0" fillId="0" borderId="0" xfId="0" applyNumberFormat="1" applyBorder="1"/>
    <xf numFmtId="0" fontId="0" fillId="0" borderId="0" xfId="0" applyBorder="1" applyAlignment="1">
      <alignment horizontal="left"/>
    </xf>
    <xf numFmtId="0" fontId="3" fillId="0" borderId="0" xfId="0" applyNumberFormat="1" applyFont="1" applyAlignment="1">
      <alignment horizontal="center" vertical="center"/>
    </xf>
    <xf numFmtId="0" fontId="3" fillId="0" borderId="0" xfId="0" applyFont="1" applyAlignment="1">
      <alignment horizontal="left" vertical="center"/>
    </xf>
    <xf numFmtId="0" fontId="3" fillId="0" borderId="0" xfId="0" applyFont="1" applyAlignment="1">
      <alignment horizontal="center" vertical="center"/>
    </xf>
    <xf numFmtId="0" fontId="3" fillId="0" borderId="0" xfId="0" applyNumberFormat="1" applyFont="1" applyBorder="1" applyAlignment="1">
      <alignment horizontal="center"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0" fillId="0" borderId="0" xfId="0" applyBorder="1" applyAlignment="1">
      <alignment horizontal="center"/>
    </xf>
    <xf numFmtId="0" fontId="0" fillId="0" borderId="0" xfId="0" applyAlignment="1">
      <alignment horizontal="right"/>
    </xf>
    <xf numFmtId="0" fontId="4" fillId="0" borderId="0" xfId="0" applyFont="1" applyAlignment="1">
      <alignment horizontal="left"/>
    </xf>
    <xf numFmtId="0" fontId="0" fillId="0" borderId="0" xfId="0" applyAlignment="1">
      <alignment wrapText="1"/>
    </xf>
    <xf numFmtId="0" fontId="1" fillId="0" borderId="0" xfId="0" applyFont="1"/>
    <xf numFmtId="0" fontId="0" fillId="8" borderId="0" xfId="0" applyFill="1" applyBorder="1"/>
    <xf numFmtId="0" fontId="0" fillId="4" borderId="0" xfId="0" applyFill="1" applyBorder="1"/>
    <xf numFmtId="0" fontId="0" fillId="7" borderId="0" xfId="0" applyFill="1" applyBorder="1"/>
    <xf numFmtId="0" fontId="0" fillId="6" borderId="0" xfId="0" applyFill="1" applyBorder="1"/>
    <xf numFmtId="0" fontId="0" fillId="5" borderId="0" xfId="0" applyFill="1" applyBorder="1"/>
    <xf numFmtId="0" fontId="2" fillId="0" borderId="0" xfId="0" applyNumberFormat="1" applyFont="1" applyBorder="1" applyAlignment="1">
      <alignment horizontal="center" vertical="center"/>
    </xf>
    <xf numFmtId="0" fontId="0" fillId="0" borderId="0" xfId="0" applyNumberFormat="1" applyFont="1" applyBorder="1" applyAlignment="1">
      <alignment horizontal="center"/>
    </xf>
    <xf numFmtId="0" fontId="0" fillId="0"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12" borderId="0" xfId="0" applyFont="1" applyFill="1"/>
    <xf numFmtId="0" fontId="0" fillId="0" borderId="0" xfId="0" applyFont="1" applyAlignment="1">
      <alignment wrapText="1"/>
    </xf>
    <xf numFmtId="0" fontId="0" fillId="0" borderId="0" xfId="0" applyFont="1" applyFill="1"/>
    <xf numFmtId="0" fontId="0" fillId="8" borderId="0" xfId="0" applyFill="1" applyBorder="1" applyAlignment="1">
      <alignment horizontal="center"/>
    </xf>
    <xf numFmtId="0" fontId="0" fillId="2" borderId="0" xfId="0" applyFill="1" applyBorder="1" applyAlignment="1">
      <alignment horizontal="center"/>
    </xf>
    <xf numFmtId="0" fontId="0" fillId="3" borderId="0" xfId="0" applyFill="1" applyBorder="1" applyAlignment="1">
      <alignment horizontal="center"/>
    </xf>
    <xf numFmtId="0" fontId="0" fillId="4" borderId="0" xfId="0" applyFill="1" applyBorder="1" applyAlignment="1">
      <alignment horizontal="center"/>
    </xf>
    <xf numFmtId="0" fontId="0" fillId="7" borderId="0" xfId="0" applyFill="1" applyBorder="1" applyAlignment="1">
      <alignment horizontal="center"/>
    </xf>
    <xf numFmtId="0" fontId="0" fillId="6" borderId="0" xfId="0" applyFill="1" applyBorder="1" applyAlignment="1">
      <alignment horizontal="center"/>
    </xf>
    <xf numFmtId="0" fontId="0" fillId="5" borderId="0" xfId="0" applyFill="1" applyBorder="1" applyAlignment="1">
      <alignment horizontal="center"/>
    </xf>
    <xf numFmtId="0" fontId="0" fillId="10" borderId="0" xfId="0" applyFill="1" applyAlignment="1">
      <alignment horizontal="center"/>
    </xf>
    <xf numFmtId="0" fontId="0" fillId="11" borderId="0" xfId="0" applyFill="1" applyAlignment="1">
      <alignment horizontal="center"/>
    </xf>
    <xf numFmtId="0" fontId="0" fillId="12" borderId="0" xfId="0" applyFill="1" applyAlignment="1">
      <alignment horizontal="center"/>
    </xf>
    <xf numFmtId="0" fontId="0" fillId="0" borderId="0" xfId="0" applyAlignment="1">
      <alignment vertical="center"/>
    </xf>
    <xf numFmtId="0" fontId="10" fillId="0" borderId="0" xfId="0" applyFont="1" applyAlignment="1">
      <alignment vertical="center"/>
    </xf>
    <xf numFmtId="0" fontId="0" fillId="14" borderId="0" xfId="0" applyFill="1"/>
    <xf numFmtId="0" fontId="0" fillId="15" borderId="0" xfId="0" applyFill="1"/>
    <xf numFmtId="0" fontId="0" fillId="16" borderId="0" xfId="0" applyFill="1"/>
    <xf numFmtId="0" fontId="0" fillId="3" borderId="0" xfId="0" applyFill="1"/>
    <xf numFmtId="0" fontId="0" fillId="8" borderId="0" xfId="0" applyFill="1"/>
    <xf numFmtId="0" fontId="0" fillId="17" borderId="0" xfId="0" applyFill="1"/>
    <xf numFmtId="0" fontId="13" fillId="0" borderId="0" xfId="0" applyFont="1" applyFill="1" applyBorder="1"/>
    <xf numFmtId="0" fontId="14" fillId="0" borderId="0" xfId="0" applyFont="1" applyFill="1"/>
    <xf numFmtId="0" fontId="13" fillId="0" borderId="0" xfId="0" applyFont="1" applyAlignment="1">
      <alignment horizontal="right"/>
    </xf>
    <xf numFmtId="0" fontId="0" fillId="0" borderId="0" xfId="0"/>
    <xf numFmtId="0" fontId="0" fillId="0" borderId="0" xfId="0"/>
    <xf numFmtId="0" fontId="0" fillId="0" borderId="0" xfId="0"/>
    <xf numFmtId="0" fontId="0" fillId="0" borderId="0" xfId="0" applyFill="1" applyBorder="1"/>
    <xf numFmtId="0" fontId="15" fillId="0" borderId="0" xfId="0" applyFont="1" applyBorder="1" applyAlignment="1">
      <alignment horizontal="left" vertical="center"/>
    </xf>
    <xf numFmtId="0" fontId="15" fillId="0" borderId="0" xfId="0" applyFont="1" applyBorder="1" applyAlignment="1">
      <alignment horizontal="center" vertical="center"/>
    </xf>
    <xf numFmtId="0" fontId="15" fillId="0" borderId="0" xfId="0" applyNumberFormat="1" applyFont="1" applyBorder="1" applyAlignment="1">
      <alignment horizontal="center" vertical="center"/>
    </xf>
    <xf numFmtId="0" fontId="0" fillId="18" borderId="0" xfId="0" applyFill="1"/>
    <xf numFmtId="0" fontId="2" fillId="0" borderId="0" xfId="0" applyNumberFormat="1" applyFont="1" applyFill="1" applyBorder="1" applyAlignment="1" applyProtection="1"/>
    <xf numFmtId="0" fontId="0" fillId="0" borderId="0" xfId="0"/>
    <xf numFmtId="0" fontId="0" fillId="0" borderId="0" xfId="0" applyNumberFormat="1" applyFont="1" applyFill="1" applyBorder="1"/>
    <xf numFmtId="0" fontId="2" fillId="0" borderId="0" xfId="0" applyNumberFormat="1" applyFont="1" applyFill="1" applyBorder="1" applyAlignment="1" applyProtection="1"/>
    <xf numFmtId="49" fontId="0" fillId="0" borderId="0" xfId="0" applyNumberFormat="1" applyFill="1" applyAlignment="1">
      <alignment horizontal="left"/>
    </xf>
    <xf numFmtId="0" fontId="0" fillId="0" borderId="0" xfId="0" applyNumberFormat="1" applyFont="1" applyFill="1" applyBorder="1"/>
    <xf numFmtId="0" fontId="0" fillId="0" borderId="0" xfId="0" applyNumberFormat="1" applyFont="1" applyFill="1" applyBorder="1" applyAlignment="1">
      <alignment horizontal="left"/>
    </xf>
    <xf numFmtId="0" fontId="0" fillId="0" borderId="0" xfId="0" applyNumberFormat="1" applyFont="1" applyFill="1" applyBorder="1"/>
    <xf numFmtId="0" fontId="0" fillId="0" borderId="0" xfId="0" applyNumberFormat="1" applyFont="1" applyFill="1" applyBorder="1" applyAlignment="1">
      <alignment horizontal="left"/>
    </xf>
    <xf numFmtId="0" fontId="2" fillId="0" borderId="0" xfId="0" applyNumberFormat="1" applyFont="1" applyFill="1" applyBorder="1" applyAlignment="1" applyProtection="1">
      <alignment horizontal="left"/>
    </xf>
    <xf numFmtId="0" fontId="2" fillId="0" borderId="0" xfId="0" applyNumberFormat="1" applyFont="1" applyFill="1" applyBorder="1" applyAlignment="1" applyProtection="1"/>
    <xf numFmtId="0" fontId="0" fillId="0" borderId="0" xfId="0"/>
    <xf numFmtId="0" fontId="0" fillId="0" borderId="0" xfId="0" applyNumberFormat="1" applyFont="1" applyFill="1" applyBorder="1"/>
    <xf numFmtId="0" fontId="2" fillId="0" borderId="0" xfId="0" applyNumberFormat="1" applyFont="1" applyFill="1" applyBorder="1" applyAlignment="1" applyProtection="1"/>
    <xf numFmtId="0" fontId="0" fillId="0" borderId="0" xfId="0" applyAlignment="1">
      <alignment horizontal="left"/>
    </xf>
    <xf numFmtId="0" fontId="0" fillId="0" borderId="0" xfId="0" applyNumberFormat="1" applyFont="1" applyFill="1" applyBorder="1"/>
    <xf numFmtId="0" fontId="2" fillId="0" borderId="0" xfId="0" applyNumberFormat="1" applyFont="1" applyFill="1" applyBorder="1" applyAlignment="1" applyProtection="1">
      <alignment horizontal="left"/>
    </xf>
    <xf numFmtId="0" fontId="2" fillId="0" borderId="0" xfId="0" applyNumberFormat="1" applyFont="1" applyFill="1" applyBorder="1" applyAlignment="1" applyProtection="1"/>
    <xf numFmtId="0" fontId="0" fillId="0" borderId="0" xfId="0" applyNumberFormat="1" applyFont="1" applyFill="1" applyBorder="1"/>
    <xf numFmtId="0" fontId="0" fillId="0" borderId="0" xfId="0"/>
    <xf numFmtId="0" fontId="0" fillId="0" borderId="0" xfId="0" applyNumberFormat="1" applyFont="1" applyFill="1"/>
    <xf numFmtId="0" fontId="0" fillId="0" borderId="0" xfId="0" applyNumberFormat="1" applyFont="1" applyFill="1" applyBorder="1"/>
    <xf numFmtId="0" fontId="0" fillId="0" borderId="0" xfId="0" applyNumberFormat="1" applyFont="1" applyFill="1" applyBorder="1" applyAlignment="1">
      <alignment horizontal="left"/>
    </xf>
    <xf numFmtId="0" fontId="2" fillId="0" borderId="0" xfId="0" applyNumberFormat="1" applyFont="1" applyFill="1" applyBorder="1" applyAlignment="1" applyProtection="1"/>
    <xf numFmtId="0" fontId="0" fillId="0" borderId="0" xfId="0" applyNumberFormat="1" applyFont="1" applyFill="1"/>
    <xf numFmtId="0" fontId="2" fillId="0" borderId="0" xfId="0" applyNumberFormat="1" applyFont="1" applyFill="1" applyBorder="1" applyAlignment="1" applyProtection="1"/>
    <xf numFmtId="0" fontId="0" fillId="0" borderId="0" xfId="0"/>
    <xf numFmtId="0" fontId="0" fillId="0" borderId="0" xfId="0" applyAlignment="1">
      <alignment horizontal="left"/>
    </xf>
    <xf numFmtId="0" fontId="0" fillId="0" borderId="0" xfId="0" applyNumberFormat="1" applyFont="1" applyFill="1" applyBorder="1"/>
    <xf numFmtId="0" fontId="0" fillId="0" borderId="0" xfId="0" applyNumberFormat="1" applyFont="1" applyFill="1" applyBorder="1" applyAlignment="1">
      <alignment horizontal="left"/>
    </xf>
    <xf numFmtId="0" fontId="2" fillId="0" borderId="0" xfId="0" applyNumberFormat="1" applyFont="1" applyFill="1" applyBorder="1" applyAlignment="1" applyProtection="1"/>
    <xf numFmtId="0" fontId="0" fillId="0" borderId="0" xfId="0" applyNumberFormat="1" applyFont="1" applyFill="1"/>
  </cellXfs>
  <cellStyles count="70">
    <cellStyle name="1" xfId="69"/>
    <cellStyle name="2" xfId="67"/>
    <cellStyle name="20% - Accent1" xfId="36" builtinId="30" customBuiltin="1"/>
    <cellStyle name="20% - Accent2" xfId="40" builtinId="34" customBuiltin="1"/>
    <cellStyle name="20% - Accent3" xfId="44" builtinId="38" customBuiltin="1"/>
    <cellStyle name="20% - Accent4" xfId="48" builtinId="42" customBuiltin="1"/>
    <cellStyle name="20% - Accent5" xfId="52" builtinId="46" customBuiltin="1"/>
    <cellStyle name="20% - Accent6" xfId="56" builtinId="50" customBuiltin="1"/>
    <cellStyle name="40% - Accent1" xfId="37" builtinId="31" customBuiltin="1"/>
    <cellStyle name="40% - Accent2" xfId="41" builtinId="35" customBuiltin="1"/>
    <cellStyle name="40% - Accent3" xfId="45" builtinId="39" customBuiltin="1"/>
    <cellStyle name="40% - Accent4" xfId="49" builtinId="43" customBuiltin="1"/>
    <cellStyle name="40% - Accent5" xfId="53" builtinId="47" customBuiltin="1"/>
    <cellStyle name="40% - Accent6" xfId="57" builtinId="51" customBuiltin="1"/>
    <cellStyle name="60% - Accent1" xfId="38" builtinId="32" customBuiltin="1"/>
    <cellStyle name="60% - Accent2" xfId="42" builtinId="36" customBuiltin="1"/>
    <cellStyle name="60% - Accent3" xfId="46" builtinId="40" customBuiltin="1"/>
    <cellStyle name="60% - Accent4" xfId="50" builtinId="44" customBuiltin="1"/>
    <cellStyle name="60% - Accent5" xfId="54" builtinId="48" customBuiltin="1"/>
    <cellStyle name="60% - Accent6" xfId="58" builtinId="52" customBuiltin="1"/>
    <cellStyle name="Accent1" xfId="35" builtinId="29" customBuiltin="1"/>
    <cellStyle name="Accent2" xfId="39" builtinId="33" customBuiltin="1"/>
    <cellStyle name="Accent3" xfId="43" builtinId="37" customBuiltin="1"/>
    <cellStyle name="Accent4" xfId="47" builtinId="41" customBuiltin="1"/>
    <cellStyle name="Accent5" xfId="51" builtinId="45" customBuiltin="1"/>
    <cellStyle name="Accent6" xfId="55" builtinId="49" customBuiltin="1"/>
    <cellStyle name="Bad" xfId="24" builtinId="27" customBuiltin="1"/>
    <cellStyle name="Calculation" xfId="28" builtinId="22" customBuiltin="1"/>
    <cellStyle name="Check Cell" xfId="30" builtinId="23" customBuiltin="1"/>
    <cellStyle name="Comma 2" xfId="1"/>
    <cellStyle name="CommaSimple" xfId="62"/>
    <cellStyle name="Currency Simple" xfId="65"/>
    <cellStyle name="Explanatory Text" xfId="33" builtinId="53" customBuiltin="1"/>
    <cellStyle name="Good" xfId="23" builtinId="26" customBuiltin="1"/>
    <cellStyle name="Heading 1" xfId="19" builtinId="16" customBuiltin="1"/>
    <cellStyle name="Heading 2" xfId="20" builtinId="17" customBuiltin="1"/>
    <cellStyle name="Heading 3" xfId="21" builtinId="18" customBuiltin="1"/>
    <cellStyle name="Heading 4" xfId="22" builtinId="19" customBuiltin="1"/>
    <cellStyle name="Input" xfId="26" builtinId="20" customBuiltin="1"/>
    <cellStyle name="Linked Cell" xfId="29" builtinId="24" customBuiltin="1"/>
    <cellStyle name="Neutral" xfId="25" builtinId="28" customBuiltin="1"/>
    <cellStyle name="Normal" xfId="0" builtinId="0"/>
    <cellStyle name="Normal 2" xfId="2"/>
    <cellStyle name="Normal 2 2" xfId="3"/>
    <cellStyle name="Normal 2 3" xfId="4"/>
    <cellStyle name="Normal 2 4" xfId="5"/>
    <cellStyle name="Normal 2 5" xfId="68"/>
    <cellStyle name="Normal 3" xfId="6"/>
    <cellStyle name="Normal 3 2" xfId="7"/>
    <cellStyle name="Normal 3 3" xfId="8"/>
    <cellStyle name="Normal 3 4" xfId="66"/>
    <cellStyle name="Normal 4" xfId="9"/>
    <cellStyle name="Normal 4 2" xfId="10"/>
    <cellStyle name="Normal 4 3" xfId="11"/>
    <cellStyle name="Normal 4 3 2" xfId="12"/>
    <cellStyle name="Normal 5" xfId="13"/>
    <cellStyle name="Normal 5 2" xfId="14"/>
    <cellStyle name="Normal 5 3" xfId="15"/>
    <cellStyle name="Note" xfId="32" builtinId="10" customBuiltin="1"/>
    <cellStyle name="Note 2" xfId="16"/>
    <cellStyle name="NumColmHd" xfId="59"/>
    <cellStyle name="Output" xfId="27" builtinId="21" customBuiltin="1"/>
    <cellStyle name="Percent 2" xfId="17"/>
    <cellStyle name="Percent 2 2" xfId="61"/>
    <cellStyle name="Percent 2 3" xfId="60"/>
    <cellStyle name="RowLabel" xfId="64"/>
    <cellStyle name="Style 1" xfId="63"/>
    <cellStyle name="Title" xfId="18" builtinId="15" customBuiltin="1"/>
    <cellStyle name="Total" xfId="34" builtinId="25" customBuiltin="1"/>
    <cellStyle name="Warning Text" xfId="31" builtinId="11" customBuiltin="1"/>
  </cellStyles>
  <dxfs count="24">
    <dxf>
      <alignment horizontal="general" vertical="center" textRotation="0" wrapText="0" indent="0" justifyLastLine="0" shrinkToFit="0" readingOrder="0"/>
    </dxf>
    <dxf>
      <alignment horizontal="general" vertical="center"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left"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left" vertical="center" textRotation="0" wrapText="0" relativeIndent="0" justifyLastLine="0" shrinkToFit="0" readingOrder="0"/>
    </dxf>
    <dxf>
      <font>
        <b val="0"/>
        <strike val="0"/>
        <outline val="0"/>
        <shadow val="0"/>
        <u val="none"/>
        <vertAlign val="baseline"/>
        <sz val="1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scheme val="minor"/>
      </font>
      <numFmt numFmtId="0" formatCode="General"/>
      <alignment horizontal="center"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relativeIndent="0" justifyLastLine="0" shrinkToFit="0" readingOrder="0"/>
    </dxf>
    <dxf>
      <alignment horizontal="center" vertical="bottom" textRotation="0" wrapText="0" indent="0" justifyLastLine="0" shrinkToFit="0" readingOrder="0"/>
    </dxf>
    <dxf>
      <numFmt numFmtId="0" formatCode="General"/>
    </dxf>
    <dxf>
      <alignment horizontal="center" vertical="bottom" textRotation="0" wrapText="0" relativeIndent="0" justifyLastLine="0" shrinkToFit="0" readingOrder="0"/>
    </dxf>
    <dxf>
      <alignment horizontal="center" vertical="bottom" textRotation="0" wrapText="0" indent="0" justifyLastLine="0" shrinkToFit="0" readingOrder="0"/>
    </dxf>
    <dxf>
      <numFmt numFmtId="0" formatCode="General"/>
    </dxf>
    <dxf>
      <numFmt numFmtId="0" formatCode="General"/>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s>
  <tableStyles count="0" defaultTableStyle="TableStyleMedium9" defaultPivotStyle="PivotStyleLight16"/>
  <colors>
    <mruColors>
      <color rgb="FFCC78E6"/>
      <color rgb="FFFFFF66"/>
      <color rgb="FF1FA2A9"/>
      <color rgb="FF4EA7DE"/>
      <color rgb="FF7895E6"/>
      <color rgb="FF291FA9"/>
      <color rgb="FF884EDE"/>
      <color rgb="FF78E6C7"/>
      <color rgb="FFA91F9F"/>
      <color rgb="FF4EDE8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id="16" name="TemplatesTable" displayName="TemplatesTable" ref="A3:B8" totalsRowShown="0">
  <autoFilter ref="A3:B8"/>
  <sortState ref="A4:A14">
    <sortCondition ref="A3:A14"/>
  </sortState>
  <tableColumns count="2">
    <tableColumn id="1" name="Name" dataDxfId="23"/>
    <tableColumn id="2" name="Notes" dataDxfId="22"/>
  </tableColumns>
  <tableStyleInfo name="TableStyleLight1" showFirstColumn="0" showLastColumn="0" showRowStripes="1" showColumnStripes="0"/>
</table>
</file>

<file path=xl/tables/table10.xml><?xml version="1.0" encoding="utf-8"?>
<table xmlns="http://schemas.openxmlformats.org/spreadsheetml/2006/main" id="11" name="ConstructionsTable" displayName="ConstructionsTable" ref="A4:K515" totalsRowShown="0">
  <autoFilter ref="A4:K515"/>
  <sortState ref="A4:K282">
    <sortCondition ref="A3:A282"/>
  </sortState>
  <tableColumns count="11">
    <tableColumn id="1" name="Name"/>
    <tableColumn id="10" name="Construction Standard"/>
    <tableColumn id="11" name="Climate Zone Set"/>
    <tableColumn id="2" name="Intended Surface Type"/>
    <tableColumn id="3" name="Standards Construction Type"/>
    <tableColumn id="4" name="Material 1"/>
    <tableColumn id="5" name="Material 2"/>
    <tableColumn id="6" name="Material 3"/>
    <tableColumn id="7" name="Material 4"/>
    <tableColumn id="8" name="Material 5"/>
    <tableColumn id="9" name="Material 6"/>
  </tableColumns>
  <tableStyleInfo name="TableStyleLight1" showFirstColumn="0" showLastColumn="0" showRowStripes="1" showColumnStripes="0"/>
</table>
</file>

<file path=xl/tables/table11.xml><?xml version="1.0" encoding="utf-8"?>
<table xmlns="http://schemas.openxmlformats.org/spreadsheetml/2006/main" id="12" name="MaterialsTable" displayName="MaterialsTable" ref="A4:AK943" totalsRowShown="0" headerRowDxfId="2">
  <autoFilter ref="A4:AK943"/>
  <tableColumns count="37">
    <tableColumn id="1" name="Name"/>
    <tableColumn id="10" name="Material Type"/>
    <tableColumn id="25" name="Roughness"/>
    <tableColumn id="2" name="Thickness (in)"/>
    <tableColumn id="3" name="Conductivity (Btu*in/hr*ft^2*F)"/>
    <tableColumn id="4" name="Resistance (hr*ft^2*F/Btu)"/>
    <tableColumn id="5" name="Density (lb/ft^3)"/>
    <tableColumn id="6" name="Specific Heat (Btu/lbm*F)"/>
    <tableColumn id="7" name="Thermal Absorptance"/>
    <tableColumn id="8" name="Solar Absorptance"/>
    <tableColumn id="9" name="Visible Absorptance"/>
    <tableColumn id="28" name="Gas Type"/>
    <tableColumn id="11" name="U-Factor (Btu/hr*ft^2*F)"/>
    <tableColumn id="12" name="Solar Heat Gain Coefficient"/>
    <tableColumn id="13" name="Visible Transmittance"/>
    <tableColumn id="14" name="Optical Data Type"/>
    <tableColumn id="16" name="Solar Transmittance At Normal Incidence"/>
    <tableColumn id="17" name="Front Side Solar Reflectance At Normal Incidence"/>
    <tableColumn id="18" name="Back Side Solar Relectance At Normal Incidence"/>
    <tableColumn id="19" name="Visible Transmittance At Normal Incidence"/>
    <tableColumn id="20" name="Front Side Visible Reflectance At Normal Incidence"/>
    <tableColumn id="21" name="Back Side Visible Relectance At Normal Incidence"/>
    <tableColumn id="22" name="Infrared Transmittance At Normal Incidence"/>
    <tableColumn id="23" name="Front Side Infrared Hemispherical Emissivity"/>
    <tableColumn id="24" name="Back Side Infrared Hemispherical Emissivity"/>
    <tableColumn id="26" name="Dirt Correction Factor For Solar And Visible Transmittance"/>
    <tableColumn id="27" name="Solar Diffusing"/>
    <tableColumn id="15" name="Material Standard"/>
    <tableColumn id="29" name="Code Category"/>
    <tableColumn id="30" name="Code Identifier"/>
    <tableColumn id="31" name="FramingMaterial"/>
    <tableColumn id="32" name="Framing Configuration"/>
    <tableColumn id="33" name="Framing Depth"/>
    <tableColumn id="34" name="FramingSize"/>
    <tableColumn id="35" name="CavityInsulation (R-XX)"/>
    <tableColumn id="36" name="Assembly R Value (h-ft2.F/Btu)"/>
    <tableColumn id="37" name="Table 2013 JA4-10"/>
  </tableColumns>
  <tableStyleInfo name="TableStyleLight1" showFirstColumn="0" showLastColumn="0" showRowStripes="1" showColumnStripes="0"/>
</table>
</file>

<file path=xl/tables/table12.xml><?xml version="1.0" encoding="utf-8"?>
<table xmlns="http://schemas.openxmlformats.org/spreadsheetml/2006/main" id="3" name="IntendedSurfaceTypeLookup" displayName="IntendedSurfaceTypeLookup" ref="B4:B29" totalsRowShown="0" dataDxfId="1">
  <autoFilter ref="B4:B29"/>
  <tableColumns count="1">
    <tableColumn id="1" name="Name" dataDxfId="0"/>
  </tableColumns>
  <tableStyleInfo name="TableStyleLight1" showFirstColumn="0" showLastColumn="0" showRowStripes="1" showColumnStripes="0"/>
</table>
</file>

<file path=xl/tables/table13.xml><?xml version="1.0" encoding="utf-8"?>
<table xmlns="http://schemas.openxmlformats.org/spreadsheetml/2006/main" id="4" name="StandardsConstructionTypeLookup" displayName="StandardsConstructionTypeLookup" ref="D4:D21" totalsRowShown="0">
  <autoFilter ref="D4:D21"/>
  <tableColumns count="1">
    <tableColumn id="1" name="Name"/>
  </tableColumns>
  <tableStyleInfo name="TableStyleLight1" showFirstColumn="0" showLastColumn="0" showRowStripes="1" showColumnStripes="0"/>
</table>
</file>

<file path=xl/tables/table14.xml><?xml version="1.0" encoding="utf-8"?>
<table xmlns="http://schemas.openxmlformats.org/spreadsheetml/2006/main" id="17" name="SpaceTypeLookup" displayName="SpaceTypeLookup" ref="H4:H85" totalsRowShown="0">
  <autoFilter ref="H4:H85"/>
  <tableColumns count="1">
    <tableColumn id="1" name="Name"/>
  </tableColumns>
  <tableStyleInfo name="TableStyleLight1" showFirstColumn="0" showLastColumn="0" showRowStripes="1" showColumnStripes="0"/>
</table>
</file>

<file path=xl/tables/table15.xml><?xml version="1.0" encoding="utf-8"?>
<table xmlns="http://schemas.openxmlformats.org/spreadsheetml/2006/main" id="18" name="BuildingTypeLookup" displayName="BuildingTypeLookup" ref="F4:F18" totalsRowShown="0">
  <autoFilter ref="F4:F18"/>
  <tableColumns count="1">
    <tableColumn id="1" name="Name"/>
  </tableColumns>
  <tableStyleInfo name="TableStyleLight1" showFirstColumn="0" showLastColumn="0" showRowStripes="1" showColumnStripes="0"/>
</table>
</file>

<file path=xl/tables/table16.xml><?xml version="1.0" encoding="utf-8"?>
<table xmlns="http://schemas.openxmlformats.org/spreadsheetml/2006/main" id="10" name="MaterialTypeLookup" displayName="MaterialTypeLookup" ref="N4:N10" totalsRowShown="0">
  <autoFilter ref="N4:N10"/>
  <tableColumns count="1">
    <tableColumn id="1" name="Name"/>
  </tableColumns>
  <tableStyleInfo name="TableStyleLight1" showFirstColumn="0" showLastColumn="0" showRowStripes="1" showColumnStripes="0"/>
</table>
</file>

<file path=xl/tables/table17.xml><?xml version="1.0" encoding="utf-8"?>
<table xmlns="http://schemas.openxmlformats.org/spreadsheetml/2006/main" id="19" name="LightingStandardsLookup" displayName="LightingStandardsLookup" ref="J4:J10" totalsRowShown="0">
  <autoFilter ref="J4:J10"/>
  <tableColumns count="1">
    <tableColumn id="1" name="Name"/>
  </tableColumns>
  <tableStyleInfo name="TableStyleLight1" showFirstColumn="0" showLastColumn="0" showRowStripes="1" showColumnStripes="0"/>
</table>
</file>

<file path=xl/tables/table18.xml><?xml version="1.0" encoding="utf-8"?>
<table xmlns="http://schemas.openxmlformats.org/spreadsheetml/2006/main" id="20" name="VentilationStandardsLookup" displayName="VentilationStandardsLookup" ref="L4:L9" totalsRowShown="0">
  <autoFilter ref="L4:L9"/>
  <tableColumns count="1">
    <tableColumn id="1" name="Name"/>
  </tableColumns>
  <tableStyleInfo name="TableStyleLight1" showFirstColumn="0" showLastColumn="0" showRowStripes="1" showColumnStripes="0"/>
</table>
</file>

<file path=xl/tables/table2.xml><?xml version="1.0" encoding="utf-8"?>
<table xmlns="http://schemas.openxmlformats.org/spreadsheetml/2006/main" id="14" name="StandardsTable" displayName="StandardsTable" ref="A3:A17" totalsRowShown="0">
  <autoFilter ref="A3:A17"/>
  <sortState ref="A4:A42">
    <sortCondition ref="A3:A42"/>
  </sortState>
  <tableColumns count="1">
    <tableColumn id="1" name="Name" dataDxfId="21"/>
  </tableColumns>
  <tableStyleInfo name="TableStyleLight1" showFirstColumn="0" showLastColumn="0" showRowStripes="1" showColumnStripes="0"/>
</table>
</file>

<file path=xl/tables/table3.xml><?xml version="1.0" encoding="utf-8"?>
<table xmlns="http://schemas.openxmlformats.org/spreadsheetml/2006/main" id="13" name="ClimateZonesTable" displayName="ClimateZonesTable" ref="A3:D42" totalsRowShown="0">
  <autoFilter ref="A3:D42"/>
  <tableColumns count="4">
    <tableColumn id="1" name="Name" dataDxfId="20"/>
    <tableColumn id="2" name="Standard"/>
    <tableColumn id="3" name="Representative City"/>
    <tableColumn id="4" name="BCL Weather Component ID"/>
  </tableColumns>
  <tableStyleInfo name="TableStyleLight1" showFirstColumn="0" showLastColumn="0" showRowStripes="1" showColumnStripes="0"/>
</table>
</file>

<file path=xl/tables/table4.xml><?xml version="1.0" encoding="utf-8"?>
<table xmlns="http://schemas.openxmlformats.org/spreadsheetml/2006/main" id="15" name="ClimateZoneSetsTable" displayName="ClimateZoneSetsTable" ref="A3:AN57" totalsRowShown="0">
  <autoFilter ref="A3:AN57"/>
  <sortState ref="A4:AN50">
    <sortCondition ref="A3:A50"/>
  </sortState>
  <tableColumns count="40">
    <tableColumn id="1" name="Name" dataDxfId="19"/>
    <tableColumn id="2" name="Climate Zone"/>
    <tableColumn id="3" name="Climate Zone2"/>
    <tableColumn id="4" name="Climate Zone3"/>
    <tableColumn id="5" name="Climate Zone4"/>
    <tableColumn id="6" name="Climate Zone5"/>
    <tableColumn id="7" name="Climate Zone6"/>
    <tableColumn id="8" name="Climate Zone7"/>
    <tableColumn id="9" name="Climate Zone8"/>
    <tableColumn id="10" name="Climate Zone9"/>
    <tableColumn id="11" name="Climate Zone10"/>
    <tableColumn id="12" name="Climate Zone11"/>
    <tableColumn id="13" name="Climate Zone12"/>
    <tableColumn id="14" name="Climate Zone13"/>
    <tableColumn id="15" name="Climate Zone14"/>
    <tableColumn id="16" name="Climate Zone15"/>
    <tableColumn id="17" name="Climate Zone16"/>
    <tableColumn id="18" name="Climate Zone17"/>
    <tableColumn id="19" name="Climate Zone18"/>
    <tableColumn id="20" name="Climate Zone19"/>
    <tableColumn id="21" name="Climate Zone20"/>
    <tableColumn id="22" name="Climate Zone21"/>
    <tableColumn id="23" name="Climate Zone22"/>
    <tableColumn id="24" name="Climate Zone23"/>
    <tableColumn id="25" name="Climate Zone24"/>
    <tableColumn id="26" name="Climate Zone25"/>
    <tableColumn id="27" name="Climate Zone26"/>
    <tableColumn id="28" name="Climate Zone27"/>
    <tableColumn id="29" name="Climate Zone28"/>
    <tableColumn id="30" name="Climate Zone29"/>
    <tableColumn id="31" name="Climate Zone30"/>
    <tableColumn id="32" name="Climate Zone31"/>
    <tableColumn id="33" name="Climate Zone32"/>
    <tableColumn id="34" name="Climate Zone33"/>
    <tableColumn id="35" name="Climate Zone34"/>
    <tableColumn id="36" name="Climate Zone35"/>
    <tableColumn id="37" name="Climate Zone36"/>
    <tableColumn id="38" name="Climate Zone37"/>
    <tableColumn id="39" name="Climate Zone38"/>
    <tableColumn id="40" name="Climate Zone39"/>
  </tableColumns>
  <tableStyleInfo name="TableStyleLight1" showFirstColumn="0" showLastColumn="0" showRowStripes="1" showColumnStripes="0"/>
</table>
</file>

<file path=xl/tables/table5.xml><?xml version="1.0" encoding="utf-8"?>
<table xmlns="http://schemas.openxmlformats.org/spreadsheetml/2006/main" id="6" name="SpaceTypesTable" displayName="SpaceTypesTable" ref="A5:BF873" totalsRowShown="0" headerRowDxfId="18">
  <autoFilter ref="A5:BF873"/>
  <sortState ref="A6:BF875">
    <sortCondition ref="F5:F875"/>
  </sortState>
  <tableColumns count="58">
    <tableColumn id="1" name="Full Space Type Name"/>
    <tableColumn id="2" name="ImportOrder"/>
    <tableColumn id="3" name="Template"/>
    <tableColumn id="4" name="Climate Zone Set"/>
    <tableColumn id="5" name="BuildingType"/>
    <tableColumn id="6" name="SpaceType"/>
    <tableColumn id="96" name="R_G_B"/>
    <tableColumn id="7" name="Lighting Standard"/>
    <tableColumn id="8" name="Lighting Primary Space Type"/>
    <tableColumn id="9" name="Lighting Secondary Space Type"/>
    <tableColumn id="10" name="LookupColumn">
      <calculatedColumnFormula>SpaceTypesTable[[#This Row],[Lighting Standard]]&amp;SpaceTypesTable[[#This Row],[Lighting Primary Space Type]]&amp;SpaceTypesTable[[#This Row],[Lighting Secondary Space Type]]</calculatedColumnFormula>
    </tableColumn>
    <tableColumn id="13" name="Lighting (W/person)"/>
    <tableColumn id="14" name="OSM Lighting (W/ft)"/>
    <tableColumn id="17" name="STD Lighting (W/ft^2)">
      <calculatedColumnFormula>VLOOKUP(SpaceTypesTable[[#This Row],[LookupColumn]],InteriorLightingTable[],5,FALSE)</calculatedColumnFormula>
    </tableColumn>
    <tableColumn id="18" name="STD Lighting (W/person)"/>
    <tableColumn id="19" name="STD Lighting (W/ft)"/>
    <tableColumn id="22" name="Fraction to Return Air"/>
    <tableColumn id="12" name="Fraction Radiant"/>
    <tableColumn id="11" name="Fraction Visible"/>
    <tableColumn id="15" name="Lighting Sch"/>
    <tableColumn id="65" name="Ventilation Standard"/>
    <tableColumn id="66" name="Ventilation Primary Space Type"/>
    <tableColumn id="67" name="Ventilation Secondary Space Type"/>
    <tableColumn id="68" name="Lookup" dataDxfId="17"/>
    <tableColumn id="27" name="STD Ventilation (ft^3/min*ft^2)">
      <calculatedColumnFormula>VLOOKUP(SpaceTypesTable[[#This Row],[Lookup]],VentilationStandardsTable[],6,FALSE)</calculatedColumnFormula>
    </tableColumn>
    <tableColumn id="28" name="STD Ventilation (ft^3/min*person)">
      <calculatedColumnFormula>VLOOKUP(SpaceTypesTable[[#This Row],[Lookup]],VentilationStandardsTable[],5,FALSE)</calculatedColumnFormula>
    </tableColumn>
    <tableColumn id="29" name="STD Ventilation (ach)">
      <calculatedColumnFormula>VLOOKUP(SpaceTypesTable[[#This Row],[Lookup]],VentilationStandardsTable[],7,FALSE)</calculatedColumnFormula>
    </tableColumn>
    <tableColumn id="42" name="OSM Occupancy (people/1000 ft^2)2"/>
    <tableColumn id="20" name="Occupancy Sch"/>
    <tableColumn id="47" name="Activity Sch"/>
    <tableColumn id="38" name="Infiltration (ft^3/min*ft^2 ext)"/>
    <tableColumn id="101" name="Infiltration Sch"/>
    <tableColumn id="50" name="OSM Gas Equipment (Btu/hr*ft^2)"/>
    <tableColumn id="36" name="Gas Equipment Fraction Latent"/>
    <tableColumn id="40" name="Gas Equipment Fraction Radiant"/>
    <tableColumn id="39" name="Gas Equipment Fraction Lost"/>
    <tableColumn id="55" name="Gas Equipment Sch"/>
    <tableColumn id="58" name="OSM Electric Equipment (W/ft^2)"/>
    <tableColumn id="34" name="Fraction Latent"/>
    <tableColumn id="24" name="Fraction Radiant2"/>
    <tableColumn id="23" name="Fraction Lost"/>
    <tableColumn id="63" name="Electric Equipment Sch"/>
    <tableColumn id="21" name="Heating Setpoint Schedule"/>
    <tableColumn id="25" name="Cooling Setpoint Schedule"/>
    <tableColumn id="26" name="Peak Flow Rate (gal/h)"/>
    <tableColumn id="37" name="area (ft^2)"/>
    <tableColumn id="35" name="calculated (gal/h*ft^2)">
      <calculatedColumnFormula>IF(SpaceTypesTable[[#This Row],[Peak Flow Rate (gal/h)]]=0,"",SpaceTypesTable[[#This Row],[Peak Flow Rate (gal/h)]]/SpaceTypesTable[[#This Row],[area (ft^2)]])</calculatedColumnFormula>
    </tableColumn>
    <tableColumn id="30" name="Target Temperature Schedule (c)"/>
    <tableColumn id="31" name="Sensible Fraction Schedule (c)"/>
    <tableColumn id="32" name="Latent Fraction Schedule (c)"/>
    <tableColumn id="41" name="Flow Rate Fraction Schedule"/>
    <tableColumn id="46" name="62.1-2004 Exhaust (cfm/ft2)"/>
    <tableColumn id="48" name="Total Exhaust (cfm)"/>
    <tableColumn id="44" name="Exhaust Fan total eff."/>
    <tableColumn id="45" name="Exhaust Fan DP (in.w.g.)"/>
    <tableColumn id="43" name="Exhaust Fan Elec. Power (W)"/>
    <tableColumn id="49" name="Elec Power w/sf"/>
    <tableColumn id="33" name="Exhaust Sch"/>
  </tableColumns>
  <tableStyleInfo name="TableStyleLight1" showFirstColumn="0" showLastColumn="0" showRowStripes="1" showColumnStripes="0"/>
</table>
</file>

<file path=xl/tables/table6.xml><?xml version="1.0" encoding="utf-8"?>
<table xmlns="http://schemas.openxmlformats.org/spreadsheetml/2006/main" id="8" name="VentilationStandardsTable" displayName="VentilationStandardsTable" ref="A3:H299" totalsRowShown="0">
  <autoFilter ref="A3:H299"/>
  <sortState ref="A4:H299">
    <sortCondition ref="C3:C299"/>
  </sortState>
  <tableColumns count="8">
    <tableColumn id="8" name="VlookupColumn" dataDxfId="16">
      <calculatedColumnFormula>TRIM(VentilationStandardsTable[[#This Row],[Ventilation Standard]])&amp;TRIM(VentilationStandardsTable[[#This Row],[Primary Space Type]])&amp;TRIM(VentilationStandardsTable[[#This Row],[Secondary Space Type]])</calculatedColumnFormula>
    </tableColumn>
    <tableColumn id="1" name="Ventilation Standard" dataDxfId="15"/>
    <tableColumn id="2" name="Primary Space Type"/>
    <tableColumn id="3" name="Secondary Space Type"/>
    <tableColumn id="4" name="ft^3/min*person "/>
    <tableColumn id="5" name="ft^3/min*ft^2 "/>
    <tableColumn id="9" name="ach" dataDxfId="14"/>
    <tableColumn id="7" name="Notes"/>
  </tableColumns>
  <tableStyleInfo name="TableStyleLight1" showFirstColumn="0" showLastColumn="0" showRowStripes="1" showColumnStripes="0"/>
</table>
</file>

<file path=xl/tables/table7.xml><?xml version="1.0" encoding="utf-8"?>
<table xmlns="http://schemas.openxmlformats.org/spreadsheetml/2006/main" id="1" name="OccupancyStandardsTable" displayName="OccupancyStandardsTable" ref="A3:F280" totalsRowShown="0">
  <autoFilter ref="A3:F280"/>
  <tableColumns count="6">
    <tableColumn id="8" name="VlookupColumn" dataDxfId="13">
      <calculatedColumnFormula>TRIM(OccupancyStandardsTable[[#This Row],[Ventilation Standard]])&amp;TRIM(OccupancyStandardsTable[[#This Row],[Primary Space Type]])&amp;TRIM(OccupancyStandardsTable[[#This Row],[Secondary Space Type]])</calculatedColumnFormula>
    </tableColumn>
    <tableColumn id="1" name="Ventilation Standard" dataDxfId="12"/>
    <tableColumn id="2" name="Primary Space Type"/>
    <tableColumn id="3" name="Secondary Space Type"/>
    <tableColumn id="6" name="people/1000 ft^2"/>
    <tableColumn id="7" name="Notes"/>
  </tableColumns>
  <tableStyleInfo name="TableStyleLight1" showFirstColumn="0" showLastColumn="0" showRowStripes="1" showColumnStripes="0"/>
</table>
</file>

<file path=xl/tables/table8.xml><?xml version="1.0" encoding="utf-8"?>
<table xmlns="http://schemas.openxmlformats.org/spreadsheetml/2006/main" id="2" name="InteriorLightingTable" displayName="InteriorLightingTable" ref="A3:G813" totalsRowShown="0" headerRowDxfId="11" dataDxfId="10">
  <autoFilter ref="A3:G813"/>
  <tableColumns count="7">
    <tableColumn id="7" name="VLookupColumn " dataDxfId="9"/>
    <tableColumn id="1" name="Lighting Standard" dataDxfId="8"/>
    <tableColumn id="2" name="Primary Space Type" dataDxfId="7"/>
    <tableColumn id="3" name="Secondary Space Type" dataDxfId="6"/>
    <tableColumn id="4" name="W/ft^2" dataDxfId="5"/>
    <tableColumn id="5" name="W/ft" dataDxfId="4">
      <calculatedColumnFormula>InteriorLightingTable[[#This Row],[W/ft^2]]*0.9</calculatedColumnFormula>
    </tableColumn>
    <tableColumn id="6" name="Import Order" dataDxfId="3"/>
  </tableColumns>
  <tableStyleInfo name="TableStyleLight1" showFirstColumn="0" showLastColumn="0" showRowStripes="1" showColumnStripes="0"/>
</table>
</file>

<file path=xl/tables/table9.xml><?xml version="1.0" encoding="utf-8"?>
<table xmlns="http://schemas.openxmlformats.org/spreadsheetml/2006/main" id="9" name="ConstructionSetsTable" displayName="ConstructionSetsTable" ref="A4:AB878" totalsRowShown="0">
  <autoFilter ref="A4:AB878">
    <filterColumn colId="0">
      <filters>
        <filter val="90.1-2007"/>
        <filter val="90.1-2010"/>
      </filters>
    </filterColumn>
  </autoFilter>
  <sortState ref="A5:AB618">
    <sortCondition ref="A4:A618"/>
  </sortState>
  <tableColumns count="28">
    <tableColumn id="2" name="Template"/>
    <tableColumn id="3" name="Building Type"/>
    <tableColumn id="11" name="Space Type"/>
    <tableColumn id="4" name="Climate Zone Set"/>
    <tableColumn id="6" name="Exterior Walls"/>
    <tableColumn id="7" name="Exterior Floors"/>
    <tableColumn id="8" name="Exterior Roofs"/>
    <tableColumn id="9" name="Interior Walls"/>
    <tableColumn id="10" name="Interior Floors"/>
    <tableColumn id="12" name="Interior Ceilings"/>
    <tableColumn id="13" name="Ground Contact Walls"/>
    <tableColumn id="14" name="Ground Contact Floors"/>
    <tableColumn id="15" name="Ground Contact Ceilings"/>
    <tableColumn id="16" name="Exterior Fixed Windows"/>
    <tableColumn id="17" name="Exterior Operable Windows"/>
    <tableColumn id="18" name="Exterior Doors"/>
    <tableColumn id="19" name="Exterior Glass Doors"/>
    <tableColumn id="20" name="Exterior Overhead Doors"/>
    <tableColumn id="21" name="Exterior Skylights"/>
    <tableColumn id="22" name="Tubular Daylight Domes"/>
    <tableColumn id="23" name="Tubular Daylight Diffusers"/>
    <tableColumn id="24" name="Interior Fixed Windows"/>
    <tableColumn id="25" name="Interior Operable Windows"/>
    <tableColumn id="26" name="Interior Doors"/>
    <tableColumn id="27" name="Space Shading"/>
    <tableColumn id="28" name="Building Shading"/>
    <tableColumn id="29" name="Site Shading"/>
    <tableColumn id="30" name="Interior Partition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8" Type="http://schemas.openxmlformats.org/officeDocument/2006/relationships/table" Target="../tables/table18.xml"/><Relationship Id="rId3" Type="http://schemas.openxmlformats.org/officeDocument/2006/relationships/table" Target="../tables/table13.xml"/><Relationship Id="rId7" Type="http://schemas.openxmlformats.org/officeDocument/2006/relationships/table" Target="../tables/table17.xml"/><Relationship Id="rId2" Type="http://schemas.openxmlformats.org/officeDocument/2006/relationships/table" Target="../tables/table12.xml"/><Relationship Id="rId1" Type="http://schemas.openxmlformats.org/officeDocument/2006/relationships/printerSettings" Target="../printerSettings/printerSettings11.bin"/><Relationship Id="rId6" Type="http://schemas.openxmlformats.org/officeDocument/2006/relationships/table" Target="../tables/table16.xml"/><Relationship Id="rId5" Type="http://schemas.openxmlformats.org/officeDocument/2006/relationships/table" Target="../tables/table15.xml"/><Relationship Id="rId4"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RowHeight="15"/>
  <cols>
    <col min="1" max="1" width="33.7109375" customWidth="1"/>
    <col min="2" max="2" width="255.7109375" bestFit="1" customWidth="1"/>
  </cols>
  <sheetData>
    <row r="1" spans="1:2">
      <c r="A1" t="s">
        <v>1818</v>
      </c>
    </row>
    <row r="2" spans="1:2">
      <c r="A2">
        <v>0</v>
      </c>
      <c r="B2">
        <v>1</v>
      </c>
    </row>
    <row r="3" spans="1:2">
      <c r="A3" t="s">
        <v>1103</v>
      </c>
      <c r="B3" t="s">
        <v>641</v>
      </c>
    </row>
    <row r="4" spans="1:2">
      <c r="A4" s="66" t="s">
        <v>2143</v>
      </c>
      <c r="B4" s="66" t="s">
        <v>2148</v>
      </c>
    </row>
    <row r="5" spans="1:2">
      <c r="A5" s="66" t="s">
        <v>2144</v>
      </c>
      <c r="B5" s="66" t="s">
        <v>2149</v>
      </c>
    </row>
    <row r="6" spans="1:2">
      <c r="A6" s="66" t="s">
        <v>2145</v>
      </c>
      <c r="B6" s="66" t="s">
        <v>2150</v>
      </c>
    </row>
    <row r="7" spans="1:2">
      <c r="A7" s="65" t="s">
        <v>2146</v>
      </c>
      <c r="B7" s="66" t="s">
        <v>2151</v>
      </c>
    </row>
    <row r="8" spans="1:2">
      <c r="A8" s="65" t="s">
        <v>2147</v>
      </c>
      <c r="B8" s="66" t="s">
        <v>2152</v>
      </c>
    </row>
    <row r="11" spans="1:2">
      <c r="B11" s="31"/>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15"/>
  <sheetViews>
    <sheetView zoomScale="85" zoomScaleNormal="85" workbookViewId="0">
      <pane ySplit="4" topLeftCell="A422" activePane="bottomLeft" state="frozen"/>
      <selection pane="bottomLeft" activeCell="B448" sqref="B448"/>
    </sheetView>
  </sheetViews>
  <sheetFormatPr defaultRowHeight="15"/>
  <cols>
    <col min="1" max="1" width="64.140625" customWidth="1"/>
    <col min="2" max="3" width="26.42578125" customWidth="1"/>
    <col min="4" max="4" width="23.42578125" bestFit="1" customWidth="1"/>
    <col min="5" max="5" width="29" bestFit="1" customWidth="1"/>
    <col min="6" max="6" width="30" customWidth="1"/>
    <col min="7" max="7" width="41.42578125" bestFit="1" customWidth="1"/>
    <col min="8" max="8" width="35.28515625" customWidth="1"/>
    <col min="9" max="9" width="17.140625" customWidth="1"/>
    <col min="10" max="10" width="18" customWidth="1"/>
    <col min="11" max="11" width="18.7109375" customWidth="1"/>
  </cols>
  <sheetData>
    <row r="1" spans="1:11">
      <c r="A1" t="s">
        <v>1910</v>
      </c>
    </row>
    <row r="2" spans="1:11">
      <c r="A2">
        <v>0</v>
      </c>
      <c r="B2">
        <v>1</v>
      </c>
      <c r="C2">
        <v>2</v>
      </c>
      <c r="D2">
        <v>3</v>
      </c>
      <c r="E2">
        <v>4</v>
      </c>
      <c r="F2">
        <v>5</v>
      </c>
      <c r="G2">
        <v>6</v>
      </c>
      <c r="H2">
        <v>7</v>
      </c>
      <c r="I2">
        <v>8</v>
      </c>
      <c r="J2">
        <v>9</v>
      </c>
      <c r="K2">
        <v>10</v>
      </c>
    </row>
    <row r="3" spans="1:11">
      <c r="F3" t="s">
        <v>1131</v>
      </c>
      <c r="K3" t="s">
        <v>1132</v>
      </c>
    </row>
    <row r="4" spans="1:11">
      <c r="A4" t="s">
        <v>1103</v>
      </c>
      <c r="B4" t="s">
        <v>1105</v>
      </c>
      <c r="C4" t="s">
        <v>1765</v>
      </c>
      <c r="D4" t="s">
        <v>1057</v>
      </c>
      <c r="E4" t="s">
        <v>1058</v>
      </c>
      <c r="F4" t="s">
        <v>1133</v>
      </c>
      <c r="G4" t="s">
        <v>1134</v>
      </c>
      <c r="H4" t="s">
        <v>1135</v>
      </c>
      <c r="I4" t="s">
        <v>1136</v>
      </c>
      <c r="J4" t="s">
        <v>1137</v>
      </c>
      <c r="K4" t="s">
        <v>1138</v>
      </c>
    </row>
    <row r="5" spans="1:11">
      <c r="A5" t="s">
        <v>1506</v>
      </c>
      <c r="B5" t="s">
        <v>987</v>
      </c>
      <c r="C5" t="s">
        <v>790</v>
      </c>
      <c r="D5" t="s">
        <v>1061</v>
      </c>
      <c r="E5" t="s">
        <v>1066</v>
      </c>
      <c r="F5" t="s">
        <v>1395</v>
      </c>
      <c r="G5" t="s">
        <v>1252</v>
      </c>
      <c r="H5" t="s">
        <v>1395</v>
      </c>
    </row>
    <row r="6" spans="1:11">
      <c r="A6" t="s">
        <v>1575</v>
      </c>
      <c r="B6" t="s">
        <v>987</v>
      </c>
      <c r="C6" t="s">
        <v>1775</v>
      </c>
      <c r="D6" t="s">
        <v>1076</v>
      </c>
      <c r="E6" t="s">
        <v>1773</v>
      </c>
      <c r="F6" t="s">
        <v>1365</v>
      </c>
      <c r="G6" t="s">
        <v>1428</v>
      </c>
      <c r="H6" t="s">
        <v>1350</v>
      </c>
    </row>
    <row r="7" spans="1:11">
      <c r="A7" t="s">
        <v>1682</v>
      </c>
      <c r="B7" t="s">
        <v>987</v>
      </c>
      <c r="C7" t="s">
        <v>1812</v>
      </c>
      <c r="D7" t="s">
        <v>1076</v>
      </c>
      <c r="E7" t="s">
        <v>1773</v>
      </c>
      <c r="F7" t="s">
        <v>1365</v>
      </c>
      <c r="G7" t="s">
        <v>1378</v>
      </c>
      <c r="H7" t="s">
        <v>1350</v>
      </c>
    </row>
    <row r="8" spans="1:11">
      <c r="A8" t="s">
        <v>1468</v>
      </c>
      <c r="B8" t="s">
        <v>987</v>
      </c>
      <c r="C8" t="s">
        <v>1777</v>
      </c>
      <c r="D8" t="s">
        <v>1076</v>
      </c>
      <c r="E8" t="s">
        <v>1773</v>
      </c>
      <c r="F8" t="s">
        <v>1365</v>
      </c>
      <c r="G8" t="s">
        <v>1331</v>
      </c>
      <c r="H8" t="s">
        <v>1350</v>
      </c>
    </row>
    <row r="9" spans="1:11">
      <c r="A9" t="s">
        <v>1685</v>
      </c>
      <c r="B9" t="s">
        <v>987</v>
      </c>
      <c r="C9" t="s">
        <v>1778</v>
      </c>
      <c r="D9" t="s">
        <v>1076</v>
      </c>
      <c r="E9" t="s">
        <v>1773</v>
      </c>
      <c r="F9" t="s">
        <v>1365</v>
      </c>
      <c r="G9" t="s">
        <v>1421</v>
      </c>
      <c r="H9" t="s">
        <v>1350</v>
      </c>
    </row>
    <row r="10" spans="1:11">
      <c r="A10" t="s">
        <v>1706</v>
      </c>
      <c r="B10" t="s">
        <v>987</v>
      </c>
      <c r="C10" t="s">
        <v>1775</v>
      </c>
      <c r="D10" t="s">
        <v>1076</v>
      </c>
      <c r="E10" t="s">
        <v>1774</v>
      </c>
      <c r="F10" t="s">
        <v>1302</v>
      </c>
      <c r="G10" t="s">
        <v>1273</v>
      </c>
      <c r="H10" t="s">
        <v>1350</v>
      </c>
    </row>
    <row r="11" spans="1:11">
      <c r="A11" t="s">
        <v>1567</v>
      </c>
      <c r="B11" t="s">
        <v>987</v>
      </c>
      <c r="C11" t="s">
        <v>1812</v>
      </c>
      <c r="D11" t="s">
        <v>1076</v>
      </c>
      <c r="E11" t="s">
        <v>1774</v>
      </c>
      <c r="F11" t="s">
        <v>1302</v>
      </c>
      <c r="G11" t="s">
        <v>1425</v>
      </c>
      <c r="H11" t="s">
        <v>1350</v>
      </c>
    </row>
    <row r="12" spans="1:11">
      <c r="A12" t="s">
        <v>1529</v>
      </c>
      <c r="B12" t="s">
        <v>987</v>
      </c>
      <c r="C12" t="s">
        <v>1777</v>
      </c>
      <c r="D12" t="s">
        <v>1076</v>
      </c>
      <c r="E12" t="s">
        <v>1774</v>
      </c>
      <c r="F12" t="s">
        <v>1302</v>
      </c>
      <c r="G12" t="s">
        <v>1276</v>
      </c>
      <c r="H12" t="s">
        <v>1350</v>
      </c>
    </row>
    <row r="13" spans="1:11">
      <c r="A13" t="s">
        <v>1702</v>
      </c>
      <c r="B13" t="s">
        <v>987</v>
      </c>
      <c r="C13" t="s">
        <v>1778</v>
      </c>
      <c r="D13" t="s">
        <v>1076</v>
      </c>
      <c r="E13" t="s">
        <v>1774</v>
      </c>
      <c r="F13" t="s">
        <v>1302</v>
      </c>
      <c r="G13" t="s">
        <v>1366</v>
      </c>
      <c r="H13" t="s">
        <v>1350</v>
      </c>
    </row>
    <row r="14" spans="1:11">
      <c r="A14" t="s">
        <v>1709</v>
      </c>
      <c r="B14" t="s">
        <v>987</v>
      </c>
      <c r="C14" t="s">
        <v>1775</v>
      </c>
      <c r="D14" t="s">
        <v>1074</v>
      </c>
      <c r="E14" t="s">
        <v>1062</v>
      </c>
      <c r="F14" t="s">
        <v>1259</v>
      </c>
      <c r="G14" t="s">
        <v>1329</v>
      </c>
      <c r="H14" t="s">
        <v>1314</v>
      </c>
      <c r="I14" t="s">
        <v>1395</v>
      </c>
    </row>
    <row r="15" spans="1:11">
      <c r="A15" t="s">
        <v>1544</v>
      </c>
      <c r="B15" t="s">
        <v>987</v>
      </c>
      <c r="C15" t="s">
        <v>1782</v>
      </c>
      <c r="D15" t="s">
        <v>1074</v>
      </c>
      <c r="E15" t="s">
        <v>1062</v>
      </c>
      <c r="F15" t="s">
        <v>1259</v>
      </c>
      <c r="G15" t="s">
        <v>1329</v>
      </c>
      <c r="H15" t="s">
        <v>1438</v>
      </c>
      <c r="I15" t="s">
        <v>1395</v>
      </c>
    </row>
    <row r="16" spans="1:11">
      <c r="A16" t="s">
        <v>1670</v>
      </c>
      <c r="B16" t="s">
        <v>987</v>
      </c>
      <c r="C16" t="s">
        <v>1783</v>
      </c>
      <c r="D16" t="s">
        <v>1074</v>
      </c>
      <c r="E16" t="s">
        <v>1062</v>
      </c>
      <c r="F16" t="s">
        <v>1259</v>
      </c>
      <c r="G16" t="s">
        <v>1329</v>
      </c>
      <c r="H16" t="s">
        <v>1417</v>
      </c>
      <c r="I16" t="s">
        <v>1395</v>
      </c>
    </row>
    <row r="17" spans="1:9">
      <c r="A17" t="s">
        <v>1476</v>
      </c>
      <c r="B17" t="s">
        <v>987</v>
      </c>
      <c r="C17" t="s">
        <v>1784</v>
      </c>
      <c r="D17" t="s">
        <v>1074</v>
      </c>
      <c r="E17" t="s">
        <v>1062</v>
      </c>
      <c r="F17" t="s">
        <v>1259</v>
      </c>
      <c r="G17" t="s">
        <v>1329</v>
      </c>
      <c r="H17" t="s">
        <v>1258</v>
      </c>
      <c r="I17" t="s">
        <v>1395</v>
      </c>
    </row>
    <row r="18" spans="1:9">
      <c r="A18" t="s">
        <v>1555</v>
      </c>
      <c r="B18" t="s">
        <v>987</v>
      </c>
      <c r="C18" t="s">
        <v>1785</v>
      </c>
      <c r="D18" t="s">
        <v>1074</v>
      </c>
      <c r="E18" t="s">
        <v>1062</v>
      </c>
      <c r="F18" t="s">
        <v>1259</v>
      </c>
      <c r="G18" t="s">
        <v>1329</v>
      </c>
      <c r="H18" t="s">
        <v>1244</v>
      </c>
      <c r="I18" t="s">
        <v>1395</v>
      </c>
    </row>
    <row r="19" spans="1:9">
      <c r="A19" t="s">
        <v>1485</v>
      </c>
      <c r="B19" t="s">
        <v>987</v>
      </c>
      <c r="C19" t="s">
        <v>1777</v>
      </c>
      <c r="D19" t="s">
        <v>1074</v>
      </c>
      <c r="E19" t="s">
        <v>1062</v>
      </c>
      <c r="F19" t="s">
        <v>1259</v>
      </c>
      <c r="G19" t="s">
        <v>1329</v>
      </c>
      <c r="H19" t="s">
        <v>1356</v>
      </c>
      <c r="I19" t="s">
        <v>1395</v>
      </c>
    </row>
    <row r="20" spans="1:9">
      <c r="A20" t="s">
        <v>1511</v>
      </c>
      <c r="B20" t="s">
        <v>987</v>
      </c>
      <c r="C20" t="s">
        <v>1778</v>
      </c>
      <c r="D20" t="s">
        <v>1074</v>
      </c>
      <c r="E20" t="s">
        <v>1062</v>
      </c>
      <c r="F20" t="s">
        <v>1259</v>
      </c>
      <c r="G20" t="s">
        <v>1329</v>
      </c>
      <c r="H20" t="s">
        <v>1442</v>
      </c>
      <c r="I20" t="s">
        <v>1395</v>
      </c>
    </row>
    <row r="21" spans="1:9">
      <c r="A21" t="s">
        <v>1587</v>
      </c>
      <c r="B21" t="s">
        <v>987</v>
      </c>
      <c r="C21" t="s">
        <v>1775</v>
      </c>
      <c r="D21" t="s">
        <v>1074</v>
      </c>
      <c r="E21" t="s">
        <v>1062</v>
      </c>
      <c r="F21" t="s">
        <v>1259</v>
      </c>
      <c r="G21" t="s">
        <v>1329</v>
      </c>
      <c r="H21" t="s">
        <v>1438</v>
      </c>
      <c r="I21" t="s">
        <v>1395</v>
      </c>
    </row>
    <row r="22" spans="1:9">
      <c r="A22" t="s">
        <v>1700</v>
      </c>
      <c r="B22" t="s">
        <v>987</v>
      </c>
      <c r="C22" t="s">
        <v>1782</v>
      </c>
      <c r="D22" t="s">
        <v>1074</v>
      </c>
      <c r="E22" t="s">
        <v>1062</v>
      </c>
      <c r="F22" t="s">
        <v>1259</v>
      </c>
      <c r="G22" t="s">
        <v>1329</v>
      </c>
      <c r="H22" t="s">
        <v>1417</v>
      </c>
      <c r="I22" t="s">
        <v>1395</v>
      </c>
    </row>
    <row r="23" spans="1:9">
      <c r="A23" t="s">
        <v>1699</v>
      </c>
      <c r="B23" t="s">
        <v>987</v>
      </c>
      <c r="C23" t="s">
        <v>1783</v>
      </c>
      <c r="D23" t="s">
        <v>1074</v>
      </c>
      <c r="E23" t="s">
        <v>1062</v>
      </c>
      <c r="F23" t="s">
        <v>1259</v>
      </c>
      <c r="G23" t="s">
        <v>1329</v>
      </c>
      <c r="H23" t="s">
        <v>1258</v>
      </c>
      <c r="I23" t="s">
        <v>1395</v>
      </c>
    </row>
    <row r="24" spans="1:9">
      <c r="A24" t="s">
        <v>1712</v>
      </c>
      <c r="B24" t="s">
        <v>987</v>
      </c>
      <c r="C24" t="s">
        <v>1784</v>
      </c>
      <c r="D24" t="s">
        <v>1074</v>
      </c>
      <c r="E24" t="s">
        <v>1062</v>
      </c>
      <c r="F24" t="s">
        <v>1259</v>
      </c>
      <c r="G24" t="s">
        <v>1329</v>
      </c>
      <c r="H24" t="s">
        <v>1244</v>
      </c>
      <c r="I24" t="s">
        <v>1395</v>
      </c>
    </row>
    <row r="25" spans="1:9">
      <c r="A25" t="s">
        <v>1573</v>
      </c>
      <c r="B25" t="s">
        <v>987</v>
      </c>
      <c r="C25" t="s">
        <v>1785</v>
      </c>
      <c r="D25" t="s">
        <v>1074</v>
      </c>
      <c r="E25" t="s">
        <v>1062</v>
      </c>
      <c r="F25" t="s">
        <v>1259</v>
      </c>
      <c r="G25" t="s">
        <v>1329</v>
      </c>
      <c r="H25" t="s">
        <v>1356</v>
      </c>
      <c r="I25" t="s">
        <v>1395</v>
      </c>
    </row>
    <row r="26" spans="1:9">
      <c r="A26" t="s">
        <v>1534</v>
      </c>
      <c r="B26" t="s">
        <v>987</v>
      </c>
      <c r="C26" t="s">
        <v>1777</v>
      </c>
      <c r="D26" t="s">
        <v>1074</v>
      </c>
      <c r="E26" t="s">
        <v>1062</v>
      </c>
      <c r="F26" t="s">
        <v>1259</v>
      </c>
      <c r="G26" t="s">
        <v>1329</v>
      </c>
      <c r="H26" t="s">
        <v>1442</v>
      </c>
      <c r="I26" t="s">
        <v>1395</v>
      </c>
    </row>
    <row r="27" spans="1:9">
      <c r="A27" t="s">
        <v>1588</v>
      </c>
      <c r="B27" t="s">
        <v>987</v>
      </c>
      <c r="C27" t="s">
        <v>1801</v>
      </c>
      <c r="D27" t="s">
        <v>1074</v>
      </c>
      <c r="E27" t="s">
        <v>1062</v>
      </c>
      <c r="F27" t="s">
        <v>1259</v>
      </c>
      <c r="G27" t="s">
        <v>1329</v>
      </c>
      <c r="H27" t="s">
        <v>1442</v>
      </c>
      <c r="I27" t="s">
        <v>1395</v>
      </c>
    </row>
    <row r="28" spans="1:9">
      <c r="A28" t="s">
        <v>1467</v>
      </c>
      <c r="B28" t="s">
        <v>987</v>
      </c>
      <c r="C28" t="s">
        <v>1779</v>
      </c>
      <c r="D28" t="s">
        <v>1074</v>
      </c>
      <c r="E28" t="s">
        <v>1062</v>
      </c>
      <c r="F28" t="s">
        <v>1259</v>
      </c>
      <c r="G28" t="s">
        <v>1329</v>
      </c>
      <c r="H28" t="s">
        <v>1443</v>
      </c>
      <c r="I28" t="s">
        <v>1395</v>
      </c>
    </row>
    <row r="29" spans="1:9">
      <c r="A29" t="s">
        <v>1543</v>
      </c>
      <c r="B29" t="s">
        <v>987</v>
      </c>
      <c r="C29" t="s">
        <v>791</v>
      </c>
      <c r="D29" t="s">
        <v>1074</v>
      </c>
      <c r="E29" t="s">
        <v>1774</v>
      </c>
      <c r="F29" t="s">
        <v>1391</v>
      </c>
      <c r="G29" t="s">
        <v>1286</v>
      </c>
      <c r="H29" t="s">
        <v>1395</v>
      </c>
    </row>
    <row r="30" spans="1:9">
      <c r="A30" t="s">
        <v>1608</v>
      </c>
      <c r="B30" t="s">
        <v>987</v>
      </c>
      <c r="C30" t="s">
        <v>792</v>
      </c>
      <c r="D30" t="s">
        <v>1074</v>
      </c>
      <c r="E30" t="s">
        <v>1774</v>
      </c>
      <c r="F30" t="s">
        <v>1391</v>
      </c>
      <c r="G30" t="s">
        <v>1440</v>
      </c>
      <c r="H30" t="s">
        <v>1395</v>
      </c>
    </row>
    <row r="31" spans="1:9">
      <c r="A31" t="s">
        <v>1663</v>
      </c>
      <c r="B31" t="s">
        <v>987</v>
      </c>
      <c r="C31" t="s">
        <v>791</v>
      </c>
      <c r="D31" t="s">
        <v>1074</v>
      </c>
      <c r="E31" t="s">
        <v>1064</v>
      </c>
      <c r="F31" t="s">
        <v>1303</v>
      </c>
      <c r="G31" t="s">
        <v>1343</v>
      </c>
      <c r="H31" t="s">
        <v>1395</v>
      </c>
    </row>
    <row r="32" spans="1:9">
      <c r="A32" t="s">
        <v>1510</v>
      </c>
      <c r="B32" t="s">
        <v>987</v>
      </c>
      <c r="C32" t="s">
        <v>792</v>
      </c>
      <c r="D32" t="s">
        <v>1074</v>
      </c>
      <c r="E32" t="s">
        <v>1064</v>
      </c>
      <c r="F32" t="s">
        <v>1303</v>
      </c>
      <c r="G32" t="s">
        <v>1431</v>
      </c>
      <c r="H32" t="s">
        <v>1395</v>
      </c>
    </row>
    <row r="33" spans="1:8">
      <c r="A33" t="s">
        <v>1640</v>
      </c>
      <c r="B33" t="s">
        <v>987</v>
      </c>
      <c r="C33" t="s">
        <v>1813</v>
      </c>
      <c r="D33" t="s">
        <v>1074</v>
      </c>
      <c r="E33" t="s">
        <v>1066</v>
      </c>
      <c r="F33" t="s">
        <v>1318</v>
      </c>
      <c r="G33" t="s">
        <v>1284</v>
      </c>
      <c r="H33" t="s">
        <v>1395</v>
      </c>
    </row>
    <row r="34" spans="1:8">
      <c r="A34" t="s">
        <v>1636</v>
      </c>
      <c r="B34" t="s">
        <v>987</v>
      </c>
      <c r="C34" t="s">
        <v>1785</v>
      </c>
      <c r="D34" t="s">
        <v>1074</v>
      </c>
      <c r="E34" t="s">
        <v>1066</v>
      </c>
      <c r="F34" t="s">
        <v>1318</v>
      </c>
      <c r="G34" t="s">
        <v>1342</v>
      </c>
      <c r="H34" t="s">
        <v>1395</v>
      </c>
    </row>
    <row r="35" spans="1:8">
      <c r="A35" t="s">
        <v>1530</v>
      </c>
      <c r="B35" t="s">
        <v>987</v>
      </c>
      <c r="C35" t="s">
        <v>1796</v>
      </c>
      <c r="D35" t="s">
        <v>1074</v>
      </c>
      <c r="E35" t="s">
        <v>1066</v>
      </c>
      <c r="F35" t="s">
        <v>1318</v>
      </c>
      <c r="G35" t="s">
        <v>1370</v>
      </c>
      <c r="H35" t="s">
        <v>1395</v>
      </c>
    </row>
    <row r="36" spans="1:8">
      <c r="A36" t="s">
        <v>1686</v>
      </c>
      <c r="B36" t="s">
        <v>987</v>
      </c>
      <c r="C36" t="s">
        <v>1775</v>
      </c>
      <c r="D36" t="s">
        <v>1078</v>
      </c>
      <c r="F36" t="s">
        <v>1430</v>
      </c>
    </row>
    <row r="37" spans="1:8">
      <c r="A37" t="s">
        <v>1599</v>
      </c>
      <c r="B37" t="s">
        <v>987</v>
      </c>
      <c r="C37" t="s">
        <v>1782</v>
      </c>
      <c r="D37" t="s">
        <v>1078</v>
      </c>
      <c r="F37" t="s">
        <v>1410</v>
      </c>
    </row>
    <row r="38" spans="1:8">
      <c r="A38" t="s">
        <v>1697</v>
      </c>
      <c r="B38" t="s">
        <v>987</v>
      </c>
      <c r="C38" t="s">
        <v>1783</v>
      </c>
      <c r="D38" t="s">
        <v>1078</v>
      </c>
      <c r="F38" t="s">
        <v>1341</v>
      </c>
    </row>
    <row r="39" spans="1:8">
      <c r="A39" t="s">
        <v>1568</v>
      </c>
      <c r="B39" t="s">
        <v>987</v>
      </c>
      <c r="C39" t="s">
        <v>1807</v>
      </c>
      <c r="D39" t="s">
        <v>1078</v>
      </c>
      <c r="F39" t="s">
        <v>1287</v>
      </c>
    </row>
    <row r="40" spans="1:8">
      <c r="A40" t="s">
        <v>1630</v>
      </c>
      <c r="B40" t="s">
        <v>987</v>
      </c>
      <c r="C40" t="s">
        <v>1777</v>
      </c>
      <c r="D40" t="s">
        <v>1078</v>
      </c>
      <c r="F40" t="s">
        <v>1220</v>
      </c>
    </row>
    <row r="41" spans="1:8">
      <c r="A41" t="s">
        <v>1673</v>
      </c>
      <c r="B41" t="s">
        <v>987</v>
      </c>
      <c r="C41" t="s">
        <v>1778</v>
      </c>
      <c r="D41" t="s">
        <v>1078</v>
      </c>
      <c r="F41" t="s">
        <v>1238</v>
      </c>
    </row>
    <row r="42" spans="1:8">
      <c r="A42" t="s">
        <v>1714</v>
      </c>
      <c r="B42" t="s">
        <v>987</v>
      </c>
      <c r="C42" t="s">
        <v>1807</v>
      </c>
      <c r="D42" t="s">
        <v>1078</v>
      </c>
      <c r="F42" t="s">
        <v>1220</v>
      </c>
    </row>
    <row r="43" spans="1:8">
      <c r="A43" t="s">
        <v>1462</v>
      </c>
      <c r="B43" t="s">
        <v>745</v>
      </c>
      <c r="C43" t="s">
        <v>1808</v>
      </c>
      <c r="D43" t="s">
        <v>1061</v>
      </c>
      <c r="E43" t="s">
        <v>1066</v>
      </c>
      <c r="F43" t="s">
        <v>1395</v>
      </c>
      <c r="G43" t="s">
        <v>1338</v>
      </c>
      <c r="H43" t="s">
        <v>1395</v>
      </c>
    </row>
    <row r="44" spans="1:8">
      <c r="A44" t="s">
        <v>1463</v>
      </c>
      <c r="B44" t="s">
        <v>745</v>
      </c>
      <c r="C44" t="s">
        <v>1796</v>
      </c>
      <c r="D44" t="s">
        <v>1061</v>
      </c>
      <c r="E44" t="s">
        <v>1066</v>
      </c>
      <c r="F44" t="s">
        <v>1395</v>
      </c>
      <c r="G44" t="s">
        <v>1294</v>
      </c>
      <c r="H44" t="s">
        <v>1395</v>
      </c>
    </row>
    <row r="45" spans="1:8">
      <c r="A45" t="s">
        <v>1669</v>
      </c>
      <c r="B45" t="s">
        <v>745</v>
      </c>
      <c r="C45" t="s">
        <v>1813</v>
      </c>
      <c r="D45" t="s">
        <v>1076</v>
      </c>
      <c r="E45" t="s">
        <v>1773</v>
      </c>
      <c r="F45" t="s">
        <v>1365</v>
      </c>
      <c r="G45" t="s">
        <v>1339</v>
      </c>
      <c r="H45" t="s">
        <v>1350</v>
      </c>
    </row>
    <row r="46" spans="1:8">
      <c r="A46" t="s">
        <v>1482</v>
      </c>
      <c r="B46" t="s">
        <v>745</v>
      </c>
      <c r="C46" t="s">
        <v>1787</v>
      </c>
      <c r="D46" t="s">
        <v>1076</v>
      </c>
      <c r="E46" t="s">
        <v>1773</v>
      </c>
      <c r="F46" t="s">
        <v>1365</v>
      </c>
      <c r="G46" t="s">
        <v>1388</v>
      </c>
      <c r="H46" t="s">
        <v>1350</v>
      </c>
    </row>
    <row r="47" spans="1:8">
      <c r="A47" t="s">
        <v>1674</v>
      </c>
      <c r="B47" t="s">
        <v>745</v>
      </c>
      <c r="C47" t="s">
        <v>1787</v>
      </c>
      <c r="D47" t="s">
        <v>1076</v>
      </c>
      <c r="E47" t="s">
        <v>1773</v>
      </c>
      <c r="F47" t="s">
        <v>1365</v>
      </c>
      <c r="G47" t="s">
        <v>1388</v>
      </c>
      <c r="H47" t="s">
        <v>1350</v>
      </c>
    </row>
    <row r="48" spans="1:8">
      <c r="A48" t="s">
        <v>1622</v>
      </c>
      <c r="B48" t="s">
        <v>745</v>
      </c>
      <c r="C48" t="s">
        <v>1801</v>
      </c>
      <c r="D48" t="s">
        <v>1076</v>
      </c>
      <c r="E48" t="s">
        <v>1773</v>
      </c>
      <c r="F48" t="s">
        <v>1365</v>
      </c>
      <c r="G48" t="s">
        <v>1339</v>
      </c>
      <c r="H48" t="s">
        <v>1350</v>
      </c>
    </row>
    <row r="49" spans="1:9">
      <c r="A49" t="s">
        <v>1531</v>
      </c>
      <c r="B49" t="s">
        <v>745</v>
      </c>
      <c r="C49" t="s">
        <v>1779</v>
      </c>
      <c r="D49" t="s">
        <v>1076</v>
      </c>
      <c r="E49" t="s">
        <v>1773</v>
      </c>
      <c r="F49" t="s">
        <v>1365</v>
      </c>
      <c r="G49" t="s">
        <v>1424</v>
      </c>
      <c r="H49" t="s">
        <v>1350</v>
      </c>
    </row>
    <row r="50" spans="1:9">
      <c r="A50" t="s">
        <v>1623</v>
      </c>
      <c r="B50" t="s">
        <v>745</v>
      </c>
      <c r="C50" t="s">
        <v>1775</v>
      </c>
      <c r="D50" t="s">
        <v>1076</v>
      </c>
      <c r="E50" t="s">
        <v>1774</v>
      </c>
      <c r="F50" t="s">
        <v>1302</v>
      </c>
    </row>
    <row r="51" spans="1:9">
      <c r="A51" t="s">
        <v>1562</v>
      </c>
      <c r="B51" t="s">
        <v>745</v>
      </c>
      <c r="C51" t="s">
        <v>1782</v>
      </c>
      <c r="D51" t="s">
        <v>1076</v>
      </c>
      <c r="E51" t="s">
        <v>1774</v>
      </c>
      <c r="F51" t="s">
        <v>1302</v>
      </c>
      <c r="G51" t="s">
        <v>1325</v>
      </c>
      <c r="H51" t="s">
        <v>1350</v>
      </c>
    </row>
    <row r="52" spans="1:9">
      <c r="A52" t="s">
        <v>1704</v>
      </c>
      <c r="B52" t="s">
        <v>745</v>
      </c>
      <c r="C52" t="s">
        <v>1809</v>
      </c>
      <c r="D52" t="s">
        <v>1076</v>
      </c>
      <c r="E52" t="s">
        <v>1774</v>
      </c>
      <c r="F52" t="s">
        <v>1302</v>
      </c>
      <c r="G52" t="s">
        <v>1379</v>
      </c>
      <c r="H52" t="s">
        <v>1350</v>
      </c>
    </row>
    <row r="53" spans="1:9">
      <c r="A53" t="s">
        <v>1460</v>
      </c>
      <c r="B53" t="s">
        <v>745</v>
      </c>
      <c r="C53" t="s">
        <v>1787</v>
      </c>
      <c r="D53" t="s">
        <v>1076</v>
      </c>
      <c r="E53" t="s">
        <v>1774</v>
      </c>
      <c r="F53" t="s">
        <v>1302</v>
      </c>
      <c r="G53" t="s">
        <v>1232</v>
      </c>
      <c r="H53" t="s">
        <v>1350</v>
      </c>
    </row>
    <row r="54" spans="1:9">
      <c r="A54" t="s">
        <v>1472</v>
      </c>
      <c r="B54" t="s">
        <v>745</v>
      </c>
      <c r="C54" t="s">
        <v>1801</v>
      </c>
      <c r="D54" t="s">
        <v>1076</v>
      </c>
      <c r="E54" t="s">
        <v>1774</v>
      </c>
      <c r="F54" t="s">
        <v>1302</v>
      </c>
      <c r="G54" t="s">
        <v>1379</v>
      </c>
      <c r="H54" t="s">
        <v>1350</v>
      </c>
    </row>
    <row r="55" spans="1:9">
      <c r="A55" t="s">
        <v>1616</v>
      </c>
      <c r="B55" t="s">
        <v>745</v>
      </c>
      <c r="C55" t="s">
        <v>1779</v>
      </c>
      <c r="D55" t="s">
        <v>1076</v>
      </c>
      <c r="E55" t="s">
        <v>1774</v>
      </c>
      <c r="F55" t="s">
        <v>1302</v>
      </c>
      <c r="G55" t="s">
        <v>1408</v>
      </c>
      <c r="H55" t="s">
        <v>1350</v>
      </c>
    </row>
    <row r="56" spans="1:9">
      <c r="A56" t="s">
        <v>1715</v>
      </c>
      <c r="B56" t="s">
        <v>745</v>
      </c>
      <c r="C56" t="s">
        <v>1776</v>
      </c>
      <c r="D56" t="s">
        <v>1074</v>
      </c>
      <c r="E56" t="s">
        <v>1062</v>
      </c>
      <c r="F56" t="s">
        <v>1259</v>
      </c>
      <c r="G56" t="s">
        <v>1226</v>
      </c>
      <c r="H56" t="s">
        <v>1395</v>
      </c>
    </row>
    <row r="57" spans="1:9">
      <c r="A57" t="s">
        <v>1503</v>
      </c>
      <c r="B57" t="s">
        <v>745</v>
      </c>
      <c r="C57" t="s">
        <v>1809</v>
      </c>
      <c r="D57" t="s">
        <v>1074</v>
      </c>
      <c r="E57" t="s">
        <v>1062</v>
      </c>
      <c r="F57" t="s">
        <v>1259</v>
      </c>
      <c r="G57" t="s">
        <v>1226</v>
      </c>
      <c r="H57" t="s">
        <v>1333</v>
      </c>
      <c r="I57" t="s">
        <v>1395</v>
      </c>
    </row>
    <row r="58" spans="1:9">
      <c r="A58" t="s">
        <v>1554</v>
      </c>
      <c r="B58" t="s">
        <v>745</v>
      </c>
      <c r="C58" t="s">
        <v>1785</v>
      </c>
      <c r="D58" t="s">
        <v>1074</v>
      </c>
      <c r="E58" t="s">
        <v>1062</v>
      </c>
      <c r="F58" t="s">
        <v>1259</v>
      </c>
      <c r="G58" t="s">
        <v>1226</v>
      </c>
      <c r="H58" t="s">
        <v>1251</v>
      </c>
      <c r="I58" t="s">
        <v>1395</v>
      </c>
    </row>
    <row r="59" spans="1:9">
      <c r="A59" t="s">
        <v>1662</v>
      </c>
      <c r="B59" t="s">
        <v>745</v>
      </c>
      <c r="C59" t="s">
        <v>1777</v>
      </c>
      <c r="D59" t="s">
        <v>1074</v>
      </c>
      <c r="E59" t="s">
        <v>1062</v>
      </c>
      <c r="F59" t="s">
        <v>1259</v>
      </c>
      <c r="G59" t="s">
        <v>1226</v>
      </c>
      <c r="H59" t="s">
        <v>1248</v>
      </c>
      <c r="I59" t="s">
        <v>1395</v>
      </c>
    </row>
    <row r="60" spans="1:9">
      <c r="A60" t="s">
        <v>1646</v>
      </c>
      <c r="B60" t="s">
        <v>745</v>
      </c>
      <c r="C60" t="s">
        <v>1801</v>
      </c>
      <c r="D60" t="s">
        <v>1074</v>
      </c>
      <c r="E60" t="s">
        <v>1062</v>
      </c>
      <c r="F60" t="s">
        <v>1259</v>
      </c>
      <c r="G60" t="s">
        <v>1226</v>
      </c>
      <c r="H60" t="s">
        <v>1313</v>
      </c>
      <c r="I60" t="s">
        <v>1395</v>
      </c>
    </row>
    <row r="61" spans="1:9">
      <c r="A61" t="s">
        <v>1576</v>
      </c>
      <c r="B61" t="s">
        <v>745</v>
      </c>
      <c r="C61" t="s">
        <v>1779</v>
      </c>
      <c r="D61" t="s">
        <v>1074</v>
      </c>
      <c r="E61" t="s">
        <v>1062</v>
      </c>
      <c r="F61" t="s">
        <v>1259</v>
      </c>
      <c r="G61" t="s">
        <v>1226</v>
      </c>
      <c r="H61" t="s">
        <v>1289</v>
      </c>
      <c r="I61" t="s">
        <v>1395</v>
      </c>
    </row>
    <row r="62" spans="1:9">
      <c r="A62" t="s">
        <v>1578</v>
      </c>
      <c r="B62" t="s">
        <v>745</v>
      </c>
      <c r="C62" t="s">
        <v>1776</v>
      </c>
      <c r="D62" t="s">
        <v>1074</v>
      </c>
      <c r="E62" t="s">
        <v>1062</v>
      </c>
      <c r="F62" t="s">
        <v>1259</v>
      </c>
      <c r="G62" t="s">
        <v>1226</v>
      </c>
      <c r="H62" t="s">
        <v>1333</v>
      </c>
      <c r="I62" t="s">
        <v>1395</v>
      </c>
    </row>
    <row r="63" spans="1:9">
      <c r="A63" t="s">
        <v>1649</v>
      </c>
      <c r="B63" t="s">
        <v>745</v>
      </c>
      <c r="C63" t="s">
        <v>1783</v>
      </c>
      <c r="D63" t="s">
        <v>1074</v>
      </c>
      <c r="E63" t="s">
        <v>1062</v>
      </c>
      <c r="F63" t="s">
        <v>1259</v>
      </c>
      <c r="G63" t="s">
        <v>1226</v>
      </c>
      <c r="H63" t="s">
        <v>1251</v>
      </c>
      <c r="I63" t="s">
        <v>1395</v>
      </c>
    </row>
    <row r="64" spans="1:9">
      <c r="A64" t="s">
        <v>1672</v>
      </c>
      <c r="B64" t="s">
        <v>745</v>
      </c>
      <c r="C64" t="s">
        <v>1784</v>
      </c>
      <c r="D64" t="s">
        <v>1074</v>
      </c>
      <c r="E64" t="s">
        <v>1062</v>
      </c>
      <c r="F64" t="s">
        <v>1259</v>
      </c>
      <c r="G64" t="s">
        <v>1226</v>
      </c>
      <c r="H64" t="s">
        <v>1248</v>
      </c>
      <c r="I64" t="s">
        <v>1395</v>
      </c>
    </row>
    <row r="65" spans="1:9">
      <c r="A65" t="s">
        <v>1548</v>
      </c>
      <c r="B65" t="s">
        <v>745</v>
      </c>
      <c r="C65" t="s">
        <v>1787</v>
      </c>
      <c r="D65" t="s">
        <v>1074</v>
      </c>
      <c r="E65" t="s">
        <v>1062</v>
      </c>
      <c r="F65" t="s">
        <v>1259</v>
      </c>
      <c r="G65" t="s">
        <v>1226</v>
      </c>
      <c r="H65" t="s">
        <v>1313</v>
      </c>
      <c r="I65" t="s">
        <v>1395</v>
      </c>
    </row>
    <row r="66" spans="1:9">
      <c r="A66" t="s">
        <v>1648</v>
      </c>
      <c r="B66" t="s">
        <v>745</v>
      </c>
      <c r="C66" t="s">
        <v>1801</v>
      </c>
      <c r="D66" t="s">
        <v>1074</v>
      </c>
      <c r="E66" t="s">
        <v>1062</v>
      </c>
      <c r="F66" t="s">
        <v>1259</v>
      </c>
      <c r="G66" t="s">
        <v>1226</v>
      </c>
      <c r="H66" t="s">
        <v>1289</v>
      </c>
      <c r="I66" t="s">
        <v>1395</v>
      </c>
    </row>
    <row r="67" spans="1:9">
      <c r="A67" t="s">
        <v>1655</v>
      </c>
      <c r="B67" t="s">
        <v>745</v>
      </c>
      <c r="C67" t="s">
        <v>1779</v>
      </c>
      <c r="D67" t="s">
        <v>1074</v>
      </c>
      <c r="E67" t="s">
        <v>1062</v>
      </c>
      <c r="F67" t="s">
        <v>1259</v>
      </c>
      <c r="G67" t="s">
        <v>1226</v>
      </c>
      <c r="H67" t="s">
        <v>1401</v>
      </c>
      <c r="I67" t="s">
        <v>1395</v>
      </c>
    </row>
    <row r="68" spans="1:9">
      <c r="A68" t="s">
        <v>1501</v>
      </c>
      <c r="B68" t="s">
        <v>745</v>
      </c>
      <c r="C68" t="s">
        <v>1775</v>
      </c>
      <c r="D68" t="s">
        <v>1074</v>
      </c>
      <c r="E68" t="s">
        <v>1774</v>
      </c>
      <c r="F68" t="s">
        <v>1391</v>
      </c>
      <c r="G68" t="s">
        <v>1395</v>
      </c>
    </row>
    <row r="69" spans="1:9">
      <c r="A69" t="s">
        <v>1549</v>
      </c>
      <c r="B69" t="s">
        <v>745</v>
      </c>
      <c r="C69" t="s">
        <v>1817</v>
      </c>
      <c r="D69" t="s">
        <v>1074</v>
      </c>
      <c r="E69" t="s">
        <v>1774</v>
      </c>
      <c r="F69" t="s">
        <v>1391</v>
      </c>
      <c r="G69" t="s">
        <v>1256</v>
      </c>
      <c r="H69" t="s">
        <v>1395</v>
      </c>
    </row>
    <row r="70" spans="1:9">
      <c r="A70" t="s">
        <v>1668</v>
      </c>
      <c r="B70" t="s">
        <v>745</v>
      </c>
      <c r="C70" t="s">
        <v>1784</v>
      </c>
      <c r="D70" t="s">
        <v>1074</v>
      </c>
      <c r="E70" t="s">
        <v>1774</v>
      </c>
      <c r="F70" t="s">
        <v>1391</v>
      </c>
      <c r="G70" t="s">
        <v>1236</v>
      </c>
      <c r="H70" t="s">
        <v>1395</v>
      </c>
    </row>
    <row r="71" spans="1:9">
      <c r="A71" t="s">
        <v>1536</v>
      </c>
      <c r="B71" t="s">
        <v>745</v>
      </c>
      <c r="C71" t="s">
        <v>1785</v>
      </c>
      <c r="D71" t="s">
        <v>1074</v>
      </c>
      <c r="E71" t="s">
        <v>1774</v>
      </c>
      <c r="F71" t="s">
        <v>1391</v>
      </c>
      <c r="G71" t="s">
        <v>1422</v>
      </c>
      <c r="H71" t="s">
        <v>1395</v>
      </c>
    </row>
    <row r="72" spans="1:9">
      <c r="A72" t="s">
        <v>1643</v>
      </c>
      <c r="B72" t="s">
        <v>745</v>
      </c>
      <c r="C72" t="s">
        <v>1796</v>
      </c>
      <c r="D72" t="s">
        <v>1074</v>
      </c>
      <c r="E72" t="s">
        <v>1774</v>
      </c>
      <c r="F72" t="s">
        <v>1391</v>
      </c>
      <c r="G72" t="s">
        <v>1269</v>
      </c>
      <c r="H72" t="s">
        <v>1395</v>
      </c>
    </row>
    <row r="73" spans="1:9">
      <c r="A73" t="s">
        <v>1514</v>
      </c>
      <c r="B73" t="s">
        <v>745</v>
      </c>
      <c r="C73" t="s">
        <v>1813</v>
      </c>
      <c r="D73" t="s">
        <v>1074</v>
      </c>
      <c r="E73" t="s">
        <v>1064</v>
      </c>
      <c r="F73" t="s">
        <v>1318</v>
      </c>
      <c r="G73" t="s">
        <v>1292</v>
      </c>
      <c r="H73" t="s">
        <v>1395</v>
      </c>
    </row>
    <row r="74" spans="1:9">
      <c r="A74" t="s">
        <v>1605</v>
      </c>
      <c r="B74" t="s">
        <v>745</v>
      </c>
      <c r="C74" t="s">
        <v>1787</v>
      </c>
      <c r="D74" t="s">
        <v>1074</v>
      </c>
      <c r="E74" t="s">
        <v>1064</v>
      </c>
      <c r="F74" t="s">
        <v>1318</v>
      </c>
      <c r="G74" t="s">
        <v>1441</v>
      </c>
      <c r="H74" t="s">
        <v>1395</v>
      </c>
    </row>
    <row r="75" spans="1:9">
      <c r="A75" t="s">
        <v>1493</v>
      </c>
      <c r="B75" t="s">
        <v>745</v>
      </c>
      <c r="C75" t="s">
        <v>1778</v>
      </c>
      <c r="D75" t="s">
        <v>1074</v>
      </c>
      <c r="E75" t="s">
        <v>1064</v>
      </c>
      <c r="F75" t="s">
        <v>1318</v>
      </c>
      <c r="G75" t="s">
        <v>1328</v>
      </c>
      <c r="H75" t="s">
        <v>1395</v>
      </c>
    </row>
    <row r="76" spans="1:9">
      <c r="A76" t="s">
        <v>1491</v>
      </c>
      <c r="B76" t="s">
        <v>745</v>
      </c>
      <c r="C76" t="s">
        <v>1783</v>
      </c>
      <c r="D76" t="s">
        <v>1074</v>
      </c>
      <c r="E76" t="s">
        <v>1064</v>
      </c>
      <c r="F76" t="s">
        <v>1318</v>
      </c>
      <c r="G76" t="s">
        <v>1441</v>
      </c>
      <c r="H76" t="s">
        <v>1395</v>
      </c>
    </row>
    <row r="77" spans="1:9">
      <c r="A77" t="s">
        <v>1551</v>
      </c>
      <c r="B77" t="s">
        <v>745</v>
      </c>
      <c r="C77" t="s">
        <v>1811</v>
      </c>
      <c r="D77" t="s">
        <v>1074</v>
      </c>
      <c r="E77" t="s">
        <v>1064</v>
      </c>
      <c r="F77" t="s">
        <v>1318</v>
      </c>
      <c r="G77" t="s">
        <v>1328</v>
      </c>
      <c r="H77" t="s">
        <v>1395</v>
      </c>
    </row>
    <row r="78" spans="1:9">
      <c r="A78" t="s">
        <v>1560</v>
      </c>
      <c r="B78" t="s">
        <v>745</v>
      </c>
      <c r="C78" t="s">
        <v>1779</v>
      </c>
      <c r="D78" t="s">
        <v>1074</v>
      </c>
      <c r="E78" t="s">
        <v>1064</v>
      </c>
      <c r="F78" t="s">
        <v>1318</v>
      </c>
      <c r="G78" t="s">
        <v>1383</v>
      </c>
      <c r="H78" t="s">
        <v>1395</v>
      </c>
    </row>
    <row r="79" spans="1:9">
      <c r="A79" t="s">
        <v>1537</v>
      </c>
      <c r="B79" t="s">
        <v>745</v>
      </c>
      <c r="C79" t="s">
        <v>1816</v>
      </c>
      <c r="D79" t="s">
        <v>1074</v>
      </c>
      <c r="E79" t="s">
        <v>1066</v>
      </c>
      <c r="F79" t="s">
        <v>1318</v>
      </c>
      <c r="G79" t="s">
        <v>1219</v>
      </c>
      <c r="H79" t="s">
        <v>1395</v>
      </c>
    </row>
    <row r="80" spans="1:9">
      <c r="A80" t="s">
        <v>1593</v>
      </c>
      <c r="B80" t="s">
        <v>745</v>
      </c>
      <c r="C80" t="s">
        <v>1779</v>
      </c>
      <c r="D80" t="s">
        <v>1074</v>
      </c>
      <c r="E80" t="s">
        <v>1066</v>
      </c>
      <c r="F80" t="s">
        <v>1318</v>
      </c>
      <c r="G80" t="s">
        <v>1324</v>
      </c>
      <c r="H80" t="s">
        <v>1395</v>
      </c>
    </row>
    <row r="81" spans="1:8">
      <c r="A81" t="s">
        <v>1552</v>
      </c>
      <c r="B81" t="s">
        <v>745</v>
      </c>
      <c r="C81" t="s">
        <v>1776</v>
      </c>
      <c r="D81" t="s">
        <v>1078</v>
      </c>
      <c r="F81" t="s">
        <v>1268</v>
      </c>
    </row>
    <row r="82" spans="1:8">
      <c r="A82" t="s">
        <v>1639</v>
      </c>
      <c r="B82" t="s">
        <v>745</v>
      </c>
      <c r="C82" t="s">
        <v>1810</v>
      </c>
      <c r="D82" t="s">
        <v>1078</v>
      </c>
      <c r="F82" t="s">
        <v>1310</v>
      </c>
    </row>
    <row r="83" spans="1:8">
      <c r="A83" t="s">
        <v>1505</v>
      </c>
      <c r="B83" t="s">
        <v>745</v>
      </c>
      <c r="C83" t="s">
        <v>1797</v>
      </c>
      <c r="D83" t="s">
        <v>1078</v>
      </c>
      <c r="F83" t="s">
        <v>1282</v>
      </c>
    </row>
    <row r="84" spans="1:8">
      <c r="A84" t="s">
        <v>1688</v>
      </c>
      <c r="B84" t="s">
        <v>745</v>
      </c>
      <c r="C84" t="s">
        <v>1811</v>
      </c>
      <c r="D84" t="s">
        <v>1078</v>
      </c>
      <c r="F84" t="s">
        <v>1267</v>
      </c>
    </row>
    <row r="85" spans="1:8">
      <c r="A85" t="s">
        <v>1458</v>
      </c>
      <c r="B85" t="s">
        <v>745</v>
      </c>
      <c r="C85" t="s">
        <v>1801</v>
      </c>
      <c r="D85" t="s">
        <v>1078</v>
      </c>
      <c r="F85" t="s">
        <v>1322</v>
      </c>
    </row>
    <row r="86" spans="1:8">
      <c r="A86" t="s">
        <v>1517</v>
      </c>
      <c r="B86" t="s">
        <v>745</v>
      </c>
      <c r="C86" t="s">
        <v>1779</v>
      </c>
      <c r="D86" t="s">
        <v>1078</v>
      </c>
      <c r="F86" t="s">
        <v>1336</v>
      </c>
    </row>
    <row r="87" spans="1:8">
      <c r="A87" t="s">
        <v>1470</v>
      </c>
      <c r="B87" t="s">
        <v>745</v>
      </c>
      <c r="C87" t="s">
        <v>1797</v>
      </c>
      <c r="D87" t="s">
        <v>1078</v>
      </c>
      <c r="F87" t="s">
        <v>1445</v>
      </c>
    </row>
    <row r="88" spans="1:8">
      <c r="A88" t="s">
        <v>1603</v>
      </c>
      <c r="B88" t="s">
        <v>745</v>
      </c>
      <c r="C88" t="s">
        <v>1811</v>
      </c>
      <c r="D88" t="s">
        <v>1078</v>
      </c>
      <c r="F88" t="s">
        <v>1250</v>
      </c>
    </row>
    <row r="89" spans="1:8">
      <c r="A89" t="s">
        <v>1653</v>
      </c>
      <c r="B89" t="s">
        <v>745</v>
      </c>
      <c r="C89" t="s">
        <v>1801</v>
      </c>
      <c r="D89" t="s">
        <v>1078</v>
      </c>
      <c r="F89" t="s">
        <v>1426</v>
      </c>
    </row>
    <row r="90" spans="1:8">
      <c r="A90" t="s">
        <v>1541</v>
      </c>
      <c r="B90" t="s">
        <v>745</v>
      </c>
      <c r="C90" t="s">
        <v>1779</v>
      </c>
      <c r="D90" t="s">
        <v>1078</v>
      </c>
      <c r="F90" t="s">
        <v>1209</v>
      </c>
    </row>
    <row r="91" spans="1:8">
      <c r="A91" t="s">
        <v>1542</v>
      </c>
      <c r="B91" t="s">
        <v>745</v>
      </c>
      <c r="C91" t="s">
        <v>1810</v>
      </c>
      <c r="D91" t="s">
        <v>1078</v>
      </c>
      <c r="F91" t="s">
        <v>1250</v>
      </c>
    </row>
    <row r="92" spans="1:8">
      <c r="A92" t="s">
        <v>1671</v>
      </c>
      <c r="B92" t="s">
        <v>745</v>
      </c>
      <c r="C92" t="s">
        <v>1810</v>
      </c>
      <c r="D92" t="s">
        <v>1078</v>
      </c>
      <c r="F92" t="s">
        <v>1267</v>
      </c>
    </row>
    <row r="93" spans="1:8">
      <c r="A93" t="s">
        <v>1579</v>
      </c>
      <c r="B93" t="s">
        <v>745</v>
      </c>
      <c r="C93" t="s">
        <v>790</v>
      </c>
      <c r="D93" t="s">
        <v>1078</v>
      </c>
      <c r="F93" t="s">
        <v>1345</v>
      </c>
    </row>
    <row r="94" spans="1:8">
      <c r="A94" t="s">
        <v>1559</v>
      </c>
      <c r="C94" t="s">
        <v>790</v>
      </c>
      <c r="D94" t="s">
        <v>1065</v>
      </c>
      <c r="E94" t="s">
        <v>1066</v>
      </c>
      <c r="F94" t="s">
        <v>1365</v>
      </c>
      <c r="G94" t="s">
        <v>1350</v>
      </c>
    </row>
    <row r="95" spans="1:8">
      <c r="A95" t="s">
        <v>1617</v>
      </c>
      <c r="C95" t="s">
        <v>1775</v>
      </c>
      <c r="D95" t="s">
        <v>1061</v>
      </c>
      <c r="E95" t="s">
        <v>1066</v>
      </c>
      <c r="F95" t="s">
        <v>1395</v>
      </c>
      <c r="G95" t="s">
        <v>1446</v>
      </c>
      <c r="H95" t="s">
        <v>1395</v>
      </c>
    </row>
    <row r="96" spans="1:8">
      <c r="A96" t="s">
        <v>1453</v>
      </c>
      <c r="C96" t="s">
        <v>1780</v>
      </c>
      <c r="D96" t="s">
        <v>1061</v>
      </c>
      <c r="E96" t="s">
        <v>1066</v>
      </c>
      <c r="F96" t="s">
        <v>1395</v>
      </c>
      <c r="G96" t="s">
        <v>1397</v>
      </c>
      <c r="H96" t="s">
        <v>1395</v>
      </c>
    </row>
    <row r="97" spans="1:8">
      <c r="A97" t="s">
        <v>1528</v>
      </c>
      <c r="C97" t="s">
        <v>1798</v>
      </c>
      <c r="D97" t="s">
        <v>1061</v>
      </c>
      <c r="E97" t="s">
        <v>1066</v>
      </c>
      <c r="F97" t="s">
        <v>1395</v>
      </c>
      <c r="G97" t="s">
        <v>1239</v>
      </c>
      <c r="H97" t="s">
        <v>1395</v>
      </c>
    </row>
    <row r="98" spans="1:8">
      <c r="A98" t="s">
        <v>1563</v>
      </c>
      <c r="C98" t="s">
        <v>1786</v>
      </c>
      <c r="D98" t="s">
        <v>1061</v>
      </c>
      <c r="E98" t="s">
        <v>1066</v>
      </c>
      <c r="F98" t="s">
        <v>1395</v>
      </c>
      <c r="G98" t="s">
        <v>1327</v>
      </c>
      <c r="H98" t="s">
        <v>1395</v>
      </c>
    </row>
    <row r="99" spans="1:8">
      <c r="A99" t="s">
        <v>1708</v>
      </c>
      <c r="C99" t="s">
        <v>1781</v>
      </c>
      <c r="D99" t="s">
        <v>1061</v>
      </c>
      <c r="E99" t="s">
        <v>1066</v>
      </c>
      <c r="F99" t="s">
        <v>1395</v>
      </c>
      <c r="G99" t="s">
        <v>1307</v>
      </c>
      <c r="H99" t="s">
        <v>1395</v>
      </c>
    </row>
    <row r="100" spans="1:8">
      <c r="A100" t="s">
        <v>1613</v>
      </c>
      <c r="C100" t="s">
        <v>1781</v>
      </c>
      <c r="D100" t="s">
        <v>1061</v>
      </c>
      <c r="E100" t="s">
        <v>1066</v>
      </c>
      <c r="F100" t="s">
        <v>1395</v>
      </c>
      <c r="G100" t="s">
        <v>1224</v>
      </c>
      <c r="H100" t="s">
        <v>1395</v>
      </c>
    </row>
    <row r="101" spans="1:8">
      <c r="A101" t="s">
        <v>1456</v>
      </c>
      <c r="C101" t="s">
        <v>1793</v>
      </c>
      <c r="D101" t="s">
        <v>1061</v>
      </c>
      <c r="E101" t="s">
        <v>1066</v>
      </c>
      <c r="F101" t="s">
        <v>1395</v>
      </c>
      <c r="G101" t="s">
        <v>1271</v>
      </c>
      <c r="H101" t="s">
        <v>1395</v>
      </c>
    </row>
    <row r="102" spans="1:8">
      <c r="A102" t="s">
        <v>1550</v>
      </c>
      <c r="C102" t="s">
        <v>1794</v>
      </c>
      <c r="D102" t="s">
        <v>1061</v>
      </c>
      <c r="E102" t="s">
        <v>1066</v>
      </c>
      <c r="F102" t="s">
        <v>1395</v>
      </c>
      <c r="G102" t="s">
        <v>1266</v>
      </c>
      <c r="H102" t="s">
        <v>1395</v>
      </c>
    </row>
    <row r="103" spans="1:8">
      <c r="A103" t="s">
        <v>1611</v>
      </c>
      <c r="C103" t="s">
        <v>1795</v>
      </c>
      <c r="D103" t="s">
        <v>1061</v>
      </c>
      <c r="E103" t="s">
        <v>1066</v>
      </c>
      <c r="F103" t="s">
        <v>1395</v>
      </c>
      <c r="G103" t="s">
        <v>1225</v>
      </c>
      <c r="H103" t="s">
        <v>1395</v>
      </c>
    </row>
    <row r="104" spans="1:8">
      <c r="A104" t="s">
        <v>1582</v>
      </c>
      <c r="C104" t="s">
        <v>1788</v>
      </c>
      <c r="D104" t="s">
        <v>1061</v>
      </c>
      <c r="E104" t="s">
        <v>1066</v>
      </c>
      <c r="F104" t="s">
        <v>1395</v>
      </c>
      <c r="G104" t="s">
        <v>1373</v>
      </c>
      <c r="H104" t="s">
        <v>1395</v>
      </c>
    </row>
    <row r="105" spans="1:8">
      <c r="A105" t="s">
        <v>1461</v>
      </c>
      <c r="C105" t="s">
        <v>1789</v>
      </c>
      <c r="D105" t="s">
        <v>1061</v>
      </c>
      <c r="E105" t="s">
        <v>1066</v>
      </c>
      <c r="F105" t="s">
        <v>1395</v>
      </c>
      <c r="G105" t="s">
        <v>1308</v>
      </c>
      <c r="H105" t="s">
        <v>1395</v>
      </c>
    </row>
    <row r="106" spans="1:8">
      <c r="A106" t="s">
        <v>1449</v>
      </c>
      <c r="C106" t="s">
        <v>1791</v>
      </c>
      <c r="D106" t="s">
        <v>1061</v>
      </c>
      <c r="E106" t="s">
        <v>1066</v>
      </c>
      <c r="F106" t="s">
        <v>1395</v>
      </c>
      <c r="G106" t="s">
        <v>1240</v>
      </c>
      <c r="H106" t="s">
        <v>1395</v>
      </c>
    </row>
    <row r="107" spans="1:8">
      <c r="A107" t="s">
        <v>1711</v>
      </c>
      <c r="C107" t="s">
        <v>1792</v>
      </c>
      <c r="D107" t="s">
        <v>1061</v>
      </c>
      <c r="E107" t="s">
        <v>1066</v>
      </c>
      <c r="F107" t="s">
        <v>1395</v>
      </c>
      <c r="G107" t="s">
        <v>1420</v>
      </c>
      <c r="H107" t="s">
        <v>1395</v>
      </c>
    </row>
    <row r="108" spans="1:8">
      <c r="A108" t="s">
        <v>1572</v>
      </c>
      <c r="C108" t="s">
        <v>1801</v>
      </c>
      <c r="D108" t="s">
        <v>1061</v>
      </c>
      <c r="E108" t="s">
        <v>1066</v>
      </c>
      <c r="F108" t="s">
        <v>1395</v>
      </c>
      <c r="G108" t="s">
        <v>1380</v>
      </c>
      <c r="H108" t="s">
        <v>1395</v>
      </c>
    </row>
    <row r="109" spans="1:8">
      <c r="A109" t="s">
        <v>1596</v>
      </c>
      <c r="C109" t="s">
        <v>1779</v>
      </c>
      <c r="D109" t="s">
        <v>1061</v>
      </c>
      <c r="E109" t="s">
        <v>1066</v>
      </c>
      <c r="F109" t="s">
        <v>1395</v>
      </c>
      <c r="G109" t="s">
        <v>1377</v>
      </c>
      <c r="H109" t="s">
        <v>1395</v>
      </c>
    </row>
    <row r="110" spans="1:8">
      <c r="A110" t="s">
        <v>1624</v>
      </c>
      <c r="C110" t="s">
        <v>1775</v>
      </c>
      <c r="D110" t="s">
        <v>1076</v>
      </c>
      <c r="E110" t="s">
        <v>1773</v>
      </c>
      <c r="F110" t="s">
        <v>1365</v>
      </c>
      <c r="G110" t="s">
        <v>1321</v>
      </c>
      <c r="H110" t="s">
        <v>1350</v>
      </c>
    </row>
    <row r="111" spans="1:8">
      <c r="A111" t="s">
        <v>1539</v>
      </c>
      <c r="C111" t="s">
        <v>1780</v>
      </c>
      <c r="D111" t="s">
        <v>1076</v>
      </c>
      <c r="E111" t="s">
        <v>1773</v>
      </c>
      <c r="F111" t="s">
        <v>1365</v>
      </c>
      <c r="G111" t="s">
        <v>1361</v>
      </c>
      <c r="H111" t="s">
        <v>1350</v>
      </c>
    </row>
    <row r="112" spans="1:8">
      <c r="A112" t="s">
        <v>1451</v>
      </c>
      <c r="C112" t="s">
        <v>1798</v>
      </c>
      <c r="D112" t="s">
        <v>1076</v>
      </c>
      <c r="E112" t="s">
        <v>1773</v>
      </c>
      <c r="F112" t="s">
        <v>1365</v>
      </c>
      <c r="G112" t="s">
        <v>1235</v>
      </c>
      <c r="H112" t="s">
        <v>1350</v>
      </c>
    </row>
    <row r="113" spans="1:8">
      <c r="A113" t="s">
        <v>1508</v>
      </c>
      <c r="C113" t="s">
        <v>1786</v>
      </c>
      <c r="D113" t="s">
        <v>1076</v>
      </c>
      <c r="E113" t="s">
        <v>1773</v>
      </c>
      <c r="F113" t="s">
        <v>1365</v>
      </c>
      <c r="G113" t="s">
        <v>1374</v>
      </c>
      <c r="H113" t="s">
        <v>1350</v>
      </c>
    </row>
    <row r="114" spans="1:8">
      <c r="A114" t="s">
        <v>1660</v>
      </c>
      <c r="C114" t="s">
        <v>1781</v>
      </c>
      <c r="D114" t="s">
        <v>1076</v>
      </c>
      <c r="E114" t="s">
        <v>1773</v>
      </c>
      <c r="F114" t="s">
        <v>1365</v>
      </c>
      <c r="G114" t="s">
        <v>1349</v>
      </c>
      <c r="H114" t="s">
        <v>1350</v>
      </c>
    </row>
    <row r="115" spans="1:8">
      <c r="A115" t="s">
        <v>1705</v>
      </c>
      <c r="C115" t="s">
        <v>1781</v>
      </c>
      <c r="D115" t="s">
        <v>1076</v>
      </c>
      <c r="E115" t="s">
        <v>1773</v>
      </c>
      <c r="F115" t="s">
        <v>1365</v>
      </c>
      <c r="G115" t="s">
        <v>1281</v>
      </c>
      <c r="H115" t="s">
        <v>1350</v>
      </c>
    </row>
    <row r="116" spans="1:8">
      <c r="A116" t="s">
        <v>1477</v>
      </c>
      <c r="C116" t="s">
        <v>1797</v>
      </c>
      <c r="D116" t="s">
        <v>1076</v>
      </c>
      <c r="E116" t="s">
        <v>1773</v>
      </c>
      <c r="F116" t="s">
        <v>1365</v>
      </c>
      <c r="G116" t="s">
        <v>1291</v>
      </c>
      <c r="H116" t="s">
        <v>1350</v>
      </c>
    </row>
    <row r="117" spans="1:8">
      <c r="A117" t="s">
        <v>1515</v>
      </c>
      <c r="C117" t="s">
        <v>1793</v>
      </c>
      <c r="D117" t="s">
        <v>1076</v>
      </c>
      <c r="E117" t="s">
        <v>1773</v>
      </c>
      <c r="F117" t="s">
        <v>1365</v>
      </c>
      <c r="G117" t="s">
        <v>1406</v>
      </c>
      <c r="H117" t="s">
        <v>1350</v>
      </c>
    </row>
    <row r="118" spans="1:8">
      <c r="A118" t="s">
        <v>1637</v>
      </c>
      <c r="C118" t="s">
        <v>1794</v>
      </c>
      <c r="D118" t="s">
        <v>1076</v>
      </c>
      <c r="E118" t="s">
        <v>1773</v>
      </c>
      <c r="F118" t="s">
        <v>1365</v>
      </c>
      <c r="G118" t="s">
        <v>1243</v>
      </c>
      <c r="H118" t="s">
        <v>1350</v>
      </c>
    </row>
    <row r="119" spans="1:8">
      <c r="A119" t="s">
        <v>1719</v>
      </c>
      <c r="C119" t="s">
        <v>1795</v>
      </c>
      <c r="D119" t="s">
        <v>1076</v>
      </c>
      <c r="E119" t="s">
        <v>1773</v>
      </c>
      <c r="F119" t="s">
        <v>1365</v>
      </c>
      <c r="G119" t="s">
        <v>1381</v>
      </c>
      <c r="H119" t="s">
        <v>1350</v>
      </c>
    </row>
    <row r="120" spans="1:8">
      <c r="A120" t="s">
        <v>1483</v>
      </c>
      <c r="C120" t="s">
        <v>1788</v>
      </c>
      <c r="D120" t="s">
        <v>1076</v>
      </c>
      <c r="E120" t="s">
        <v>1773</v>
      </c>
      <c r="F120" t="s">
        <v>1365</v>
      </c>
      <c r="G120" t="s">
        <v>1372</v>
      </c>
      <c r="H120" t="s">
        <v>1350</v>
      </c>
    </row>
    <row r="121" spans="1:8">
      <c r="A121" t="s">
        <v>1591</v>
      </c>
      <c r="C121" t="s">
        <v>1789</v>
      </c>
      <c r="D121" t="s">
        <v>1076</v>
      </c>
      <c r="E121" t="s">
        <v>1773</v>
      </c>
      <c r="F121" t="s">
        <v>1365</v>
      </c>
      <c r="G121" t="s">
        <v>1214</v>
      </c>
      <c r="H121" t="s">
        <v>1350</v>
      </c>
    </row>
    <row r="122" spans="1:8">
      <c r="A122" t="s">
        <v>1474</v>
      </c>
      <c r="C122" t="s">
        <v>1789</v>
      </c>
      <c r="D122" t="s">
        <v>1076</v>
      </c>
      <c r="E122" t="s">
        <v>1773</v>
      </c>
      <c r="F122" t="s">
        <v>1365</v>
      </c>
      <c r="G122" t="s">
        <v>1214</v>
      </c>
      <c r="H122" t="s">
        <v>1350</v>
      </c>
    </row>
    <row r="123" spans="1:8">
      <c r="A123" t="s">
        <v>1486</v>
      </c>
      <c r="C123" t="s">
        <v>1791</v>
      </c>
      <c r="D123" t="s">
        <v>1076</v>
      </c>
      <c r="E123" t="s">
        <v>1773</v>
      </c>
      <c r="F123" t="s">
        <v>1365</v>
      </c>
      <c r="G123" t="s">
        <v>1427</v>
      </c>
      <c r="H123" t="s">
        <v>1350</v>
      </c>
    </row>
    <row r="124" spans="1:8">
      <c r="A124" t="s">
        <v>1464</v>
      </c>
      <c r="C124" t="s">
        <v>1792</v>
      </c>
      <c r="D124" t="s">
        <v>1076</v>
      </c>
      <c r="E124" t="s">
        <v>1773</v>
      </c>
      <c r="F124" t="s">
        <v>1365</v>
      </c>
      <c r="G124" t="s">
        <v>1261</v>
      </c>
      <c r="H124" t="s">
        <v>1350</v>
      </c>
    </row>
    <row r="125" spans="1:8">
      <c r="A125" t="s">
        <v>1479</v>
      </c>
      <c r="C125" t="s">
        <v>1801</v>
      </c>
      <c r="D125" t="s">
        <v>1076</v>
      </c>
      <c r="E125" t="s">
        <v>1773</v>
      </c>
      <c r="F125" t="s">
        <v>1365</v>
      </c>
      <c r="G125" t="s">
        <v>1237</v>
      </c>
      <c r="H125" t="s">
        <v>1350</v>
      </c>
    </row>
    <row r="126" spans="1:8">
      <c r="A126" t="s">
        <v>1455</v>
      </c>
      <c r="C126" t="s">
        <v>1779</v>
      </c>
      <c r="D126" t="s">
        <v>1076</v>
      </c>
      <c r="E126" t="s">
        <v>1773</v>
      </c>
      <c r="F126" t="s">
        <v>1365</v>
      </c>
      <c r="G126" t="s">
        <v>1444</v>
      </c>
      <c r="H126" t="s">
        <v>1350</v>
      </c>
    </row>
    <row r="127" spans="1:8">
      <c r="A127" t="s">
        <v>1707</v>
      </c>
      <c r="C127" t="s">
        <v>1775</v>
      </c>
      <c r="D127" t="s">
        <v>1076</v>
      </c>
      <c r="E127" t="s">
        <v>1774</v>
      </c>
      <c r="F127" t="s">
        <v>1302</v>
      </c>
      <c r="G127" t="s">
        <v>1301</v>
      </c>
      <c r="H127" t="s">
        <v>1350</v>
      </c>
    </row>
    <row r="128" spans="1:8">
      <c r="A128" t="s">
        <v>1633</v>
      </c>
      <c r="C128" t="s">
        <v>1780</v>
      </c>
      <c r="D128" t="s">
        <v>1076</v>
      </c>
      <c r="E128" t="s">
        <v>1774</v>
      </c>
      <c r="F128" t="s">
        <v>1302</v>
      </c>
      <c r="G128" t="s">
        <v>1312</v>
      </c>
      <c r="H128" t="s">
        <v>1350</v>
      </c>
    </row>
    <row r="129" spans="1:9">
      <c r="A129" t="s">
        <v>1571</v>
      </c>
      <c r="C129" t="s">
        <v>1798</v>
      </c>
      <c r="D129" t="s">
        <v>1076</v>
      </c>
      <c r="E129" t="s">
        <v>1774</v>
      </c>
      <c r="F129" t="s">
        <v>1302</v>
      </c>
      <c r="G129" t="s">
        <v>1275</v>
      </c>
      <c r="H129" t="s">
        <v>1350</v>
      </c>
    </row>
    <row r="130" spans="1:9">
      <c r="A130" t="s">
        <v>1692</v>
      </c>
      <c r="C130" t="s">
        <v>1786</v>
      </c>
      <c r="D130" t="s">
        <v>1076</v>
      </c>
      <c r="E130" t="s">
        <v>1774</v>
      </c>
      <c r="F130" t="s">
        <v>1302</v>
      </c>
      <c r="G130" t="s">
        <v>1423</v>
      </c>
      <c r="H130" t="s">
        <v>1350</v>
      </c>
    </row>
    <row r="131" spans="1:9">
      <c r="A131" t="s">
        <v>1641</v>
      </c>
      <c r="C131" t="s">
        <v>1781</v>
      </c>
      <c r="D131" t="s">
        <v>1076</v>
      </c>
      <c r="E131" t="s">
        <v>1774</v>
      </c>
      <c r="F131" t="s">
        <v>1302</v>
      </c>
      <c r="G131" t="s">
        <v>1296</v>
      </c>
      <c r="H131" t="s">
        <v>1350</v>
      </c>
    </row>
    <row r="132" spans="1:9">
      <c r="A132" t="s">
        <v>1475</v>
      </c>
      <c r="C132" t="s">
        <v>1781</v>
      </c>
      <c r="D132" t="s">
        <v>1076</v>
      </c>
      <c r="E132" t="s">
        <v>1774</v>
      </c>
      <c r="F132" t="s">
        <v>1302</v>
      </c>
      <c r="G132" t="s">
        <v>1434</v>
      </c>
      <c r="H132" t="s">
        <v>1350</v>
      </c>
    </row>
    <row r="133" spans="1:9">
      <c r="A133" t="s">
        <v>1684</v>
      </c>
      <c r="C133" t="s">
        <v>1797</v>
      </c>
      <c r="D133" t="s">
        <v>1076</v>
      </c>
      <c r="E133" t="s">
        <v>1774</v>
      </c>
      <c r="F133" t="s">
        <v>1302</v>
      </c>
      <c r="G133" t="s">
        <v>1326</v>
      </c>
      <c r="H133" t="s">
        <v>1350</v>
      </c>
    </row>
    <row r="134" spans="1:9">
      <c r="A134" t="s">
        <v>1532</v>
      </c>
      <c r="C134" t="s">
        <v>1793</v>
      </c>
      <c r="D134" t="s">
        <v>1076</v>
      </c>
      <c r="E134" t="s">
        <v>1774</v>
      </c>
      <c r="F134" t="s">
        <v>1302</v>
      </c>
      <c r="G134" t="s">
        <v>1402</v>
      </c>
      <c r="H134" t="s">
        <v>1350</v>
      </c>
    </row>
    <row r="135" spans="1:9">
      <c r="A135" t="s">
        <v>1527</v>
      </c>
      <c r="C135" t="s">
        <v>1794</v>
      </c>
      <c r="D135" t="s">
        <v>1076</v>
      </c>
      <c r="E135" t="s">
        <v>1774</v>
      </c>
      <c r="F135" t="s">
        <v>1302</v>
      </c>
      <c r="G135" t="s">
        <v>1432</v>
      </c>
      <c r="H135" t="s">
        <v>1350</v>
      </c>
    </row>
    <row r="136" spans="1:9">
      <c r="A136" t="s">
        <v>1627</v>
      </c>
      <c r="C136" t="s">
        <v>1795</v>
      </c>
      <c r="D136" t="s">
        <v>1076</v>
      </c>
      <c r="E136" t="s">
        <v>1774</v>
      </c>
      <c r="F136" t="s">
        <v>1302</v>
      </c>
      <c r="G136" t="s">
        <v>1332</v>
      </c>
      <c r="H136" t="s">
        <v>1350</v>
      </c>
    </row>
    <row r="137" spans="1:9">
      <c r="A137" t="s">
        <v>1650</v>
      </c>
      <c r="C137" t="s">
        <v>1788</v>
      </c>
      <c r="D137" t="s">
        <v>1076</v>
      </c>
      <c r="E137" t="s">
        <v>1774</v>
      </c>
      <c r="F137" t="s">
        <v>1302</v>
      </c>
      <c r="G137" t="s">
        <v>1254</v>
      </c>
      <c r="H137" t="s">
        <v>1350</v>
      </c>
    </row>
    <row r="138" spans="1:9">
      <c r="A138" t="s">
        <v>1581</v>
      </c>
      <c r="C138" t="s">
        <v>1789</v>
      </c>
      <c r="D138" t="s">
        <v>1076</v>
      </c>
      <c r="E138" t="s">
        <v>1774</v>
      </c>
      <c r="F138" t="s">
        <v>1302</v>
      </c>
      <c r="G138" t="s">
        <v>1254</v>
      </c>
      <c r="H138" t="s">
        <v>1350</v>
      </c>
    </row>
    <row r="139" spans="1:9">
      <c r="A139" t="s">
        <v>1690</v>
      </c>
      <c r="C139" t="s">
        <v>1791</v>
      </c>
      <c r="D139" t="s">
        <v>1076</v>
      </c>
      <c r="E139" t="s">
        <v>1774</v>
      </c>
      <c r="F139" t="s">
        <v>1302</v>
      </c>
      <c r="G139" t="s">
        <v>1384</v>
      </c>
      <c r="H139" t="s">
        <v>1350</v>
      </c>
    </row>
    <row r="140" spans="1:9">
      <c r="A140" t="s">
        <v>1490</v>
      </c>
      <c r="C140" t="s">
        <v>1792</v>
      </c>
      <c r="D140" t="s">
        <v>1076</v>
      </c>
      <c r="E140" t="s">
        <v>1774</v>
      </c>
      <c r="F140" t="s">
        <v>1302</v>
      </c>
      <c r="G140" t="s">
        <v>1363</v>
      </c>
      <c r="H140" t="s">
        <v>1350</v>
      </c>
    </row>
    <row r="141" spans="1:9">
      <c r="A141" t="s">
        <v>1538</v>
      </c>
      <c r="C141" t="s">
        <v>1801</v>
      </c>
      <c r="D141" t="s">
        <v>1076</v>
      </c>
      <c r="E141" t="s">
        <v>1774</v>
      </c>
      <c r="F141" t="s">
        <v>1302</v>
      </c>
      <c r="G141" t="s">
        <v>1283</v>
      </c>
      <c r="H141" t="s">
        <v>1350</v>
      </c>
    </row>
    <row r="142" spans="1:9">
      <c r="A142" t="s">
        <v>1723</v>
      </c>
      <c r="C142" t="s">
        <v>1779</v>
      </c>
      <c r="D142" t="s">
        <v>1076</v>
      </c>
      <c r="E142" t="s">
        <v>1774</v>
      </c>
      <c r="F142" t="s">
        <v>1302</v>
      </c>
      <c r="G142" t="s">
        <v>1367</v>
      </c>
      <c r="H142" t="s">
        <v>1350</v>
      </c>
    </row>
    <row r="143" spans="1:9">
      <c r="A143" t="s">
        <v>1481</v>
      </c>
      <c r="C143" t="s">
        <v>1775</v>
      </c>
      <c r="D143" t="s">
        <v>1074</v>
      </c>
      <c r="E143" t="s">
        <v>1062</v>
      </c>
      <c r="F143" t="s">
        <v>1259</v>
      </c>
      <c r="G143" t="s">
        <v>1226</v>
      </c>
      <c r="H143" t="s">
        <v>1395</v>
      </c>
    </row>
    <row r="144" spans="1:9">
      <c r="A144" t="s">
        <v>1569</v>
      </c>
      <c r="C144" t="s">
        <v>1780</v>
      </c>
      <c r="D144" t="s">
        <v>1074</v>
      </c>
      <c r="E144" t="s">
        <v>1062</v>
      </c>
      <c r="F144" t="s">
        <v>1259</v>
      </c>
      <c r="G144" t="s">
        <v>1226</v>
      </c>
      <c r="H144" t="s">
        <v>1300</v>
      </c>
      <c r="I144" t="s">
        <v>1395</v>
      </c>
    </row>
    <row r="145" spans="1:9">
      <c r="A145" t="s">
        <v>1525</v>
      </c>
      <c r="C145" t="s">
        <v>1798</v>
      </c>
      <c r="D145" t="s">
        <v>1074</v>
      </c>
      <c r="E145" t="s">
        <v>1062</v>
      </c>
      <c r="F145" t="s">
        <v>1259</v>
      </c>
      <c r="G145" t="s">
        <v>1226</v>
      </c>
      <c r="H145" t="s">
        <v>1407</v>
      </c>
      <c r="I145" t="s">
        <v>1395</v>
      </c>
    </row>
    <row r="146" spans="1:9">
      <c r="A146" t="s">
        <v>1691</v>
      </c>
      <c r="C146" t="s">
        <v>1786</v>
      </c>
      <c r="D146" t="s">
        <v>1074</v>
      </c>
      <c r="E146" t="s">
        <v>1062</v>
      </c>
      <c r="F146" t="s">
        <v>1259</v>
      </c>
      <c r="G146" t="s">
        <v>1226</v>
      </c>
      <c r="H146" t="s">
        <v>1355</v>
      </c>
      <c r="I146" t="s">
        <v>1395</v>
      </c>
    </row>
    <row r="147" spans="1:9">
      <c r="A147" t="s">
        <v>1487</v>
      </c>
      <c r="C147" t="s">
        <v>1781</v>
      </c>
      <c r="D147" t="s">
        <v>1074</v>
      </c>
      <c r="E147" t="s">
        <v>1062</v>
      </c>
      <c r="F147" t="s">
        <v>1259</v>
      </c>
      <c r="G147" t="s">
        <v>1226</v>
      </c>
      <c r="H147" t="s">
        <v>1395</v>
      </c>
    </row>
    <row r="148" spans="1:9">
      <c r="A148" t="s">
        <v>1558</v>
      </c>
      <c r="C148" t="s">
        <v>1781</v>
      </c>
      <c r="D148" t="s">
        <v>1074</v>
      </c>
      <c r="E148" t="s">
        <v>1062</v>
      </c>
      <c r="F148" t="s">
        <v>1259</v>
      </c>
      <c r="G148" t="s">
        <v>1226</v>
      </c>
      <c r="H148" t="s">
        <v>1355</v>
      </c>
      <c r="I148" t="s">
        <v>1395</v>
      </c>
    </row>
    <row r="149" spans="1:9">
      <c r="A149" t="s">
        <v>1658</v>
      </c>
      <c r="C149" t="s">
        <v>1797</v>
      </c>
      <c r="D149" t="s">
        <v>1074</v>
      </c>
      <c r="E149" t="s">
        <v>1062</v>
      </c>
      <c r="F149" t="s">
        <v>1259</v>
      </c>
      <c r="G149" t="s">
        <v>1226</v>
      </c>
      <c r="H149" t="s">
        <v>1395</v>
      </c>
    </row>
    <row r="150" spans="1:9">
      <c r="A150" t="s">
        <v>1447</v>
      </c>
      <c r="C150" t="s">
        <v>1793</v>
      </c>
      <c r="D150" t="s">
        <v>1074</v>
      </c>
      <c r="E150" t="s">
        <v>1062</v>
      </c>
      <c r="F150" t="s">
        <v>1259</v>
      </c>
      <c r="G150" t="s">
        <v>1226</v>
      </c>
      <c r="H150" t="s">
        <v>1362</v>
      </c>
      <c r="I150" t="s">
        <v>1395</v>
      </c>
    </row>
    <row r="151" spans="1:9">
      <c r="A151" t="s">
        <v>1488</v>
      </c>
      <c r="C151" t="s">
        <v>1794</v>
      </c>
      <c r="D151" t="s">
        <v>1074</v>
      </c>
      <c r="E151" t="s">
        <v>1062</v>
      </c>
      <c r="F151" t="s">
        <v>1259</v>
      </c>
      <c r="G151" t="s">
        <v>1226</v>
      </c>
      <c r="H151" t="s">
        <v>1376</v>
      </c>
      <c r="I151" t="s">
        <v>1395</v>
      </c>
    </row>
    <row r="152" spans="1:9">
      <c r="A152" t="s">
        <v>1594</v>
      </c>
      <c r="C152" t="s">
        <v>1815</v>
      </c>
      <c r="D152" t="s">
        <v>1074</v>
      </c>
      <c r="E152" t="s">
        <v>1062</v>
      </c>
      <c r="F152" t="s">
        <v>1259</v>
      </c>
      <c r="G152" t="s">
        <v>1226</v>
      </c>
      <c r="H152" t="s">
        <v>1242</v>
      </c>
      <c r="I152" t="s">
        <v>1395</v>
      </c>
    </row>
    <row r="153" spans="1:9">
      <c r="A153" t="s">
        <v>1716</v>
      </c>
      <c r="C153" t="s">
        <v>1789</v>
      </c>
      <c r="D153" t="s">
        <v>1074</v>
      </c>
      <c r="E153" t="s">
        <v>1062</v>
      </c>
      <c r="F153" t="s">
        <v>1259</v>
      </c>
      <c r="G153" t="s">
        <v>1226</v>
      </c>
      <c r="H153" t="s">
        <v>1262</v>
      </c>
      <c r="I153" t="s">
        <v>1395</v>
      </c>
    </row>
    <row r="154" spans="1:9">
      <c r="A154" t="s">
        <v>1642</v>
      </c>
      <c r="C154" t="s">
        <v>1791</v>
      </c>
      <c r="D154" t="s">
        <v>1074</v>
      </c>
      <c r="E154" t="s">
        <v>1062</v>
      </c>
      <c r="F154" t="s">
        <v>1259</v>
      </c>
      <c r="G154" t="s">
        <v>1226</v>
      </c>
      <c r="H154" t="s">
        <v>1401</v>
      </c>
      <c r="I154" t="s">
        <v>1395</v>
      </c>
    </row>
    <row r="155" spans="1:9">
      <c r="A155" t="s">
        <v>1523</v>
      </c>
      <c r="C155" t="s">
        <v>1792</v>
      </c>
      <c r="D155" t="s">
        <v>1074</v>
      </c>
      <c r="E155" t="s">
        <v>1062</v>
      </c>
      <c r="F155" t="s">
        <v>1259</v>
      </c>
      <c r="G155" t="s">
        <v>1226</v>
      </c>
      <c r="H155" t="s">
        <v>1260</v>
      </c>
      <c r="I155" t="s">
        <v>1395</v>
      </c>
    </row>
    <row r="156" spans="1:9">
      <c r="A156" t="s">
        <v>1592</v>
      </c>
      <c r="C156" t="s">
        <v>1801</v>
      </c>
      <c r="D156" t="s">
        <v>1074</v>
      </c>
      <c r="E156" t="s">
        <v>1062</v>
      </c>
      <c r="F156" t="s">
        <v>1259</v>
      </c>
      <c r="G156" t="s">
        <v>1226</v>
      </c>
      <c r="H156" t="s">
        <v>1230</v>
      </c>
      <c r="I156" t="s">
        <v>1395</v>
      </c>
    </row>
    <row r="157" spans="1:9">
      <c r="A157" t="s">
        <v>1644</v>
      </c>
      <c r="C157" t="s">
        <v>1779</v>
      </c>
      <c r="D157" t="s">
        <v>1074</v>
      </c>
      <c r="E157" t="s">
        <v>1062</v>
      </c>
      <c r="F157" t="s">
        <v>1259</v>
      </c>
      <c r="G157" t="s">
        <v>1226</v>
      </c>
      <c r="H157" t="s">
        <v>1358</v>
      </c>
      <c r="I157" t="s">
        <v>1395</v>
      </c>
    </row>
    <row r="158" spans="1:9">
      <c r="A158" t="s">
        <v>1710</v>
      </c>
      <c r="C158" t="s">
        <v>1775</v>
      </c>
      <c r="D158" t="s">
        <v>1074</v>
      </c>
      <c r="E158" t="s">
        <v>1774</v>
      </c>
      <c r="F158" t="s">
        <v>1391</v>
      </c>
      <c r="G158" t="s">
        <v>1395</v>
      </c>
    </row>
    <row r="159" spans="1:9">
      <c r="A159" t="s">
        <v>1634</v>
      </c>
      <c r="C159" t="s">
        <v>1780</v>
      </c>
      <c r="D159" t="s">
        <v>1074</v>
      </c>
      <c r="E159" t="s">
        <v>1774</v>
      </c>
      <c r="F159" t="s">
        <v>1391</v>
      </c>
      <c r="G159" t="s">
        <v>1399</v>
      </c>
      <c r="H159" t="s">
        <v>1395</v>
      </c>
    </row>
    <row r="160" spans="1:9">
      <c r="A160" t="s">
        <v>1696</v>
      </c>
      <c r="C160" t="s">
        <v>1798</v>
      </c>
      <c r="D160" t="s">
        <v>1074</v>
      </c>
      <c r="E160" t="s">
        <v>1774</v>
      </c>
      <c r="F160" t="s">
        <v>1391</v>
      </c>
      <c r="G160" t="s">
        <v>1352</v>
      </c>
      <c r="H160" t="s">
        <v>1395</v>
      </c>
    </row>
    <row r="161" spans="1:8">
      <c r="A161" t="s">
        <v>1507</v>
      </c>
      <c r="C161" t="s">
        <v>1786</v>
      </c>
      <c r="D161" t="s">
        <v>1074</v>
      </c>
      <c r="E161" t="s">
        <v>1774</v>
      </c>
      <c r="F161" t="s">
        <v>1391</v>
      </c>
      <c r="G161" t="s">
        <v>1416</v>
      </c>
      <c r="H161" t="s">
        <v>1395</v>
      </c>
    </row>
    <row r="162" spans="1:8">
      <c r="A162" t="s">
        <v>1713</v>
      </c>
      <c r="C162" t="s">
        <v>1781</v>
      </c>
      <c r="D162" t="s">
        <v>1074</v>
      </c>
      <c r="E162" t="s">
        <v>1774</v>
      </c>
      <c r="F162" t="s">
        <v>1391</v>
      </c>
      <c r="G162" t="s">
        <v>1439</v>
      </c>
      <c r="H162" t="s">
        <v>1395</v>
      </c>
    </row>
    <row r="163" spans="1:8">
      <c r="A163" t="s">
        <v>1694</v>
      </c>
      <c r="C163" t="s">
        <v>1781</v>
      </c>
      <c r="D163" t="s">
        <v>1074</v>
      </c>
      <c r="E163" t="s">
        <v>1774</v>
      </c>
      <c r="F163" t="s">
        <v>1391</v>
      </c>
      <c r="G163" t="s">
        <v>1436</v>
      </c>
      <c r="H163" t="s">
        <v>1395</v>
      </c>
    </row>
    <row r="164" spans="1:8">
      <c r="A164" t="s">
        <v>1556</v>
      </c>
      <c r="C164" t="s">
        <v>1797</v>
      </c>
      <c r="D164" t="s">
        <v>1074</v>
      </c>
      <c r="E164" t="s">
        <v>1774</v>
      </c>
      <c r="F164" t="s">
        <v>1391</v>
      </c>
      <c r="G164" t="s">
        <v>1416</v>
      </c>
      <c r="H164" t="s">
        <v>1395</v>
      </c>
    </row>
    <row r="165" spans="1:8">
      <c r="A165" t="s">
        <v>1665</v>
      </c>
      <c r="C165" t="s">
        <v>1793</v>
      </c>
      <c r="D165" t="s">
        <v>1074</v>
      </c>
      <c r="E165" t="s">
        <v>1774</v>
      </c>
      <c r="F165" t="s">
        <v>1391</v>
      </c>
      <c r="G165" t="s">
        <v>1353</v>
      </c>
      <c r="H165" t="s">
        <v>1395</v>
      </c>
    </row>
    <row r="166" spans="1:8">
      <c r="A166" t="s">
        <v>1521</v>
      </c>
      <c r="C166" t="s">
        <v>1794</v>
      </c>
      <c r="D166" t="s">
        <v>1074</v>
      </c>
      <c r="E166" t="s">
        <v>1774</v>
      </c>
      <c r="F166" t="s">
        <v>1391</v>
      </c>
      <c r="G166" t="s">
        <v>1435</v>
      </c>
      <c r="H166" t="s">
        <v>1395</v>
      </c>
    </row>
    <row r="167" spans="1:8">
      <c r="A167" t="s">
        <v>1577</v>
      </c>
      <c r="C167" t="s">
        <v>1795</v>
      </c>
      <c r="D167" t="s">
        <v>1074</v>
      </c>
      <c r="E167" t="s">
        <v>1774</v>
      </c>
      <c r="F167" t="s">
        <v>1391</v>
      </c>
      <c r="G167" t="s">
        <v>1278</v>
      </c>
      <c r="H167" t="s">
        <v>1395</v>
      </c>
    </row>
    <row r="168" spans="1:8">
      <c r="A168" t="s">
        <v>1632</v>
      </c>
      <c r="C168" t="s">
        <v>1785</v>
      </c>
      <c r="D168" t="s">
        <v>1074</v>
      </c>
      <c r="E168" t="s">
        <v>1774</v>
      </c>
      <c r="F168" t="s">
        <v>1391</v>
      </c>
      <c r="G168" t="s">
        <v>1400</v>
      </c>
      <c r="H168" t="s">
        <v>1395</v>
      </c>
    </row>
    <row r="169" spans="1:8">
      <c r="A169" t="s">
        <v>1565</v>
      </c>
      <c r="C169" t="s">
        <v>1791</v>
      </c>
      <c r="D169" t="s">
        <v>1074</v>
      </c>
      <c r="E169" t="s">
        <v>1774</v>
      </c>
      <c r="F169" t="s">
        <v>1391</v>
      </c>
      <c r="G169" t="s">
        <v>1344</v>
      </c>
      <c r="H169" t="s">
        <v>1395</v>
      </c>
    </row>
    <row r="170" spans="1:8">
      <c r="A170" t="s">
        <v>1570</v>
      </c>
      <c r="C170" t="s">
        <v>1792</v>
      </c>
      <c r="D170" t="s">
        <v>1074</v>
      </c>
      <c r="E170" t="s">
        <v>1774</v>
      </c>
      <c r="F170" t="s">
        <v>1391</v>
      </c>
      <c r="G170" t="s">
        <v>1394</v>
      </c>
      <c r="H170" t="s">
        <v>1395</v>
      </c>
    </row>
    <row r="171" spans="1:8">
      <c r="A171" t="s">
        <v>1720</v>
      </c>
      <c r="C171" t="s">
        <v>1801</v>
      </c>
      <c r="D171" t="s">
        <v>1074</v>
      </c>
      <c r="E171" t="s">
        <v>1774</v>
      </c>
      <c r="F171" t="s">
        <v>1391</v>
      </c>
      <c r="G171" t="s">
        <v>1211</v>
      </c>
      <c r="H171" t="s">
        <v>1395</v>
      </c>
    </row>
    <row r="172" spans="1:8">
      <c r="A172" t="s">
        <v>1585</v>
      </c>
      <c r="C172" t="s">
        <v>1779</v>
      </c>
      <c r="D172" t="s">
        <v>1074</v>
      </c>
      <c r="E172" t="s">
        <v>1774</v>
      </c>
      <c r="F172" t="s">
        <v>1391</v>
      </c>
      <c r="G172" t="s">
        <v>1205</v>
      </c>
      <c r="H172" t="s">
        <v>1395</v>
      </c>
    </row>
    <row r="173" spans="1:8">
      <c r="A173" t="s">
        <v>1601</v>
      </c>
      <c r="C173" t="s">
        <v>1775</v>
      </c>
      <c r="D173" t="s">
        <v>1074</v>
      </c>
      <c r="E173" t="s">
        <v>1064</v>
      </c>
      <c r="F173" t="s">
        <v>1318</v>
      </c>
      <c r="G173" t="s">
        <v>1395</v>
      </c>
    </row>
    <row r="174" spans="1:8">
      <c r="A174" t="s">
        <v>1561</v>
      </c>
      <c r="C174" t="s">
        <v>1780</v>
      </c>
      <c r="D174" t="s">
        <v>1074</v>
      </c>
      <c r="E174" t="s">
        <v>1064</v>
      </c>
      <c r="F174" t="s">
        <v>1318</v>
      </c>
      <c r="G174" t="s">
        <v>1293</v>
      </c>
      <c r="H174" t="s">
        <v>1395</v>
      </c>
    </row>
    <row r="175" spans="1:8">
      <c r="A175" t="s">
        <v>1546</v>
      </c>
      <c r="C175" t="s">
        <v>1798</v>
      </c>
      <c r="D175" t="s">
        <v>1074</v>
      </c>
      <c r="E175" t="s">
        <v>1064</v>
      </c>
      <c r="F175" t="s">
        <v>1318</v>
      </c>
      <c r="G175" t="s">
        <v>1247</v>
      </c>
      <c r="H175" t="s">
        <v>1395</v>
      </c>
    </row>
    <row r="176" spans="1:8">
      <c r="A176" t="s">
        <v>1504</v>
      </c>
      <c r="C176" t="s">
        <v>1798</v>
      </c>
      <c r="D176" t="s">
        <v>1074</v>
      </c>
      <c r="E176" t="s">
        <v>1064</v>
      </c>
      <c r="F176" t="s">
        <v>1318</v>
      </c>
      <c r="G176" t="s">
        <v>1247</v>
      </c>
      <c r="H176" t="s">
        <v>1395</v>
      </c>
    </row>
    <row r="177" spans="1:8">
      <c r="A177" t="s">
        <v>1661</v>
      </c>
      <c r="C177" t="s">
        <v>1786</v>
      </c>
      <c r="D177" t="s">
        <v>1074</v>
      </c>
      <c r="E177" t="s">
        <v>1064</v>
      </c>
      <c r="F177" t="s">
        <v>1318</v>
      </c>
      <c r="G177" t="s">
        <v>1393</v>
      </c>
      <c r="H177" t="s">
        <v>1395</v>
      </c>
    </row>
    <row r="178" spans="1:8">
      <c r="A178" t="s">
        <v>1621</v>
      </c>
      <c r="C178" t="s">
        <v>1781</v>
      </c>
      <c r="D178" t="s">
        <v>1074</v>
      </c>
      <c r="E178" t="s">
        <v>1064</v>
      </c>
      <c r="F178" t="s">
        <v>1318</v>
      </c>
      <c r="G178" t="s">
        <v>1298</v>
      </c>
      <c r="H178" t="s">
        <v>1395</v>
      </c>
    </row>
    <row r="179" spans="1:8">
      <c r="A179" t="s">
        <v>1518</v>
      </c>
      <c r="C179" t="s">
        <v>1781</v>
      </c>
      <c r="D179" t="s">
        <v>1074</v>
      </c>
      <c r="E179" t="s">
        <v>1064</v>
      </c>
      <c r="F179" t="s">
        <v>1318</v>
      </c>
      <c r="G179" t="s">
        <v>1413</v>
      </c>
      <c r="H179" t="s">
        <v>1395</v>
      </c>
    </row>
    <row r="180" spans="1:8">
      <c r="A180" t="s">
        <v>1499</v>
      </c>
      <c r="C180" t="s">
        <v>1797</v>
      </c>
      <c r="D180" t="s">
        <v>1074</v>
      </c>
      <c r="E180" t="s">
        <v>1064</v>
      </c>
      <c r="F180" t="s">
        <v>1318</v>
      </c>
      <c r="G180" t="s">
        <v>1393</v>
      </c>
      <c r="H180" t="s">
        <v>1395</v>
      </c>
    </row>
    <row r="181" spans="1:8">
      <c r="A181" t="s">
        <v>1598</v>
      </c>
      <c r="C181" t="s">
        <v>1793</v>
      </c>
      <c r="D181" t="s">
        <v>1074</v>
      </c>
      <c r="E181" t="s">
        <v>1064</v>
      </c>
      <c r="F181" t="s">
        <v>1318</v>
      </c>
      <c r="G181" t="s">
        <v>1347</v>
      </c>
      <c r="H181" t="s">
        <v>1395</v>
      </c>
    </row>
    <row r="182" spans="1:8">
      <c r="A182" t="s">
        <v>1471</v>
      </c>
      <c r="C182" t="s">
        <v>1794</v>
      </c>
      <c r="D182" t="s">
        <v>1074</v>
      </c>
      <c r="E182" t="s">
        <v>1064</v>
      </c>
      <c r="F182" t="s">
        <v>1318</v>
      </c>
      <c r="G182" t="s">
        <v>1216</v>
      </c>
      <c r="H182" t="s">
        <v>1395</v>
      </c>
    </row>
    <row r="183" spans="1:8">
      <c r="A183" t="s">
        <v>1495</v>
      </c>
      <c r="C183" t="s">
        <v>1795</v>
      </c>
      <c r="D183" t="s">
        <v>1074</v>
      </c>
      <c r="E183" t="s">
        <v>1064</v>
      </c>
      <c r="F183" t="s">
        <v>1318</v>
      </c>
      <c r="G183" t="s">
        <v>1433</v>
      </c>
      <c r="H183" t="s">
        <v>1395</v>
      </c>
    </row>
    <row r="184" spans="1:8">
      <c r="A184" t="s">
        <v>1614</v>
      </c>
      <c r="C184" t="s">
        <v>1785</v>
      </c>
      <c r="D184" t="s">
        <v>1074</v>
      </c>
      <c r="E184" t="s">
        <v>1064</v>
      </c>
      <c r="F184" t="s">
        <v>1318</v>
      </c>
      <c r="G184" t="s">
        <v>1330</v>
      </c>
      <c r="H184" t="s">
        <v>1395</v>
      </c>
    </row>
    <row r="185" spans="1:8">
      <c r="A185" t="s">
        <v>1557</v>
      </c>
      <c r="C185" t="s">
        <v>1791</v>
      </c>
      <c r="D185" t="s">
        <v>1074</v>
      </c>
      <c r="E185" t="s">
        <v>1064</v>
      </c>
      <c r="F185" t="s">
        <v>1318</v>
      </c>
      <c r="G185" t="s">
        <v>1357</v>
      </c>
      <c r="H185" t="s">
        <v>1395</v>
      </c>
    </row>
    <row r="186" spans="1:8">
      <c r="A186" t="s">
        <v>1459</v>
      </c>
      <c r="C186" t="s">
        <v>1792</v>
      </c>
      <c r="D186" t="s">
        <v>1074</v>
      </c>
      <c r="E186" t="s">
        <v>1064</v>
      </c>
      <c r="F186" t="s">
        <v>1318</v>
      </c>
      <c r="G186" t="s">
        <v>1375</v>
      </c>
      <c r="H186" t="s">
        <v>1395</v>
      </c>
    </row>
    <row r="187" spans="1:8">
      <c r="A187" t="s">
        <v>1703</v>
      </c>
      <c r="C187" t="s">
        <v>1801</v>
      </c>
      <c r="D187" t="s">
        <v>1074</v>
      </c>
      <c r="E187" t="s">
        <v>1064</v>
      </c>
      <c r="F187" t="s">
        <v>1318</v>
      </c>
      <c r="G187" t="s">
        <v>1249</v>
      </c>
      <c r="H187" t="s">
        <v>1395</v>
      </c>
    </row>
    <row r="188" spans="1:8">
      <c r="A188" t="s">
        <v>1496</v>
      </c>
      <c r="C188" t="s">
        <v>1779</v>
      </c>
      <c r="D188" t="s">
        <v>1074</v>
      </c>
      <c r="E188" t="s">
        <v>1064</v>
      </c>
      <c r="F188" t="s">
        <v>1318</v>
      </c>
      <c r="G188" t="s">
        <v>1396</v>
      </c>
      <c r="H188" t="s">
        <v>1395</v>
      </c>
    </row>
    <row r="189" spans="1:8">
      <c r="A189" t="s">
        <v>1609</v>
      </c>
      <c r="C189" t="s">
        <v>1775</v>
      </c>
      <c r="D189" t="s">
        <v>1074</v>
      </c>
      <c r="E189" t="s">
        <v>1066</v>
      </c>
      <c r="F189" t="s">
        <v>1318</v>
      </c>
      <c r="G189" t="s">
        <v>1395</v>
      </c>
    </row>
    <row r="190" spans="1:8">
      <c r="A190" t="s">
        <v>1509</v>
      </c>
      <c r="C190" t="s">
        <v>1780</v>
      </c>
      <c r="D190" t="s">
        <v>1074</v>
      </c>
      <c r="E190" t="s">
        <v>1066</v>
      </c>
      <c r="F190" t="s">
        <v>1318</v>
      </c>
      <c r="G190" t="s">
        <v>1403</v>
      </c>
      <c r="H190" t="s">
        <v>1395</v>
      </c>
    </row>
    <row r="191" spans="1:8">
      <c r="A191" t="s">
        <v>1586</v>
      </c>
      <c r="C191" t="s">
        <v>1798</v>
      </c>
      <c r="D191" t="s">
        <v>1074</v>
      </c>
      <c r="E191" t="s">
        <v>1066</v>
      </c>
      <c r="F191" t="s">
        <v>1318</v>
      </c>
      <c r="G191" t="s">
        <v>1257</v>
      </c>
      <c r="H191" t="s">
        <v>1395</v>
      </c>
    </row>
    <row r="192" spans="1:8">
      <c r="A192" t="s">
        <v>1635</v>
      </c>
      <c r="C192" t="s">
        <v>1786</v>
      </c>
      <c r="D192" t="s">
        <v>1074</v>
      </c>
      <c r="E192" t="s">
        <v>1066</v>
      </c>
      <c r="F192" t="s">
        <v>1318</v>
      </c>
      <c r="G192" t="s">
        <v>1360</v>
      </c>
      <c r="H192" t="s">
        <v>1395</v>
      </c>
    </row>
    <row r="193" spans="1:8">
      <c r="A193" t="s">
        <v>1494</v>
      </c>
      <c r="C193" t="s">
        <v>1781</v>
      </c>
      <c r="D193" t="s">
        <v>1074</v>
      </c>
      <c r="E193" t="s">
        <v>1066</v>
      </c>
      <c r="F193" t="s">
        <v>1318</v>
      </c>
      <c r="G193" t="s">
        <v>1389</v>
      </c>
      <c r="H193" t="s">
        <v>1395</v>
      </c>
    </row>
    <row r="194" spans="1:8">
      <c r="A194" t="s">
        <v>1695</v>
      </c>
      <c r="C194" t="s">
        <v>1781</v>
      </c>
      <c r="D194" t="s">
        <v>1074</v>
      </c>
      <c r="E194" t="s">
        <v>1066</v>
      </c>
      <c r="F194" t="s">
        <v>1318</v>
      </c>
      <c r="G194" t="s">
        <v>1390</v>
      </c>
      <c r="H194" t="s">
        <v>1395</v>
      </c>
    </row>
    <row r="195" spans="1:8">
      <c r="A195" t="s">
        <v>1602</v>
      </c>
      <c r="C195" t="s">
        <v>1797</v>
      </c>
      <c r="D195" t="s">
        <v>1074</v>
      </c>
      <c r="E195" t="s">
        <v>1066</v>
      </c>
      <c r="F195" t="s">
        <v>1318</v>
      </c>
      <c r="G195" t="s">
        <v>1360</v>
      </c>
      <c r="H195" t="s">
        <v>1395</v>
      </c>
    </row>
    <row r="196" spans="1:8">
      <c r="A196" t="s">
        <v>1656</v>
      </c>
      <c r="C196" t="s">
        <v>1793</v>
      </c>
      <c r="D196" t="s">
        <v>1074</v>
      </c>
      <c r="E196" t="s">
        <v>1066</v>
      </c>
      <c r="F196" t="s">
        <v>1318</v>
      </c>
      <c r="G196" t="s">
        <v>1219</v>
      </c>
      <c r="H196" t="s">
        <v>1395</v>
      </c>
    </row>
    <row r="197" spans="1:8">
      <c r="A197" t="s">
        <v>1553</v>
      </c>
      <c r="C197" t="s">
        <v>1794</v>
      </c>
      <c r="D197" t="s">
        <v>1074</v>
      </c>
      <c r="E197" t="s">
        <v>1066</v>
      </c>
      <c r="F197" t="s">
        <v>1318</v>
      </c>
      <c r="G197" t="s">
        <v>1335</v>
      </c>
      <c r="H197" t="s">
        <v>1395</v>
      </c>
    </row>
    <row r="198" spans="1:8">
      <c r="A198" t="s">
        <v>1512</v>
      </c>
      <c r="C198" t="s">
        <v>1795</v>
      </c>
      <c r="D198" t="s">
        <v>1074</v>
      </c>
      <c r="E198" t="s">
        <v>1066</v>
      </c>
      <c r="F198" t="s">
        <v>1318</v>
      </c>
      <c r="G198" t="s">
        <v>1295</v>
      </c>
      <c r="H198" t="s">
        <v>1395</v>
      </c>
    </row>
    <row r="199" spans="1:8">
      <c r="A199" t="s">
        <v>1526</v>
      </c>
      <c r="C199" t="s">
        <v>1785</v>
      </c>
      <c r="D199" t="s">
        <v>1074</v>
      </c>
      <c r="E199" t="s">
        <v>1066</v>
      </c>
      <c r="F199" t="s">
        <v>1318</v>
      </c>
      <c r="G199" t="s">
        <v>1369</v>
      </c>
      <c r="H199" t="s">
        <v>1395</v>
      </c>
    </row>
    <row r="200" spans="1:8">
      <c r="A200" t="s">
        <v>1718</v>
      </c>
      <c r="C200" t="s">
        <v>1791</v>
      </c>
      <c r="D200" t="s">
        <v>1074</v>
      </c>
      <c r="E200" t="s">
        <v>1066</v>
      </c>
      <c r="F200" t="s">
        <v>1318</v>
      </c>
      <c r="G200" t="s">
        <v>1412</v>
      </c>
      <c r="H200" t="s">
        <v>1395</v>
      </c>
    </row>
    <row r="201" spans="1:8">
      <c r="A201" t="s">
        <v>1519</v>
      </c>
      <c r="C201" t="s">
        <v>1792</v>
      </c>
      <c r="D201" t="s">
        <v>1074</v>
      </c>
      <c r="E201" t="s">
        <v>1066</v>
      </c>
      <c r="F201" t="s">
        <v>1318</v>
      </c>
      <c r="G201" t="s">
        <v>1354</v>
      </c>
      <c r="H201" t="s">
        <v>1395</v>
      </c>
    </row>
    <row r="202" spans="1:8">
      <c r="A202" t="s">
        <v>1698</v>
      </c>
      <c r="C202" t="s">
        <v>1801</v>
      </c>
      <c r="D202" t="s">
        <v>1074</v>
      </c>
      <c r="E202" t="s">
        <v>1066</v>
      </c>
      <c r="F202" t="s">
        <v>1318</v>
      </c>
      <c r="G202" t="s">
        <v>1280</v>
      </c>
      <c r="H202" t="s">
        <v>1395</v>
      </c>
    </row>
    <row r="203" spans="1:8">
      <c r="A203" t="s">
        <v>1626</v>
      </c>
      <c r="C203" t="s">
        <v>1779</v>
      </c>
      <c r="D203" t="s">
        <v>1074</v>
      </c>
      <c r="E203" t="s">
        <v>1066</v>
      </c>
      <c r="F203" t="s">
        <v>1318</v>
      </c>
      <c r="G203" t="s">
        <v>1231</v>
      </c>
      <c r="H203" t="s">
        <v>1395</v>
      </c>
    </row>
    <row r="204" spans="1:8">
      <c r="A204" t="s">
        <v>1522</v>
      </c>
      <c r="C204" t="s">
        <v>1776</v>
      </c>
      <c r="D204" t="s">
        <v>1078</v>
      </c>
      <c r="F204" t="s">
        <v>1268</v>
      </c>
    </row>
    <row r="205" spans="1:8">
      <c r="A205" t="s">
        <v>1513</v>
      </c>
      <c r="C205" t="s">
        <v>1786</v>
      </c>
      <c r="D205" t="s">
        <v>1078</v>
      </c>
      <c r="F205" t="s">
        <v>1234</v>
      </c>
    </row>
    <row r="206" spans="1:8">
      <c r="A206" t="s">
        <v>1664</v>
      </c>
      <c r="C206" t="s">
        <v>1781</v>
      </c>
      <c r="D206" t="s">
        <v>1078</v>
      </c>
      <c r="F206" t="s">
        <v>1268</v>
      </c>
    </row>
    <row r="207" spans="1:8">
      <c r="A207" t="s">
        <v>1654</v>
      </c>
      <c r="C207" t="s">
        <v>1781</v>
      </c>
      <c r="D207" t="s">
        <v>1078</v>
      </c>
      <c r="F207" t="s">
        <v>1233</v>
      </c>
    </row>
    <row r="208" spans="1:8">
      <c r="A208" t="s">
        <v>1607</v>
      </c>
      <c r="C208" t="s">
        <v>1797</v>
      </c>
      <c r="D208" t="s">
        <v>1078</v>
      </c>
      <c r="F208" t="s">
        <v>1218</v>
      </c>
    </row>
    <row r="209" spans="1:8">
      <c r="A209" t="s">
        <v>1564</v>
      </c>
      <c r="C209" t="s">
        <v>1793</v>
      </c>
      <c r="D209" t="s">
        <v>1078</v>
      </c>
      <c r="F209" t="s">
        <v>1241</v>
      </c>
    </row>
    <row r="210" spans="1:8">
      <c r="A210" t="s">
        <v>1540</v>
      </c>
      <c r="C210" t="s">
        <v>1794</v>
      </c>
      <c r="D210" t="s">
        <v>1078</v>
      </c>
      <c r="F210" t="s">
        <v>1265</v>
      </c>
    </row>
    <row r="211" spans="1:8">
      <c r="A211" t="s">
        <v>1500</v>
      </c>
      <c r="C211" t="s">
        <v>1795</v>
      </c>
      <c r="D211" t="s">
        <v>1078</v>
      </c>
      <c r="F211" t="s">
        <v>1218</v>
      </c>
    </row>
    <row r="212" spans="1:8">
      <c r="A212" t="s">
        <v>1722</v>
      </c>
      <c r="C212" t="s">
        <v>1785</v>
      </c>
      <c r="D212" t="s">
        <v>1078</v>
      </c>
      <c r="F212" t="s">
        <v>1320</v>
      </c>
    </row>
    <row r="213" spans="1:8">
      <c r="A213" t="s">
        <v>1520</v>
      </c>
      <c r="C213" t="s">
        <v>1777</v>
      </c>
      <c r="D213" t="s">
        <v>1078</v>
      </c>
      <c r="F213" t="s">
        <v>1319</v>
      </c>
    </row>
    <row r="214" spans="1:8">
      <c r="A214" t="s">
        <v>1457</v>
      </c>
      <c r="C214" t="s">
        <v>1801</v>
      </c>
      <c r="D214" t="s">
        <v>1078</v>
      </c>
      <c r="F214" t="s">
        <v>1398</v>
      </c>
    </row>
    <row r="215" spans="1:8">
      <c r="A215" t="s">
        <v>1620</v>
      </c>
      <c r="C215" t="s">
        <v>1779</v>
      </c>
      <c r="D215" t="s">
        <v>1078</v>
      </c>
      <c r="F215" t="s">
        <v>1317</v>
      </c>
    </row>
    <row r="216" spans="1:8">
      <c r="A216" t="s">
        <v>1680</v>
      </c>
      <c r="C216" t="s">
        <v>790</v>
      </c>
      <c r="D216" t="s">
        <v>1078</v>
      </c>
      <c r="F216" t="s">
        <v>1268</v>
      </c>
    </row>
    <row r="217" spans="1:8">
      <c r="A217" t="s">
        <v>1657</v>
      </c>
      <c r="C217" t="s">
        <v>791</v>
      </c>
      <c r="D217" t="s">
        <v>1061</v>
      </c>
      <c r="E217" t="s">
        <v>1066</v>
      </c>
      <c r="F217" t="s">
        <v>1395</v>
      </c>
      <c r="G217" t="s">
        <v>1224</v>
      </c>
      <c r="H217" t="s">
        <v>1395</v>
      </c>
    </row>
    <row r="218" spans="1:8">
      <c r="A218" t="s">
        <v>1502</v>
      </c>
      <c r="C218" t="s">
        <v>1793</v>
      </c>
      <c r="D218" t="s">
        <v>1061</v>
      </c>
      <c r="E218" t="s">
        <v>1066</v>
      </c>
      <c r="F218" t="s">
        <v>1395</v>
      </c>
      <c r="G218" t="s">
        <v>1306</v>
      </c>
      <c r="H218" t="s">
        <v>1395</v>
      </c>
    </row>
    <row r="219" spans="1:8">
      <c r="A219" t="s">
        <v>1689</v>
      </c>
      <c r="C219" t="s">
        <v>1794</v>
      </c>
      <c r="D219" t="s">
        <v>1061</v>
      </c>
      <c r="E219" t="s">
        <v>1066</v>
      </c>
      <c r="F219" t="s">
        <v>1395</v>
      </c>
      <c r="G219" t="s">
        <v>1279</v>
      </c>
      <c r="H219" t="s">
        <v>1395</v>
      </c>
    </row>
    <row r="220" spans="1:8">
      <c r="A220" t="s">
        <v>1629</v>
      </c>
      <c r="C220" t="s">
        <v>1795</v>
      </c>
      <c r="D220" t="s">
        <v>1061</v>
      </c>
      <c r="E220" t="s">
        <v>1066</v>
      </c>
      <c r="F220" t="s">
        <v>1395</v>
      </c>
      <c r="G220" t="s">
        <v>1371</v>
      </c>
      <c r="H220" t="s">
        <v>1395</v>
      </c>
    </row>
    <row r="221" spans="1:8">
      <c r="A221" t="s">
        <v>1595</v>
      </c>
      <c r="C221" t="s">
        <v>1788</v>
      </c>
      <c r="D221" t="s">
        <v>1061</v>
      </c>
      <c r="E221" t="s">
        <v>1066</v>
      </c>
      <c r="F221" t="s">
        <v>1395</v>
      </c>
      <c r="G221" t="s">
        <v>1264</v>
      </c>
      <c r="H221" t="s">
        <v>1395</v>
      </c>
    </row>
    <row r="222" spans="1:8">
      <c r="A222" t="s">
        <v>1498</v>
      </c>
      <c r="C222" t="s">
        <v>1789</v>
      </c>
      <c r="D222" t="s">
        <v>1061</v>
      </c>
      <c r="E222" t="s">
        <v>1066</v>
      </c>
      <c r="F222" t="s">
        <v>1395</v>
      </c>
      <c r="G222" t="s">
        <v>1334</v>
      </c>
      <c r="H222" t="s">
        <v>1395</v>
      </c>
    </row>
    <row r="223" spans="1:8">
      <c r="A223" t="s">
        <v>1606</v>
      </c>
      <c r="C223" t="s">
        <v>1777</v>
      </c>
      <c r="D223" t="s">
        <v>1061</v>
      </c>
      <c r="E223" t="s">
        <v>1066</v>
      </c>
      <c r="F223" t="s">
        <v>1395</v>
      </c>
      <c r="G223" t="s">
        <v>1266</v>
      </c>
      <c r="H223" t="s">
        <v>1395</v>
      </c>
    </row>
    <row r="224" spans="1:8">
      <c r="A224" t="s">
        <v>1516</v>
      </c>
      <c r="C224" t="s">
        <v>1801</v>
      </c>
      <c r="D224" t="s">
        <v>1061</v>
      </c>
      <c r="E224" t="s">
        <v>1066</v>
      </c>
      <c r="F224" t="s">
        <v>1395</v>
      </c>
      <c r="G224" t="s">
        <v>1368</v>
      </c>
      <c r="H224" t="s">
        <v>1395</v>
      </c>
    </row>
    <row r="225" spans="1:9">
      <c r="A225" t="s">
        <v>1652</v>
      </c>
      <c r="C225" t="s">
        <v>1779</v>
      </c>
      <c r="D225" t="s">
        <v>1061</v>
      </c>
      <c r="E225" t="s">
        <v>1066</v>
      </c>
      <c r="F225" t="s">
        <v>1395</v>
      </c>
      <c r="G225" t="s">
        <v>1266</v>
      </c>
      <c r="H225" t="s">
        <v>1395</v>
      </c>
    </row>
    <row r="226" spans="1:9">
      <c r="A226" t="s">
        <v>1450</v>
      </c>
      <c r="C226" t="s">
        <v>791</v>
      </c>
      <c r="D226" t="s">
        <v>1076</v>
      </c>
      <c r="E226" t="s">
        <v>1773</v>
      </c>
      <c r="F226" t="s">
        <v>1365</v>
      </c>
      <c r="G226" t="s">
        <v>1281</v>
      </c>
      <c r="H226" t="s">
        <v>1350</v>
      </c>
    </row>
    <row r="227" spans="1:9">
      <c r="A227" t="s">
        <v>1681</v>
      </c>
      <c r="C227" t="s">
        <v>1793</v>
      </c>
      <c r="D227" t="s">
        <v>1076</v>
      </c>
      <c r="E227" t="s">
        <v>1773</v>
      </c>
      <c r="F227" t="s">
        <v>1365</v>
      </c>
      <c r="G227" t="s">
        <v>1392</v>
      </c>
      <c r="H227" t="s">
        <v>1350</v>
      </c>
    </row>
    <row r="228" spans="1:9">
      <c r="A228" t="s">
        <v>1583</v>
      </c>
      <c r="C228" t="s">
        <v>1794</v>
      </c>
      <c r="D228" t="s">
        <v>1076</v>
      </c>
      <c r="E228" t="s">
        <v>1773</v>
      </c>
      <c r="F228" t="s">
        <v>1365</v>
      </c>
      <c r="G228" t="s">
        <v>1279</v>
      </c>
      <c r="H228" t="s">
        <v>1350</v>
      </c>
    </row>
    <row r="229" spans="1:9">
      <c r="A229" t="s">
        <v>1466</v>
      </c>
      <c r="C229" t="s">
        <v>1795</v>
      </c>
      <c r="D229" t="s">
        <v>1076</v>
      </c>
      <c r="E229" t="s">
        <v>1773</v>
      </c>
      <c r="F229" t="s">
        <v>1365</v>
      </c>
      <c r="G229" t="s">
        <v>1371</v>
      </c>
      <c r="H229" t="s">
        <v>1350</v>
      </c>
    </row>
    <row r="230" spans="1:9">
      <c r="A230" t="s">
        <v>1580</v>
      </c>
      <c r="C230" t="s">
        <v>1788</v>
      </c>
      <c r="D230" t="s">
        <v>1076</v>
      </c>
      <c r="E230" t="s">
        <v>1773</v>
      </c>
      <c r="F230" t="s">
        <v>1365</v>
      </c>
      <c r="G230" t="s">
        <v>1264</v>
      </c>
      <c r="H230" t="s">
        <v>1350</v>
      </c>
    </row>
    <row r="231" spans="1:9">
      <c r="A231" t="s">
        <v>1717</v>
      </c>
      <c r="C231" t="s">
        <v>1789</v>
      </c>
      <c r="D231" t="s">
        <v>1076</v>
      </c>
      <c r="E231" t="s">
        <v>1773</v>
      </c>
      <c r="F231" t="s">
        <v>1365</v>
      </c>
      <c r="G231" t="s">
        <v>1285</v>
      </c>
      <c r="H231" t="s">
        <v>1350</v>
      </c>
    </row>
    <row r="232" spans="1:9">
      <c r="A232" t="s">
        <v>1469</v>
      </c>
      <c r="C232" t="s">
        <v>1777</v>
      </c>
      <c r="D232" t="s">
        <v>1076</v>
      </c>
      <c r="E232" t="s">
        <v>1773</v>
      </c>
      <c r="F232" t="s">
        <v>1365</v>
      </c>
      <c r="G232" t="s">
        <v>1243</v>
      </c>
      <c r="H232" t="s">
        <v>1350</v>
      </c>
    </row>
    <row r="233" spans="1:9">
      <c r="A233" t="s">
        <v>1676</v>
      </c>
      <c r="C233" t="s">
        <v>1801</v>
      </c>
      <c r="D233" t="s">
        <v>1076</v>
      </c>
      <c r="E233" t="s">
        <v>1773</v>
      </c>
      <c r="F233" t="s">
        <v>1365</v>
      </c>
      <c r="G233" t="s">
        <v>1288</v>
      </c>
      <c r="H233" t="s">
        <v>1350</v>
      </c>
    </row>
    <row r="234" spans="1:9">
      <c r="A234" t="s">
        <v>1618</v>
      </c>
      <c r="C234" t="s">
        <v>1801</v>
      </c>
      <c r="D234" t="s">
        <v>1076</v>
      </c>
      <c r="E234" t="s">
        <v>1773</v>
      </c>
      <c r="F234" t="s">
        <v>1365</v>
      </c>
      <c r="G234" t="s">
        <v>1288</v>
      </c>
      <c r="H234" t="s">
        <v>1350</v>
      </c>
    </row>
    <row r="235" spans="1:9">
      <c r="A235" t="s">
        <v>1677</v>
      </c>
      <c r="C235" t="s">
        <v>1779</v>
      </c>
      <c r="D235" t="s">
        <v>1076</v>
      </c>
      <c r="E235" t="s">
        <v>1773</v>
      </c>
      <c r="F235" t="s">
        <v>1365</v>
      </c>
      <c r="G235" t="s">
        <v>1243</v>
      </c>
      <c r="H235" t="s">
        <v>1350</v>
      </c>
    </row>
    <row r="236" spans="1:9">
      <c r="A236" t="s">
        <v>1679</v>
      </c>
      <c r="C236" t="s">
        <v>1776</v>
      </c>
      <c r="D236" t="s">
        <v>1074</v>
      </c>
      <c r="E236" t="s">
        <v>1062</v>
      </c>
      <c r="F236" t="s">
        <v>1259</v>
      </c>
      <c r="G236" t="s">
        <v>1226</v>
      </c>
      <c r="H236" t="s">
        <v>1228</v>
      </c>
      <c r="I236" t="s">
        <v>1395</v>
      </c>
    </row>
    <row r="237" spans="1:9">
      <c r="A237" t="s">
        <v>1478</v>
      </c>
      <c r="C237" t="s">
        <v>1786</v>
      </c>
      <c r="D237" t="s">
        <v>1074</v>
      </c>
      <c r="E237" t="s">
        <v>1062</v>
      </c>
      <c r="F237" t="s">
        <v>1259</v>
      </c>
      <c r="G237" t="s">
        <v>1226</v>
      </c>
      <c r="H237" t="s">
        <v>1222</v>
      </c>
      <c r="I237" t="s">
        <v>1395</v>
      </c>
    </row>
    <row r="238" spans="1:9">
      <c r="A238" t="s">
        <v>1589</v>
      </c>
      <c r="C238" t="s">
        <v>1781</v>
      </c>
      <c r="D238" t="s">
        <v>1074</v>
      </c>
      <c r="E238" t="s">
        <v>1062</v>
      </c>
      <c r="F238" t="s">
        <v>1259</v>
      </c>
      <c r="G238" t="s">
        <v>1226</v>
      </c>
      <c r="H238" t="s">
        <v>1228</v>
      </c>
      <c r="I238" t="s">
        <v>1395</v>
      </c>
    </row>
    <row r="239" spans="1:9">
      <c r="A239" t="s">
        <v>1667</v>
      </c>
      <c r="C239" t="s">
        <v>1797</v>
      </c>
      <c r="D239" t="s">
        <v>1074</v>
      </c>
      <c r="E239" t="s">
        <v>1062</v>
      </c>
      <c r="F239" t="s">
        <v>1259</v>
      </c>
      <c r="G239" t="s">
        <v>1226</v>
      </c>
      <c r="H239" t="s">
        <v>1263</v>
      </c>
      <c r="I239" t="s">
        <v>1395</v>
      </c>
    </row>
    <row r="240" spans="1:9">
      <c r="A240" t="s">
        <v>1651</v>
      </c>
      <c r="C240" t="s">
        <v>1793</v>
      </c>
      <c r="D240" t="s">
        <v>1074</v>
      </c>
      <c r="E240" t="s">
        <v>1062</v>
      </c>
      <c r="F240" t="s">
        <v>1259</v>
      </c>
      <c r="G240" t="s">
        <v>1226</v>
      </c>
      <c r="H240" t="s">
        <v>1208</v>
      </c>
      <c r="I240" t="s">
        <v>1395</v>
      </c>
    </row>
    <row r="241" spans="1:9">
      <c r="A241" t="s">
        <v>1597</v>
      </c>
      <c r="C241" t="s">
        <v>1794</v>
      </c>
      <c r="D241" t="s">
        <v>1074</v>
      </c>
      <c r="E241" t="s">
        <v>1062</v>
      </c>
      <c r="F241" t="s">
        <v>1259</v>
      </c>
      <c r="G241" t="s">
        <v>1226</v>
      </c>
      <c r="H241" t="s">
        <v>1309</v>
      </c>
      <c r="I241" t="s">
        <v>1395</v>
      </c>
    </row>
    <row r="242" spans="1:9">
      <c r="A242" t="s">
        <v>1721</v>
      </c>
      <c r="C242" t="s">
        <v>1795</v>
      </c>
      <c r="D242" t="s">
        <v>1074</v>
      </c>
      <c r="E242" t="s">
        <v>1062</v>
      </c>
      <c r="F242" t="s">
        <v>1259</v>
      </c>
      <c r="G242" t="s">
        <v>1226</v>
      </c>
      <c r="H242" t="s">
        <v>1212</v>
      </c>
      <c r="I242" t="s">
        <v>1395</v>
      </c>
    </row>
    <row r="243" spans="1:9">
      <c r="A243" t="s">
        <v>1492</v>
      </c>
      <c r="C243" t="s">
        <v>1788</v>
      </c>
      <c r="D243" t="s">
        <v>1074</v>
      </c>
      <c r="E243" t="s">
        <v>1062</v>
      </c>
      <c r="F243" t="s">
        <v>1259</v>
      </c>
      <c r="G243" t="s">
        <v>1226</v>
      </c>
      <c r="H243" t="s">
        <v>1290</v>
      </c>
      <c r="I243" t="s">
        <v>1395</v>
      </c>
    </row>
    <row r="244" spans="1:9">
      <c r="A244" t="s">
        <v>1631</v>
      </c>
      <c r="C244" t="s">
        <v>1789</v>
      </c>
      <c r="D244" t="s">
        <v>1074</v>
      </c>
      <c r="E244" t="s">
        <v>1062</v>
      </c>
      <c r="F244" t="s">
        <v>1259</v>
      </c>
      <c r="G244" t="s">
        <v>1226</v>
      </c>
      <c r="H244" t="s">
        <v>1255</v>
      </c>
      <c r="I244" t="s">
        <v>1395</v>
      </c>
    </row>
    <row r="245" spans="1:9">
      <c r="A245" t="s">
        <v>1659</v>
      </c>
      <c r="C245" t="s">
        <v>1777</v>
      </c>
      <c r="D245" t="s">
        <v>1074</v>
      </c>
      <c r="E245" t="s">
        <v>1062</v>
      </c>
      <c r="F245" t="s">
        <v>1259</v>
      </c>
      <c r="G245" t="s">
        <v>1226</v>
      </c>
      <c r="H245" t="s">
        <v>1429</v>
      </c>
      <c r="I245" t="s">
        <v>1395</v>
      </c>
    </row>
    <row r="246" spans="1:9">
      <c r="A246" t="s">
        <v>1615</v>
      </c>
      <c r="C246" t="s">
        <v>1801</v>
      </c>
      <c r="D246" t="s">
        <v>1074</v>
      </c>
      <c r="E246" t="s">
        <v>1062</v>
      </c>
      <c r="F246" t="s">
        <v>1259</v>
      </c>
      <c r="G246" t="s">
        <v>1226</v>
      </c>
      <c r="H246" t="s">
        <v>1382</v>
      </c>
      <c r="I246" t="s">
        <v>1395</v>
      </c>
    </row>
    <row r="247" spans="1:9">
      <c r="A247" t="s">
        <v>1497</v>
      </c>
      <c r="C247" t="s">
        <v>1779</v>
      </c>
      <c r="D247" t="s">
        <v>1074</v>
      </c>
      <c r="E247" t="s">
        <v>1062</v>
      </c>
      <c r="F247" t="s">
        <v>1259</v>
      </c>
      <c r="G247" t="s">
        <v>1226</v>
      </c>
      <c r="H247" t="s">
        <v>1337</v>
      </c>
      <c r="I247" t="s">
        <v>1395</v>
      </c>
    </row>
    <row r="248" spans="1:9">
      <c r="A248" t="s">
        <v>1628</v>
      </c>
      <c r="C248" t="s">
        <v>1776</v>
      </c>
      <c r="D248" t="s">
        <v>1074</v>
      </c>
      <c r="E248" t="s">
        <v>1774</v>
      </c>
      <c r="F248" t="s">
        <v>1391</v>
      </c>
      <c r="G248" t="s">
        <v>1246</v>
      </c>
      <c r="H248" t="s">
        <v>1395</v>
      </c>
    </row>
    <row r="249" spans="1:9">
      <c r="A249" t="s">
        <v>1465</v>
      </c>
      <c r="C249" t="s">
        <v>1786</v>
      </c>
      <c r="D249" t="s">
        <v>1074</v>
      </c>
      <c r="E249" t="s">
        <v>1774</v>
      </c>
      <c r="F249" t="s">
        <v>1391</v>
      </c>
      <c r="G249" t="s">
        <v>1213</v>
      </c>
      <c r="H249" t="s">
        <v>1395</v>
      </c>
    </row>
    <row r="250" spans="1:9">
      <c r="A250" t="s">
        <v>1647</v>
      </c>
      <c r="C250" t="s">
        <v>1781</v>
      </c>
      <c r="D250" t="s">
        <v>1074</v>
      </c>
      <c r="E250" t="s">
        <v>1774</v>
      </c>
      <c r="F250" t="s">
        <v>1391</v>
      </c>
      <c r="G250" t="s">
        <v>1246</v>
      </c>
      <c r="H250" t="s">
        <v>1395</v>
      </c>
    </row>
    <row r="251" spans="1:9">
      <c r="A251" t="s">
        <v>1545</v>
      </c>
      <c r="C251" t="s">
        <v>1797</v>
      </c>
      <c r="D251" t="s">
        <v>1074</v>
      </c>
      <c r="E251" t="s">
        <v>1774</v>
      </c>
      <c r="F251" t="s">
        <v>1391</v>
      </c>
      <c r="G251" t="s">
        <v>1213</v>
      </c>
      <c r="H251" t="s">
        <v>1395</v>
      </c>
    </row>
    <row r="252" spans="1:9">
      <c r="A252" t="s">
        <v>1701</v>
      </c>
      <c r="C252" t="s">
        <v>1793</v>
      </c>
      <c r="D252" t="s">
        <v>1074</v>
      </c>
      <c r="E252" t="s">
        <v>1774</v>
      </c>
      <c r="F252" t="s">
        <v>1391</v>
      </c>
      <c r="G252" t="s">
        <v>1297</v>
      </c>
      <c r="H252" t="s">
        <v>1395</v>
      </c>
    </row>
    <row r="253" spans="1:9">
      <c r="A253" t="s">
        <v>1666</v>
      </c>
      <c r="C253" t="s">
        <v>1794</v>
      </c>
      <c r="D253" t="s">
        <v>1074</v>
      </c>
      <c r="E253" t="s">
        <v>1774</v>
      </c>
      <c r="F253" t="s">
        <v>1391</v>
      </c>
      <c r="G253" t="s">
        <v>1256</v>
      </c>
      <c r="H253" t="s">
        <v>1395</v>
      </c>
    </row>
    <row r="254" spans="1:9">
      <c r="A254" t="s">
        <v>1693</v>
      </c>
      <c r="C254" t="s">
        <v>1795</v>
      </c>
      <c r="D254" t="s">
        <v>1074</v>
      </c>
      <c r="E254" t="s">
        <v>1774</v>
      </c>
      <c r="F254" t="s">
        <v>1391</v>
      </c>
      <c r="G254" t="s">
        <v>1315</v>
      </c>
      <c r="H254" t="s">
        <v>1395</v>
      </c>
    </row>
    <row r="255" spans="1:9">
      <c r="A255" t="s">
        <v>1489</v>
      </c>
      <c r="C255" t="s">
        <v>1788</v>
      </c>
      <c r="D255" t="s">
        <v>1074</v>
      </c>
      <c r="E255" t="s">
        <v>1774</v>
      </c>
      <c r="F255" t="s">
        <v>1391</v>
      </c>
      <c r="G255" t="s">
        <v>1409</v>
      </c>
      <c r="H255" t="s">
        <v>1395</v>
      </c>
    </row>
    <row r="256" spans="1:9">
      <c r="A256" t="s">
        <v>1566</v>
      </c>
      <c r="C256" t="s">
        <v>1789</v>
      </c>
      <c r="D256" t="s">
        <v>1074</v>
      </c>
      <c r="E256" t="s">
        <v>1774</v>
      </c>
      <c r="F256" t="s">
        <v>1391</v>
      </c>
      <c r="G256" t="s">
        <v>1414</v>
      </c>
      <c r="H256" t="s">
        <v>1395</v>
      </c>
    </row>
    <row r="257" spans="1:8">
      <c r="A257" t="s">
        <v>1675</v>
      </c>
      <c r="C257" t="s">
        <v>1777</v>
      </c>
      <c r="D257" t="s">
        <v>1074</v>
      </c>
      <c r="E257" t="s">
        <v>1774</v>
      </c>
      <c r="F257" t="s">
        <v>1391</v>
      </c>
      <c r="G257" t="s">
        <v>1277</v>
      </c>
      <c r="H257" t="s">
        <v>1395</v>
      </c>
    </row>
    <row r="258" spans="1:8">
      <c r="A258" t="s">
        <v>1547</v>
      </c>
      <c r="C258" t="s">
        <v>1801</v>
      </c>
      <c r="D258" t="s">
        <v>1074</v>
      </c>
      <c r="E258" t="s">
        <v>1774</v>
      </c>
      <c r="F258" t="s">
        <v>1391</v>
      </c>
      <c r="G258" t="s">
        <v>1270</v>
      </c>
      <c r="H258" t="s">
        <v>1395</v>
      </c>
    </row>
    <row r="259" spans="1:8">
      <c r="A259" t="s">
        <v>1612</v>
      </c>
      <c r="C259" t="s">
        <v>1779</v>
      </c>
      <c r="D259" t="s">
        <v>1074</v>
      </c>
      <c r="E259" t="s">
        <v>1774</v>
      </c>
      <c r="F259" t="s">
        <v>1391</v>
      </c>
      <c r="G259" t="s">
        <v>1411</v>
      </c>
      <c r="H259" t="s">
        <v>1395</v>
      </c>
    </row>
    <row r="260" spans="1:8">
      <c r="A260" t="s">
        <v>1645</v>
      </c>
      <c r="C260" t="s">
        <v>1806</v>
      </c>
      <c r="D260" t="s">
        <v>1074</v>
      </c>
      <c r="E260" t="s">
        <v>1064</v>
      </c>
      <c r="F260" t="s">
        <v>1318</v>
      </c>
      <c r="G260" t="s">
        <v>1437</v>
      </c>
      <c r="H260" t="s">
        <v>1395</v>
      </c>
    </row>
    <row r="261" spans="1:8">
      <c r="A261" t="s">
        <v>1590</v>
      </c>
      <c r="C261" t="s">
        <v>1797</v>
      </c>
      <c r="D261" t="s">
        <v>1074</v>
      </c>
      <c r="E261" t="s">
        <v>1064</v>
      </c>
      <c r="F261" t="s">
        <v>1318</v>
      </c>
      <c r="G261" t="s">
        <v>1364</v>
      </c>
      <c r="H261" t="s">
        <v>1395</v>
      </c>
    </row>
    <row r="262" spans="1:8">
      <c r="A262" t="s">
        <v>1452</v>
      </c>
      <c r="C262" t="s">
        <v>1793</v>
      </c>
      <c r="D262" t="s">
        <v>1074</v>
      </c>
      <c r="E262" t="s">
        <v>1064</v>
      </c>
      <c r="F262" t="s">
        <v>1318</v>
      </c>
      <c r="G262" t="s">
        <v>1323</v>
      </c>
      <c r="H262" t="s">
        <v>1395</v>
      </c>
    </row>
    <row r="263" spans="1:8">
      <c r="A263" t="s">
        <v>1625</v>
      </c>
      <c r="C263" t="s">
        <v>1794</v>
      </c>
      <c r="D263" t="s">
        <v>1074</v>
      </c>
      <c r="E263" t="s">
        <v>1064</v>
      </c>
      <c r="F263" t="s">
        <v>1318</v>
      </c>
      <c r="G263" t="s">
        <v>1299</v>
      </c>
      <c r="H263" t="s">
        <v>1395</v>
      </c>
    </row>
    <row r="264" spans="1:8">
      <c r="A264" t="s">
        <v>1484</v>
      </c>
      <c r="C264" t="s">
        <v>1795</v>
      </c>
      <c r="D264" t="s">
        <v>1074</v>
      </c>
      <c r="E264" t="s">
        <v>1064</v>
      </c>
      <c r="F264" t="s">
        <v>1318</v>
      </c>
      <c r="G264" t="s">
        <v>1351</v>
      </c>
      <c r="H264" t="s">
        <v>1395</v>
      </c>
    </row>
    <row r="265" spans="1:8">
      <c r="A265" t="s">
        <v>1533</v>
      </c>
      <c r="C265" t="s">
        <v>1788</v>
      </c>
      <c r="D265" t="s">
        <v>1074</v>
      </c>
      <c r="E265" t="s">
        <v>1064</v>
      </c>
      <c r="F265" t="s">
        <v>1318</v>
      </c>
      <c r="G265" t="s">
        <v>1272</v>
      </c>
      <c r="H265" t="s">
        <v>1395</v>
      </c>
    </row>
    <row r="266" spans="1:8">
      <c r="A266" t="s">
        <v>1638</v>
      </c>
      <c r="C266" t="s">
        <v>1789</v>
      </c>
      <c r="D266" t="s">
        <v>1074</v>
      </c>
      <c r="E266" t="s">
        <v>1064</v>
      </c>
      <c r="F266" t="s">
        <v>1318</v>
      </c>
      <c r="G266" t="s">
        <v>1227</v>
      </c>
      <c r="H266" t="s">
        <v>1395</v>
      </c>
    </row>
    <row r="267" spans="1:8">
      <c r="A267" t="s">
        <v>1574</v>
      </c>
      <c r="C267" t="s">
        <v>1777</v>
      </c>
      <c r="D267" t="s">
        <v>1074</v>
      </c>
      <c r="E267" t="s">
        <v>1064</v>
      </c>
      <c r="F267" t="s">
        <v>1318</v>
      </c>
      <c r="G267" t="s">
        <v>1245</v>
      </c>
      <c r="H267" t="s">
        <v>1395</v>
      </c>
    </row>
    <row r="268" spans="1:8">
      <c r="A268" t="s">
        <v>1584</v>
      </c>
      <c r="C268" t="s">
        <v>1801</v>
      </c>
      <c r="D268" t="s">
        <v>1074</v>
      </c>
      <c r="E268" t="s">
        <v>1064</v>
      </c>
      <c r="F268" t="s">
        <v>1318</v>
      </c>
      <c r="G268" t="s">
        <v>1340</v>
      </c>
      <c r="H268" t="s">
        <v>1395</v>
      </c>
    </row>
    <row r="269" spans="1:8">
      <c r="A269" t="s">
        <v>1678</v>
      </c>
      <c r="C269" s="39" t="s">
        <v>1779</v>
      </c>
      <c r="D269" t="s">
        <v>1074</v>
      </c>
      <c r="E269" t="s">
        <v>1064</v>
      </c>
      <c r="F269" t="s">
        <v>1318</v>
      </c>
      <c r="G269" t="s">
        <v>1217</v>
      </c>
      <c r="H269" t="s">
        <v>1395</v>
      </c>
    </row>
    <row r="270" spans="1:8">
      <c r="A270" t="s">
        <v>1610</v>
      </c>
      <c r="C270" s="39" t="s">
        <v>1813</v>
      </c>
      <c r="D270" t="s">
        <v>1078</v>
      </c>
      <c r="F270" t="s">
        <v>1274</v>
      </c>
    </row>
    <row r="271" spans="1:8">
      <c r="A271" t="s">
        <v>1600</v>
      </c>
      <c r="C271" s="39" t="s">
        <v>1814</v>
      </c>
      <c r="D271" t="s">
        <v>1078</v>
      </c>
      <c r="F271" t="s">
        <v>1415</v>
      </c>
    </row>
    <row r="272" spans="1:8">
      <c r="A272" t="s">
        <v>1448</v>
      </c>
      <c r="C272" s="39" t="s">
        <v>790</v>
      </c>
      <c r="D272" t="s">
        <v>1078</v>
      </c>
      <c r="F272" t="s">
        <v>1274</v>
      </c>
    </row>
    <row r="273" spans="1:8">
      <c r="A273" t="s">
        <v>1473</v>
      </c>
      <c r="C273" s="39" t="s">
        <v>790</v>
      </c>
      <c r="D273" t="s">
        <v>1080</v>
      </c>
      <c r="F273" t="s">
        <v>1253</v>
      </c>
      <c r="G273" t="s">
        <v>1385</v>
      </c>
    </row>
    <row r="274" spans="1:8">
      <c r="A274" t="s">
        <v>1535</v>
      </c>
      <c r="C274" s="39" t="s">
        <v>790</v>
      </c>
      <c r="D274" t="s">
        <v>1072</v>
      </c>
      <c r="F274" t="s">
        <v>1229</v>
      </c>
    </row>
    <row r="275" spans="1:8">
      <c r="A275" t="s">
        <v>1480</v>
      </c>
      <c r="C275" s="39" t="s">
        <v>790</v>
      </c>
      <c r="D275" t="s">
        <v>1072</v>
      </c>
      <c r="F275" t="s">
        <v>1311</v>
      </c>
    </row>
    <row r="276" spans="1:8">
      <c r="A276" t="s">
        <v>1604</v>
      </c>
      <c r="C276" s="39" t="s">
        <v>790</v>
      </c>
      <c r="D276" t="s">
        <v>1072</v>
      </c>
      <c r="F276" t="s">
        <v>1229</v>
      </c>
      <c r="G276" t="s">
        <v>1359</v>
      </c>
    </row>
    <row r="277" spans="1:8">
      <c r="A277" t="s">
        <v>1619</v>
      </c>
      <c r="C277" s="39" t="s">
        <v>790</v>
      </c>
      <c r="D277" t="s">
        <v>1072</v>
      </c>
      <c r="F277" t="s">
        <v>1311</v>
      </c>
      <c r="G277" t="s">
        <v>1359</v>
      </c>
    </row>
    <row r="278" spans="1:8">
      <c r="A278" t="s">
        <v>1687</v>
      </c>
      <c r="C278" s="39" t="s">
        <v>790</v>
      </c>
      <c r="D278" t="s">
        <v>1089</v>
      </c>
      <c r="F278" t="s">
        <v>1305</v>
      </c>
      <c r="G278" t="s">
        <v>1386</v>
      </c>
      <c r="H278" t="s">
        <v>1348</v>
      </c>
    </row>
    <row r="279" spans="1:8">
      <c r="A279" t="s">
        <v>1128</v>
      </c>
      <c r="C279" s="39" t="s">
        <v>790</v>
      </c>
      <c r="D279" t="s">
        <v>1092</v>
      </c>
      <c r="F279" t="s">
        <v>1223</v>
      </c>
    </row>
    <row r="280" spans="1:8">
      <c r="A280" t="s">
        <v>1683</v>
      </c>
      <c r="C280" s="39" t="s">
        <v>790</v>
      </c>
      <c r="D280" t="s">
        <v>1087</v>
      </c>
      <c r="F280" t="s">
        <v>1348</v>
      </c>
      <c r="G280" t="s">
        <v>1386</v>
      </c>
      <c r="H280" t="s">
        <v>1305</v>
      </c>
    </row>
    <row r="281" spans="1:8">
      <c r="A281" t="s">
        <v>1454</v>
      </c>
      <c r="C281" s="39" t="s">
        <v>790</v>
      </c>
      <c r="D281" t="s">
        <v>1090</v>
      </c>
      <c r="F281" t="s">
        <v>1223</v>
      </c>
    </row>
    <row r="282" spans="1:8">
      <c r="A282" t="s">
        <v>1524</v>
      </c>
      <c r="C282" s="39" t="s">
        <v>790</v>
      </c>
      <c r="D282" t="s">
        <v>1088</v>
      </c>
      <c r="F282" t="s">
        <v>1207</v>
      </c>
      <c r="G282" t="s">
        <v>1419</v>
      </c>
      <c r="H282" t="s">
        <v>1207</v>
      </c>
    </row>
    <row r="283" spans="1:8">
      <c r="A283" t="s">
        <v>1127</v>
      </c>
      <c r="C283" s="39" t="s">
        <v>790</v>
      </c>
      <c r="D283" t="s">
        <v>1091</v>
      </c>
      <c r="F283" t="s">
        <v>1346</v>
      </c>
    </row>
    <row r="284" spans="1:8">
      <c r="A284" t="s">
        <v>2299</v>
      </c>
      <c r="B284" t="s">
        <v>746</v>
      </c>
      <c r="C284" s="39" t="s">
        <v>1775</v>
      </c>
      <c r="D284" t="s">
        <v>1061</v>
      </c>
      <c r="E284" t="s">
        <v>1066</v>
      </c>
      <c r="F284" t="s">
        <v>1395</v>
      </c>
      <c r="G284" s="39" t="s">
        <v>2259</v>
      </c>
      <c r="H284" s="39" t="s">
        <v>1395</v>
      </c>
    </row>
    <row r="285" spans="1:8" s="69" customFormat="1">
      <c r="A285" s="69" t="s">
        <v>2300</v>
      </c>
      <c r="B285" s="69" t="s">
        <v>746</v>
      </c>
      <c r="C285" s="39" t="s">
        <v>1812</v>
      </c>
      <c r="D285" s="69" t="s">
        <v>1061</v>
      </c>
      <c r="E285" s="69" t="s">
        <v>1066</v>
      </c>
      <c r="F285" s="69" t="s">
        <v>1395</v>
      </c>
      <c r="G285" s="39" t="s">
        <v>2260</v>
      </c>
      <c r="H285" s="39" t="s">
        <v>1395</v>
      </c>
    </row>
    <row r="286" spans="1:8">
      <c r="A286" t="s">
        <v>2395</v>
      </c>
      <c r="B286" t="s">
        <v>746</v>
      </c>
      <c r="C286" s="39" t="s">
        <v>1779</v>
      </c>
      <c r="D286" t="s">
        <v>1061</v>
      </c>
      <c r="E286" t="s">
        <v>1066</v>
      </c>
      <c r="F286" t="s">
        <v>1395</v>
      </c>
      <c r="G286" s="39" t="s">
        <v>2261</v>
      </c>
      <c r="H286" s="39" t="s">
        <v>1395</v>
      </c>
    </row>
    <row r="287" spans="1:8" s="68" customFormat="1">
      <c r="A287" s="68" t="s">
        <v>2301</v>
      </c>
      <c r="B287" s="68" t="s">
        <v>746</v>
      </c>
      <c r="C287" s="39" t="s">
        <v>1776</v>
      </c>
      <c r="D287" s="68" t="s">
        <v>1061</v>
      </c>
      <c r="E287" s="68" t="s">
        <v>1066</v>
      </c>
      <c r="F287" s="68" t="s">
        <v>1395</v>
      </c>
      <c r="G287" s="39" t="s">
        <v>2257</v>
      </c>
      <c r="H287" s="39" t="s">
        <v>1395</v>
      </c>
    </row>
    <row r="288" spans="1:8" s="69" customFormat="1">
      <c r="A288" s="69" t="s">
        <v>2302</v>
      </c>
      <c r="B288" s="69" t="s">
        <v>746</v>
      </c>
      <c r="C288" s="39" t="s">
        <v>1808</v>
      </c>
      <c r="D288" s="69" t="s">
        <v>1061</v>
      </c>
      <c r="E288" s="69" t="s">
        <v>1066</v>
      </c>
      <c r="F288" s="69" t="s">
        <v>1395</v>
      </c>
      <c r="G288" s="39" t="s">
        <v>2258</v>
      </c>
      <c r="H288" s="39" t="s">
        <v>1395</v>
      </c>
    </row>
    <row r="289" spans="1:9" s="68" customFormat="1">
      <c r="A289" s="68" t="s">
        <v>2256</v>
      </c>
      <c r="B289" s="68" t="s">
        <v>746</v>
      </c>
      <c r="C289" s="39" t="s">
        <v>1796</v>
      </c>
      <c r="D289" s="68" t="s">
        <v>1061</v>
      </c>
      <c r="E289" s="68" t="s">
        <v>1066</v>
      </c>
      <c r="F289" s="68" t="s">
        <v>1395</v>
      </c>
      <c r="G289" s="39" t="s">
        <v>2259</v>
      </c>
      <c r="H289" s="39" t="s">
        <v>1395</v>
      </c>
    </row>
    <row r="290" spans="1:9">
      <c r="A290" t="s">
        <v>2303</v>
      </c>
      <c r="B290" t="s">
        <v>746</v>
      </c>
      <c r="C290" s="39" t="s">
        <v>1775</v>
      </c>
      <c r="D290" t="s">
        <v>1076</v>
      </c>
      <c r="E290" t="s">
        <v>1773</v>
      </c>
      <c r="F290" t="s">
        <v>1365</v>
      </c>
      <c r="G290" s="39" t="s">
        <v>2266</v>
      </c>
      <c r="H290" s="39" t="s">
        <v>1350</v>
      </c>
    </row>
    <row r="291" spans="1:9">
      <c r="A291" t="s">
        <v>2304</v>
      </c>
      <c r="B291" t="s">
        <v>746</v>
      </c>
      <c r="C291" s="39" t="s">
        <v>1787</v>
      </c>
      <c r="D291" t="s">
        <v>1076</v>
      </c>
      <c r="E291" t="s">
        <v>1773</v>
      </c>
      <c r="F291" t="s">
        <v>1365</v>
      </c>
      <c r="G291" s="39" t="s">
        <v>2267</v>
      </c>
      <c r="H291" s="39" t="s">
        <v>1350</v>
      </c>
    </row>
    <row r="292" spans="1:9" s="69" customFormat="1">
      <c r="A292" s="69" t="s">
        <v>2305</v>
      </c>
      <c r="B292" s="69" t="s">
        <v>746</v>
      </c>
      <c r="C292" s="39" t="s">
        <v>1776</v>
      </c>
      <c r="D292" s="69" t="s">
        <v>1076</v>
      </c>
      <c r="E292" s="69" t="s">
        <v>1773</v>
      </c>
      <c r="F292" s="69" t="s">
        <v>1365</v>
      </c>
      <c r="G292" s="39" t="s">
        <v>2262</v>
      </c>
      <c r="H292" s="39" t="s">
        <v>1350</v>
      </c>
    </row>
    <row r="293" spans="1:9" s="69" customFormat="1">
      <c r="A293" s="69" t="s">
        <v>2306</v>
      </c>
      <c r="B293" s="69" t="s">
        <v>746</v>
      </c>
      <c r="C293" s="39" t="s">
        <v>1809</v>
      </c>
      <c r="D293" s="69" t="s">
        <v>1076</v>
      </c>
      <c r="E293" s="69" t="s">
        <v>1773</v>
      </c>
      <c r="F293" s="69" t="s">
        <v>1365</v>
      </c>
      <c r="G293" s="39" t="s">
        <v>2263</v>
      </c>
      <c r="H293" s="39" t="s">
        <v>1350</v>
      </c>
    </row>
    <row r="294" spans="1:9" s="69" customFormat="1">
      <c r="A294" s="69" t="s">
        <v>2307</v>
      </c>
      <c r="B294" s="69" t="s">
        <v>746</v>
      </c>
      <c r="C294" s="39" t="s">
        <v>1785</v>
      </c>
      <c r="D294" s="69" t="s">
        <v>1076</v>
      </c>
      <c r="E294" s="69" t="s">
        <v>1773</v>
      </c>
      <c r="F294" s="69" t="s">
        <v>1365</v>
      </c>
      <c r="G294" s="39" t="s">
        <v>2264</v>
      </c>
      <c r="H294" s="39" t="s">
        <v>1350</v>
      </c>
    </row>
    <row r="295" spans="1:9" s="69" customFormat="1">
      <c r="A295" s="69" t="s">
        <v>2308</v>
      </c>
      <c r="B295" s="69" t="s">
        <v>746</v>
      </c>
      <c r="C295" s="39" t="s">
        <v>1775</v>
      </c>
      <c r="D295" s="69" t="s">
        <v>1076</v>
      </c>
      <c r="E295" s="69" t="s">
        <v>1773</v>
      </c>
      <c r="F295" s="69" t="s">
        <v>1365</v>
      </c>
      <c r="G295" s="39" t="s">
        <v>2265</v>
      </c>
      <c r="H295" s="39" t="s">
        <v>1350</v>
      </c>
    </row>
    <row r="296" spans="1:9" s="69" customFormat="1">
      <c r="A296" s="69" t="s">
        <v>2309</v>
      </c>
      <c r="B296" s="69" t="s">
        <v>746</v>
      </c>
      <c r="C296" s="39" t="s">
        <v>1779</v>
      </c>
      <c r="D296" s="69" t="s">
        <v>1076</v>
      </c>
      <c r="E296" s="69" t="s">
        <v>1773</v>
      </c>
      <c r="F296" s="69" t="s">
        <v>1365</v>
      </c>
      <c r="G296" s="39" t="s">
        <v>2266</v>
      </c>
      <c r="H296" s="39" t="s">
        <v>1350</v>
      </c>
    </row>
    <row r="297" spans="1:9" s="69" customFormat="1">
      <c r="A297" s="69" t="s">
        <v>2310</v>
      </c>
      <c r="B297" s="69" t="s">
        <v>746</v>
      </c>
      <c r="C297" s="39" t="s">
        <v>1775</v>
      </c>
      <c r="D297" s="69" t="s">
        <v>1076</v>
      </c>
      <c r="E297" s="69" t="s">
        <v>1774</v>
      </c>
      <c r="F297" s="69" t="s">
        <v>1302</v>
      </c>
      <c r="G297" s="39" t="s">
        <v>2286</v>
      </c>
      <c r="H297" s="39" t="s">
        <v>1350</v>
      </c>
    </row>
    <row r="298" spans="1:9" s="69" customFormat="1">
      <c r="A298" s="69" t="s">
        <v>2196</v>
      </c>
      <c r="B298" s="69" t="s">
        <v>746</v>
      </c>
      <c r="C298" s="39" t="s">
        <v>1779</v>
      </c>
      <c r="D298" s="69" t="s">
        <v>1076</v>
      </c>
      <c r="E298" s="69" t="s">
        <v>1774</v>
      </c>
      <c r="F298" s="69" t="s">
        <v>1302</v>
      </c>
      <c r="G298" s="39" t="s">
        <v>2288</v>
      </c>
      <c r="H298" s="39" t="s">
        <v>1350</v>
      </c>
    </row>
    <row r="299" spans="1:9">
      <c r="A299" t="s">
        <v>2311</v>
      </c>
      <c r="B299" t="s">
        <v>746</v>
      </c>
      <c r="C299" s="39" t="s">
        <v>1775</v>
      </c>
      <c r="D299" t="s">
        <v>1076</v>
      </c>
      <c r="E299" t="s">
        <v>1774</v>
      </c>
      <c r="F299" t="s">
        <v>1302</v>
      </c>
      <c r="G299" s="39"/>
      <c r="H299" s="39"/>
    </row>
    <row r="300" spans="1:9">
      <c r="A300" t="s">
        <v>2312</v>
      </c>
      <c r="B300" t="s">
        <v>746</v>
      </c>
      <c r="C300" s="39" t="s">
        <v>1782</v>
      </c>
      <c r="D300" t="s">
        <v>1076</v>
      </c>
      <c r="E300" t="s">
        <v>1774</v>
      </c>
      <c r="F300" t="s">
        <v>1302</v>
      </c>
      <c r="G300" s="39" t="s">
        <v>2282</v>
      </c>
      <c r="H300" s="39" t="s">
        <v>1350</v>
      </c>
    </row>
    <row r="301" spans="1:9">
      <c r="A301" t="s">
        <v>2314</v>
      </c>
      <c r="B301" t="s">
        <v>746</v>
      </c>
      <c r="C301" s="39" t="s">
        <v>1809</v>
      </c>
      <c r="D301" t="s">
        <v>1076</v>
      </c>
      <c r="E301" t="s">
        <v>1774</v>
      </c>
      <c r="F301" t="s">
        <v>1302</v>
      </c>
      <c r="G301" s="39" t="s">
        <v>2283</v>
      </c>
      <c r="H301" s="39" t="s">
        <v>1350</v>
      </c>
    </row>
    <row r="302" spans="1:9">
      <c r="A302" t="s">
        <v>2313</v>
      </c>
      <c r="B302" t="s">
        <v>746</v>
      </c>
      <c r="C302" s="39" t="s">
        <v>1779</v>
      </c>
      <c r="D302" t="s">
        <v>1076</v>
      </c>
      <c r="E302" t="s">
        <v>1774</v>
      </c>
      <c r="F302" t="s">
        <v>1302</v>
      </c>
      <c r="G302" s="39" t="s">
        <v>2285</v>
      </c>
      <c r="H302" s="39" t="s">
        <v>1350</v>
      </c>
    </row>
    <row r="303" spans="1:9">
      <c r="A303" t="s">
        <v>2315</v>
      </c>
      <c r="B303" t="s">
        <v>746</v>
      </c>
      <c r="C303" s="39" t="s">
        <v>1775</v>
      </c>
      <c r="D303" t="s">
        <v>1074</v>
      </c>
      <c r="E303" t="s">
        <v>1062</v>
      </c>
      <c r="F303" t="s">
        <v>1259</v>
      </c>
      <c r="G303" s="39" t="s">
        <v>1226</v>
      </c>
      <c r="H303" s="39" t="s">
        <v>1395</v>
      </c>
    </row>
    <row r="304" spans="1:9" s="69" customFormat="1">
      <c r="A304" s="69" t="s">
        <v>2316</v>
      </c>
      <c r="B304" s="69" t="s">
        <v>746</v>
      </c>
      <c r="C304" s="39" t="s">
        <v>1782</v>
      </c>
      <c r="D304" s="69" t="s">
        <v>1074</v>
      </c>
      <c r="E304" s="69" t="s">
        <v>1062</v>
      </c>
      <c r="F304" s="69" t="s">
        <v>1259</v>
      </c>
      <c r="G304" s="39" t="s">
        <v>1226</v>
      </c>
      <c r="H304" s="39" t="s">
        <v>2268</v>
      </c>
      <c r="I304" s="69" t="s">
        <v>1395</v>
      </c>
    </row>
    <row r="305" spans="1:9">
      <c r="A305" t="s">
        <v>2317</v>
      </c>
      <c r="B305" t="s">
        <v>746</v>
      </c>
      <c r="C305" s="39" t="s">
        <v>1783</v>
      </c>
      <c r="D305" t="s">
        <v>1074</v>
      </c>
      <c r="E305" t="s">
        <v>1062</v>
      </c>
      <c r="F305" t="s">
        <v>1259</v>
      </c>
      <c r="G305" s="39" t="s">
        <v>1226</v>
      </c>
      <c r="H305" s="39" t="s">
        <v>2269</v>
      </c>
      <c r="I305" t="s">
        <v>1395</v>
      </c>
    </row>
    <row r="306" spans="1:9" s="69" customFormat="1">
      <c r="A306" s="69" t="s">
        <v>2318</v>
      </c>
      <c r="B306" s="69" t="s">
        <v>746</v>
      </c>
      <c r="C306" s="39" t="s">
        <v>1784</v>
      </c>
      <c r="D306" s="69" t="s">
        <v>1074</v>
      </c>
      <c r="E306" s="69" t="s">
        <v>1062</v>
      </c>
      <c r="F306" s="69" t="s">
        <v>1259</v>
      </c>
      <c r="G306" s="39" t="s">
        <v>1226</v>
      </c>
      <c r="H306" s="39" t="s">
        <v>2270</v>
      </c>
      <c r="I306" s="69" t="s">
        <v>1395</v>
      </c>
    </row>
    <row r="307" spans="1:9">
      <c r="A307" t="s">
        <v>2197</v>
      </c>
      <c r="B307" t="s">
        <v>746</v>
      </c>
      <c r="C307" s="39" t="s">
        <v>1785</v>
      </c>
      <c r="D307" t="s">
        <v>1074</v>
      </c>
      <c r="E307" t="s">
        <v>1062</v>
      </c>
      <c r="F307" t="s">
        <v>1259</v>
      </c>
      <c r="G307" s="39" t="s">
        <v>1226</v>
      </c>
      <c r="H307" s="39" t="s">
        <v>2271</v>
      </c>
      <c r="I307" t="s">
        <v>1395</v>
      </c>
    </row>
    <row r="308" spans="1:9">
      <c r="A308" t="s">
        <v>2198</v>
      </c>
      <c r="B308" t="s">
        <v>746</v>
      </c>
      <c r="C308" s="39" t="s">
        <v>1777</v>
      </c>
      <c r="D308" t="s">
        <v>1074</v>
      </c>
      <c r="E308" t="s">
        <v>1062</v>
      </c>
      <c r="F308" t="s">
        <v>1259</v>
      </c>
      <c r="G308" s="39" t="s">
        <v>1226</v>
      </c>
      <c r="H308" s="39" t="s">
        <v>2272</v>
      </c>
      <c r="I308" t="s">
        <v>1395</v>
      </c>
    </row>
    <row r="309" spans="1:9">
      <c r="A309" t="s">
        <v>2319</v>
      </c>
      <c r="B309" t="s">
        <v>746</v>
      </c>
      <c r="C309" s="39" t="s">
        <v>1778</v>
      </c>
      <c r="D309" t="s">
        <v>1074</v>
      </c>
      <c r="E309" t="s">
        <v>1062</v>
      </c>
      <c r="F309" t="s">
        <v>1259</v>
      </c>
      <c r="G309" s="39" t="s">
        <v>1226</v>
      </c>
      <c r="H309" s="39" t="s">
        <v>2273</v>
      </c>
      <c r="I309" t="s">
        <v>1395</v>
      </c>
    </row>
    <row r="310" spans="1:9">
      <c r="A310" t="s">
        <v>2320</v>
      </c>
      <c r="B310" t="s">
        <v>746</v>
      </c>
      <c r="C310" s="39" t="s">
        <v>1775</v>
      </c>
      <c r="D310" t="s">
        <v>1074</v>
      </c>
      <c r="E310" t="s">
        <v>1062</v>
      </c>
      <c r="F310" t="s">
        <v>1259</v>
      </c>
      <c r="G310" s="39" t="s">
        <v>1226</v>
      </c>
      <c r="H310" s="39" t="s">
        <v>2268</v>
      </c>
      <c r="I310" t="s">
        <v>1395</v>
      </c>
    </row>
    <row r="311" spans="1:9" s="69" customFormat="1">
      <c r="A311" s="69" t="s">
        <v>2321</v>
      </c>
      <c r="B311" s="69" t="s">
        <v>746</v>
      </c>
      <c r="C311" s="39" t="s">
        <v>1782</v>
      </c>
      <c r="D311" s="69" t="s">
        <v>1074</v>
      </c>
      <c r="E311" s="69" t="s">
        <v>1062</v>
      </c>
      <c r="F311" s="69" t="s">
        <v>1259</v>
      </c>
      <c r="G311" s="39" t="s">
        <v>1226</v>
      </c>
      <c r="H311" s="39" t="s">
        <v>2269</v>
      </c>
      <c r="I311" s="69" t="s">
        <v>1395</v>
      </c>
    </row>
    <row r="312" spans="1:9">
      <c r="A312" t="s">
        <v>2199</v>
      </c>
      <c r="B312" t="s">
        <v>746</v>
      </c>
      <c r="C312" s="39" t="s">
        <v>1783</v>
      </c>
      <c r="D312" t="s">
        <v>1074</v>
      </c>
      <c r="E312" t="s">
        <v>1062</v>
      </c>
      <c r="F312" t="s">
        <v>1259</v>
      </c>
      <c r="G312" s="39" t="s">
        <v>1226</v>
      </c>
      <c r="H312" s="39" t="s">
        <v>2270</v>
      </c>
      <c r="I312" t="s">
        <v>1395</v>
      </c>
    </row>
    <row r="313" spans="1:9">
      <c r="A313" t="s">
        <v>2200</v>
      </c>
      <c r="B313" t="s">
        <v>746</v>
      </c>
      <c r="C313" s="39" t="s">
        <v>1784</v>
      </c>
      <c r="D313" t="s">
        <v>1074</v>
      </c>
      <c r="E313" t="s">
        <v>1062</v>
      </c>
      <c r="F313" t="s">
        <v>1259</v>
      </c>
      <c r="G313" s="39" t="s">
        <v>1226</v>
      </c>
      <c r="H313" s="39" t="s">
        <v>2271</v>
      </c>
      <c r="I313" t="s">
        <v>1395</v>
      </c>
    </row>
    <row r="314" spans="1:9">
      <c r="A314" t="s">
        <v>2322</v>
      </c>
      <c r="B314" t="s">
        <v>746</v>
      </c>
      <c r="C314" s="39" t="s">
        <v>1785</v>
      </c>
      <c r="D314" t="s">
        <v>1074</v>
      </c>
      <c r="E314" t="s">
        <v>1062</v>
      </c>
      <c r="F314" t="s">
        <v>1259</v>
      </c>
      <c r="G314" s="39" t="s">
        <v>1226</v>
      </c>
      <c r="H314" s="39" t="s">
        <v>2272</v>
      </c>
      <c r="I314" t="s">
        <v>1395</v>
      </c>
    </row>
    <row r="315" spans="1:9">
      <c r="A315" t="s">
        <v>2323</v>
      </c>
      <c r="B315" t="s">
        <v>746</v>
      </c>
      <c r="C315" s="39" t="s">
        <v>2401</v>
      </c>
      <c r="D315" t="s">
        <v>1074</v>
      </c>
      <c r="E315" t="s">
        <v>1062</v>
      </c>
      <c r="F315" t="s">
        <v>1259</v>
      </c>
      <c r="G315" s="39" t="s">
        <v>1226</v>
      </c>
      <c r="H315" s="39" t="s">
        <v>2273</v>
      </c>
      <c r="I315" t="s">
        <v>1395</v>
      </c>
    </row>
    <row r="316" spans="1:9">
      <c r="A316" t="s">
        <v>2201</v>
      </c>
      <c r="B316" t="s">
        <v>746</v>
      </c>
      <c r="C316" s="39" t="s">
        <v>1779</v>
      </c>
      <c r="D316" t="s">
        <v>1074</v>
      </c>
      <c r="E316" t="s">
        <v>1062</v>
      </c>
      <c r="F316" t="s">
        <v>1259</v>
      </c>
      <c r="G316" s="39" t="s">
        <v>1226</v>
      </c>
      <c r="H316" s="39" t="s">
        <v>2324</v>
      </c>
      <c r="I316" t="s">
        <v>1395</v>
      </c>
    </row>
    <row r="317" spans="1:9" s="70" customFormat="1">
      <c r="A317" s="70" t="s">
        <v>2325</v>
      </c>
      <c r="B317" s="70" t="s">
        <v>746</v>
      </c>
      <c r="C317" s="39" t="s">
        <v>1813</v>
      </c>
      <c r="D317" s="70" t="s">
        <v>1074</v>
      </c>
      <c r="E317" s="70" t="s">
        <v>1062</v>
      </c>
      <c r="F317" s="70" t="s">
        <v>1259</v>
      </c>
      <c r="G317" s="39" t="s">
        <v>1226</v>
      </c>
      <c r="H317" s="39" t="s">
        <v>1395</v>
      </c>
    </row>
    <row r="318" spans="1:9" s="70" customFormat="1">
      <c r="A318" s="70" t="s">
        <v>2326</v>
      </c>
      <c r="B318" s="70" t="s">
        <v>746</v>
      </c>
      <c r="C318" s="39" t="s">
        <v>1787</v>
      </c>
      <c r="D318" s="70" t="s">
        <v>1074</v>
      </c>
      <c r="E318" s="70" t="s">
        <v>1062</v>
      </c>
      <c r="F318" s="70" t="s">
        <v>1259</v>
      </c>
      <c r="G318" s="39" t="s">
        <v>1226</v>
      </c>
      <c r="H318" s="39" t="s">
        <v>2268</v>
      </c>
      <c r="I318" s="70" t="s">
        <v>1395</v>
      </c>
    </row>
    <row r="319" spans="1:9" s="70" customFormat="1">
      <c r="A319" s="70" t="s">
        <v>2327</v>
      </c>
      <c r="B319" s="70" t="s">
        <v>746</v>
      </c>
      <c r="C319" s="39" t="s">
        <v>1801</v>
      </c>
      <c r="D319" s="70" t="s">
        <v>1074</v>
      </c>
      <c r="E319" s="70" t="s">
        <v>1062</v>
      </c>
      <c r="F319" s="70" t="s">
        <v>1259</v>
      </c>
      <c r="G319" s="39" t="s">
        <v>1226</v>
      </c>
      <c r="H319" s="39" t="s">
        <v>2269</v>
      </c>
      <c r="I319" s="70" t="s">
        <v>1395</v>
      </c>
    </row>
    <row r="320" spans="1:9" s="70" customFormat="1">
      <c r="A320" s="70" t="s">
        <v>2328</v>
      </c>
      <c r="B320" s="70" t="s">
        <v>746</v>
      </c>
      <c r="C320" s="39" t="s">
        <v>1779</v>
      </c>
      <c r="D320" s="70" t="s">
        <v>1074</v>
      </c>
      <c r="E320" s="70" t="s">
        <v>1062</v>
      </c>
      <c r="F320" s="70" t="s">
        <v>1259</v>
      </c>
      <c r="G320" s="39" t="s">
        <v>1226</v>
      </c>
      <c r="H320" s="39" t="s">
        <v>2270</v>
      </c>
      <c r="I320" s="70" t="s">
        <v>1395</v>
      </c>
    </row>
    <row r="321" spans="1:8" s="70" customFormat="1">
      <c r="A321" s="70" t="s">
        <v>2334</v>
      </c>
      <c r="B321" s="70" t="s">
        <v>746</v>
      </c>
      <c r="C321" s="39" t="s">
        <v>2407</v>
      </c>
      <c r="D321" s="70" t="s">
        <v>1074</v>
      </c>
      <c r="E321" s="70" t="s">
        <v>1774</v>
      </c>
      <c r="F321" s="70" t="s">
        <v>1391</v>
      </c>
      <c r="G321" s="39" t="s">
        <v>2277</v>
      </c>
      <c r="H321" s="70" t="s">
        <v>1395</v>
      </c>
    </row>
    <row r="322" spans="1:8" s="70" customFormat="1">
      <c r="A322" s="70" t="s">
        <v>2335</v>
      </c>
      <c r="B322" s="70" t="s">
        <v>746</v>
      </c>
      <c r="C322" s="39" t="s">
        <v>1778</v>
      </c>
      <c r="D322" s="70" t="s">
        <v>1074</v>
      </c>
      <c r="E322" s="70" t="s">
        <v>1774</v>
      </c>
      <c r="F322" s="70" t="s">
        <v>1391</v>
      </c>
      <c r="G322" s="39" t="s">
        <v>2281</v>
      </c>
      <c r="H322" s="70" t="s">
        <v>1395</v>
      </c>
    </row>
    <row r="323" spans="1:8">
      <c r="A323" t="s">
        <v>2329</v>
      </c>
      <c r="B323" t="s">
        <v>746</v>
      </c>
      <c r="C323" s="39" t="s">
        <v>1775</v>
      </c>
      <c r="D323" t="s">
        <v>1074</v>
      </c>
      <c r="E323" t="s">
        <v>1774</v>
      </c>
      <c r="F323" t="s">
        <v>1391</v>
      </c>
      <c r="G323" s="39" t="s">
        <v>1395</v>
      </c>
    </row>
    <row r="324" spans="1:8">
      <c r="A324" t="s">
        <v>2330</v>
      </c>
      <c r="B324" t="s">
        <v>746</v>
      </c>
      <c r="C324" s="39" t="s">
        <v>1817</v>
      </c>
      <c r="D324" t="s">
        <v>1074</v>
      </c>
      <c r="E324" t="s">
        <v>1774</v>
      </c>
      <c r="F324" t="s">
        <v>1391</v>
      </c>
      <c r="G324" s="39" t="s">
        <v>2274</v>
      </c>
      <c r="H324" t="s">
        <v>1395</v>
      </c>
    </row>
    <row r="325" spans="1:8">
      <c r="A325" t="s">
        <v>2331</v>
      </c>
      <c r="B325" t="s">
        <v>746</v>
      </c>
      <c r="C325" s="39" t="s">
        <v>1784</v>
      </c>
      <c r="D325" t="s">
        <v>1074</v>
      </c>
      <c r="E325" t="s">
        <v>1774</v>
      </c>
      <c r="F325" t="s">
        <v>1391</v>
      </c>
      <c r="G325" s="39" t="s">
        <v>2275</v>
      </c>
      <c r="H325" t="s">
        <v>1395</v>
      </c>
    </row>
    <row r="326" spans="1:8">
      <c r="A326" t="s">
        <v>2332</v>
      </c>
      <c r="B326" t="s">
        <v>746</v>
      </c>
      <c r="C326" s="39" t="s">
        <v>1785</v>
      </c>
      <c r="D326" t="s">
        <v>1074</v>
      </c>
      <c r="E326" t="s">
        <v>1774</v>
      </c>
      <c r="F326" t="s">
        <v>1391</v>
      </c>
      <c r="G326" s="39" t="s">
        <v>2276</v>
      </c>
      <c r="H326" t="s">
        <v>1395</v>
      </c>
    </row>
    <row r="327" spans="1:8">
      <c r="A327" t="s">
        <v>2333</v>
      </c>
      <c r="B327" t="s">
        <v>746</v>
      </c>
      <c r="C327" s="39" t="s">
        <v>1796</v>
      </c>
      <c r="D327" t="s">
        <v>1074</v>
      </c>
      <c r="E327" t="s">
        <v>1774</v>
      </c>
      <c r="F327" t="s">
        <v>1391</v>
      </c>
      <c r="G327" s="39" t="s">
        <v>2277</v>
      </c>
      <c r="H327" t="s">
        <v>1395</v>
      </c>
    </row>
    <row r="328" spans="1:8">
      <c r="A328" t="s">
        <v>2336</v>
      </c>
      <c r="B328" t="s">
        <v>746</v>
      </c>
      <c r="C328" s="39" t="s">
        <v>1776</v>
      </c>
      <c r="D328" t="s">
        <v>1074</v>
      </c>
      <c r="E328" t="s">
        <v>1064</v>
      </c>
      <c r="F328" t="s">
        <v>1318</v>
      </c>
      <c r="G328" s="39" t="s">
        <v>2291</v>
      </c>
      <c r="H328" t="s">
        <v>1395</v>
      </c>
    </row>
    <row r="329" spans="1:8">
      <c r="A329" t="s">
        <v>2337</v>
      </c>
      <c r="B329" t="s">
        <v>746</v>
      </c>
      <c r="C329" s="39" t="s">
        <v>1783</v>
      </c>
      <c r="D329" t="s">
        <v>1074</v>
      </c>
      <c r="E329" t="s">
        <v>1064</v>
      </c>
      <c r="F329" t="s">
        <v>1318</v>
      </c>
      <c r="G329" s="39" t="s">
        <v>2292</v>
      </c>
      <c r="H329" t="s">
        <v>1395</v>
      </c>
    </row>
    <row r="330" spans="1:8">
      <c r="A330" t="s">
        <v>2338</v>
      </c>
      <c r="B330" t="s">
        <v>746</v>
      </c>
      <c r="C330" s="39" t="s">
        <v>792</v>
      </c>
      <c r="D330" t="s">
        <v>1074</v>
      </c>
      <c r="E330" t="s">
        <v>1064</v>
      </c>
      <c r="F330" t="s">
        <v>1318</v>
      </c>
      <c r="G330" s="39" t="s">
        <v>2293</v>
      </c>
      <c r="H330" t="s">
        <v>1395</v>
      </c>
    </row>
    <row r="331" spans="1:8">
      <c r="A331" t="s">
        <v>2339</v>
      </c>
      <c r="B331" t="s">
        <v>746</v>
      </c>
      <c r="C331" s="39" t="s">
        <v>1775</v>
      </c>
      <c r="D331" t="s">
        <v>1074</v>
      </c>
      <c r="E331" t="s">
        <v>1064</v>
      </c>
      <c r="F331" t="s">
        <v>1318</v>
      </c>
      <c r="G331" s="39" t="s">
        <v>2291</v>
      </c>
      <c r="H331" t="s">
        <v>1395</v>
      </c>
    </row>
    <row r="332" spans="1:8">
      <c r="A332" t="s">
        <v>2340</v>
      </c>
      <c r="B332" t="s">
        <v>746</v>
      </c>
      <c r="C332" s="39" t="s">
        <v>2409</v>
      </c>
      <c r="D332" t="s">
        <v>1074</v>
      </c>
      <c r="E332" t="s">
        <v>1064</v>
      </c>
      <c r="F332" t="s">
        <v>1318</v>
      </c>
      <c r="G332" s="39" t="s">
        <v>2293</v>
      </c>
      <c r="H332" t="s">
        <v>1395</v>
      </c>
    </row>
    <row r="333" spans="1:8">
      <c r="A333" t="s">
        <v>2341</v>
      </c>
      <c r="B333" t="s">
        <v>746</v>
      </c>
      <c r="C333" s="39" t="s">
        <v>1801</v>
      </c>
      <c r="D333" t="s">
        <v>1074</v>
      </c>
      <c r="E333" t="s">
        <v>1064</v>
      </c>
      <c r="F333" t="s">
        <v>1318</v>
      </c>
      <c r="G333" s="39" t="s">
        <v>2342</v>
      </c>
      <c r="H333" t="s">
        <v>1395</v>
      </c>
    </row>
    <row r="334" spans="1:8" s="70" customFormat="1">
      <c r="A334" s="70" t="s">
        <v>2202</v>
      </c>
      <c r="B334" s="70" t="s">
        <v>746</v>
      </c>
      <c r="C334" s="39" t="s">
        <v>1779</v>
      </c>
      <c r="D334" s="70" t="s">
        <v>1074</v>
      </c>
      <c r="E334" s="70" t="s">
        <v>1064</v>
      </c>
      <c r="F334" s="70" t="s">
        <v>1318</v>
      </c>
      <c r="G334" s="39" t="s">
        <v>2343</v>
      </c>
      <c r="H334" s="70" t="s">
        <v>1395</v>
      </c>
    </row>
    <row r="335" spans="1:8" s="70" customFormat="1">
      <c r="A335" s="70" t="s">
        <v>2344</v>
      </c>
      <c r="B335" s="70" t="s">
        <v>746</v>
      </c>
      <c r="C335" s="39" t="s">
        <v>1775</v>
      </c>
      <c r="D335" s="70" t="s">
        <v>1074</v>
      </c>
      <c r="E335" s="70" t="s">
        <v>1064</v>
      </c>
      <c r="F335" s="70" t="s">
        <v>1318</v>
      </c>
      <c r="G335" s="39" t="s">
        <v>1395</v>
      </c>
    </row>
    <row r="336" spans="1:8" s="70" customFormat="1">
      <c r="A336" s="70" t="s">
        <v>2345</v>
      </c>
      <c r="B336" s="70" t="s">
        <v>746</v>
      </c>
      <c r="C336" s="39" t="s">
        <v>2410</v>
      </c>
      <c r="D336" s="70" t="s">
        <v>1074</v>
      </c>
      <c r="E336" s="70" t="s">
        <v>1064</v>
      </c>
      <c r="F336" s="70" t="s">
        <v>1318</v>
      </c>
      <c r="G336" s="39" t="s">
        <v>2291</v>
      </c>
      <c r="H336" s="70" t="s">
        <v>1395</v>
      </c>
    </row>
    <row r="337" spans="1:8" s="70" customFormat="1">
      <c r="A337" s="70" t="s">
        <v>2346</v>
      </c>
      <c r="B337" s="70" t="s">
        <v>746</v>
      </c>
      <c r="C337" s="39" t="s">
        <v>1779</v>
      </c>
      <c r="D337" s="70" t="s">
        <v>1074</v>
      </c>
      <c r="E337" s="70" t="s">
        <v>1064</v>
      </c>
      <c r="F337" s="70" t="s">
        <v>1318</v>
      </c>
      <c r="G337" s="39" t="s">
        <v>2292</v>
      </c>
      <c r="H337" s="70" t="s">
        <v>1395</v>
      </c>
    </row>
    <row r="338" spans="1:8">
      <c r="A338" t="s">
        <v>2347</v>
      </c>
      <c r="B338" t="s">
        <v>746</v>
      </c>
      <c r="C338" s="39" t="s">
        <v>1813</v>
      </c>
      <c r="D338" t="s">
        <v>1074</v>
      </c>
      <c r="E338" t="s">
        <v>1066</v>
      </c>
      <c r="F338" t="s">
        <v>1318</v>
      </c>
      <c r="G338" s="39" t="s">
        <v>2295</v>
      </c>
      <c r="H338" t="s">
        <v>1395</v>
      </c>
    </row>
    <row r="339" spans="1:8" s="70" customFormat="1">
      <c r="A339" s="70" t="s">
        <v>2348</v>
      </c>
      <c r="B339" s="70" t="s">
        <v>746</v>
      </c>
      <c r="C339" s="39" t="s">
        <v>1785</v>
      </c>
      <c r="D339" s="70" t="s">
        <v>1074</v>
      </c>
      <c r="E339" s="70" t="s">
        <v>1066</v>
      </c>
      <c r="F339" s="70" t="s">
        <v>1318</v>
      </c>
      <c r="G339" s="39" t="s">
        <v>2296</v>
      </c>
      <c r="H339" s="70" t="s">
        <v>1395</v>
      </c>
    </row>
    <row r="340" spans="1:8" s="70" customFormat="1">
      <c r="A340" s="70" t="s">
        <v>2349</v>
      </c>
      <c r="B340" s="70" t="s">
        <v>746</v>
      </c>
      <c r="C340" s="39" t="s">
        <v>2401</v>
      </c>
      <c r="D340" s="70" t="s">
        <v>1074</v>
      </c>
      <c r="E340" s="70" t="s">
        <v>1066</v>
      </c>
      <c r="F340" s="70" t="s">
        <v>1318</v>
      </c>
      <c r="G340" s="39" t="s">
        <v>2297</v>
      </c>
      <c r="H340" s="70" t="s">
        <v>1395</v>
      </c>
    </row>
    <row r="341" spans="1:8" s="70" customFormat="1">
      <c r="A341" s="70" t="s">
        <v>2203</v>
      </c>
      <c r="B341" s="70" t="s">
        <v>746</v>
      </c>
      <c r="C341" s="39" t="s">
        <v>1779</v>
      </c>
      <c r="D341" s="70" t="s">
        <v>1074</v>
      </c>
      <c r="E341" s="70" t="s">
        <v>1066</v>
      </c>
      <c r="F341" s="70" t="s">
        <v>1318</v>
      </c>
      <c r="G341" s="39" t="s">
        <v>2298</v>
      </c>
      <c r="H341" s="70" t="s">
        <v>1395</v>
      </c>
    </row>
    <row r="342" spans="1:8" s="70" customFormat="1">
      <c r="A342" s="70" t="s">
        <v>2350</v>
      </c>
      <c r="B342" s="70" t="s">
        <v>746</v>
      </c>
      <c r="C342" s="39" t="s">
        <v>1775</v>
      </c>
      <c r="D342" s="70" t="s">
        <v>1074</v>
      </c>
      <c r="E342" s="70" t="s">
        <v>1066</v>
      </c>
      <c r="F342" s="70" t="s">
        <v>1318</v>
      </c>
      <c r="G342" s="39" t="s">
        <v>1395</v>
      </c>
    </row>
    <row r="343" spans="1:8" s="70" customFormat="1">
      <c r="A343" s="70" t="s">
        <v>2351</v>
      </c>
      <c r="B343" s="70" t="s">
        <v>746</v>
      </c>
      <c r="C343" s="39" t="s">
        <v>2408</v>
      </c>
      <c r="D343" s="70" t="s">
        <v>1074</v>
      </c>
      <c r="E343" s="70" t="s">
        <v>1066</v>
      </c>
      <c r="F343" s="70" t="s">
        <v>1318</v>
      </c>
      <c r="G343" s="39" t="s">
        <v>2295</v>
      </c>
      <c r="H343" s="70" t="s">
        <v>1395</v>
      </c>
    </row>
    <row r="344" spans="1:8">
      <c r="A344" t="s">
        <v>2221</v>
      </c>
      <c r="B344" t="s">
        <v>746</v>
      </c>
      <c r="C344" s="39" t="s">
        <v>1775</v>
      </c>
      <c r="D344" t="s">
        <v>1078</v>
      </c>
      <c r="E344" t="s">
        <v>2217</v>
      </c>
      <c r="F344" s="39" t="s">
        <v>1268</v>
      </c>
    </row>
    <row r="345" spans="1:8">
      <c r="A345" t="s">
        <v>2222</v>
      </c>
      <c r="B345" t="s">
        <v>746</v>
      </c>
      <c r="C345" s="39" t="s">
        <v>1782</v>
      </c>
      <c r="D345" t="s">
        <v>1078</v>
      </c>
      <c r="E345" t="s">
        <v>2217</v>
      </c>
      <c r="F345" s="39" t="s">
        <v>2220</v>
      </c>
    </row>
    <row r="346" spans="1:8">
      <c r="A346" t="s">
        <v>2226</v>
      </c>
      <c r="B346" t="s">
        <v>746</v>
      </c>
      <c r="C346" s="39" t="s">
        <v>1783</v>
      </c>
      <c r="D346" t="s">
        <v>1078</v>
      </c>
      <c r="E346" t="s">
        <v>2217</v>
      </c>
      <c r="F346" s="39" t="s">
        <v>2225</v>
      </c>
    </row>
    <row r="347" spans="1:8">
      <c r="A347" t="s">
        <v>2219</v>
      </c>
      <c r="B347" t="s">
        <v>746</v>
      </c>
      <c r="C347" s="39" t="s">
        <v>1811</v>
      </c>
      <c r="D347" t="s">
        <v>1078</v>
      </c>
      <c r="E347" t="s">
        <v>2217</v>
      </c>
      <c r="F347" s="39" t="s">
        <v>2230</v>
      </c>
    </row>
    <row r="348" spans="1:8">
      <c r="A348" t="s">
        <v>2234</v>
      </c>
      <c r="B348" t="s">
        <v>746</v>
      </c>
      <c r="C348" s="39" t="s">
        <v>1778</v>
      </c>
      <c r="D348" t="s">
        <v>1078</v>
      </c>
      <c r="E348" t="s">
        <v>2217</v>
      </c>
      <c r="F348" s="39" t="s">
        <v>2236</v>
      </c>
    </row>
    <row r="349" spans="1:8">
      <c r="A349" t="s">
        <v>2248</v>
      </c>
      <c r="B349" t="s">
        <v>746</v>
      </c>
      <c r="C349" s="39" t="s">
        <v>1808</v>
      </c>
      <c r="D349" t="s">
        <v>1078</v>
      </c>
      <c r="E349" t="s">
        <v>2217</v>
      </c>
      <c r="F349" s="39" t="s">
        <v>1345</v>
      </c>
    </row>
    <row r="350" spans="1:8">
      <c r="A350" t="s">
        <v>2249</v>
      </c>
      <c r="B350" t="s">
        <v>746</v>
      </c>
      <c r="C350" s="39" t="s">
        <v>1796</v>
      </c>
      <c r="D350" t="s">
        <v>1078</v>
      </c>
      <c r="E350" t="s">
        <v>2217</v>
      </c>
      <c r="F350" s="39" t="s">
        <v>2233</v>
      </c>
    </row>
    <row r="351" spans="1:8">
      <c r="A351" t="s">
        <v>2223</v>
      </c>
      <c r="B351" t="s">
        <v>746</v>
      </c>
      <c r="C351" s="39" t="s">
        <v>1775</v>
      </c>
      <c r="D351" t="s">
        <v>1078</v>
      </c>
      <c r="E351" t="s">
        <v>2214</v>
      </c>
      <c r="F351" s="39" t="s">
        <v>1268</v>
      </c>
    </row>
    <row r="352" spans="1:8">
      <c r="A352" t="s">
        <v>2224</v>
      </c>
      <c r="B352" t="s">
        <v>746</v>
      </c>
      <c r="C352" s="39" t="s">
        <v>1782</v>
      </c>
      <c r="D352" t="s">
        <v>1078</v>
      </c>
      <c r="E352" t="s">
        <v>2214</v>
      </c>
      <c r="F352" s="39" t="s">
        <v>2220</v>
      </c>
    </row>
    <row r="353" spans="1:8">
      <c r="A353" t="s">
        <v>2227</v>
      </c>
      <c r="B353" t="s">
        <v>746</v>
      </c>
      <c r="C353" s="39" t="s">
        <v>1783</v>
      </c>
      <c r="D353" t="s">
        <v>1078</v>
      </c>
      <c r="E353" t="s">
        <v>2214</v>
      </c>
      <c r="F353" s="39" t="s">
        <v>2225</v>
      </c>
    </row>
    <row r="354" spans="1:8">
      <c r="A354" t="s">
        <v>2228</v>
      </c>
      <c r="B354" t="s">
        <v>746</v>
      </c>
      <c r="C354" s="39" t="s">
        <v>1784</v>
      </c>
      <c r="D354" t="s">
        <v>1078</v>
      </c>
      <c r="E354" t="s">
        <v>2214</v>
      </c>
      <c r="F354" s="39" t="s">
        <v>2231</v>
      </c>
    </row>
    <row r="355" spans="1:8">
      <c r="A355" t="s">
        <v>2229</v>
      </c>
      <c r="B355" t="s">
        <v>746</v>
      </c>
      <c r="C355" s="39" t="s">
        <v>1787</v>
      </c>
      <c r="D355" t="s">
        <v>1078</v>
      </c>
      <c r="E355" t="s">
        <v>2214</v>
      </c>
      <c r="F355" s="39" t="s">
        <v>2232</v>
      </c>
    </row>
    <row r="356" spans="1:8">
      <c r="A356" t="s">
        <v>2235</v>
      </c>
      <c r="B356" t="s">
        <v>746</v>
      </c>
      <c r="C356" s="39" t="s">
        <v>1778</v>
      </c>
      <c r="D356" t="s">
        <v>1078</v>
      </c>
      <c r="E356" t="s">
        <v>2214</v>
      </c>
      <c r="F356" s="39" t="s">
        <v>2237</v>
      </c>
    </row>
    <row r="357" spans="1:8">
      <c r="A357" t="s">
        <v>2250</v>
      </c>
      <c r="B357" t="s">
        <v>746</v>
      </c>
      <c r="C357" s="39" t="s">
        <v>1808</v>
      </c>
      <c r="D357" t="s">
        <v>1078</v>
      </c>
      <c r="E357" t="s">
        <v>2214</v>
      </c>
      <c r="F357" s="39" t="s">
        <v>1345</v>
      </c>
    </row>
    <row r="358" spans="1:8">
      <c r="A358" t="s">
        <v>2251</v>
      </c>
      <c r="B358" t="s">
        <v>746</v>
      </c>
      <c r="C358" s="39" t="s">
        <v>1796</v>
      </c>
      <c r="D358" t="s">
        <v>1078</v>
      </c>
      <c r="E358" t="s">
        <v>2214</v>
      </c>
      <c r="F358" s="39" t="s">
        <v>2233</v>
      </c>
    </row>
    <row r="359" spans="1:8" s="70" customFormat="1">
      <c r="A359" s="70" t="s">
        <v>2352</v>
      </c>
      <c r="B359" s="70" t="s">
        <v>2195</v>
      </c>
      <c r="C359" s="39" t="s">
        <v>1775</v>
      </c>
      <c r="D359" s="70" t="s">
        <v>1061</v>
      </c>
      <c r="E359" s="70" t="s">
        <v>1066</v>
      </c>
      <c r="F359" s="70" t="s">
        <v>1395</v>
      </c>
      <c r="G359" s="39" t="s">
        <v>2259</v>
      </c>
      <c r="H359" s="39" t="s">
        <v>1395</v>
      </c>
    </row>
    <row r="360" spans="1:8" s="70" customFormat="1">
      <c r="A360" s="70" t="s">
        <v>2353</v>
      </c>
      <c r="B360" s="70" t="s">
        <v>2195</v>
      </c>
      <c r="C360" s="39" t="s">
        <v>2410</v>
      </c>
      <c r="D360" s="70" t="s">
        <v>1061</v>
      </c>
      <c r="E360" s="70" t="s">
        <v>1066</v>
      </c>
      <c r="F360" s="70" t="s">
        <v>1395</v>
      </c>
      <c r="G360" s="39" t="s">
        <v>2260</v>
      </c>
      <c r="H360" s="39" t="s">
        <v>1395</v>
      </c>
    </row>
    <row r="361" spans="1:8" s="70" customFormat="1">
      <c r="A361" s="70" t="s">
        <v>2394</v>
      </c>
      <c r="B361" s="70" t="s">
        <v>2195</v>
      </c>
      <c r="C361" s="39" t="s">
        <v>1779</v>
      </c>
      <c r="D361" s="70" t="s">
        <v>1061</v>
      </c>
      <c r="E361" s="70" t="s">
        <v>1066</v>
      </c>
      <c r="F361" s="70" t="s">
        <v>1395</v>
      </c>
      <c r="G361" s="39" t="s">
        <v>2261</v>
      </c>
      <c r="H361" s="39" t="s">
        <v>1395</v>
      </c>
    </row>
    <row r="362" spans="1:8" s="70" customFormat="1">
      <c r="A362" s="70" t="s">
        <v>2354</v>
      </c>
      <c r="B362" s="70" t="s">
        <v>2195</v>
      </c>
      <c r="C362" s="39" t="s">
        <v>1776</v>
      </c>
      <c r="D362" s="70" t="s">
        <v>1061</v>
      </c>
      <c r="E362" s="70" t="s">
        <v>1066</v>
      </c>
      <c r="F362" s="70" t="s">
        <v>1395</v>
      </c>
      <c r="G362" s="39" t="s">
        <v>2257</v>
      </c>
      <c r="H362" s="39" t="s">
        <v>1395</v>
      </c>
    </row>
    <row r="363" spans="1:8" s="70" customFormat="1">
      <c r="A363" s="70" t="s">
        <v>2355</v>
      </c>
      <c r="B363" s="70" t="s">
        <v>2195</v>
      </c>
      <c r="C363" s="39" t="s">
        <v>2411</v>
      </c>
      <c r="D363" s="70" t="s">
        <v>1061</v>
      </c>
      <c r="E363" s="70" t="s">
        <v>1066</v>
      </c>
      <c r="F363" s="70" t="s">
        <v>1395</v>
      </c>
      <c r="G363" s="39" t="s">
        <v>2258</v>
      </c>
      <c r="H363" s="39" t="s">
        <v>1395</v>
      </c>
    </row>
    <row r="364" spans="1:8" s="70" customFormat="1">
      <c r="A364" s="70" t="s">
        <v>2356</v>
      </c>
      <c r="B364" s="70" t="s">
        <v>2195</v>
      </c>
      <c r="C364" s="39" t="s">
        <v>1796</v>
      </c>
      <c r="D364" s="70" t="s">
        <v>1061</v>
      </c>
      <c r="E364" s="70" t="s">
        <v>1066</v>
      </c>
      <c r="F364" s="70" t="s">
        <v>1395</v>
      </c>
      <c r="G364" s="39" t="s">
        <v>2259</v>
      </c>
      <c r="H364" s="39" t="s">
        <v>1395</v>
      </c>
    </row>
    <row r="365" spans="1:8" s="70" customFormat="1">
      <c r="A365" s="70" t="s">
        <v>2357</v>
      </c>
      <c r="B365" s="70" t="s">
        <v>2195</v>
      </c>
      <c r="C365" s="39" t="s">
        <v>1775</v>
      </c>
      <c r="D365" s="70" t="s">
        <v>1076</v>
      </c>
      <c r="E365" s="70" t="s">
        <v>1773</v>
      </c>
      <c r="F365" s="70" t="s">
        <v>1365</v>
      </c>
      <c r="G365" s="39" t="s">
        <v>2266</v>
      </c>
      <c r="H365" s="39" t="s">
        <v>1350</v>
      </c>
    </row>
    <row r="366" spans="1:8" s="70" customFormat="1">
      <c r="A366" s="70" t="s">
        <v>2358</v>
      </c>
      <c r="B366" s="70" t="s">
        <v>2195</v>
      </c>
      <c r="C366" s="39" t="s">
        <v>2408</v>
      </c>
      <c r="D366" s="70" t="s">
        <v>1076</v>
      </c>
      <c r="E366" s="70" t="s">
        <v>1773</v>
      </c>
      <c r="F366" s="70" t="s">
        <v>1365</v>
      </c>
      <c r="G366" s="39" t="s">
        <v>2267</v>
      </c>
      <c r="H366" s="39" t="s">
        <v>1350</v>
      </c>
    </row>
    <row r="367" spans="1:8" s="70" customFormat="1">
      <c r="A367" s="70" t="s">
        <v>2359</v>
      </c>
      <c r="B367" s="70" t="s">
        <v>2195</v>
      </c>
      <c r="C367" s="39" t="s">
        <v>1776</v>
      </c>
      <c r="D367" s="70" t="s">
        <v>1076</v>
      </c>
      <c r="E367" s="70" t="s">
        <v>1773</v>
      </c>
      <c r="F367" s="70" t="s">
        <v>1365</v>
      </c>
      <c r="G367" s="39" t="s">
        <v>2262</v>
      </c>
      <c r="H367" s="39" t="s">
        <v>1350</v>
      </c>
    </row>
    <row r="368" spans="1:8" s="70" customFormat="1">
      <c r="A368" s="70" t="s">
        <v>2360</v>
      </c>
      <c r="B368" s="70" t="s">
        <v>2195</v>
      </c>
      <c r="C368" s="39" t="s">
        <v>1809</v>
      </c>
      <c r="D368" s="70" t="s">
        <v>1076</v>
      </c>
      <c r="E368" s="70" t="s">
        <v>1773</v>
      </c>
      <c r="F368" s="70" t="s">
        <v>1365</v>
      </c>
      <c r="G368" s="39" t="s">
        <v>2263</v>
      </c>
      <c r="H368" s="39" t="s">
        <v>1350</v>
      </c>
    </row>
    <row r="369" spans="1:9" s="70" customFormat="1">
      <c r="A369" s="70" t="s">
        <v>2361</v>
      </c>
      <c r="B369" s="70" t="s">
        <v>2195</v>
      </c>
      <c r="C369" s="39" t="s">
        <v>1785</v>
      </c>
      <c r="D369" s="70" t="s">
        <v>1076</v>
      </c>
      <c r="E369" s="70" t="s">
        <v>1773</v>
      </c>
      <c r="F369" s="70" t="s">
        <v>1365</v>
      </c>
      <c r="G369" s="39" t="s">
        <v>2264</v>
      </c>
      <c r="H369" s="39" t="s">
        <v>1350</v>
      </c>
    </row>
    <row r="370" spans="1:9" s="70" customFormat="1">
      <c r="A370" s="70" t="s">
        <v>2362</v>
      </c>
      <c r="B370" s="70" t="s">
        <v>2195</v>
      </c>
      <c r="C370" s="39" t="s">
        <v>2401</v>
      </c>
      <c r="D370" s="70" t="s">
        <v>1076</v>
      </c>
      <c r="E370" s="70" t="s">
        <v>1773</v>
      </c>
      <c r="F370" s="70" t="s">
        <v>1365</v>
      </c>
      <c r="G370" s="39" t="s">
        <v>2265</v>
      </c>
      <c r="H370" s="39" t="s">
        <v>1350</v>
      </c>
    </row>
    <row r="371" spans="1:9" s="70" customFormat="1">
      <c r="A371" s="70" t="s">
        <v>2363</v>
      </c>
      <c r="B371" s="70" t="s">
        <v>2195</v>
      </c>
      <c r="C371" s="39" t="s">
        <v>1779</v>
      </c>
      <c r="D371" s="70" t="s">
        <v>1076</v>
      </c>
      <c r="E371" s="70" t="s">
        <v>1773</v>
      </c>
      <c r="F371" s="70" t="s">
        <v>1365</v>
      </c>
      <c r="G371" s="39" t="s">
        <v>2266</v>
      </c>
      <c r="H371" s="39" t="s">
        <v>1350</v>
      </c>
    </row>
    <row r="372" spans="1:9" s="70" customFormat="1">
      <c r="A372" s="70" t="s">
        <v>2204</v>
      </c>
      <c r="B372" s="70" t="s">
        <v>2195</v>
      </c>
      <c r="C372" s="39" t="s">
        <v>1775</v>
      </c>
      <c r="D372" s="70" t="s">
        <v>1076</v>
      </c>
      <c r="E372" s="70" t="s">
        <v>1774</v>
      </c>
      <c r="F372" s="70" t="s">
        <v>1302</v>
      </c>
      <c r="G372" s="39" t="s">
        <v>2286</v>
      </c>
      <c r="H372" s="39" t="s">
        <v>1350</v>
      </c>
    </row>
    <row r="373" spans="1:9" s="70" customFormat="1">
      <c r="A373" s="70" t="s">
        <v>2396</v>
      </c>
      <c r="B373" s="70" t="s">
        <v>2195</v>
      </c>
      <c r="C373" s="39" t="s">
        <v>1812</v>
      </c>
      <c r="D373" s="70" t="s">
        <v>1076</v>
      </c>
      <c r="E373" s="70" t="s">
        <v>1774</v>
      </c>
      <c r="F373" s="70" t="s">
        <v>1302</v>
      </c>
      <c r="G373" s="39" t="s">
        <v>2287</v>
      </c>
      <c r="H373" s="39" t="s">
        <v>1350</v>
      </c>
    </row>
    <row r="374" spans="1:9" s="70" customFormat="1">
      <c r="A374" s="70" t="s">
        <v>2397</v>
      </c>
      <c r="B374" s="70" t="s">
        <v>2195</v>
      </c>
      <c r="C374" s="39" t="s">
        <v>2401</v>
      </c>
      <c r="D374" s="70" t="s">
        <v>1076</v>
      </c>
      <c r="E374" s="70" t="s">
        <v>1774</v>
      </c>
      <c r="F374" s="70" t="s">
        <v>1302</v>
      </c>
      <c r="G374" s="39" t="s">
        <v>2288</v>
      </c>
      <c r="H374" s="39" t="s">
        <v>1350</v>
      </c>
    </row>
    <row r="375" spans="1:9" s="70" customFormat="1">
      <c r="A375" s="70" t="s">
        <v>2205</v>
      </c>
      <c r="B375" s="70" t="s">
        <v>2195</v>
      </c>
      <c r="C375" s="39" t="s">
        <v>1779</v>
      </c>
      <c r="D375" s="70" t="s">
        <v>1076</v>
      </c>
      <c r="E375" s="70" t="s">
        <v>1774</v>
      </c>
      <c r="F375" s="70" t="s">
        <v>1302</v>
      </c>
      <c r="G375" s="39" t="s">
        <v>2289</v>
      </c>
      <c r="H375" s="39" t="s">
        <v>1350</v>
      </c>
    </row>
    <row r="376" spans="1:9" s="70" customFormat="1">
      <c r="A376" s="70" t="s">
        <v>2364</v>
      </c>
      <c r="B376" s="70" t="s">
        <v>2195</v>
      </c>
      <c r="C376" s="39" t="s">
        <v>1775</v>
      </c>
      <c r="D376" s="70" t="s">
        <v>1076</v>
      </c>
      <c r="E376" s="70" t="s">
        <v>1774</v>
      </c>
      <c r="F376" s="70" t="s">
        <v>1302</v>
      </c>
      <c r="G376" s="39" t="s">
        <v>2282</v>
      </c>
      <c r="H376" s="39" t="s">
        <v>1350</v>
      </c>
    </row>
    <row r="377" spans="1:9" s="70" customFormat="1">
      <c r="A377" s="70" t="s">
        <v>2398</v>
      </c>
      <c r="B377" s="70" t="s">
        <v>2195</v>
      </c>
      <c r="C377" s="39" t="s">
        <v>2406</v>
      </c>
      <c r="D377" s="70" t="s">
        <v>1076</v>
      </c>
      <c r="E377" s="70" t="s">
        <v>1774</v>
      </c>
      <c r="F377" s="70" t="s">
        <v>1302</v>
      </c>
      <c r="G377" s="39" t="s">
        <v>2283</v>
      </c>
      <c r="H377" s="39" t="s">
        <v>1350</v>
      </c>
    </row>
    <row r="378" spans="1:9" s="70" customFormat="1">
      <c r="A378" s="70" t="s">
        <v>2399</v>
      </c>
      <c r="B378" s="70" t="s">
        <v>2195</v>
      </c>
      <c r="C378" s="39" t="s">
        <v>1785</v>
      </c>
      <c r="D378" s="70" t="s">
        <v>1076</v>
      </c>
      <c r="E378" s="70" t="s">
        <v>1774</v>
      </c>
      <c r="F378" s="70" t="s">
        <v>1302</v>
      </c>
      <c r="G378" s="39" t="s">
        <v>2284</v>
      </c>
      <c r="H378" s="39" t="s">
        <v>1350</v>
      </c>
    </row>
    <row r="379" spans="1:9" s="70" customFormat="1">
      <c r="A379" s="70" t="s">
        <v>2400</v>
      </c>
      <c r="B379" s="70" t="s">
        <v>2195</v>
      </c>
      <c r="C379" s="39" t="s">
        <v>2401</v>
      </c>
      <c r="D379" s="70" t="s">
        <v>1076</v>
      </c>
      <c r="E379" s="70" t="s">
        <v>1774</v>
      </c>
      <c r="F379" s="70" t="s">
        <v>1302</v>
      </c>
      <c r="G379" s="39" t="s">
        <v>2285</v>
      </c>
      <c r="H379" s="39" t="s">
        <v>1350</v>
      </c>
    </row>
    <row r="380" spans="1:9" s="70" customFormat="1">
      <c r="A380" s="70" t="s">
        <v>2365</v>
      </c>
      <c r="B380" s="70" t="s">
        <v>2195</v>
      </c>
      <c r="C380" s="39" t="s">
        <v>1779</v>
      </c>
      <c r="D380" s="70" t="s">
        <v>1076</v>
      </c>
      <c r="E380" s="70" t="s">
        <v>1774</v>
      </c>
      <c r="F380" s="70" t="s">
        <v>1302</v>
      </c>
      <c r="G380" s="39" t="s">
        <v>2286</v>
      </c>
      <c r="H380" s="39" t="s">
        <v>1350</v>
      </c>
    </row>
    <row r="381" spans="1:9" s="70" customFormat="1">
      <c r="A381" s="70" t="s">
        <v>2366</v>
      </c>
      <c r="B381" s="70" t="s">
        <v>2195</v>
      </c>
      <c r="C381" s="39" t="s">
        <v>1775</v>
      </c>
      <c r="D381" s="70" t="s">
        <v>1074</v>
      </c>
      <c r="E381" s="70" t="s">
        <v>1062</v>
      </c>
      <c r="F381" s="70" t="s">
        <v>1259</v>
      </c>
      <c r="G381" s="39" t="s">
        <v>1226</v>
      </c>
      <c r="H381" s="39" t="s">
        <v>1395</v>
      </c>
    </row>
    <row r="382" spans="1:9" s="70" customFormat="1">
      <c r="A382" s="70" t="s">
        <v>2367</v>
      </c>
      <c r="B382" s="70" t="s">
        <v>2195</v>
      </c>
      <c r="C382" s="39" t="s">
        <v>1782</v>
      </c>
      <c r="D382" s="70" t="s">
        <v>1074</v>
      </c>
      <c r="E382" s="70" t="s">
        <v>1062</v>
      </c>
      <c r="F382" s="70" t="s">
        <v>1259</v>
      </c>
      <c r="G382" s="39" t="s">
        <v>1226</v>
      </c>
      <c r="H382" s="39" t="s">
        <v>2268</v>
      </c>
      <c r="I382" s="70" t="s">
        <v>1395</v>
      </c>
    </row>
    <row r="383" spans="1:9" s="70" customFormat="1">
      <c r="A383" s="70" t="s">
        <v>2368</v>
      </c>
      <c r="B383" s="70" t="s">
        <v>2195</v>
      </c>
      <c r="C383" s="39" t="s">
        <v>1783</v>
      </c>
      <c r="D383" s="70" t="s">
        <v>1074</v>
      </c>
      <c r="E383" s="70" t="s">
        <v>1062</v>
      </c>
      <c r="F383" s="70" t="s">
        <v>1259</v>
      </c>
      <c r="G383" s="39" t="s">
        <v>1226</v>
      </c>
      <c r="H383" s="39" t="s">
        <v>2269</v>
      </c>
      <c r="I383" s="70" t="s">
        <v>1395</v>
      </c>
    </row>
    <row r="384" spans="1:9" s="70" customFormat="1">
      <c r="A384" s="70" t="s">
        <v>2369</v>
      </c>
      <c r="B384" s="70" t="s">
        <v>2195</v>
      </c>
      <c r="C384" s="39" t="s">
        <v>1784</v>
      </c>
      <c r="D384" s="70" t="s">
        <v>1074</v>
      </c>
      <c r="E384" s="70" t="s">
        <v>1062</v>
      </c>
      <c r="F384" s="70" t="s">
        <v>1259</v>
      </c>
      <c r="G384" s="39" t="s">
        <v>1226</v>
      </c>
      <c r="H384" s="39" t="s">
        <v>2270</v>
      </c>
      <c r="I384" s="70" t="s">
        <v>1395</v>
      </c>
    </row>
    <row r="385" spans="1:9" s="70" customFormat="1">
      <c r="A385" s="70" t="s">
        <v>2206</v>
      </c>
      <c r="B385" s="70" t="s">
        <v>2195</v>
      </c>
      <c r="C385" s="39" t="s">
        <v>1785</v>
      </c>
      <c r="D385" s="70" t="s">
        <v>1074</v>
      </c>
      <c r="E385" s="70" t="s">
        <v>1062</v>
      </c>
      <c r="F385" s="70" t="s">
        <v>1259</v>
      </c>
      <c r="G385" s="39" t="s">
        <v>1226</v>
      </c>
      <c r="H385" s="39" t="s">
        <v>2271</v>
      </c>
      <c r="I385" s="70" t="s">
        <v>1395</v>
      </c>
    </row>
    <row r="386" spans="1:9" s="70" customFormat="1">
      <c r="A386" s="70" t="s">
        <v>2207</v>
      </c>
      <c r="B386" s="70" t="s">
        <v>2195</v>
      </c>
      <c r="C386" s="39" t="s">
        <v>1777</v>
      </c>
      <c r="D386" s="70" t="s">
        <v>1074</v>
      </c>
      <c r="E386" s="70" t="s">
        <v>1062</v>
      </c>
      <c r="F386" s="70" t="s">
        <v>1259</v>
      </c>
      <c r="G386" s="39" t="s">
        <v>1226</v>
      </c>
      <c r="H386" s="39" t="s">
        <v>2272</v>
      </c>
      <c r="I386" s="70" t="s">
        <v>1395</v>
      </c>
    </row>
    <row r="387" spans="1:9" s="70" customFormat="1">
      <c r="A387" s="70" t="s">
        <v>2370</v>
      </c>
      <c r="B387" s="70" t="s">
        <v>2195</v>
      </c>
      <c r="C387" s="39" t="s">
        <v>1778</v>
      </c>
      <c r="D387" s="70" t="s">
        <v>1074</v>
      </c>
      <c r="E387" s="70" t="s">
        <v>1062</v>
      </c>
      <c r="F387" s="70" t="s">
        <v>1259</v>
      </c>
      <c r="G387" s="39" t="s">
        <v>1226</v>
      </c>
      <c r="H387" s="39" t="s">
        <v>2324</v>
      </c>
      <c r="I387" s="70" t="s">
        <v>1395</v>
      </c>
    </row>
    <row r="388" spans="1:9" s="70" customFormat="1">
      <c r="A388" s="70" t="s">
        <v>2371</v>
      </c>
      <c r="B388" s="70" t="s">
        <v>2195</v>
      </c>
      <c r="C388" s="39" t="s">
        <v>1775</v>
      </c>
      <c r="D388" s="70" t="s">
        <v>1074</v>
      </c>
      <c r="E388" s="70" t="s">
        <v>1062</v>
      </c>
      <c r="F388" s="70" t="s">
        <v>1259</v>
      </c>
      <c r="G388" s="39" t="s">
        <v>1226</v>
      </c>
      <c r="H388" s="39" t="s">
        <v>2268</v>
      </c>
      <c r="I388" s="70" t="s">
        <v>1395</v>
      </c>
    </row>
    <row r="389" spans="1:9" s="70" customFormat="1">
      <c r="A389" s="70" t="s">
        <v>2372</v>
      </c>
      <c r="B389" s="70" t="s">
        <v>2195</v>
      </c>
      <c r="C389" s="39" t="s">
        <v>1782</v>
      </c>
      <c r="D389" s="70" t="s">
        <v>1074</v>
      </c>
      <c r="E389" s="70" t="s">
        <v>1062</v>
      </c>
      <c r="F389" s="70" t="s">
        <v>1259</v>
      </c>
      <c r="G389" s="39" t="s">
        <v>1226</v>
      </c>
      <c r="H389" s="39" t="s">
        <v>2269</v>
      </c>
      <c r="I389" s="70" t="s">
        <v>1395</v>
      </c>
    </row>
    <row r="390" spans="1:9" s="70" customFormat="1">
      <c r="A390" s="70" t="s">
        <v>2208</v>
      </c>
      <c r="B390" s="70" t="s">
        <v>2195</v>
      </c>
      <c r="C390" s="39" t="s">
        <v>1783</v>
      </c>
      <c r="D390" s="70" t="s">
        <v>1074</v>
      </c>
      <c r="E390" s="70" t="s">
        <v>1062</v>
      </c>
      <c r="F390" s="70" t="s">
        <v>1259</v>
      </c>
      <c r="G390" s="39" t="s">
        <v>1226</v>
      </c>
      <c r="H390" s="39" t="s">
        <v>2270</v>
      </c>
      <c r="I390" s="70" t="s">
        <v>1395</v>
      </c>
    </row>
    <row r="391" spans="1:9" s="70" customFormat="1">
      <c r="A391" s="70" t="s">
        <v>2209</v>
      </c>
      <c r="B391" s="70" t="s">
        <v>2195</v>
      </c>
      <c r="C391" s="39" t="s">
        <v>1784</v>
      </c>
      <c r="D391" s="70" t="s">
        <v>1074</v>
      </c>
      <c r="E391" s="70" t="s">
        <v>1062</v>
      </c>
      <c r="F391" s="70" t="s">
        <v>1259</v>
      </c>
      <c r="G391" s="39" t="s">
        <v>1226</v>
      </c>
      <c r="H391" s="39" t="s">
        <v>2271</v>
      </c>
      <c r="I391" s="70" t="s">
        <v>1395</v>
      </c>
    </row>
    <row r="392" spans="1:9" s="70" customFormat="1">
      <c r="A392" s="70" t="s">
        <v>2373</v>
      </c>
      <c r="B392" s="70" t="s">
        <v>2195</v>
      </c>
      <c r="C392" s="39" t="s">
        <v>1785</v>
      </c>
      <c r="D392" s="70" t="s">
        <v>1074</v>
      </c>
      <c r="E392" s="70" t="s">
        <v>1062</v>
      </c>
      <c r="F392" s="70" t="s">
        <v>1259</v>
      </c>
      <c r="G392" s="39" t="s">
        <v>1226</v>
      </c>
      <c r="H392" s="39" t="s">
        <v>2272</v>
      </c>
      <c r="I392" s="70" t="s">
        <v>1395</v>
      </c>
    </row>
    <row r="393" spans="1:9" s="70" customFormat="1">
      <c r="A393" s="70" t="s">
        <v>2374</v>
      </c>
      <c r="B393" s="70" t="s">
        <v>2195</v>
      </c>
      <c r="C393" s="39" t="s">
        <v>2401</v>
      </c>
      <c r="D393" s="70" t="s">
        <v>1074</v>
      </c>
      <c r="E393" s="70" t="s">
        <v>1062</v>
      </c>
      <c r="F393" s="70" t="s">
        <v>1259</v>
      </c>
      <c r="G393" s="39" t="s">
        <v>1226</v>
      </c>
      <c r="H393" s="39" t="s">
        <v>2273</v>
      </c>
      <c r="I393" s="70" t="s">
        <v>1395</v>
      </c>
    </row>
    <row r="394" spans="1:9" s="70" customFormat="1">
      <c r="A394" s="70" t="s">
        <v>2210</v>
      </c>
      <c r="B394" s="70" t="s">
        <v>2195</v>
      </c>
      <c r="C394" s="39" t="s">
        <v>1779</v>
      </c>
      <c r="D394" s="70" t="s">
        <v>1074</v>
      </c>
      <c r="E394" s="70" t="s">
        <v>1062</v>
      </c>
      <c r="F394" s="70" t="s">
        <v>1259</v>
      </c>
      <c r="G394" s="39" t="s">
        <v>1226</v>
      </c>
      <c r="H394" s="39" t="s">
        <v>2324</v>
      </c>
      <c r="I394" s="70" t="s">
        <v>1395</v>
      </c>
    </row>
    <row r="395" spans="1:9" s="70" customFormat="1">
      <c r="A395" s="70" t="s">
        <v>2375</v>
      </c>
      <c r="B395" s="70" t="s">
        <v>2195</v>
      </c>
      <c r="C395" s="39" t="s">
        <v>1813</v>
      </c>
      <c r="D395" s="70" t="s">
        <v>1074</v>
      </c>
      <c r="E395" s="70" t="s">
        <v>1062</v>
      </c>
      <c r="F395" s="70" t="s">
        <v>1259</v>
      </c>
      <c r="G395" s="39" t="s">
        <v>1226</v>
      </c>
      <c r="H395" s="39" t="s">
        <v>1395</v>
      </c>
    </row>
    <row r="396" spans="1:9" s="70" customFormat="1">
      <c r="A396" s="70" t="s">
        <v>2376</v>
      </c>
      <c r="B396" s="70" t="s">
        <v>2195</v>
      </c>
      <c r="C396" s="39" t="s">
        <v>1787</v>
      </c>
      <c r="D396" s="70" t="s">
        <v>1074</v>
      </c>
      <c r="E396" s="70" t="s">
        <v>1062</v>
      </c>
      <c r="F396" s="70" t="s">
        <v>1259</v>
      </c>
      <c r="G396" s="39" t="s">
        <v>1226</v>
      </c>
      <c r="H396" s="39" t="s">
        <v>2268</v>
      </c>
      <c r="I396" s="70" t="s">
        <v>1395</v>
      </c>
    </row>
    <row r="397" spans="1:9" s="70" customFormat="1">
      <c r="A397" s="70" t="s">
        <v>2377</v>
      </c>
      <c r="B397" s="70" t="s">
        <v>2195</v>
      </c>
      <c r="C397" s="39" t="s">
        <v>1801</v>
      </c>
      <c r="D397" s="70" t="s">
        <v>1074</v>
      </c>
      <c r="E397" s="70" t="s">
        <v>1062</v>
      </c>
      <c r="F397" s="70" t="s">
        <v>1259</v>
      </c>
      <c r="G397" s="39" t="s">
        <v>1226</v>
      </c>
      <c r="H397" s="39" t="s">
        <v>2269</v>
      </c>
      <c r="I397" s="70" t="s">
        <v>1395</v>
      </c>
    </row>
    <row r="398" spans="1:9" s="70" customFormat="1">
      <c r="A398" s="70" t="s">
        <v>2378</v>
      </c>
      <c r="B398" s="70" t="s">
        <v>2195</v>
      </c>
      <c r="C398" s="39" t="s">
        <v>1779</v>
      </c>
      <c r="D398" s="70" t="s">
        <v>1074</v>
      </c>
      <c r="E398" s="70" t="s">
        <v>1062</v>
      </c>
      <c r="F398" s="70" t="s">
        <v>1259</v>
      </c>
      <c r="G398" s="39" t="s">
        <v>1226</v>
      </c>
      <c r="H398" s="39" t="s">
        <v>2270</v>
      </c>
      <c r="I398" s="70" t="s">
        <v>1395</v>
      </c>
    </row>
    <row r="399" spans="1:9" s="70" customFormat="1">
      <c r="A399" s="70" t="s">
        <v>2402</v>
      </c>
      <c r="B399" s="70" t="s">
        <v>2195</v>
      </c>
      <c r="C399" s="71" t="s">
        <v>1776</v>
      </c>
      <c r="D399" s="70" t="s">
        <v>1074</v>
      </c>
      <c r="E399" s="70" t="s">
        <v>1774</v>
      </c>
      <c r="F399" s="70" t="s">
        <v>1391</v>
      </c>
      <c r="G399" s="39" t="s">
        <v>2278</v>
      </c>
      <c r="H399" s="70" t="s">
        <v>1395</v>
      </c>
    </row>
    <row r="400" spans="1:9" s="70" customFormat="1">
      <c r="A400" s="70" t="s">
        <v>2403</v>
      </c>
      <c r="B400" s="70" t="s">
        <v>2195</v>
      </c>
      <c r="C400" s="71" t="s">
        <v>1809</v>
      </c>
      <c r="D400" s="70" t="s">
        <v>1074</v>
      </c>
      <c r="E400" s="70" t="s">
        <v>1774</v>
      </c>
      <c r="F400" s="70" t="s">
        <v>1391</v>
      </c>
      <c r="G400" s="39" t="s">
        <v>2279</v>
      </c>
      <c r="H400" s="70" t="s">
        <v>1395</v>
      </c>
    </row>
    <row r="401" spans="1:8" s="70" customFormat="1">
      <c r="A401" s="70" t="s">
        <v>2404</v>
      </c>
      <c r="B401" s="70" t="s">
        <v>2195</v>
      </c>
      <c r="C401" s="39" t="s">
        <v>1787</v>
      </c>
      <c r="D401" s="70" t="s">
        <v>1074</v>
      </c>
      <c r="E401" s="70" t="s">
        <v>1774</v>
      </c>
      <c r="F401" s="70" t="s">
        <v>1391</v>
      </c>
      <c r="G401" s="39" t="s">
        <v>2280</v>
      </c>
      <c r="H401" s="70" t="s">
        <v>1395</v>
      </c>
    </row>
    <row r="402" spans="1:8" s="70" customFormat="1">
      <c r="A402" s="70" t="s">
        <v>2379</v>
      </c>
      <c r="B402" s="70" t="s">
        <v>2195</v>
      </c>
      <c r="C402" s="39" t="s">
        <v>1778</v>
      </c>
      <c r="D402" s="70" t="s">
        <v>1074</v>
      </c>
      <c r="E402" s="70" t="s">
        <v>1774</v>
      </c>
      <c r="F402" s="70" t="s">
        <v>1391</v>
      </c>
      <c r="G402" s="39" t="s">
        <v>2281</v>
      </c>
      <c r="H402" s="70" t="s">
        <v>1395</v>
      </c>
    </row>
    <row r="403" spans="1:8" s="70" customFormat="1">
      <c r="A403" s="70" t="s">
        <v>2405</v>
      </c>
      <c r="B403" s="70" t="s">
        <v>2195</v>
      </c>
      <c r="C403" s="39" t="s">
        <v>790</v>
      </c>
      <c r="D403" s="70" t="s">
        <v>1074</v>
      </c>
      <c r="E403" s="70" t="s">
        <v>1774</v>
      </c>
      <c r="F403" s="70" t="s">
        <v>1391</v>
      </c>
      <c r="G403" s="39" t="s">
        <v>2277</v>
      </c>
      <c r="H403" s="70" t="s">
        <v>1395</v>
      </c>
    </row>
    <row r="404" spans="1:8" s="70" customFormat="1">
      <c r="A404" s="70" t="s">
        <v>2380</v>
      </c>
      <c r="B404" s="70" t="s">
        <v>2195</v>
      </c>
      <c r="C404" s="39" t="s">
        <v>1776</v>
      </c>
      <c r="D404" s="70" t="s">
        <v>1074</v>
      </c>
      <c r="E404" s="70" t="s">
        <v>1064</v>
      </c>
      <c r="F404" s="70" t="s">
        <v>1318</v>
      </c>
      <c r="G404" s="39" t="s">
        <v>2291</v>
      </c>
      <c r="H404" s="70" t="s">
        <v>1395</v>
      </c>
    </row>
    <row r="405" spans="1:8" s="70" customFormat="1">
      <c r="A405" s="70" t="s">
        <v>2381</v>
      </c>
      <c r="B405" s="70" t="s">
        <v>2195</v>
      </c>
      <c r="C405" s="39" t="s">
        <v>1783</v>
      </c>
      <c r="D405" s="70" t="s">
        <v>1074</v>
      </c>
      <c r="E405" s="70" t="s">
        <v>1064</v>
      </c>
      <c r="F405" s="70" t="s">
        <v>1318</v>
      </c>
      <c r="G405" s="39" t="s">
        <v>2292</v>
      </c>
      <c r="H405" s="70" t="s">
        <v>1395</v>
      </c>
    </row>
    <row r="406" spans="1:8" s="70" customFormat="1">
      <c r="A406" s="70" t="s">
        <v>2382</v>
      </c>
      <c r="B406" s="70" t="s">
        <v>2195</v>
      </c>
      <c r="C406" s="39" t="s">
        <v>792</v>
      </c>
      <c r="D406" s="70" t="s">
        <v>1074</v>
      </c>
      <c r="E406" s="70" t="s">
        <v>1064</v>
      </c>
      <c r="F406" s="70" t="s">
        <v>1318</v>
      </c>
      <c r="G406" s="39" t="s">
        <v>2293</v>
      </c>
      <c r="H406" s="70" t="s">
        <v>1395</v>
      </c>
    </row>
    <row r="407" spans="1:8" s="70" customFormat="1">
      <c r="A407" s="70" t="s">
        <v>2383</v>
      </c>
      <c r="B407" s="70" t="s">
        <v>2195</v>
      </c>
      <c r="C407" s="39" t="s">
        <v>1775</v>
      </c>
      <c r="D407" s="70" t="s">
        <v>1074</v>
      </c>
      <c r="E407" s="70" t="s">
        <v>1064</v>
      </c>
      <c r="F407" s="70" t="s">
        <v>1318</v>
      </c>
      <c r="G407" s="39" t="s">
        <v>2291</v>
      </c>
      <c r="H407" s="70" t="s">
        <v>1395</v>
      </c>
    </row>
    <row r="408" spans="1:8" s="70" customFormat="1">
      <c r="A408" s="70" t="s">
        <v>2384</v>
      </c>
      <c r="B408" s="70" t="s">
        <v>2195</v>
      </c>
      <c r="C408" s="39" t="s">
        <v>2409</v>
      </c>
      <c r="D408" s="70" t="s">
        <v>1074</v>
      </c>
      <c r="E408" s="70" t="s">
        <v>1064</v>
      </c>
      <c r="F408" s="70" t="s">
        <v>1318</v>
      </c>
      <c r="G408" s="39" t="s">
        <v>2293</v>
      </c>
      <c r="H408" s="70" t="s">
        <v>1395</v>
      </c>
    </row>
    <row r="409" spans="1:8" s="70" customFormat="1">
      <c r="A409" s="70" t="s">
        <v>2385</v>
      </c>
      <c r="B409" s="70" t="s">
        <v>2195</v>
      </c>
      <c r="C409" s="39" t="s">
        <v>1801</v>
      </c>
      <c r="D409" s="70" t="s">
        <v>1074</v>
      </c>
      <c r="E409" s="70" t="s">
        <v>1064</v>
      </c>
      <c r="F409" s="70" t="s">
        <v>1318</v>
      </c>
      <c r="G409" s="39" t="s">
        <v>2342</v>
      </c>
      <c r="H409" s="70" t="s">
        <v>1395</v>
      </c>
    </row>
    <row r="410" spans="1:8" s="70" customFormat="1">
      <c r="A410" s="70" t="s">
        <v>2211</v>
      </c>
      <c r="B410" s="70" t="s">
        <v>2195</v>
      </c>
      <c r="C410" s="39" t="s">
        <v>1779</v>
      </c>
      <c r="D410" s="70" t="s">
        <v>1074</v>
      </c>
      <c r="E410" s="70" t="s">
        <v>1064</v>
      </c>
      <c r="F410" s="70" t="s">
        <v>1318</v>
      </c>
      <c r="G410" s="39" t="s">
        <v>2343</v>
      </c>
      <c r="H410" s="70" t="s">
        <v>1395</v>
      </c>
    </row>
    <row r="411" spans="1:8" s="70" customFormat="1">
      <c r="A411" s="70" t="s">
        <v>2386</v>
      </c>
      <c r="B411" s="70" t="s">
        <v>2195</v>
      </c>
      <c r="C411" s="39" t="s">
        <v>1775</v>
      </c>
      <c r="D411" s="70" t="s">
        <v>1074</v>
      </c>
      <c r="E411" s="70" t="s">
        <v>1064</v>
      </c>
      <c r="F411" s="70" t="s">
        <v>1318</v>
      </c>
      <c r="G411" s="39" t="s">
        <v>1395</v>
      </c>
    </row>
    <row r="412" spans="1:8" s="70" customFormat="1">
      <c r="A412" s="70" t="s">
        <v>2387</v>
      </c>
      <c r="B412" s="70" t="s">
        <v>2195</v>
      </c>
      <c r="C412" s="39" t="s">
        <v>2410</v>
      </c>
      <c r="D412" s="70" t="s">
        <v>1074</v>
      </c>
      <c r="E412" s="70" t="s">
        <v>1064</v>
      </c>
      <c r="F412" s="70" t="s">
        <v>1318</v>
      </c>
      <c r="G412" s="39" t="s">
        <v>2291</v>
      </c>
      <c r="H412" s="70" t="s">
        <v>1395</v>
      </c>
    </row>
    <row r="413" spans="1:8" s="70" customFormat="1">
      <c r="A413" s="70" t="s">
        <v>2388</v>
      </c>
      <c r="B413" s="70" t="s">
        <v>2195</v>
      </c>
      <c r="C413" s="39" t="s">
        <v>1779</v>
      </c>
      <c r="D413" s="70" t="s">
        <v>1074</v>
      </c>
      <c r="E413" s="70" t="s">
        <v>1064</v>
      </c>
      <c r="F413" s="70" t="s">
        <v>1318</v>
      </c>
      <c r="G413" s="39" t="s">
        <v>2292</v>
      </c>
      <c r="H413" s="70" t="s">
        <v>1395</v>
      </c>
    </row>
    <row r="414" spans="1:8" s="70" customFormat="1">
      <c r="A414" s="70" t="s">
        <v>2389</v>
      </c>
      <c r="B414" s="70" t="s">
        <v>2195</v>
      </c>
      <c r="C414" s="39" t="s">
        <v>1813</v>
      </c>
      <c r="D414" s="70" t="s">
        <v>1074</v>
      </c>
      <c r="E414" s="70" t="s">
        <v>1066</v>
      </c>
      <c r="F414" s="70" t="s">
        <v>1318</v>
      </c>
      <c r="G414" s="39" t="s">
        <v>2295</v>
      </c>
      <c r="H414" s="70" t="s">
        <v>1395</v>
      </c>
    </row>
    <row r="415" spans="1:8" s="70" customFormat="1">
      <c r="A415" s="70" t="s">
        <v>2390</v>
      </c>
      <c r="B415" s="70" t="s">
        <v>2195</v>
      </c>
      <c r="C415" s="39" t="s">
        <v>1785</v>
      </c>
      <c r="D415" s="70" t="s">
        <v>1074</v>
      </c>
      <c r="E415" s="70" t="s">
        <v>1066</v>
      </c>
      <c r="F415" s="70" t="s">
        <v>1318</v>
      </c>
      <c r="G415" s="39" t="s">
        <v>2296</v>
      </c>
      <c r="H415" s="70" t="s">
        <v>1395</v>
      </c>
    </row>
    <row r="416" spans="1:8" s="70" customFormat="1">
      <c r="A416" s="70" t="s">
        <v>2391</v>
      </c>
      <c r="B416" s="70" t="s">
        <v>2195</v>
      </c>
      <c r="C416" s="39" t="s">
        <v>2401</v>
      </c>
      <c r="D416" s="70" t="s">
        <v>1074</v>
      </c>
      <c r="E416" s="70" t="s">
        <v>1066</v>
      </c>
      <c r="F416" s="70" t="s">
        <v>1318</v>
      </c>
      <c r="G416" s="39" t="s">
        <v>2297</v>
      </c>
      <c r="H416" s="70" t="s">
        <v>1395</v>
      </c>
    </row>
    <row r="417" spans="1:8" s="70" customFormat="1">
      <c r="A417" s="70" t="s">
        <v>2212</v>
      </c>
      <c r="B417" s="70" t="s">
        <v>2195</v>
      </c>
      <c r="C417" s="39" t="s">
        <v>1779</v>
      </c>
      <c r="D417" s="70" t="s">
        <v>1074</v>
      </c>
      <c r="E417" s="70" t="s">
        <v>1066</v>
      </c>
      <c r="F417" s="70" t="s">
        <v>1318</v>
      </c>
      <c r="G417" s="39" t="s">
        <v>2298</v>
      </c>
      <c r="H417" s="70" t="s">
        <v>1395</v>
      </c>
    </row>
    <row r="418" spans="1:8" s="70" customFormat="1">
      <c r="A418" s="70" t="s">
        <v>2392</v>
      </c>
      <c r="B418" s="70" t="s">
        <v>2195</v>
      </c>
      <c r="C418" s="39" t="s">
        <v>1775</v>
      </c>
      <c r="D418" s="70" t="s">
        <v>1074</v>
      </c>
      <c r="E418" s="70" t="s">
        <v>1066</v>
      </c>
      <c r="F418" s="70" t="s">
        <v>1318</v>
      </c>
      <c r="G418" s="39" t="s">
        <v>1395</v>
      </c>
    </row>
    <row r="419" spans="1:8" s="70" customFormat="1">
      <c r="A419" s="70" t="s">
        <v>2393</v>
      </c>
      <c r="B419" s="70" t="s">
        <v>2195</v>
      </c>
      <c r="C419" s="39" t="s">
        <v>2408</v>
      </c>
      <c r="D419" s="70" t="s">
        <v>1074</v>
      </c>
      <c r="E419" s="70" t="s">
        <v>1066</v>
      </c>
      <c r="F419" s="70" t="s">
        <v>1318</v>
      </c>
      <c r="G419" s="39" t="s">
        <v>2295</v>
      </c>
      <c r="H419" s="70" t="s">
        <v>1395</v>
      </c>
    </row>
    <row r="420" spans="1:8">
      <c r="A420" t="s">
        <v>2238</v>
      </c>
      <c r="B420" t="s">
        <v>2195</v>
      </c>
      <c r="C420" s="39" t="s">
        <v>1775</v>
      </c>
      <c r="D420" t="s">
        <v>1078</v>
      </c>
      <c r="E420" t="s">
        <v>2217</v>
      </c>
      <c r="F420" s="39" t="s">
        <v>1268</v>
      </c>
    </row>
    <row r="421" spans="1:8">
      <c r="A421" t="s">
        <v>2239</v>
      </c>
      <c r="B421" t="s">
        <v>2195</v>
      </c>
      <c r="C421" s="39" t="s">
        <v>1782</v>
      </c>
      <c r="D421" t="s">
        <v>1078</v>
      </c>
      <c r="E421" t="s">
        <v>2217</v>
      </c>
      <c r="F421" s="39" t="s">
        <v>2220</v>
      </c>
    </row>
    <row r="422" spans="1:8">
      <c r="A422" t="s">
        <v>2240</v>
      </c>
      <c r="B422" t="s">
        <v>2195</v>
      </c>
      <c r="C422" s="39" t="s">
        <v>1783</v>
      </c>
      <c r="D422" t="s">
        <v>1078</v>
      </c>
      <c r="E422" t="s">
        <v>2217</v>
      </c>
      <c r="F422" s="39" t="s">
        <v>2225</v>
      </c>
    </row>
    <row r="423" spans="1:8">
      <c r="A423" t="s">
        <v>2218</v>
      </c>
      <c r="B423" t="s">
        <v>2195</v>
      </c>
      <c r="C423" s="39" t="s">
        <v>1811</v>
      </c>
      <c r="D423" t="s">
        <v>1078</v>
      </c>
      <c r="E423" t="s">
        <v>2217</v>
      </c>
      <c r="F423" s="39" t="s">
        <v>2230</v>
      </c>
    </row>
    <row r="424" spans="1:8">
      <c r="A424" t="s">
        <v>2241</v>
      </c>
      <c r="B424" t="s">
        <v>2195</v>
      </c>
      <c r="C424" s="39" t="s">
        <v>1778</v>
      </c>
      <c r="D424" t="s">
        <v>1078</v>
      </c>
      <c r="E424" t="s">
        <v>2217</v>
      </c>
      <c r="F424" s="39" t="s">
        <v>2236</v>
      </c>
    </row>
    <row r="425" spans="1:8">
      <c r="A425" t="s">
        <v>2252</v>
      </c>
      <c r="B425" t="s">
        <v>2195</v>
      </c>
      <c r="C425" t="s">
        <v>1808</v>
      </c>
      <c r="D425" t="s">
        <v>1078</v>
      </c>
      <c r="E425" t="s">
        <v>2217</v>
      </c>
      <c r="F425" s="39" t="s">
        <v>1345</v>
      </c>
    </row>
    <row r="426" spans="1:8">
      <c r="A426" t="s">
        <v>2253</v>
      </c>
      <c r="B426" t="s">
        <v>2195</v>
      </c>
      <c r="C426" t="s">
        <v>1796</v>
      </c>
      <c r="D426" t="s">
        <v>1078</v>
      </c>
      <c r="E426" t="s">
        <v>2217</v>
      </c>
      <c r="F426" s="39" t="s">
        <v>2233</v>
      </c>
    </row>
    <row r="427" spans="1:8">
      <c r="A427" t="s">
        <v>2242</v>
      </c>
      <c r="B427" t="s">
        <v>2195</v>
      </c>
      <c r="C427" t="s">
        <v>1775</v>
      </c>
      <c r="D427" t="s">
        <v>1078</v>
      </c>
      <c r="E427" t="s">
        <v>2214</v>
      </c>
      <c r="F427" s="39" t="s">
        <v>1268</v>
      </c>
    </row>
    <row r="428" spans="1:8">
      <c r="A428" t="s">
        <v>2243</v>
      </c>
      <c r="B428" t="s">
        <v>2195</v>
      </c>
      <c r="C428" t="s">
        <v>1782</v>
      </c>
      <c r="D428" t="s">
        <v>1078</v>
      </c>
      <c r="E428" t="s">
        <v>2214</v>
      </c>
      <c r="F428" s="39" t="s">
        <v>2220</v>
      </c>
    </row>
    <row r="429" spans="1:8">
      <c r="A429" t="s">
        <v>2244</v>
      </c>
      <c r="B429" t="s">
        <v>2195</v>
      </c>
      <c r="C429" t="s">
        <v>1783</v>
      </c>
      <c r="D429" t="s">
        <v>1078</v>
      </c>
      <c r="E429" t="s">
        <v>2214</v>
      </c>
      <c r="F429" s="39" t="s">
        <v>2225</v>
      </c>
    </row>
    <row r="430" spans="1:8">
      <c r="A430" t="s">
        <v>2245</v>
      </c>
      <c r="B430" t="s">
        <v>2195</v>
      </c>
      <c r="C430" t="s">
        <v>1784</v>
      </c>
      <c r="D430" t="s">
        <v>1078</v>
      </c>
      <c r="E430" t="s">
        <v>2214</v>
      </c>
      <c r="F430" s="39" t="s">
        <v>2231</v>
      </c>
    </row>
    <row r="431" spans="1:8">
      <c r="A431" t="s">
        <v>2246</v>
      </c>
      <c r="B431" t="s">
        <v>2195</v>
      </c>
      <c r="C431" t="s">
        <v>1787</v>
      </c>
      <c r="D431" t="s">
        <v>1078</v>
      </c>
      <c r="E431" t="s">
        <v>2214</v>
      </c>
      <c r="F431" s="39" t="s">
        <v>2232</v>
      </c>
    </row>
    <row r="432" spans="1:8">
      <c r="A432" t="s">
        <v>2247</v>
      </c>
      <c r="B432" t="s">
        <v>2195</v>
      </c>
      <c r="C432" t="s">
        <v>1778</v>
      </c>
      <c r="D432" t="s">
        <v>1078</v>
      </c>
      <c r="E432" t="s">
        <v>2214</v>
      </c>
      <c r="F432" s="39" t="s">
        <v>2237</v>
      </c>
    </row>
    <row r="433" spans="1:9">
      <c r="A433" t="s">
        <v>2254</v>
      </c>
      <c r="B433" t="s">
        <v>2195</v>
      </c>
      <c r="C433" t="s">
        <v>1808</v>
      </c>
      <c r="D433" t="s">
        <v>1078</v>
      </c>
      <c r="E433" t="s">
        <v>2214</v>
      </c>
      <c r="F433" s="39" t="s">
        <v>1345</v>
      </c>
    </row>
    <row r="434" spans="1:9">
      <c r="A434" t="s">
        <v>2255</v>
      </c>
      <c r="B434" t="s">
        <v>2195</v>
      </c>
      <c r="C434" t="s">
        <v>1796</v>
      </c>
      <c r="D434" t="s">
        <v>1078</v>
      </c>
      <c r="E434" t="s">
        <v>2214</v>
      </c>
      <c r="F434" s="39" t="s">
        <v>2233</v>
      </c>
    </row>
    <row r="435" spans="1:9">
      <c r="A435" s="70" t="s">
        <v>3249</v>
      </c>
      <c r="B435" s="70" t="s">
        <v>3250</v>
      </c>
      <c r="C435" s="70"/>
      <c r="D435" s="70" t="s">
        <v>1088</v>
      </c>
      <c r="E435" s="70"/>
      <c r="F435" s="70" t="s">
        <v>3251</v>
      </c>
      <c r="G435" s="70" t="s">
        <v>3252</v>
      </c>
      <c r="H435" s="70" t="s">
        <v>3251</v>
      </c>
      <c r="I435" s="70"/>
    </row>
    <row r="436" spans="1:9">
      <c r="A436" s="70" t="s">
        <v>3253</v>
      </c>
      <c r="B436" s="70" t="s">
        <v>3250</v>
      </c>
      <c r="C436" s="70"/>
      <c r="D436" s="70" t="s">
        <v>1074</v>
      </c>
      <c r="E436" s="70"/>
      <c r="F436" s="70" t="s">
        <v>3254</v>
      </c>
      <c r="G436" s="70" t="s">
        <v>3255</v>
      </c>
      <c r="H436" s="70" t="s">
        <v>3252</v>
      </c>
      <c r="I436" s="70" t="s">
        <v>3251</v>
      </c>
    </row>
    <row r="437" spans="1:9">
      <c r="A437" s="70" t="s">
        <v>3256</v>
      </c>
      <c r="B437" s="70" t="s">
        <v>3250</v>
      </c>
      <c r="C437" s="70"/>
      <c r="D437" s="70" t="s">
        <v>1074</v>
      </c>
      <c r="E437" s="70"/>
      <c r="F437" s="70" t="s">
        <v>3254</v>
      </c>
      <c r="G437" s="70" t="s">
        <v>3257</v>
      </c>
      <c r="H437" s="70" t="s">
        <v>3252</v>
      </c>
      <c r="I437" s="70" t="s">
        <v>3251</v>
      </c>
    </row>
    <row r="438" spans="1:9">
      <c r="A438" s="70" t="s">
        <v>3258</v>
      </c>
      <c r="B438" s="70" t="s">
        <v>3250</v>
      </c>
      <c r="C438" s="70"/>
      <c r="D438" s="70" t="s">
        <v>1074</v>
      </c>
      <c r="E438" s="70"/>
      <c r="F438" s="70" t="s">
        <v>3254</v>
      </c>
      <c r="G438" s="70" t="s">
        <v>3259</v>
      </c>
      <c r="H438" s="70" t="s">
        <v>3252</v>
      </c>
      <c r="I438" s="70" t="s">
        <v>3251</v>
      </c>
    </row>
    <row r="439" spans="1:9">
      <c r="A439" s="70" t="s">
        <v>3260</v>
      </c>
      <c r="B439" s="70" t="s">
        <v>3250</v>
      </c>
      <c r="C439" s="70"/>
      <c r="D439" s="70" t="s">
        <v>1074</v>
      </c>
      <c r="E439" s="70"/>
      <c r="F439" s="70" t="s">
        <v>3254</v>
      </c>
      <c r="G439" s="70" t="s">
        <v>3261</v>
      </c>
      <c r="H439" s="70" t="s">
        <v>3252</v>
      </c>
      <c r="I439" s="70" t="s">
        <v>3251</v>
      </c>
    </row>
    <row r="440" spans="1:9">
      <c r="A440" s="70" t="s">
        <v>3262</v>
      </c>
      <c r="B440" s="70" t="s">
        <v>3250</v>
      </c>
      <c r="C440" s="70"/>
      <c r="D440" s="70" t="s">
        <v>1074</v>
      </c>
      <c r="E440" s="70"/>
      <c r="F440" s="70" t="s">
        <v>3254</v>
      </c>
      <c r="G440" s="70"/>
      <c r="H440" s="70"/>
      <c r="I440" s="70"/>
    </row>
    <row r="441" spans="1:9">
      <c r="A441" s="70" t="s">
        <v>3263</v>
      </c>
      <c r="B441" s="70" t="s">
        <v>3250</v>
      </c>
      <c r="C441" s="70"/>
      <c r="D441" s="70" t="s">
        <v>1074</v>
      </c>
      <c r="E441" s="70"/>
      <c r="F441" s="70" t="s">
        <v>3264</v>
      </c>
      <c r="G441" s="70" t="s">
        <v>3265</v>
      </c>
      <c r="H441" s="70" t="s">
        <v>3252</v>
      </c>
      <c r="I441" s="70" t="s">
        <v>3251</v>
      </c>
    </row>
    <row r="442" spans="1:9">
      <c r="A442" s="70" t="s">
        <v>3266</v>
      </c>
      <c r="B442" s="70" t="s">
        <v>3250</v>
      </c>
      <c r="C442" s="70"/>
      <c r="D442" s="70" t="s">
        <v>1074</v>
      </c>
      <c r="E442" s="70"/>
      <c r="F442" s="70" t="s">
        <v>3264</v>
      </c>
      <c r="G442" s="70" t="s">
        <v>3267</v>
      </c>
      <c r="H442" s="70" t="s">
        <v>3252</v>
      </c>
      <c r="I442" s="70" t="s">
        <v>3251</v>
      </c>
    </row>
    <row r="443" spans="1:9">
      <c r="A443" s="70" t="s">
        <v>3268</v>
      </c>
      <c r="B443" s="70" t="s">
        <v>3250</v>
      </c>
      <c r="C443" s="70"/>
      <c r="D443" s="70" t="s">
        <v>1074</v>
      </c>
      <c r="E443" s="70"/>
      <c r="F443" s="70" t="s">
        <v>3264</v>
      </c>
      <c r="G443" s="70" t="s">
        <v>3269</v>
      </c>
      <c r="H443" s="70" t="s">
        <v>3252</v>
      </c>
      <c r="I443" s="70" t="s">
        <v>3251</v>
      </c>
    </row>
    <row r="444" spans="1:9">
      <c r="A444" s="70" t="s">
        <v>3270</v>
      </c>
      <c r="B444" s="70" t="s">
        <v>3250</v>
      </c>
      <c r="C444" s="70"/>
      <c r="D444" s="70" t="s">
        <v>1074</v>
      </c>
      <c r="E444" s="70"/>
      <c r="F444" s="70" t="s">
        <v>3264</v>
      </c>
      <c r="G444" s="70" t="s">
        <v>3271</v>
      </c>
      <c r="H444" s="70" t="s">
        <v>3252</v>
      </c>
      <c r="I444" s="70" t="s">
        <v>3251</v>
      </c>
    </row>
    <row r="445" spans="1:9">
      <c r="A445" s="70" t="s">
        <v>3272</v>
      </c>
      <c r="B445" s="70" t="s">
        <v>3250</v>
      </c>
      <c r="C445" s="70"/>
      <c r="D445" s="70" t="s">
        <v>1074</v>
      </c>
      <c r="E445" s="70"/>
      <c r="F445" s="70" t="s">
        <v>3264</v>
      </c>
      <c r="G445" s="70" t="s">
        <v>3273</v>
      </c>
      <c r="H445" s="70" t="s">
        <v>3252</v>
      </c>
      <c r="I445" s="70" t="s">
        <v>3251</v>
      </c>
    </row>
    <row r="446" spans="1:9">
      <c r="A446" s="70" t="s">
        <v>3274</v>
      </c>
      <c r="B446" s="70" t="s">
        <v>3250</v>
      </c>
      <c r="C446" s="70"/>
      <c r="D446" s="70" t="s">
        <v>1074</v>
      </c>
      <c r="E446" s="70"/>
      <c r="F446" s="70" t="s">
        <v>3264</v>
      </c>
      <c r="G446" s="70" t="s">
        <v>3275</v>
      </c>
      <c r="H446" s="70" t="s">
        <v>3252</v>
      </c>
      <c r="I446" s="70" t="s">
        <v>3251</v>
      </c>
    </row>
    <row r="447" spans="1:9">
      <c r="A447" s="70" t="s">
        <v>3276</v>
      </c>
      <c r="B447" s="70" t="s">
        <v>3250</v>
      </c>
      <c r="C447" s="70"/>
      <c r="D447" s="70" t="s">
        <v>1074</v>
      </c>
      <c r="E447" s="70"/>
      <c r="F447" s="70" t="s">
        <v>3277</v>
      </c>
      <c r="G447" s="70" t="s">
        <v>3278</v>
      </c>
      <c r="H447" s="70"/>
      <c r="I447" s="70"/>
    </row>
    <row r="448" spans="1:9">
      <c r="A448" s="70" t="s">
        <v>3279</v>
      </c>
      <c r="B448" s="70" t="s">
        <v>3250</v>
      </c>
      <c r="C448" s="70"/>
      <c r="D448" s="70" t="s">
        <v>1074</v>
      </c>
      <c r="E448" s="70"/>
      <c r="F448" s="70" t="s">
        <v>3277</v>
      </c>
      <c r="G448" s="70" t="s">
        <v>3280</v>
      </c>
      <c r="H448" s="70"/>
      <c r="I448" s="70"/>
    </row>
    <row r="449" spans="1:9">
      <c r="A449" s="70" t="s">
        <v>3281</v>
      </c>
      <c r="B449" s="70" t="s">
        <v>3250</v>
      </c>
      <c r="C449" s="70"/>
      <c r="D449" s="70" t="s">
        <v>1074</v>
      </c>
      <c r="E449" s="70"/>
      <c r="F449" s="70" t="s">
        <v>3277</v>
      </c>
      <c r="G449" s="70" t="s">
        <v>3282</v>
      </c>
      <c r="H449" s="70" t="s">
        <v>3252</v>
      </c>
      <c r="I449" s="70" t="s">
        <v>3251</v>
      </c>
    </row>
    <row r="450" spans="1:9">
      <c r="A450" s="70" t="s">
        <v>3283</v>
      </c>
      <c r="B450" s="70" t="s">
        <v>3250</v>
      </c>
      <c r="C450" s="70"/>
      <c r="D450" s="70" t="s">
        <v>1074</v>
      </c>
      <c r="E450" s="70"/>
      <c r="F450" s="70" t="s">
        <v>3277</v>
      </c>
      <c r="G450" s="70" t="s">
        <v>3284</v>
      </c>
      <c r="H450" s="70" t="s">
        <v>3252</v>
      </c>
      <c r="I450" s="70" t="s">
        <v>3251</v>
      </c>
    </row>
    <row r="451" spans="1:9">
      <c r="A451" s="70" t="s">
        <v>3285</v>
      </c>
      <c r="B451" s="70" t="s">
        <v>3250</v>
      </c>
      <c r="C451" s="70"/>
      <c r="D451" s="70" t="s">
        <v>1074</v>
      </c>
      <c r="E451" s="70"/>
      <c r="F451" s="70" t="s">
        <v>3277</v>
      </c>
      <c r="G451" s="70" t="s">
        <v>3286</v>
      </c>
      <c r="H451" s="70" t="s">
        <v>3252</v>
      </c>
      <c r="I451" s="70" t="s">
        <v>3251</v>
      </c>
    </row>
    <row r="452" spans="1:9">
      <c r="A452" s="70" t="s">
        <v>3287</v>
      </c>
      <c r="B452" s="70" t="s">
        <v>3250</v>
      </c>
      <c r="C452" s="70"/>
      <c r="D452" s="70" t="s">
        <v>1074</v>
      </c>
      <c r="E452" s="70"/>
      <c r="F452" s="70" t="s">
        <v>3277</v>
      </c>
      <c r="G452" s="70" t="s">
        <v>3288</v>
      </c>
      <c r="H452" s="70" t="s">
        <v>3252</v>
      </c>
      <c r="I452" s="70" t="s">
        <v>3251</v>
      </c>
    </row>
    <row r="453" spans="1:9">
      <c r="A453" s="70" t="s">
        <v>3289</v>
      </c>
      <c r="B453" s="70" t="s">
        <v>3250</v>
      </c>
      <c r="C453" s="70"/>
      <c r="D453" s="70" t="s">
        <v>1074</v>
      </c>
      <c r="E453" s="70"/>
      <c r="F453" s="70" t="s">
        <v>3290</v>
      </c>
      <c r="G453" s="70" t="s">
        <v>3291</v>
      </c>
      <c r="H453" s="70"/>
      <c r="I453" s="70"/>
    </row>
    <row r="454" spans="1:9">
      <c r="A454" s="70" t="s">
        <v>3292</v>
      </c>
      <c r="B454" s="70" t="s">
        <v>3250</v>
      </c>
      <c r="C454" s="70"/>
      <c r="D454" s="70" t="s">
        <v>1074</v>
      </c>
      <c r="E454" s="70"/>
      <c r="F454" s="70" t="s">
        <v>3290</v>
      </c>
      <c r="G454" s="70" t="s">
        <v>3293</v>
      </c>
      <c r="H454" s="70"/>
      <c r="I454" s="70"/>
    </row>
    <row r="455" spans="1:9">
      <c r="A455" s="70" t="s">
        <v>3294</v>
      </c>
      <c r="B455" s="70" t="s">
        <v>3250</v>
      </c>
      <c r="C455" s="70"/>
      <c r="D455" s="70" t="s">
        <v>1074</v>
      </c>
      <c r="E455" s="70"/>
      <c r="F455" s="70" t="s">
        <v>3290</v>
      </c>
      <c r="G455" s="70" t="s">
        <v>3295</v>
      </c>
      <c r="H455" s="70"/>
      <c r="I455" s="70"/>
    </row>
    <row r="456" spans="1:9">
      <c r="A456" s="70" t="s">
        <v>3296</v>
      </c>
      <c r="B456" s="70" t="s">
        <v>3250</v>
      </c>
      <c r="C456" s="70"/>
      <c r="D456" s="70" t="s">
        <v>1074</v>
      </c>
      <c r="E456" s="70"/>
      <c r="F456" s="70" t="s">
        <v>3297</v>
      </c>
      <c r="G456" s="70" t="s">
        <v>3298</v>
      </c>
      <c r="H456" s="70" t="s">
        <v>3252</v>
      </c>
      <c r="I456" s="70" t="s">
        <v>3299</v>
      </c>
    </row>
    <row r="457" spans="1:9">
      <c r="A457" s="70" t="s">
        <v>3300</v>
      </c>
      <c r="B457" s="70" t="s">
        <v>3250</v>
      </c>
      <c r="C457" s="70"/>
      <c r="D457" s="70" t="s">
        <v>1074</v>
      </c>
      <c r="E457" s="70"/>
      <c r="F457" s="70" t="s">
        <v>3297</v>
      </c>
      <c r="G457" s="70" t="s">
        <v>3301</v>
      </c>
      <c r="H457" s="70" t="s">
        <v>3252</v>
      </c>
      <c r="I457" s="70" t="s">
        <v>3299</v>
      </c>
    </row>
    <row r="458" spans="1:9">
      <c r="A458" s="70" t="s">
        <v>3302</v>
      </c>
      <c r="B458" s="70" t="s">
        <v>3250</v>
      </c>
      <c r="C458" s="70"/>
      <c r="D458" s="70" t="s">
        <v>1074</v>
      </c>
      <c r="E458" s="70"/>
      <c r="F458" s="70" t="s">
        <v>3297</v>
      </c>
      <c r="G458" s="70" t="s">
        <v>3303</v>
      </c>
      <c r="H458" s="70" t="s">
        <v>3252</v>
      </c>
      <c r="I458" s="70" t="s">
        <v>3299</v>
      </c>
    </row>
    <row r="459" spans="1:9">
      <c r="A459" s="70" t="s">
        <v>3304</v>
      </c>
      <c r="B459" s="70" t="s">
        <v>3250</v>
      </c>
      <c r="C459" s="70"/>
      <c r="D459" s="70" t="s">
        <v>1074</v>
      </c>
      <c r="E459" s="70"/>
      <c r="F459" s="70" t="s">
        <v>3297</v>
      </c>
      <c r="G459" s="70" t="s">
        <v>3305</v>
      </c>
      <c r="H459" s="70" t="s">
        <v>3252</v>
      </c>
      <c r="I459" s="70" t="s">
        <v>3299</v>
      </c>
    </row>
    <row r="460" spans="1:9">
      <c r="A460" s="70" t="s">
        <v>3306</v>
      </c>
      <c r="B460" s="70" t="s">
        <v>3250</v>
      </c>
      <c r="C460" s="70"/>
      <c r="D460" s="70" t="s">
        <v>1076</v>
      </c>
      <c r="E460" s="70"/>
      <c r="F460" s="70" t="s">
        <v>3290</v>
      </c>
      <c r="G460" s="70" t="s">
        <v>3307</v>
      </c>
      <c r="H460" s="70"/>
      <c r="I460" s="70"/>
    </row>
    <row r="461" spans="1:9">
      <c r="A461" s="70" t="s">
        <v>3308</v>
      </c>
      <c r="B461" s="70" t="s">
        <v>3250</v>
      </c>
      <c r="C461" s="70"/>
      <c r="D461" s="70" t="s">
        <v>1076</v>
      </c>
      <c r="E461" s="70"/>
      <c r="F461" s="70" t="s">
        <v>3290</v>
      </c>
      <c r="G461" s="70" t="s">
        <v>3309</v>
      </c>
      <c r="H461" s="70"/>
      <c r="I461" s="70"/>
    </row>
    <row r="462" spans="1:9">
      <c r="A462" s="70" t="s">
        <v>3310</v>
      </c>
      <c r="B462" s="70" t="s">
        <v>3250</v>
      </c>
      <c r="C462" s="70"/>
      <c r="D462" s="70" t="s">
        <v>1076</v>
      </c>
      <c r="E462" s="70"/>
      <c r="F462" s="70" t="s">
        <v>3290</v>
      </c>
      <c r="G462" s="70" t="s">
        <v>3311</v>
      </c>
      <c r="H462" s="70"/>
      <c r="I462" s="70"/>
    </row>
    <row r="463" spans="1:9">
      <c r="A463" s="70" t="s">
        <v>3312</v>
      </c>
      <c r="B463" s="70" t="s">
        <v>3250</v>
      </c>
      <c r="C463" s="70"/>
      <c r="D463" s="70" t="s">
        <v>1076</v>
      </c>
      <c r="E463" s="70"/>
      <c r="F463" s="70" t="s">
        <v>3290</v>
      </c>
      <c r="G463" s="70" t="s">
        <v>3313</v>
      </c>
      <c r="H463" s="70"/>
      <c r="I463" s="70"/>
    </row>
    <row r="464" spans="1:9">
      <c r="A464" s="70" t="s">
        <v>3314</v>
      </c>
      <c r="B464" s="70" t="s">
        <v>3250</v>
      </c>
      <c r="C464" s="70"/>
      <c r="D464" s="70" t="s">
        <v>1076</v>
      </c>
      <c r="E464" s="70"/>
      <c r="F464" s="70" t="s">
        <v>3290</v>
      </c>
      <c r="G464" s="70" t="s">
        <v>3315</v>
      </c>
      <c r="H464" s="70"/>
      <c r="I464" s="70"/>
    </row>
    <row r="465" spans="1:9">
      <c r="A465" s="70" t="s">
        <v>3316</v>
      </c>
      <c r="B465" s="70" t="s">
        <v>3250</v>
      </c>
      <c r="C465" s="70"/>
      <c r="D465" s="70" t="s">
        <v>1076</v>
      </c>
      <c r="E465" s="70"/>
      <c r="F465" s="70" t="s">
        <v>3290</v>
      </c>
      <c r="G465" s="70" t="s">
        <v>3317</v>
      </c>
      <c r="H465" s="70"/>
      <c r="I465" s="70"/>
    </row>
    <row r="466" spans="1:9">
      <c r="A466" s="70" t="s">
        <v>3318</v>
      </c>
      <c r="B466" s="70" t="s">
        <v>3250</v>
      </c>
      <c r="C466" s="70"/>
      <c r="D466" s="70" t="s">
        <v>1076</v>
      </c>
      <c r="E466" s="70"/>
      <c r="F466" s="70" t="s">
        <v>3290</v>
      </c>
      <c r="G466" s="70" t="s">
        <v>3319</v>
      </c>
      <c r="H466" s="70"/>
      <c r="I466" s="70"/>
    </row>
    <row r="467" spans="1:9">
      <c r="A467" s="70" t="s">
        <v>3320</v>
      </c>
      <c r="B467" s="70" t="s">
        <v>3250</v>
      </c>
      <c r="C467" s="70"/>
      <c r="D467" s="70" t="s">
        <v>1076</v>
      </c>
      <c r="E467" s="70"/>
      <c r="F467" s="70" t="s">
        <v>3290</v>
      </c>
      <c r="G467" s="70" t="s">
        <v>3321</v>
      </c>
      <c r="H467" s="70"/>
      <c r="I467" s="70"/>
    </row>
    <row r="468" spans="1:9">
      <c r="A468" s="70" t="s">
        <v>3322</v>
      </c>
      <c r="B468" s="70" t="s">
        <v>3250</v>
      </c>
      <c r="C468" s="70"/>
      <c r="D468" s="70" t="s">
        <v>1076</v>
      </c>
      <c r="E468" s="70"/>
      <c r="F468" s="70" t="s">
        <v>3290</v>
      </c>
      <c r="G468" s="70"/>
      <c r="H468" s="70"/>
      <c r="I468" s="70"/>
    </row>
    <row r="469" spans="1:9">
      <c r="A469" s="70" t="s">
        <v>3323</v>
      </c>
      <c r="B469" s="70" t="s">
        <v>3250</v>
      </c>
      <c r="C469" s="70"/>
      <c r="D469" s="70" t="s">
        <v>1076</v>
      </c>
      <c r="E469" s="70"/>
      <c r="F469" s="70" t="s">
        <v>3290</v>
      </c>
      <c r="G469" s="70" t="s">
        <v>3307</v>
      </c>
      <c r="H469" s="70"/>
      <c r="I469" s="70"/>
    </row>
    <row r="470" spans="1:9">
      <c r="A470" s="70" t="s">
        <v>3324</v>
      </c>
      <c r="B470" s="70" t="s">
        <v>3250</v>
      </c>
      <c r="C470" s="70"/>
      <c r="D470" s="70" t="s">
        <v>1076</v>
      </c>
      <c r="E470" s="70"/>
      <c r="F470" s="70" t="s">
        <v>3290</v>
      </c>
      <c r="G470" s="70" t="s">
        <v>3309</v>
      </c>
      <c r="H470" s="70"/>
      <c r="I470" s="70"/>
    </row>
    <row r="471" spans="1:9">
      <c r="A471" s="70" t="s">
        <v>3325</v>
      </c>
      <c r="B471" s="70" t="s">
        <v>3250</v>
      </c>
      <c r="C471" s="70"/>
      <c r="D471" s="70" t="s">
        <v>1076</v>
      </c>
      <c r="E471" s="70"/>
      <c r="F471" s="70" t="s">
        <v>3290</v>
      </c>
      <c r="G471" s="70" t="s">
        <v>3311</v>
      </c>
      <c r="H471" s="70"/>
      <c r="I471" s="70"/>
    </row>
    <row r="472" spans="1:9">
      <c r="A472" s="70" t="s">
        <v>3326</v>
      </c>
      <c r="B472" s="70" t="s">
        <v>3250</v>
      </c>
      <c r="C472" s="70"/>
      <c r="D472" s="70" t="s">
        <v>1076</v>
      </c>
      <c r="E472" s="70"/>
      <c r="F472" s="70" t="s">
        <v>3290</v>
      </c>
      <c r="G472" s="70" t="s">
        <v>3313</v>
      </c>
      <c r="H472" s="70"/>
      <c r="I472" s="70"/>
    </row>
    <row r="473" spans="1:9">
      <c r="A473" s="70" t="s">
        <v>3327</v>
      </c>
      <c r="B473" s="70" t="s">
        <v>3250</v>
      </c>
      <c r="C473" s="70"/>
      <c r="D473" s="70" t="s">
        <v>1076</v>
      </c>
      <c r="E473" s="70"/>
      <c r="F473" s="70" t="s">
        <v>3290</v>
      </c>
      <c r="G473" s="70" t="s">
        <v>3315</v>
      </c>
      <c r="H473" s="70"/>
      <c r="I473" s="70"/>
    </row>
    <row r="474" spans="1:9">
      <c r="A474" s="70" t="s">
        <v>3328</v>
      </c>
      <c r="B474" s="70" t="s">
        <v>3250</v>
      </c>
      <c r="C474" s="70"/>
      <c r="D474" s="70" t="s">
        <v>1076</v>
      </c>
      <c r="E474" s="70"/>
      <c r="F474" s="70" t="s">
        <v>3290</v>
      </c>
      <c r="G474" s="70" t="s">
        <v>3317</v>
      </c>
      <c r="H474" s="70"/>
      <c r="I474" s="70"/>
    </row>
    <row r="475" spans="1:9">
      <c r="A475" s="70" t="s">
        <v>3329</v>
      </c>
      <c r="B475" s="70" t="s">
        <v>3250</v>
      </c>
      <c r="C475" s="70"/>
      <c r="D475" s="70" t="s">
        <v>1076</v>
      </c>
      <c r="E475" s="70"/>
      <c r="F475" s="70" t="s">
        <v>3290</v>
      </c>
      <c r="G475" s="70" t="s">
        <v>3319</v>
      </c>
      <c r="H475" s="70"/>
      <c r="I475" s="70"/>
    </row>
    <row r="476" spans="1:9">
      <c r="A476" s="70" t="s">
        <v>3330</v>
      </c>
      <c r="B476" s="70" t="s">
        <v>3250</v>
      </c>
      <c r="C476" s="70"/>
      <c r="D476" s="70" t="s">
        <v>1076</v>
      </c>
      <c r="E476" s="70"/>
      <c r="F476" s="70" t="s">
        <v>3290</v>
      </c>
      <c r="G476" s="70" t="s">
        <v>3321</v>
      </c>
      <c r="H476" s="70"/>
      <c r="I476" s="70"/>
    </row>
    <row r="477" spans="1:9">
      <c r="A477" s="70" t="s">
        <v>3331</v>
      </c>
      <c r="B477" s="70" t="s">
        <v>3250</v>
      </c>
      <c r="C477" s="70"/>
      <c r="D477" s="70" t="s">
        <v>1076</v>
      </c>
      <c r="E477" s="70"/>
      <c r="F477" s="70" t="s">
        <v>3290</v>
      </c>
      <c r="G477" s="70"/>
      <c r="H477" s="70"/>
      <c r="I477" s="70"/>
    </row>
    <row r="478" spans="1:9">
      <c r="A478" s="70" t="s">
        <v>3332</v>
      </c>
      <c r="B478" s="70" t="s">
        <v>3250</v>
      </c>
      <c r="C478" s="70"/>
      <c r="D478" s="70" t="s">
        <v>1076</v>
      </c>
      <c r="E478" s="70"/>
      <c r="F478" s="70" t="s">
        <v>3290</v>
      </c>
      <c r="G478" s="70" t="s">
        <v>3307</v>
      </c>
      <c r="H478" s="70"/>
      <c r="I478" s="70"/>
    </row>
    <row r="479" spans="1:9">
      <c r="A479" s="70" t="s">
        <v>3333</v>
      </c>
      <c r="B479" s="70" t="s">
        <v>3250</v>
      </c>
      <c r="C479" s="70"/>
      <c r="D479" s="70" t="s">
        <v>1076</v>
      </c>
      <c r="E479" s="70"/>
      <c r="F479" s="70" t="s">
        <v>3290</v>
      </c>
      <c r="G479" s="70" t="s">
        <v>3309</v>
      </c>
      <c r="H479" s="70"/>
      <c r="I479" s="70"/>
    </row>
    <row r="480" spans="1:9">
      <c r="A480" s="70" t="s">
        <v>3334</v>
      </c>
      <c r="B480" s="70" t="s">
        <v>3250</v>
      </c>
      <c r="C480" s="70"/>
      <c r="D480" s="70" t="s">
        <v>1076</v>
      </c>
      <c r="E480" s="70"/>
      <c r="F480" s="70" t="s">
        <v>3290</v>
      </c>
      <c r="G480" s="70" t="s">
        <v>3311</v>
      </c>
      <c r="H480" s="70"/>
      <c r="I480" s="70"/>
    </row>
    <row r="481" spans="1:9">
      <c r="A481" s="70" t="s">
        <v>3335</v>
      </c>
      <c r="B481" s="70" t="s">
        <v>3250</v>
      </c>
      <c r="C481" s="70"/>
      <c r="D481" s="70" t="s">
        <v>1076</v>
      </c>
      <c r="E481" s="70"/>
      <c r="F481" s="70" t="s">
        <v>3290</v>
      </c>
      <c r="G481" s="70" t="s">
        <v>3313</v>
      </c>
      <c r="H481" s="70"/>
      <c r="I481" s="70"/>
    </row>
    <row r="482" spans="1:9">
      <c r="A482" s="70" t="s">
        <v>3336</v>
      </c>
      <c r="B482" s="70" t="s">
        <v>3250</v>
      </c>
      <c r="C482" s="70"/>
      <c r="D482" s="70" t="s">
        <v>1076</v>
      </c>
      <c r="E482" s="70"/>
      <c r="F482" s="70" t="s">
        <v>3290</v>
      </c>
      <c r="G482" s="70" t="s">
        <v>3315</v>
      </c>
      <c r="H482" s="70"/>
      <c r="I482" s="70"/>
    </row>
    <row r="483" spans="1:9">
      <c r="A483" s="70" t="s">
        <v>3337</v>
      </c>
      <c r="B483" s="70" t="s">
        <v>3250</v>
      </c>
      <c r="C483" s="70"/>
      <c r="D483" s="70" t="s">
        <v>1076</v>
      </c>
      <c r="E483" s="70"/>
      <c r="F483" s="70" t="s">
        <v>3290</v>
      </c>
      <c r="G483" s="70" t="s">
        <v>3317</v>
      </c>
      <c r="H483" s="70"/>
      <c r="I483" s="70"/>
    </row>
    <row r="484" spans="1:9">
      <c r="A484" s="70" t="s">
        <v>3338</v>
      </c>
      <c r="B484" s="70" t="s">
        <v>3250</v>
      </c>
      <c r="C484" s="70"/>
      <c r="D484" s="70" t="s">
        <v>1076</v>
      </c>
      <c r="E484" s="70"/>
      <c r="F484" s="70" t="s">
        <v>3290</v>
      </c>
      <c r="G484" s="70" t="s">
        <v>3319</v>
      </c>
      <c r="H484" s="70"/>
      <c r="I484" s="70"/>
    </row>
    <row r="485" spans="1:9">
      <c r="A485" s="70" t="s">
        <v>3339</v>
      </c>
      <c r="B485" s="70" t="s">
        <v>3250</v>
      </c>
      <c r="C485" s="70"/>
      <c r="D485" s="70" t="s">
        <v>1076</v>
      </c>
      <c r="E485" s="70"/>
      <c r="F485" s="70" t="s">
        <v>3290</v>
      </c>
      <c r="G485" s="70" t="s">
        <v>3321</v>
      </c>
      <c r="H485" s="70"/>
      <c r="I485" s="70"/>
    </row>
    <row r="486" spans="1:9">
      <c r="A486" s="70" t="s">
        <v>3340</v>
      </c>
      <c r="B486" s="70" t="s">
        <v>3250</v>
      </c>
      <c r="C486" s="70"/>
      <c r="D486" s="70" t="s">
        <v>1076</v>
      </c>
      <c r="E486" s="70"/>
      <c r="F486" s="70" t="s">
        <v>3290</v>
      </c>
      <c r="G486" s="70"/>
      <c r="H486" s="70"/>
      <c r="I486" s="70"/>
    </row>
    <row r="487" spans="1:9">
      <c r="A487" s="70" t="s">
        <v>3341</v>
      </c>
      <c r="B487" s="70" t="s">
        <v>3250</v>
      </c>
      <c r="C487" s="70"/>
      <c r="D487" s="70" t="s">
        <v>1076</v>
      </c>
      <c r="E487" s="70"/>
      <c r="F487" s="70" t="s">
        <v>3290</v>
      </c>
      <c r="G487" s="70" t="s">
        <v>3307</v>
      </c>
      <c r="H487" s="70"/>
      <c r="I487" s="70"/>
    </row>
    <row r="488" spans="1:9">
      <c r="A488" s="70" t="s">
        <v>3342</v>
      </c>
      <c r="B488" s="70" t="s">
        <v>3250</v>
      </c>
      <c r="C488" s="70"/>
      <c r="D488" s="70" t="s">
        <v>1076</v>
      </c>
      <c r="E488" s="70"/>
      <c r="F488" s="70" t="s">
        <v>3290</v>
      </c>
      <c r="G488" s="70" t="s">
        <v>3309</v>
      </c>
      <c r="H488" s="70"/>
      <c r="I488" s="70"/>
    </row>
    <row r="489" spans="1:9">
      <c r="A489" s="70" t="s">
        <v>3343</v>
      </c>
      <c r="B489" s="70" t="s">
        <v>3250</v>
      </c>
      <c r="C489" s="70"/>
      <c r="D489" s="70" t="s">
        <v>1076</v>
      </c>
      <c r="E489" s="70"/>
      <c r="F489" s="70" t="s">
        <v>3290</v>
      </c>
      <c r="G489" s="70" t="s">
        <v>3311</v>
      </c>
      <c r="H489" s="70"/>
      <c r="I489" s="70"/>
    </row>
    <row r="490" spans="1:9">
      <c r="A490" s="70" t="s">
        <v>3344</v>
      </c>
      <c r="B490" s="70" t="s">
        <v>3250</v>
      </c>
      <c r="C490" s="70"/>
      <c r="D490" s="70" t="s">
        <v>1076</v>
      </c>
      <c r="E490" s="70"/>
      <c r="F490" s="70" t="s">
        <v>3290</v>
      </c>
      <c r="G490" s="70" t="s">
        <v>3313</v>
      </c>
      <c r="H490" s="70"/>
      <c r="I490" s="70"/>
    </row>
    <row r="491" spans="1:9">
      <c r="A491" s="70" t="s">
        <v>3345</v>
      </c>
      <c r="B491" s="70" t="s">
        <v>3250</v>
      </c>
      <c r="C491" s="70"/>
      <c r="D491" s="70" t="s">
        <v>1076</v>
      </c>
      <c r="E491" s="70"/>
      <c r="F491" s="70" t="s">
        <v>3290</v>
      </c>
      <c r="G491" s="70" t="s">
        <v>3315</v>
      </c>
      <c r="H491" s="70"/>
      <c r="I491" s="70"/>
    </row>
    <row r="492" spans="1:9">
      <c r="A492" s="70" t="s">
        <v>3346</v>
      </c>
      <c r="B492" s="70" t="s">
        <v>3250</v>
      </c>
      <c r="C492" s="70"/>
      <c r="D492" s="70" t="s">
        <v>1076</v>
      </c>
      <c r="E492" s="70"/>
      <c r="F492" s="70" t="s">
        <v>3290</v>
      </c>
      <c r="G492" s="70" t="s">
        <v>3317</v>
      </c>
      <c r="H492" s="70"/>
      <c r="I492" s="70"/>
    </row>
    <row r="493" spans="1:9">
      <c r="A493" s="70" t="s">
        <v>3347</v>
      </c>
      <c r="B493" s="70" t="s">
        <v>3250</v>
      </c>
      <c r="C493" s="70"/>
      <c r="D493" s="70" t="s">
        <v>1076</v>
      </c>
      <c r="E493" s="70"/>
      <c r="F493" s="70" t="s">
        <v>3290</v>
      </c>
      <c r="G493" s="70" t="s">
        <v>3319</v>
      </c>
      <c r="H493" s="70"/>
      <c r="I493" s="70"/>
    </row>
    <row r="494" spans="1:9">
      <c r="A494" s="70" t="s">
        <v>3348</v>
      </c>
      <c r="B494" s="70" t="s">
        <v>3250</v>
      </c>
      <c r="C494" s="70"/>
      <c r="D494" s="70" t="s">
        <v>1076</v>
      </c>
      <c r="E494" s="70"/>
      <c r="F494" s="70" t="s">
        <v>3290</v>
      </c>
      <c r="G494" s="70" t="s">
        <v>3321</v>
      </c>
      <c r="H494" s="70"/>
      <c r="I494" s="70"/>
    </row>
    <row r="495" spans="1:9">
      <c r="A495" s="70" t="s">
        <v>3349</v>
      </c>
      <c r="B495" s="70" t="s">
        <v>3250</v>
      </c>
      <c r="C495" s="70"/>
      <c r="D495" s="70" t="s">
        <v>1076</v>
      </c>
      <c r="E495" s="70"/>
      <c r="F495" s="70" t="s">
        <v>3290</v>
      </c>
      <c r="G495" s="70"/>
      <c r="H495" s="70"/>
      <c r="I495" s="70"/>
    </row>
    <row r="496" spans="1:9">
      <c r="A496" s="70" t="s">
        <v>3350</v>
      </c>
      <c r="B496" s="70" t="s">
        <v>3250</v>
      </c>
      <c r="C496" s="70"/>
      <c r="D496" s="70" t="s">
        <v>1076</v>
      </c>
      <c r="E496" s="70"/>
      <c r="F496" s="70" t="s">
        <v>3290</v>
      </c>
      <c r="G496" s="70" t="s">
        <v>3307</v>
      </c>
      <c r="H496" s="70"/>
      <c r="I496" s="70"/>
    </row>
    <row r="497" spans="1:9">
      <c r="A497" s="70" t="s">
        <v>3351</v>
      </c>
      <c r="B497" s="70" t="s">
        <v>3250</v>
      </c>
      <c r="C497" s="70"/>
      <c r="D497" s="70" t="s">
        <v>1076</v>
      </c>
      <c r="E497" s="70"/>
      <c r="F497" s="70" t="s">
        <v>3290</v>
      </c>
      <c r="G497" s="70" t="s">
        <v>3309</v>
      </c>
      <c r="H497" s="70"/>
      <c r="I497" s="70"/>
    </row>
    <row r="498" spans="1:9">
      <c r="A498" s="70" t="s">
        <v>3352</v>
      </c>
      <c r="B498" s="70" t="s">
        <v>3250</v>
      </c>
      <c r="C498" s="70"/>
      <c r="D498" s="70" t="s">
        <v>1076</v>
      </c>
      <c r="E498" s="70"/>
      <c r="F498" s="70" t="s">
        <v>3290</v>
      </c>
      <c r="G498" s="70" t="s">
        <v>3311</v>
      </c>
      <c r="H498" s="70"/>
      <c r="I498" s="70"/>
    </row>
    <row r="499" spans="1:9">
      <c r="A499" s="70" t="s">
        <v>3353</v>
      </c>
      <c r="B499" s="70" t="s">
        <v>3250</v>
      </c>
      <c r="C499" s="70"/>
      <c r="D499" s="70" t="s">
        <v>1076</v>
      </c>
      <c r="E499" s="70"/>
      <c r="F499" s="70" t="s">
        <v>3290</v>
      </c>
      <c r="G499" s="70" t="s">
        <v>3313</v>
      </c>
      <c r="H499" s="70"/>
      <c r="I499" s="70"/>
    </row>
    <row r="500" spans="1:9">
      <c r="A500" s="70" t="s">
        <v>3354</v>
      </c>
      <c r="B500" s="70" t="s">
        <v>3250</v>
      </c>
      <c r="C500" s="70"/>
      <c r="D500" s="70" t="s">
        <v>1076</v>
      </c>
      <c r="E500" s="70"/>
      <c r="F500" s="70" t="s">
        <v>3290</v>
      </c>
      <c r="G500" s="70" t="s">
        <v>3315</v>
      </c>
      <c r="H500" s="70"/>
      <c r="I500" s="70"/>
    </row>
    <row r="501" spans="1:9">
      <c r="A501" s="70" t="s">
        <v>3355</v>
      </c>
      <c r="B501" s="70" t="s">
        <v>3250</v>
      </c>
      <c r="C501" s="70"/>
      <c r="D501" s="70" t="s">
        <v>1076</v>
      </c>
      <c r="E501" s="70"/>
      <c r="F501" s="70" t="s">
        <v>3290</v>
      </c>
      <c r="G501" s="70" t="s">
        <v>3317</v>
      </c>
      <c r="H501" s="70"/>
      <c r="I501" s="70"/>
    </row>
    <row r="502" spans="1:9">
      <c r="A502" s="70" t="s">
        <v>3356</v>
      </c>
      <c r="B502" s="70" t="s">
        <v>3250</v>
      </c>
      <c r="C502" s="70"/>
      <c r="D502" s="70" t="s">
        <v>1076</v>
      </c>
      <c r="E502" s="70"/>
      <c r="F502" s="70" t="s">
        <v>3290</v>
      </c>
      <c r="G502" s="70" t="s">
        <v>3319</v>
      </c>
      <c r="H502" s="70"/>
      <c r="I502" s="70"/>
    </row>
    <row r="503" spans="1:9">
      <c r="A503" s="70" t="s">
        <v>3357</v>
      </c>
      <c r="B503" s="70" t="s">
        <v>3250</v>
      </c>
      <c r="C503" s="70"/>
      <c r="D503" s="70" t="s">
        <v>1076</v>
      </c>
      <c r="E503" s="70"/>
      <c r="F503" s="70" t="s">
        <v>3290</v>
      </c>
      <c r="G503" s="70" t="s">
        <v>3321</v>
      </c>
      <c r="H503" s="70"/>
      <c r="I503" s="70"/>
    </row>
    <row r="504" spans="1:9">
      <c r="A504" s="70" t="s">
        <v>3358</v>
      </c>
      <c r="B504" s="70" t="s">
        <v>3250</v>
      </c>
      <c r="C504" s="70"/>
      <c r="D504" s="70" t="s">
        <v>1076</v>
      </c>
      <c r="E504" s="70"/>
      <c r="F504" s="70" t="s">
        <v>3290</v>
      </c>
      <c r="G504" s="70"/>
      <c r="H504" s="70"/>
      <c r="I504" s="70"/>
    </row>
    <row r="505" spans="1:9">
      <c r="A505" s="70" t="s">
        <v>3359</v>
      </c>
      <c r="B505" s="70" t="s">
        <v>3250</v>
      </c>
      <c r="C505" s="70"/>
      <c r="D505" s="70" t="s">
        <v>1072</v>
      </c>
      <c r="E505" s="70"/>
      <c r="F505" s="70" t="s">
        <v>3360</v>
      </c>
      <c r="G505" s="70" t="s">
        <v>3297</v>
      </c>
      <c r="H505" s="70" t="s">
        <v>3361</v>
      </c>
      <c r="I505" s="70"/>
    </row>
    <row r="506" spans="1:9">
      <c r="A506" s="70" t="s">
        <v>3362</v>
      </c>
      <c r="B506" s="70" t="s">
        <v>3250</v>
      </c>
      <c r="C506" s="70"/>
      <c r="D506" s="70" t="s">
        <v>1072</v>
      </c>
      <c r="E506" s="70"/>
      <c r="F506" s="70" t="s">
        <v>3363</v>
      </c>
      <c r="G506" s="70" t="s">
        <v>3297</v>
      </c>
      <c r="H506" s="70" t="s">
        <v>3361</v>
      </c>
      <c r="I506" s="70"/>
    </row>
    <row r="507" spans="1:9">
      <c r="A507" s="70" t="s">
        <v>3364</v>
      </c>
      <c r="B507" s="70" t="s">
        <v>3250</v>
      </c>
      <c r="C507" s="70"/>
      <c r="D507" s="70" t="s">
        <v>1072</v>
      </c>
      <c r="E507" s="70"/>
      <c r="F507" s="70" t="s">
        <v>3365</v>
      </c>
      <c r="G507" s="70" t="s">
        <v>3297</v>
      </c>
      <c r="H507" s="70" t="s">
        <v>3361</v>
      </c>
      <c r="I507" s="70"/>
    </row>
    <row r="508" spans="1:9">
      <c r="A508" s="70" t="s">
        <v>3366</v>
      </c>
      <c r="B508" s="70" t="s">
        <v>3250</v>
      </c>
      <c r="C508" s="70"/>
      <c r="D508" s="70" t="s">
        <v>1072</v>
      </c>
      <c r="E508" s="70"/>
      <c r="F508" s="70" t="s">
        <v>3367</v>
      </c>
      <c r="G508" s="70" t="s">
        <v>3297</v>
      </c>
      <c r="H508" s="70" t="s">
        <v>3361</v>
      </c>
      <c r="I508" s="70"/>
    </row>
    <row r="509" spans="1:9">
      <c r="A509" s="70" t="s">
        <v>3368</v>
      </c>
      <c r="B509" s="70" t="s">
        <v>3250</v>
      </c>
      <c r="C509" s="70"/>
      <c r="D509" s="70" t="s">
        <v>1072</v>
      </c>
      <c r="E509" s="70"/>
      <c r="F509" s="70" t="s">
        <v>3297</v>
      </c>
      <c r="G509" s="70"/>
      <c r="H509" s="70"/>
      <c r="I509" s="70"/>
    </row>
    <row r="510" spans="1:9">
      <c r="A510" s="70" t="s">
        <v>3369</v>
      </c>
      <c r="B510" s="70" t="s">
        <v>3250</v>
      </c>
      <c r="C510" s="70"/>
      <c r="D510" s="70" t="s">
        <v>1072</v>
      </c>
      <c r="E510" s="70"/>
      <c r="F510" s="70" t="s">
        <v>3264</v>
      </c>
      <c r="G510" s="70" t="s">
        <v>3370</v>
      </c>
      <c r="H510" s="70" t="s">
        <v>3297</v>
      </c>
      <c r="I510" s="70" t="s">
        <v>3361</v>
      </c>
    </row>
    <row r="511" spans="1:9">
      <c r="A511" s="70" t="s">
        <v>3371</v>
      </c>
      <c r="B511" s="70" t="s">
        <v>3250</v>
      </c>
      <c r="C511" s="70"/>
      <c r="D511" s="70" t="s">
        <v>1072</v>
      </c>
      <c r="E511" s="70"/>
      <c r="F511" s="70" t="s">
        <v>3264</v>
      </c>
      <c r="G511" s="70" t="s">
        <v>3372</v>
      </c>
      <c r="H511" s="70" t="s">
        <v>3297</v>
      </c>
      <c r="I511" s="70" t="s">
        <v>3361</v>
      </c>
    </row>
    <row r="512" spans="1:9">
      <c r="A512" s="70" t="s">
        <v>3373</v>
      </c>
      <c r="B512" s="70" t="s">
        <v>3250</v>
      </c>
      <c r="C512" s="70"/>
      <c r="D512" s="70" t="s">
        <v>1072</v>
      </c>
      <c r="E512" s="70"/>
      <c r="F512" s="70" t="s">
        <v>3264</v>
      </c>
      <c r="G512" s="70" t="s">
        <v>3374</v>
      </c>
      <c r="H512" s="70" t="s">
        <v>3297</v>
      </c>
      <c r="I512" s="70" t="s">
        <v>3361</v>
      </c>
    </row>
    <row r="513" spans="1:9">
      <c r="A513" s="70" t="s">
        <v>3375</v>
      </c>
      <c r="B513" s="70" t="s">
        <v>3250</v>
      </c>
      <c r="C513" s="70"/>
      <c r="D513" s="70" t="s">
        <v>1072</v>
      </c>
      <c r="E513" s="70"/>
      <c r="F513" s="70" t="s">
        <v>3264</v>
      </c>
      <c r="G513" s="70" t="s">
        <v>3376</v>
      </c>
      <c r="H513" s="70" t="s">
        <v>3297</v>
      </c>
      <c r="I513" s="70" t="s">
        <v>3361</v>
      </c>
    </row>
    <row r="514" spans="1:9">
      <c r="A514" s="70" t="s">
        <v>3377</v>
      </c>
      <c r="B514" s="70" t="s">
        <v>3250</v>
      </c>
      <c r="C514" s="70"/>
      <c r="D514" s="70" t="s">
        <v>1072</v>
      </c>
      <c r="E514" s="70"/>
      <c r="F514" s="70" t="s">
        <v>3264</v>
      </c>
      <c r="G514" s="70" t="s">
        <v>3378</v>
      </c>
      <c r="H514" s="70" t="s">
        <v>3297</v>
      </c>
      <c r="I514" s="70" t="s">
        <v>3361</v>
      </c>
    </row>
    <row r="515" spans="1:9">
      <c r="A515" s="70" t="s">
        <v>3379</v>
      </c>
      <c r="B515" s="70" t="s">
        <v>3250</v>
      </c>
      <c r="C515" s="70"/>
      <c r="D515" s="70" t="s">
        <v>1072</v>
      </c>
      <c r="E515" s="70"/>
      <c r="F515" s="70" t="s">
        <v>3264</v>
      </c>
      <c r="G515" s="70" t="s">
        <v>3380</v>
      </c>
      <c r="H515" s="70" t="s">
        <v>3297</v>
      </c>
      <c r="I515" s="70"/>
    </row>
  </sheetData>
  <dataValidations count="5">
    <dataValidation type="list" allowBlank="1" showInputMessage="1" showErrorMessage="1" sqref="B5:B93 B284:B434">
      <formula1>INDIRECT("StandardsTable[Name]")</formula1>
    </dataValidation>
    <dataValidation type="list" allowBlank="1" showInputMessage="1" showErrorMessage="1" sqref="F5:K515">
      <formula1>INDIRECT("MaterialsTable[Name]")</formula1>
    </dataValidation>
    <dataValidation type="list" allowBlank="1" showInputMessage="1" showErrorMessage="1" sqref="E5:E515">
      <formula1>INDIRECT("StandardsConstructionTypeLookup[Name]")</formula1>
    </dataValidation>
    <dataValidation type="list" allowBlank="1" showInputMessage="1" showErrorMessage="1" sqref="D5:D515">
      <formula1>INDIRECT("IntendedSurfaceTypeLookup[Name]")</formula1>
    </dataValidation>
    <dataValidation type="list" allowBlank="1" showInputMessage="1" showErrorMessage="1" sqref="C5:C515">
      <formula1>INDIRECT("ClimateZoneSetsTable[Name]")</formula1>
    </dataValidation>
  </dataValidations>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413"/>
  <sheetViews>
    <sheetView tabSelected="1" workbookViewId="0">
      <pane xSplit="1" ySplit="4" topLeftCell="Z920" activePane="bottomRight" state="frozen"/>
      <selection pane="topRight" activeCell="B1" sqref="B1"/>
      <selection pane="bottomLeft" activeCell="A5" sqref="A5"/>
      <selection pane="bottomRight" activeCell="AD897" sqref="AD897"/>
    </sheetView>
  </sheetViews>
  <sheetFormatPr defaultRowHeight="15"/>
  <cols>
    <col min="1" max="1" width="58.7109375" customWidth="1"/>
    <col min="2" max="3" width="25.42578125" customWidth="1"/>
    <col min="4" max="4" width="18.85546875" customWidth="1"/>
    <col min="5" max="5" width="32.7109375" customWidth="1"/>
    <col min="6" max="6" width="29.42578125" customWidth="1"/>
    <col min="7" max="7" width="20.140625" customWidth="1"/>
    <col min="8" max="8" width="26.5703125" customWidth="1"/>
    <col min="9" max="9" width="24" customWidth="1"/>
    <col min="10" max="10" width="19.140625" customWidth="1"/>
    <col min="11" max="12" width="21.140625" customWidth="1"/>
    <col min="13" max="13" width="24.85546875" customWidth="1"/>
    <col min="14" max="14" width="27.5703125" customWidth="1"/>
    <col min="15" max="15" width="22.7109375" customWidth="1"/>
    <col min="16" max="16" width="50.7109375" bestFit="1" customWidth="1" collapsed="1"/>
    <col min="17" max="17" width="40" bestFit="1" customWidth="1"/>
    <col min="18" max="18" width="47.5703125" bestFit="1" customWidth="1"/>
    <col min="19" max="19" width="46.140625" bestFit="1" customWidth="1"/>
    <col min="20" max="20" width="41.85546875" bestFit="1" customWidth="1"/>
    <col min="21" max="21" width="49.42578125" bestFit="1" customWidth="1"/>
    <col min="22" max="22" width="47.85546875" bestFit="1" customWidth="1"/>
    <col min="23" max="23" width="42.85546875" bestFit="1" customWidth="1"/>
    <col min="24" max="24" width="43.28515625" bestFit="1" customWidth="1"/>
    <col min="25" max="25" width="42.5703125" bestFit="1" customWidth="1"/>
    <col min="26" max="26" width="55.28515625" bestFit="1" customWidth="1"/>
    <col min="27" max="27" width="16.28515625" bestFit="1" customWidth="1"/>
    <col min="28" max="28" width="19.42578125" bestFit="1" customWidth="1"/>
    <col min="29" max="29" width="35.5703125" customWidth="1"/>
    <col min="30" max="30" width="55.5703125" customWidth="1"/>
    <col min="31" max="31" width="18.140625" bestFit="1" customWidth="1"/>
    <col min="32" max="32" width="23.28515625" bestFit="1" customWidth="1"/>
    <col min="33" max="33" width="16.42578125" bestFit="1" customWidth="1"/>
    <col min="34" max="34" width="14" bestFit="1" customWidth="1"/>
    <col min="35" max="35" width="24" bestFit="1" customWidth="1"/>
    <col min="36" max="36" width="31.140625" bestFit="1" customWidth="1"/>
    <col min="37" max="37" width="18.85546875" bestFit="1" customWidth="1"/>
  </cols>
  <sheetData>
    <row r="1" spans="1:37">
      <c r="A1" t="s">
        <v>1911</v>
      </c>
    </row>
    <row r="2" spans="1:37">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c r="AC2">
        <v>28</v>
      </c>
      <c r="AD2">
        <v>29</v>
      </c>
    </row>
    <row r="3" spans="1:37">
      <c r="C3" s="64" t="s">
        <v>1139</v>
      </c>
      <c r="D3" s="64"/>
      <c r="E3" s="64"/>
      <c r="F3" s="64"/>
      <c r="G3" s="64"/>
      <c r="H3" s="64"/>
      <c r="I3" s="64"/>
      <c r="J3" s="64"/>
      <c r="K3" s="64"/>
      <c r="L3" s="64"/>
      <c r="M3" s="62" t="s">
        <v>1140</v>
      </c>
      <c r="N3" s="62"/>
      <c r="O3" s="62"/>
      <c r="P3" s="63" t="s">
        <v>1141</v>
      </c>
      <c r="Q3" s="63"/>
      <c r="R3" s="63"/>
      <c r="S3" s="63"/>
      <c r="T3" s="63"/>
      <c r="U3" s="63"/>
      <c r="V3" s="63"/>
      <c r="W3" s="63"/>
      <c r="X3" s="63"/>
      <c r="Y3" s="63"/>
      <c r="Z3" s="63"/>
      <c r="AA3" s="63"/>
      <c r="AB3" s="75" t="s">
        <v>3888</v>
      </c>
      <c r="AC3" s="75"/>
      <c r="AD3" s="75"/>
    </row>
    <row r="4" spans="1:37">
      <c r="A4" t="s">
        <v>1103</v>
      </c>
      <c r="B4" t="s">
        <v>1142</v>
      </c>
      <c r="C4" t="s">
        <v>1918</v>
      </c>
      <c r="D4" s="1" t="s">
        <v>1143</v>
      </c>
      <c r="E4" s="1" t="s">
        <v>1144</v>
      </c>
      <c r="F4" s="1" t="s">
        <v>1145</v>
      </c>
      <c r="G4" s="1" t="s">
        <v>1146</v>
      </c>
      <c r="H4" s="1" t="s">
        <v>1147</v>
      </c>
      <c r="I4" s="1" t="s">
        <v>1148</v>
      </c>
      <c r="J4" s="1" t="s">
        <v>1149</v>
      </c>
      <c r="K4" s="1" t="s">
        <v>1150</v>
      </c>
      <c r="L4" s="1" t="s">
        <v>1771</v>
      </c>
      <c r="M4" s="1" t="s">
        <v>1151</v>
      </c>
      <c r="N4" s="1" t="s">
        <v>1152</v>
      </c>
      <c r="O4" s="1" t="s">
        <v>1153</v>
      </c>
      <c r="P4" t="s">
        <v>1154</v>
      </c>
      <c r="Q4" s="1" t="s">
        <v>1155</v>
      </c>
      <c r="R4" s="1" t="s">
        <v>1156</v>
      </c>
      <c r="S4" s="1" t="s">
        <v>1157</v>
      </c>
      <c r="T4" s="1" t="s">
        <v>1158</v>
      </c>
      <c r="U4" s="1" t="s">
        <v>1159</v>
      </c>
      <c r="V4" s="1" t="s">
        <v>1160</v>
      </c>
      <c r="W4" s="1" t="s">
        <v>1161</v>
      </c>
      <c r="X4" s="1" t="s">
        <v>1162</v>
      </c>
      <c r="Y4" s="1" t="s">
        <v>1163</v>
      </c>
      <c r="Z4" s="1" t="s">
        <v>1164</v>
      </c>
      <c r="AA4" s="1" t="s">
        <v>1165</v>
      </c>
      <c r="AB4" s="1" t="s">
        <v>3889</v>
      </c>
      <c r="AC4" s="1" t="s">
        <v>3890</v>
      </c>
      <c r="AD4" s="1" t="s">
        <v>3891</v>
      </c>
      <c r="AE4" s="80" t="s">
        <v>3915</v>
      </c>
      <c r="AF4" s="82" t="s">
        <v>3916</v>
      </c>
      <c r="AG4" s="82" t="s">
        <v>3917</v>
      </c>
      <c r="AH4" s="82" t="s">
        <v>3918</v>
      </c>
      <c r="AI4" s="82" t="s">
        <v>3919</v>
      </c>
      <c r="AJ4" s="82" t="s">
        <v>3920</v>
      </c>
      <c r="AK4" s="81" t="s">
        <v>3921</v>
      </c>
    </row>
    <row r="5" spans="1:37">
      <c r="A5" t="s">
        <v>1395</v>
      </c>
      <c r="B5" t="s">
        <v>1206</v>
      </c>
      <c r="C5" t="s">
        <v>1922</v>
      </c>
      <c r="D5">
        <v>0.5</v>
      </c>
      <c r="E5">
        <v>1.10935548776256</v>
      </c>
      <c r="F5">
        <f>MaterialsTable[[#This Row],[Thickness (in)]]/MaterialsTable[[#This Row],[Conductivity (Btu*in/hr*ft^2*F)]]</f>
        <v>0.45071215270088166</v>
      </c>
      <c r="G5">
        <v>48.999706256215902</v>
      </c>
      <c r="H5">
        <v>0.19824209420082201</v>
      </c>
      <c r="I5">
        <v>0.9</v>
      </c>
      <c r="J5">
        <v>0.4</v>
      </c>
      <c r="K5">
        <v>0.4</v>
      </c>
    </row>
    <row r="6" spans="1:37">
      <c r="A6" t="s">
        <v>1259</v>
      </c>
      <c r="B6" t="s">
        <v>1206</v>
      </c>
      <c r="C6" t="s">
        <v>1922</v>
      </c>
      <c r="D6">
        <v>0.99606299212598404</v>
      </c>
      <c r="E6">
        <v>4.7965757902133497</v>
      </c>
      <c r="F6" s="68">
        <f>MaterialsTable[[#This Row],[Thickness (in)]]/MaterialsTable[[#This Row],[Conductivity (Btu*in/hr*ft^2*F)]]</f>
        <v>0.20766126413728148</v>
      </c>
      <c r="G6">
        <v>115.991150750477</v>
      </c>
      <c r="H6">
        <v>0.19991401547721399</v>
      </c>
      <c r="I6">
        <v>0.9</v>
      </c>
      <c r="J6">
        <v>0.92</v>
      </c>
      <c r="K6">
        <v>0.92</v>
      </c>
    </row>
    <row r="7" spans="1:37">
      <c r="A7" t="s">
        <v>1329</v>
      </c>
      <c r="B7" t="s">
        <v>1206</v>
      </c>
      <c r="C7" t="s">
        <v>1919</v>
      </c>
      <c r="D7">
        <v>8.0039370078740202</v>
      </c>
      <c r="E7">
        <v>11.9921328227132</v>
      </c>
      <c r="F7" s="68">
        <f>MaterialsTable[[#This Row],[Thickness (in)]]/MaterialsTable[[#This Row],[Conductivity (Btu*in/hr*ft^2*F)]]</f>
        <v>0.66743231802056902</v>
      </c>
      <c r="G7">
        <v>140.02591557229201</v>
      </c>
      <c r="H7">
        <v>0.19991401547721399</v>
      </c>
      <c r="I7">
        <v>0.9</v>
      </c>
      <c r="J7">
        <v>0.65</v>
      </c>
      <c r="K7">
        <v>0.65</v>
      </c>
    </row>
    <row r="8" spans="1:37">
      <c r="A8" t="s">
        <v>1226</v>
      </c>
      <c r="B8" t="s">
        <v>1206</v>
      </c>
      <c r="C8" t="s">
        <v>1921</v>
      </c>
      <c r="D8">
        <v>8</v>
      </c>
      <c r="E8">
        <v>9.0897815278544503</v>
      </c>
      <c r="F8" s="68">
        <f>MaterialsTable[[#This Row],[Thickness (in)]]/MaterialsTable[[#This Row],[Conductivity (Btu*in/hr*ft^2*F)]]</f>
        <v>0.88010916164321917</v>
      </c>
      <c r="G8">
        <v>139.838631690564</v>
      </c>
      <c r="H8">
        <v>0.19986624629788899</v>
      </c>
      <c r="I8">
        <v>0.9</v>
      </c>
      <c r="J8">
        <v>0.7</v>
      </c>
      <c r="K8">
        <v>0.7</v>
      </c>
    </row>
    <row r="9" spans="1:37">
      <c r="A9" t="s">
        <v>1404</v>
      </c>
      <c r="B9" t="s">
        <v>1917</v>
      </c>
      <c r="D9">
        <v>0.5</v>
      </c>
      <c r="L9" t="s">
        <v>1405</v>
      </c>
    </row>
    <row r="10" spans="1:37">
      <c r="A10" t="s">
        <v>1252</v>
      </c>
      <c r="B10" t="s">
        <v>1206</v>
      </c>
      <c r="C10" t="s">
        <v>1919</v>
      </c>
      <c r="D10">
        <v>9.3661417322834595</v>
      </c>
      <c r="E10">
        <v>0.339740118127283</v>
      </c>
      <c r="F10" s="68">
        <f>MaterialsTable[[#This Row],[Thickness (in)]]/MaterialsTable[[#This Row],[Conductivity (Btu*in/hr*ft^2*F)]]</f>
        <v>27.568547935732607</v>
      </c>
      <c r="G10">
        <v>16.543409552678298</v>
      </c>
      <c r="H10">
        <v>0.19986624629788899</v>
      </c>
      <c r="I10">
        <v>0.9</v>
      </c>
      <c r="J10">
        <v>0.7</v>
      </c>
      <c r="K10">
        <v>0.7</v>
      </c>
    </row>
    <row r="11" spans="1:37">
      <c r="A11" t="s">
        <v>1224</v>
      </c>
      <c r="B11" t="s">
        <v>1206</v>
      </c>
      <c r="C11" t="s">
        <v>1919</v>
      </c>
      <c r="D11">
        <v>2.6224456425269</v>
      </c>
      <c r="E11">
        <v>0.339740118127283</v>
      </c>
      <c r="F11" s="68">
        <f>MaterialsTable[[#This Row],[Thickness (in)]]/MaterialsTable[[#This Row],[Conductivity (Btu*in/hr*ft^2*F)]]</f>
        <v>7.7189754833263633</v>
      </c>
      <c r="G11">
        <v>16.543409552678298</v>
      </c>
      <c r="H11">
        <v>0.19986624629788899</v>
      </c>
      <c r="I11">
        <v>0.9</v>
      </c>
      <c r="J11">
        <v>0.7</v>
      </c>
      <c r="K11">
        <v>0.7</v>
      </c>
    </row>
    <row r="12" spans="1:37">
      <c r="A12" t="s">
        <v>1446</v>
      </c>
      <c r="B12" t="s">
        <v>1206</v>
      </c>
      <c r="C12" t="s">
        <v>1919</v>
      </c>
      <c r="D12">
        <v>3.81618250064597</v>
      </c>
      <c r="E12">
        <v>0.339740118127283</v>
      </c>
      <c r="F12" s="68">
        <f>MaterialsTable[[#This Row],[Thickness (in)]]/MaterialsTable[[#This Row],[Conductivity (Btu*in/hr*ft^2*F)]]</f>
        <v>11.232651950795651</v>
      </c>
      <c r="G12">
        <v>16.543409552678298</v>
      </c>
      <c r="H12">
        <v>0.19986624629788899</v>
      </c>
      <c r="I12">
        <v>0.9</v>
      </c>
      <c r="J12">
        <v>0.7</v>
      </c>
      <c r="K12">
        <v>0.7</v>
      </c>
    </row>
    <row r="13" spans="1:37">
      <c r="A13" t="s">
        <v>1327</v>
      </c>
      <c r="B13" t="s">
        <v>1206</v>
      </c>
      <c r="C13" t="s">
        <v>1919</v>
      </c>
      <c r="D13">
        <v>3.94371848976126</v>
      </c>
      <c r="E13">
        <v>0.339740118127283</v>
      </c>
      <c r="F13" s="68">
        <f>MaterialsTable[[#This Row],[Thickness (in)]]/MaterialsTable[[#This Row],[Conductivity (Btu*in/hr*ft^2*F)]]</f>
        <v>11.6080447357817</v>
      </c>
      <c r="G13">
        <v>16.543409552678298</v>
      </c>
      <c r="H13">
        <v>0.19986624629788899</v>
      </c>
      <c r="I13">
        <v>0.9</v>
      </c>
      <c r="J13">
        <v>0.7</v>
      </c>
      <c r="K13">
        <v>0.7</v>
      </c>
    </row>
    <row r="14" spans="1:37">
      <c r="A14" t="s">
        <v>1397</v>
      </c>
      <c r="B14" t="s">
        <v>1206</v>
      </c>
      <c r="C14" t="s">
        <v>1919</v>
      </c>
      <c r="D14">
        <v>4.3727031804217704</v>
      </c>
      <c r="E14">
        <v>0.339740118127283</v>
      </c>
      <c r="F14" s="68">
        <f>MaterialsTable[[#This Row],[Thickness (in)]]/MaterialsTable[[#This Row],[Conductivity (Btu*in/hr*ft^2*F)]]</f>
        <v>12.870729558007469</v>
      </c>
      <c r="G14">
        <v>16.543409552678298</v>
      </c>
      <c r="H14">
        <v>0.19986624629788899</v>
      </c>
      <c r="I14">
        <v>0.9</v>
      </c>
      <c r="J14">
        <v>0.7</v>
      </c>
      <c r="K14">
        <v>0.7</v>
      </c>
    </row>
    <row r="15" spans="1:37">
      <c r="A15" t="s">
        <v>1225</v>
      </c>
      <c r="B15" t="s">
        <v>1206</v>
      </c>
      <c r="C15" t="s">
        <v>1919</v>
      </c>
      <c r="D15">
        <v>4.5335724394194497</v>
      </c>
      <c r="E15">
        <v>0.339740118127283</v>
      </c>
      <c r="F15" s="68">
        <f>MaterialsTable[[#This Row],[Thickness (in)]]/MaterialsTable[[#This Row],[Conductivity (Btu*in/hr*ft^2*F)]]</f>
        <v>13.344236366342097</v>
      </c>
      <c r="G15">
        <v>16.543409552678298</v>
      </c>
      <c r="H15">
        <v>0.19986624629788899</v>
      </c>
      <c r="I15">
        <v>0.9</v>
      </c>
      <c r="J15">
        <v>0.7</v>
      </c>
      <c r="K15">
        <v>0.7</v>
      </c>
    </row>
    <row r="16" spans="1:37">
      <c r="A16" t="s">
        <v>1266</v>
      </c>
      <c r="B16" t="s">
        <v>1206</v>
      </c>
      <c r="C16" t="s">
        <v>1919</v>
      </c>
      <c r="D16">
        <v>4.9834610450909498</v>
      </c>
      <c r="E16">
        <v>0.339740118127283</v>
      </c>
      <c r="F16" s="68">
        <f>MaterialsTable[[#This Row],[Thickness (in)]]/MaterialsTable[[#This Row],[Conductivity (Btu*in/hr*ft^2*F)]]</f>
        <v>14.668450321854264</v>
      </c>
      <c r="G16">
        <v>16.543409552678298</v>
      </c>
      <c r="H16">
        <v>0.19986624629788899</v>
      </c>
      <c r="I16">
        <v>0.9</v>
      </c>
      <c r="J16">
        <v>0.7</v>
      </c>
      <c r="K16">
        <v>0.7</v>
      </c>
    </row>
    <row r="17" spans="1:11">
      <c r="A17" t="s">
        <v>1271</v>
      </c>
      <c r="B17" t="s">
        <v>1206</v>
      </c>
      <c r="C17" t="s">
        <v>1919</v>
      </c>
      <c r="D17">
        <v>5.0827468063426</v>
      </c>
      <c r="E17">
        <v>0.339740118127283</v>
      </c>
      <c r="F17" s="68">
        <f>MaterialsTable[[#This Row],[Thickness (in)]]/MaterialsTable[[#This Row],[Conductivity (Btu*in/hr*ft^2*F)]]</f>
        <v>14.960690643070768</v>
      </c>
      <c r="G17">
        <v>16.543409552678298</v>
      </c>
      <c r="H17">
        <v>0.19986624629788899</v>
      </c>
      <c r="I17">
        <v>0.9</v>
      </c>
      <c r="J17">
        <v>0.7</v>
      </c>
      <c r="K17">
        <v>0.7</v>
      </c>
    </row>
    <row r="18" spans="1:11">
      <c r="A18" t="s">
        <v>1373</v>
      </c>
      <c r="B18" t="s">
        <v>1206</v>
      </c>
      <c r="C18" t="s">
        <v>1919</v>
      </c>
      <c r="D18">
        <v>5.74069942135272</v>
      </c>
      <c r="E18">
        <v>0.339740118127283</v>
      </c>
      <c r="F18" s="68">
        <f>MaterialsTable[[#This Row],[Thickness (in)]]/MaterialsTable[[#This Row],[Conductivity (Btu*in/hr*ft^2*F)]]</f>
        <v>16.897325676451249</v>
      </c>
      <c r="G18">
        <v>16.543409552678298</v>
      </c>
      <c r="H18">
        <v>0.19986624629788899</v>
      </c>
      <c r="I18">
        <v>0.9</v>
      </c>
      <c r="J18">
        <v>0.7</v>
      </c>
      <c r="K18">
        <v>0.7</v>
      </c>
    </row>
    <row r="19" spans="1:11">
      <c r="A19" t="s">
        <v>1308</v>
      </c>
      <c r="B19" t="s">
        <v>1206</v>
      </c>
      <c r="C19" t="s">
        <v>1919</v>
      </c>
      <c r="D19">
        <v>5.9920911157686199</v>
      </c>
      <c r="E19">
        <v>0.339740118127283</v>
      </c>
      <c r="F19" s="68">
        <f>MaterialsTable[[#This Row],[Thickness (in)]]/MaterialsTable[[#This Row],[Conductivity (Btu*in/hr*ft^2*F)]]</f>
        <v>17.637278602239416</v>
      </c>
      <c r="G19">
        <v>16.543409552678298</v>
      </c>
      <c r="H19">
        <v>0.19986624629788899</v>
      </c>
      <c r="I19">
        <v>0.9</v>
      </c>
      <c r="J19">
        <v>0.7</v>
      </c>
      <c r="K19">
        <v>0.7</v>
      </c>
    </row>
    <row r="20" spans="1:11">
      <c r="A20" t="s">
        <v>1420</v>
      </c>
      <c r="B20" t="s">
        <v>1206</v>
      </c>
      <c r="C20" t="s">
        <v>1919</v>
      </c>
      <c r="D20">
        <v>6.2640045811572804</v>
      </c>
      <c r="E20">
        <v>0.339740118127283</v>
      </c>
      <c r="F20" s="68">
        <f>MaterialsTable[[#This Row],[Thickness (in)]]/MaterialsTable[[#This Row],[Conductivity (Btu*in/hr*ft^2*F)]]</f>
        <v>18.437635848500186</v>
      </c>
      <c r="G20">
        <v>16.543409552678298</v>
      </c>
      <c r="H20">
        <v>0.19986624629788899</v>
      </c>
      <c r="I20">
        <v>0.9</v>
      </c>
      <c r="J20">
        <v>0.7</v>
      </c>
      <c r="K20">
        <v>0.7</v>
      </c>
    </row>
    <row r="21" spans="1:11">
      <c r="A21" t="s">
        <v>1307</v>
      </c>
      <c r="B21" t="s">
        <v>1206</v>
      </c>
      <c r="C21" t="s">
        <v>1919</v>
      </c>
      <c r="D21">
        <v>6.3031342883940198</v>
      </c>
      <c r="E21">
        <v>0.339740118127283</v>
      </c>
      <c r="F21" s="68">
        <f>MaterialsTable[[#This Row],[Thickness (in)]]/MaterialsTable[[#This Row],[Conductivity (Btu*in/hr*ft^2*F)]]</f>
        <v>18.552811258023294</v>
      </c>
      <c r="G21">
        <v>16.543409552678298</v>
      </c>
      <c r="H21">
        <v>0.19986624629788899</v>
      </c>
      <c r="I21">
        <v>0.9</v>
      </c>
      <c r="J21">
        <v>0.7</v>
      </c>
      <c r="K21">
        <v>0.7</v>
      </c>
    </row>
    <row r="22" spans="1:11">
      <c r="A22" t="s">
        <v>1239</v>
      </c>
      <c r="B22" t="s">
        <v>1206</v>
      </c>
      <c r="C22" t="s">
        <v>1919</v>
      </c>
      <c r="D22">
        <v>6.6108841751722096</v>
      </c>
      <c r="E22">
        <v>0.339740118127283</v>
      </c>
      <c r="F22" s="68">
        <f>MaterialsTable[[#This Row],[Thickness (in)]]/MaterialsTable[[#This Row],[Conductivity (Btu*in/hr*ft^2*F)]]</f>
        <v>19.458650369620035</v>
      </c>
      <c r="G22">
        <v>16.543409552678298</v>
      </c>
      <c r="H22">
        <v>0.19986624629788899</v>
      </c>
      <c r="I22">
        <v>0.9</v>
      </c>
      <c r="J22">
        <v>0.7</v>
      </c>
      <c r="K22">
        <v>0.7</v>
      </c>
    </row>
    <row r="23" spans="1:11">
      <c r="A23" t="s">
        <v>1240</v>
      </c>
      <c r="B23" t="s">
        <v>1206</v>
      </c>
      <c r="C23" t="s">
        <v>1919</v>
      </c>
      <c r="D23">
        <v>6.8803417693715403</v>
      </c>
      <c r="E23">
        <v>0.339740118127283</v>
      </c>
      <c r="F23" s="68">
        <f>MaterialsTable[[#This Row],[Thickness (in)]]/MaterialsTable[[#This Row],[Conductivity (Btu*in/hr*ft^2*F)]]</f>
        <v>20.251778940024483</v>
      </c>
      <c r="G23">
        <v>16.543409552678298</v>
      </c>
      <c r="H23">
        <v>0.19986624629788899</v>
      </c>
      <c r="I23">
        <v>0.9</v>
      </c>
      <c r="J23">
        <v>0.7</v>
      </c>
      <c r="K23">
        <v>0.7</v>
      </c>
    </row>
    <row r="24" spans="1:11">
      <c r="A24" t="s">
        <v>1380</v>
      </c>
      <c r="B24" t="s">
        <v>1206</v>
      </c>
      <c r="C24" t="s">
        <v>1919</v>
      </c>
      <c r="D24">
        <v>7.7187837675736999</v>
      </c>
      <c r="E24">
        <v>0.339740118127283</v>
      </c>
      <c r="F24" s="68">
        <f>MaterialsTable[[#This Row],[Thickness (in)]]/MaterialsTable[[#This Row],[Conductivity (Btu*in/hr*ft^2*F)]]</f>
        <v>22.719671171368322</v>
      </c>
      <c r="G24">
        <v>16.543409552678298</v>
      </c>
      <c r="H24">
        <v>0.19986624629788899</v>
      </c>
      <c r="I24">
        <v>0.9</v>
      </c>
      <c r="J24">
        <v>0.7</v>
      </c>
      <c r="K24">
        <v>0.7</v>
      </c>
    </row>
    <row r="25" spans="1:11">
      <c r="A25" t="s">
        <v>1338</v>
      </c>
      <c r="B25" t="s">
        <v>1206</v>
      </c>
      <c r="C25" t="s">
        <v>1919</v>
      </c>
      <c r="D25">
        <v>11.9137621397881</v>
      </c>
      <c r="E25">
        <v>0.339740118127283</v>
      </c>
      <c r="F25" s="68">
        <f>MaterialsTable[[#This Row],[Thickness (in)]]/MaterialsTable[[#This Row],[Conductivity (Btu*in/hr*ft^2*F)]]</f>
        <v>35.067280854139902</v>
      </c>
      <c r="G25">
        <v>16.543409552678298</v>
      </c>
      <c r="H25">
        <v>0.19986624629788899</v>
      </c>
      <c r="I25">
        <v>0.9</v>
      </c>
      <c r="J25">
        <v>0.7</v>
      </c>
      <c r="K25">
        <v>0.7</v>
      </c>
    </row>
    <row r="26" spans="1:11">
      <c r="A26" t="s">
        <v>1377</v>
      </c>
      <c r="B26" t="s">
        <v>1206</v>
      </c>
      <c r="C26" t="s">
        <v>1919</v>
      </c>
      <c r="D26">
        <v>10.290078149331199</v>
      </c>
      <c r="E26">
        <v>0.339740118127283</v>
      </c>
      <c r="F26" s="68">
        <f>MaterialsTable[[#This Row],[Thickness (in)]]/MaterialsTable[[#This Row],[Conductivity (Btu*in/hr*ft^2*F)]]</f>
        <v>30.288086688296378</v>
      </c>
      <c r="G26">
        <v>16.543409552678298</v>
      </c>
      <c r="H26">
        <v>0.19986624629788899</v>
      </c>
      <c r="I26">
        <v>0.9</v>
      </c>
      <c r="J26">
        <v>0.7</v>
      </c>
      <c r="K26">
        <v>0.7</v>
      </c>
    </row>
    <row r="27" spans="1:11">
      <c r="A27" t="s">
        <v>1294</v>
      </c>
      <c r="B27" t="s">
        <v>1206</v>
      </c>
      <c r="C27" t="s">
        <v>1919</v>
      </c>
      <c r="D27">
        <v>11.913762139788201</v>
      </c>
      <c r="E27">
        <v>0.339740118127283</v>
      </c>
      <c r="F27" s="68">
        <f>MaterialsTable[[#This Row],[Thickness (in)]]/MaterialsTable[[#This Row],[Conductivity (Btu*in/hr*ft^2*F)]]</f>
        <v>35.067280854140201</v>
      </c>
      <c r="G27">
        <v>16.543409552678298</v>
      </c>
      <c r="H27">
        <v>0.19986624629788899</v>
      </c>
      <c r="I27">
        <v>0.9</v>
      </c>
      <c r="J27">
        <v>0.7</v>
      </c>
      <c r="K27">
        <v>0.7</v>
      </c>
    </row>
    <row r="28" spans="1:11">
      <c r="A28" t="s">
        <v>1306</v>
      </c>
      <c r="B28" t="s">
        <v>1206</v>
      </c>
      <c r="C28" t="s">
        <v>1919</v>
      </c>
      <c r="D28">
        <v>3.1755366018342999</v>
      </c>
      <c r="E28">
        <v>0.339740118127283</v>
      </c>
      <c r="F28" s="68">
        <f>MaterialsTable[[#This Row],[Thickness (in)]]/MaterialsTable[[#This Row],[Conductivity (Btu*in/hr*ft^2*F)]]</f>
        <v>9.3469579610983455</v>
      </c>
      <c r="G28">
        <v>16.543409552678298</v>
      </c>
      <c r="H28">
        <v>0.19986624629788899</v>
      </c>
      <c r="I28">
        <v>0.9</v>
      </c>
      <c r="J28">
        <v>0.7</v>
      </c>
      <c r="K28">
        <v>0.7</v>
      </c>
    </row>
    <row r="29" spans="1:11">
      <c r="A29" t="s">
        <v>1334</v>
      </c>
      <c r="B29" t="s">
        <v>1206</v>
      </c>
      <c r="C29" t="s">
        <v>1919</v>
      </c>
      <c r="D29">
        <v>3.8006832532614001</v>
      </c>
      <c r="E29">
        <v>0.339740118127283</v>
      </c>
      <c r="F29" s="68">
        <f>MaterialsTable[[#This Row],[Thickness (in)]]/MaterialsTable[[#This Row],[Conductivity (Btu*in/hr*ft^2*F)]]</f>
        <v>11.187031058361736</v>
      </c>
      <c r="G29">
        <v>16.543409552678298</v>
      </c>
      <c r="H29">
        <v>0.19986624629788899</v>
      </c>
      <c r="I29">
        <v>0.9</v>
      </c>
      <c r="J29">
        <v>0.7</v>
      </c>
      <c r="K29">
        <v>0.7</v>
      </c>
    </row>
    <row r="30" spans="1:11">
      <c r="A30" t="s">
        <v>1368</v>
      </c>
      <c r="B30" t="s">
        <v>1206</v>
      </c>
      <c r="C30" t="s">
        <v>1919</v>
      </c>
      <c r="D30">
        <v>4.8874848092143699</v>
      </c>
      <c r="E30">
        <v>0.339740118127283</v>
      </c>
      <c r="F30" s="68">
        <f>MaterialsTable[[#This Row],[Thickness (in)]]/MaterialsTable[[#This Row],[Conductivity (Btu*in/hr*ft^2*F)]]</f>
        <v>14.385951344678354</v>
      </c>
      <c r="G30">
        <v>16.543409552678298</v>
      </c>
      <c r="H30">
        <v>0.19986624629788899</v>
      </c>
      <c r="I30">
        <v>0.9</v>
      </c>
      <c r="J30">
        <v>0.7</v>
      </c>
      <c r="K30">
        <v>0.7</v>
      </c>
    </row>
    <row r="31" spans="1:11" s="68" customFormat="1">
      <c r="A31" s="68" t="s">
        <v>2257</v>
      </c>
      <c r="B31" s="68" t="s">
        <v>1206</v>
      </c>
      <c r="C31" s="68" t="s">
        <v>1919</v>
      </c>
      <c r="D31" s="67">
        <v>3.5245505196196403</v>
      </c>
      <c r="E31" s="68">
        <v>0.339740118127283</v>
      </c>
      <c r="F31" s="68">
        <f>MaterialsTable[[#This Row],[Thickness (in)]]/MaterialsTable[[#This Row],[Conductivity (Btu*in/hr*ft^2*F)]]</f>
        <v>10.374254706943894</v>
      </c>
      <c r="G31" s="68">
        <v>16.543409552678298</v>
      </c>
      <c r="H31" s="68">
        <v>0.19986624629788899</v>
      </c>
      <c r="I31" s="68">
        <v>0.9</v>
      </c>
      <c r="J31" s="68">
        <v>0.7</v>
      </c>
      <c r="K31" s="68">
        <v>0.7</v>
      </c>
    </row>
    <row r="32" spans="1:11" s="68" customFormat="1">
      <c r="A32" s="68" t="s">
        <v>2258</v>
      </c>
      <c r="B32" s="68" t="s">
        <v>1206</v>
      </c>
      <c r="C32" s="68" t="s">
        <v>1919</v>
      </c>
      <c r="D32" s="67">
        <v>5.7404189816657416</v>
      </c>
      <c r="E32" s="68">
        <v>0.339740118127283</v>
      </c>
      <c r="F32" s="68">
        <f>MaterialsTable[[#This Row],[Thickness (in)]]/MaterialsTable[[#This Row],[Conductivity (Btu*in/hr*ft^2*F)]]</f>
        <v>16.896500222900094</v>
      </c>
      <c r="G32" s="68">
        <v>16.543409552678298</v>
      </c>
      <c r="H32" s="68">
        <v>0.19986624629788899</v>
      </c>
      <c r="I32" s="68">
        <v>0.9</v>
      </c>
      <c r="J32" s="68">
        <v>0.7</v>
      </c>
      <c r="K32" s="68">
        <v>0.7</v>
      </c>
    </row>
    <row r="33" spans="1:27" s="68" customFormat="1">
      <c r="A33" s="68" t="s">
        <v>2259</v>
      </c>
      <c r="B33" s="68" t="s">
        <v>1206</v>
      </c>
      <c r="C33" s="68" t="s">
        <v>1919</v>
      </c>
      <c r="D33" s="68">
        <v>9.3225844890000005</v>
      </c>
      <c r="E33" s="68">
        <v>0.339740118127283</v>
      </c>
      <c r="F33" s="68">
        <f>MaterialsTable[[#This Row],[Thickness (in)]]/MaterialsTable[[#This Row],[Conductivity (Btu*in/hr*ft^2*F)]]</f>
        <v>27.440340400150539</v>
      </c>
      <c r="G33" s="68">
        <v>16.543409552678298</v>
      </c>
      <c r="H33" s="68">
        <v>0.19986624629788899</v>
      </c>
      <c r="I33" s="68">
        <v>0.9</v>
      </c>
      <c r="J33" s="68">
        <v>0.7</v>
      </c>
      <c r="K33" s="68">
        <v>0.7</v>
      </c>
    </row>
    <row r="34" spans="1:27" s="68" customFormat="1">
      <c r="A34" s="68" t="s">
        <v>2260</v>
      </c>
      <c r="B34" s="68" t="s">
        <v>1206</v>
      </c>
      <c r="C34" s="68" t="s">
        <v>1919</v>
      </c>
      <c r="D34" s="68">
        <v>11.91319541</v>
      </c>
      <c r="E34" s="68">
        <v>0.339740118127283</v>
      </c>
      <c r="F34" s="68">
        <f>MaterialsTable[[#This Row],[Thickness (in)]]/MaterialsTable[[#This Row],[Conductivity (Btu*in/hr*ft^2*F)]]</f>
        <v>35.065612726774717</v>
      </c>
      <c r="G34" s="68">
        <v>16.543409552678298</v>
      </c>
      <c r="H34" s="68">
        <v>0.19986624629788899</v>
      </c>
      <c r="I34" s="68">
        <v>0.9</v>
      </c>
      <c r="J34" s="68">
        <v>0.7</v>
      </c>
      <c r="K34" s="68">
        <v>0.7</v>
      </c>
    </row>
    <row r="35" spans="1:27" s="68" customFormat="1">
      <c r="A35" s="68" t="s">
        <v>2261</v>
      </c>
      <c r="B35" s="68" t="s">
        <v>1206</v>
      </c>
      <c r="C35" s="68" t="s">
        <v>1919</v>
      </c>
      <c r="D35" s="68">
        <v>15.50832894</v>
      </c>
      <c r="E35" s="68">
        <v>0.339740118127283</v>
      </c>
      <c r="F35" s="68">
        <f>MaterialsTable[[#This Row],[Thickness (in)]]/MaterialsTable[[#This Row],[Conductivity (Btu*in/hr*ft^2*F)]]</f>
        <v>45.647623323041977</v>
      </c>
      <c r="G35" s="68">
        <v>16.543409552678298</v>
      </c>
      <c r="H35" s="68">
        <v>0.19986624629788899</v>
      </c>
      <c r="I35" s="68">
        <v>0.9</v>
      </c>
      <c r="J35" s="68">
        <v>0.7</v>
      </c>
      <c r="K35" s="68">
        <v>0.7</v>
      </c>
    </row>
    <row r="36" spans="1:27">
      <c r="A36" t="s">
        <v>1346</v>
      </c>
      <c r="B36" t="s">
        <v>1221</v>
      </c>
      <c r="D36">
        <v>0.118110236220472</v>
      </c>
      <c r="E36">
        <v>6.24012461866438</v>
      </c>
      <c r="F36">
        <v>0.16025320984920299</v>
      </c>
      <c r="P36" t="s">
        <v>1772</v>
      </c>
      <c r="Q36">
        <v>0.83699999999999997</v>
      </c>
      <c r="R36">
        <v>7.4999999999999997E-2</v>
      </c>
      <c r="S36">
        <v>7.4999999999999997E-2</v>
      </c>
      <c r="T36">
        <v>0.89800000000000002</v>
      </c>
      <c r="U36">
        <v>8.1000000000000003E-2</v>
      </c>
      <c r="V36">
        <v>8.1000000000000003E-2</v>
      </c>
      <c r="W36">
        <v>0</v>
      </c>
      <c r="X36">
        <v>0.84</v>
      </c>
      <c r="Y36">
        <v>0.84</v>
      </c>
      <c r="Z36">
        <v>1</v>
      </c>
      <c r="AA36" t="b">
        <v>0</v>
      </c>
    </row>
    <row r="37" spans="1:27">
      <c r="A37" t="s">
        <v>1359</v>
      </c>
      <c r="B37" t="s">
        <v>1304</v>
      </c>
      <c r="E37">
        <v>6.24012461866438</v>
      </c>
      <c r="F37">
        <v>0.16025320984920299</v>
      </c>
      <c r="G37">
        <v>4.3699572403301197E-2</v>
      </c>
      <c r="H37">
        <v>1.91076717301997E-4</v>
      </c>
      <c r="I37">
        <v>0.9</v>
      </c>
      <c r="J37">
        <v>0.8</v>
      </c>
      <c r="K37">
        <v>0.8</v>
      </c>
    </row>
    <row r="38" spans="1:27">
      <c r="A38" t="s">
        <v>1419</v>
      </c>
      <c r="B38" t="s">
        <v>1387</v>
      </c>
      <c r="E38">
        <v>46.223145323439901</v>
      </c>
      <c r="F38">
        <v>2.1634183329642401E-2</v>
      </c>
    </row>
    <row r="39" spans="1:27">
      <c r="A39" t="s">
        <v>1386</v>
      </c>
      <c r="B39" t="s">
        <v>1387</v>
      </c>
      <c r="E39">
        <v>38.5192877695332</v>
      </c>
      <c r="F39">
        <v>2.5961019995570898E-2</v>
      </c>
    </row>
    <row r="40" spans="1:27">
      <c r="A40" t="s">
        <v>1253</v>
      </c>
      <c r="B40" t="s">
        <v>1206</v>
      </c>
      <c r="C40" t="s">
        <v>1922</v>
      </c>
      <c r="D40">
        <v>3.1496062992125998E-2</v>
      </c>
      <c r="E40">
        <v>313.94760303680403</v>
      </c>
      <c r="F40" s="68">
        <f>MaterialsTable[[#This Row],[Thickness (in)]]/MaterialsTable[[#This Row],[Conductivity (Btu*in/hr*ft^2*F)]]</f>
        <v>1.003226738712629E-4</v>
      </c>
      <c r="G40">
        <v>488.43636354775498</v>
      </c>
      <c r="H40">
        <v>0.119422948313748</v>
      </c>
      <c r="I40">
        <v>0.9</v>
      </c>
      <c r="J40">
        <v>0.7</v>
      </c>
      <c r="K40">
        <v>0.7</v>
      </c>
    </row>
    <row r="41" spans="1:27">
      <c r="A41" t="s">
        <v>1348</v>
      </c>
      <c r="B41" t="s">
        <v>1206</v>
      </c>
      <c r="C41" t="s">
        <v>1920</v>
      </c>
      <c r="D41">
        <v>0.75196850393700798</v>
      </c>
      <c r="E41">
        <v>0.416008307910959</v>
      </c>
      <c r="F41" s="68">
        <f>MaterialsTable[[#This Row],[Thickness (in)]]/MaterialsTable[[#This Row],[Conductivity (Btu*in/hr*ft^2*F)]]</f>
        <v>1.8075804969211258</v>
      </c>
      <c r="G41">
        <v>22.973489492021201</v>
      </c>
      <c r="H41">
        <v>0.14091907901022299</v>
      </c>
      <c r="I41">
        <v>0.9</v>
      </c>
      <c r="J41">
        <v>0.3</v>
      </c>
      <c r="K41">
        <v>0.3</v>
      </c>
    </row>
    <row r="42" spans="1:27">
      <c r="A42" t="s">
        <v>2232</v>
      </c>
      <c r="B42" t="s">
        <v>1210</v>
      </c>
      <c r="M42">
        <v>0.35</v>
      </c>
      <c r="N42">
        <v>0.4</v>
      </c>
      <c r="O42">
        <v>0.31</v>
      </c>
    </row>
    <row r="43" spans="1:27">
      <c r="A43" t="s">
        <v>2237</v>
      </c>
      <c r="B43" t="s">
        <v>1210</v>
      </c>
      <c r="M43">
        <v>0.35</v>
      </c>
      <c r="N43">
        <v>0.45</v>
      </c>
      <c r="O43">
        <v>0.35</v>
      </c>
    </row>
    <row r="44" spans="1:27">
      <c r="A44" t="s">
        <v>2231</v>
      </c>
      <c r="B44" t="s">
        <v>1210</v>
      </c>
      <c r="M44">
        <v>0.4</v>
      </c>
      <c r="N44">
        <v>0.4</v>
      </c>
      <c r="O44">
        <v>0.31</v>
      </c>
    </row>
    <row r="45" spans="1:27">
      <c r="A45" t="s">
        <v>2236</v>
      </c>
      <c r="B45" t="s">
        <v>1210</v>
      </c>
      <c r="M45">
        <v>0.45</v>
      </c>
      <c r="N45">
        <v>0.45</v>
      </c>
      <c r="O45">
        <v>0.35</v>
      </c>
    </row>
    <row r="46" spans="1:27">
      <c r="A46" t="s">
        <v>1336</v>
      </c>
      <c r="B46" t="s">
        <v>1210</v>
      </c>
      <c r="M46">
        <v>0.459978666556141</v>
      </c>
      <c r="N46">
        <v>0.3</v>
      </c>
      <c r="O46">
        <v>0.21</v>
      </c>
    </row>
    <row r="47" spans="1:27">
      <c r="A47" t="s">
        <v>1209</v>
      </c>
      <c r="B47" t="s">
        <v>1210</v>
      </c>
      <c r="M47">
        <v>0.46997820278562202</v>
      </c>
      <c r="N47">
        <v>0.49</v>
      </c>
      <c r="O47">
        <v>0.38</v>
      </c>
    </row>
    <row r="48" spans="1:27">
      <c r="A48" t="s">
        <v>1319</v>
      </c>
      <c r="B48" t="s">
        <v>1210</v>
      </c>
      <c r="M48">
        <v>0.51997588393302896</v>
      </c>
      <c r="N48">
        <v>0.39</v>
      </c>
      <c r="O48">
        <v>0.31</v>
      </c>
    </row>
    <row r="49" spans="1:15">
      <c r="A49" t="s">
        <v>1398</v>
      </c>
      <c r="B49" t="s">
        <v>1210</v>
      </c>
      <c r="M49">
        <v>0.51997588393302896</v>
      </c>
      <c r="N49">
        <v>0.49</v>
      </c>
      <c r="O49">
        <v>0.41</v>
      </c>
    </row>
    <row r="50" spans="1:15">
      <c r="A50" t="s">
        <v>1317</v>
      </c>
      <c r="B50" t="s">
        <v>1210</v>
      </c>
      <c r="M50" s="70">
        <v>0.51997588393302896</v>
      </c>
      <c r="N50">
        <v>0.62</v>
      </c>
      <c r="O50">
        <v>0.54</v>
      </c>
    </row>
    <row r="51" spans="1:15">
      <c r="A51" t="s">
        <v>2230</v>
      </c>
      <c r="B51" t="s">
        <v>1210</v>
      </c>
      <c r="M51">
        <v>0.55000000000000004</v>
      </c>
      <c r="N51">
        <v>0.4</v>
      </c>
      <c r="O51">
        <v>0.31</v>
      </c>
    </row>
    <row r="52" spans="1:15">
      <c r="A52" t="s">
        <v>1310</v>
      </c>
      <c r="B52" t="s">
        <v>1210</v>
      </c>
      <c r="M52">
        <v>0.56997356508043595</v>
      </c>
      <c r="N52">
        <v>0.25</v>
      </c>
      <c r="O52">
        <v>0.16</v>
      </c>
    </row>
    <row r="53" spans="1:15">
      <c r="A53" t="s">
        <v>1267</v>
      </c>
      <c r="B53" t="s">
        <v>1210</v>
      </c>
      <c r="M53">
        <v>0.56997356508043595</v>
      </c>
      <c r="N53">
        <v>0.39</v>
      </c>
      <c r="O53">
        <v>0.31</v>
      </c>
    </row>
    <row r="54" spans="1:15">
      <c r="A54" t="s">
        <v>1322</v>
      </c>
      <c r="B54" t="s">
        <v>1210</v>
      </c>
      <c r="M54">
        <v>0.56997356508043595</v>
      </c>
      <c r="N54">
        <v>0.49</v>
      </c>
      <c r="O54">
        <v>0.41</v>
      </c>
    </row>
    <row r="55" spans="1:15">
      <c r="A55" t="s">
        <v>1241</v>
      </c>
      <c r="B55" t="s">
        <v>1210</v>
      </c>
      <c r="M55">
        <v>0.58997263753939799</v>
      </c>
      <c r="N55">
        <v>0.36</v>
      </c>
      <c r="O55">
        <v>0.27</v>
      </c>
    </row>
    <row r="56" spans="1:15">
      <c r="A56" t="s">
        <v>1320</v>
      </c>
      <c r="B56" t="s">
        <v>1210</v>
      </c>
      <c r="M56">
        <v>0.58997263753939799</v>
      </c>
      <c r="N56">
        <v>0.39</v>
      </c>
      <c r="O56">
        <v>0.31</v>
      </c>
    </row>
    <row r="57" spans="1:15">
      <c r="A57" t="s">
        <v>1415</v>
      </c>
      <c r="B57" t="s">
        <v>1210</v>
      </c>
      <c r="M57">
        <v>0.61997124622784205</v>
      </c>
      <c r="N57">
        <v>0.41</v>
      </c>
      <c r="O57">
        <v>0.32</v>
      </c>
    </row>
    <row r="58" spans="1:15">
      <c r="A58" t="s">
        <v>2225</v>
      </c>
      <c r="B58" t="s">
        <v>1210</v>
      </c>
      <c r="M58">
        <v>0.65</v>
      </c>
      <c r="N58">
        <v>0.25</v>
      </c>
      <c r="O58">
        <v>0.16</v>
      </c>
    </row>
    <row r="59" spans="1:15">
      <c r="A59" t="s">
        <v>2233</v>
      </c>
      <c r="B59" t="s">
        <v>1210</v>
      </c>
      <c r="M59">
        <v>0.65</v>
      </c>
      <c r="N59">
        <v>0.7</v>
      </c>
      <c r="O59">
        <v>0.6</v>
      </c>
    </row>
    <row r="60" spans="1:15">
      <c r="A60" t="s">
        <v>1250</v>
      </c>
      <c r="B60" t="s">
        <v>1210</v>
      </c>
      <c r="M60">
        <v>0.51997588393302896</v>
      </c>
      <c r="N60">
        <v>0.39</v>
      </c>
      <c r="O60">
        <v>0.27</v>
      </c>
    </row>
    <row r="61" spans="1:15">
      <c r="A61" t="s">
        <v>1426</v>
      </c>
      <c r="B61" t="s">
        <v>1210</v>
      </c>
      <c r="M61">
        <v>0.51997588393302896</v>
      </c>
      <c r="N61">
        <v>0.49</v>
      </c>
      <c r="O61">
        <v>0.38</v>
      </c>
    </row>
    <row r="62" spans="1:15">
      <c r="A62" t="s">
        <v>1234</v>
      </c>
      <c r="B62" t="s">
        <v>1210</v>
      </c>
      <c r="M62">
        <v>0.71996660852265604</v>
      </c>
      <c r="N62">
        <v>0.25</v>
      </c>
      <c r="O62">
        <v>0.13</v>
      </c>
    </row>
    <row r="63" spans="1:15">
      <c r="A63" t="s">
        <v>1265</v>
      </c>
      <c r="B63" t="s">
        <v>1210</v>
      </c>
      <c r="M63">
        <v>0.71996660852265604</v>
      </c>
      <c r="N63">
        <v>0.36</v>
      </c>
      <c r="O63">
        <v>0.23</v>
      </c>
    </row>
    <row r="64" spans="1:15">
      <c r="A64" t="s">
        <v>1218</v>
      </c>
      <c r="B64" t="s">
        <v>1210</v>
      </c>
      <c r="M64">
        <v>0.71996660852265604</v>
      </c>
      <c r="N64">
        <v>0.39</v>
      </c>
      <c r="O64">
        <v>0.25</v>
      </c>
    </row>
    <row r="65" spans="1:15">
      <c r="A65" t="s">
        <v>2220</v>
      </c>
      <c r="B65" t="s">
        <v>1210</v>
      </c>
      <c r="M65">
        <v>0.75</v>
      </c>
      <c r="N65">
        <v>0.25</v>
      </c>
      <c r="O65">
        <v>0.16</v>
      </c>
    </row>
    <row r="66" spans="1:15">
      <c r="A66" t="s">
        <v>1268</v>
      </c>
      <c r="B66" t="s">
        <v>1210</v>
      </c>
      <c r="M66">
        <v>1.0284834727046701</v>
      </c>
      <c r="N66">
        <v>0.25</v>
      </c>
      <c r="O66">
        <v>0.11</v>
      </c>
    </row>
    <row r="67" spans="1:15">
      <c r="A67" t="s">
        <v>1282</v>
      </c>
      <c r="B67" t="s">
        <v>1210</v>
      </c>
      <c r="M67">
        <v>1.0284834727046701</v>
      </c>
      <c r="N67">
        <v>0.39</v>
      </c>
      <c r="O67">
        <v>0.22</v>
      </c>
    </row>
    <row r="68" spans="1:15">
      <c r="A68" t="s">
        <v>1233</v>
      </c>
      <c r="B68" t="s">
        <v>1210</v>
      </c>
      <c r="M68">
        <v>1.0284834727046701</v>
      </c>
      <c r="N68">
        <v>0.44</v>
      </c>
      <c r="O68">
        <v>0.27</v>
      </c>
    </row>
    <row r="69" spans="1:15">
      <c r="A69" t="s">
        <v>1274</v>
      </c>
      <c r="B69" t="s">
        <v>1210</v>
      </c>
      <c r="M69">
        <v>1.0284834727046701</v>
      </c>
      <c r="N69">
        <v>0.54</v>
      </c>
      <c r="O69">
        <v>0.38</v>
      </c>
    </row>
    <row r="70" spans="1:15">
      <c r="A70" t="s">
        <v>1445</v>
      </c>
      <c r="B70" t="s">
        <v>1210</v>
      </c>
      <c r="M70">
        <v>1.0284834727046701</v>
      </c>
      <c r="N70">
        <v>0.61</v>
      </c>
      <c r="O70">
        <v>0.47</v>
      </c>
    </row>
    <row r="71" spans="1:15">
      <c r="A71" t="s">
        <v>1345</v>
      </c>
      <c r="B71" t="s">
        <v>1210</v>
      </c>
      <c r="M71">
        <v>1.0284834727046701</v>
      </c>
      <c r="N71">
        <v>0.7</v>
      </c>
      <c r="O71">
        <v>0.6</v>
      </c>
    </row>
    <row r="72" spans="1:15">
      <c r="A72" t="s">
        <v>1207</v>
      </c>
      <c r="B72" t="s">
        <v>1206</v>
      </c>
      <c r="C72" t="s">
        <v>1920</v>
      </c>
      <c r="D72">
        <v>0.74803149606299202</v>
      </c>
      <c r="E72">
        <v>1.10935548776256</v>
      </c>
      <c r="F72" s="68">
        <f>MaterialsTable[[#This Row],[Thickness (in)]]/MaterialsTable[[#This Row],[Conductivity (Btu*in/hr*ft^2*F)]]</f>
        <v>0.67429377175722449</v>
      </c>
      <c r="G72">
        <v>49.942368460915702</v>
      </c>
      <c r="H72">
        <v>0.26034202732397099</v>
      </c>
      <c r="I72">
        <v>0.9</v>
      </c>
      <c r="J72">
        <v>0.4</v>
      </c>
      <c r="K72">
        <v>0.4</v>
      </c>
    </row>
    <row r="73" spans="1:15">
      <c r="A73" t="s">
        <v>1223</v>
      </c>
      <c r="B73" t="s">
        <v>1206</v>
      </c>
      <c r="C73" t="s">
        <v>1920</v>
      </c>
      <c r="D73">
        <v>1</v>
      </c>
      <c r="E73">
        <v>1.0400207697774</v>
      </c>
      <c r="F73" s="68">
        <f>MaterialsTable[[#This Row],[Thickness (in)]]/MaterialsTable[[#This Row],[Conductivity (Btu*in/hr*ft^2*F)]]</f>
        <v>0.96151925909521418</v>
      </c>
      <c r="G73">
        <v>37.956200030295904</v>
      </c>
      <c r="H73">
        <v>0.389318811502818</v>
      </c>
      <c r="I73">
        <v>0.9</v>
      </c>
      <c r="J73">
        <v>0.5</v>
      </c>
      <c r="K73">
        <v>0.5</v>
      </c>
    </row>
    <row r="74" spans="1:15">
      <c r="A74" t="s">
        <v>1385</v>
      </c>
      <c r="B74" t="s">
        <v>1206</v>
      </c>
      <c r="C74" t="s">
        <v>1919</v>
      </c>
      <c r="D74">
        <v>1</v>
      </c>
      <c r="E74">
        <v>0.208004153955479</v>
      </c>
      <c r="F74" s="68">
        <f>MaterialsTable[[#This Row],[Thickness (in)]]/MaterialsTable[[#This Row],[Conductivity (Btu*in/hr*ft^2*F)]]</f>
        <v>4.8075962954760945</v>
      </c>
      <c r="G74">
        <v>2.68440230477422</v>
      </c>
      <c r="H74">
        <v>0.28900353491927</v>
      </c>
      <c r="I74">
        <v>0.9</v>
      </c>
      <c r="J74">
        <v>0.6</v>
      </c>
      <c r="K74">
        <v>0.6</v>
      </c>
    </row>
    <row r="75" spans="1:15">
      <c r="A75" t="s">
        <v>1215</v>
      </c>
      <c r="B75" t="s">
        <v>1206</v>
      </c>
      <c r="C75" t="s">
        <v>1919</v>
      </c>
      <c r="D75">
        <v>2</v>
      </c>
      <c r="E75">
        <v>0.208004153955479</v>
      </c>
      <c r="F75" s="68">
        <f>MaterialsTable[[#This Row],[Thickness (in)]]/MaterialsTable[[#This Row],[Conductivity (Btu*in/hr*ft^2*F)]]</f>
        <v>9.6151925909521889</v>
      </c>
      <c r="G75">
        <v>2.68440230477422</v>
      </c>
      <c r="H75">
        <v>0.28900353491927</v>
      </c>
      <c r="I75">
        <v>0.9</v>
      </c>
      <c r="J75">
        <v>0.6</v>
      </c>
      <c r="K75">
        <v>0.6</v>
      </c>
    </row>
    <row r="76" spans="1:15">
      <c r="A76" t="s">
        <v>1281</v>
      </c>
      <c r="B76" t="s">
        <v>1206</v>
      </c>
      <c r="C76" t="s">
        <v>1919</v>
      </c>
      <c r="D76">
        <v>2.9126182275539998</v>
      </c>
      <c r="E76">
        <v>0.339740118127283</v>
      </c>
      <c r="F76" s="68">
        <f>MaterialsTable[[#This Row],[Thickness (in)]]/MaterialsTable[[#This Row],[Conductivity (Btu*in/hr*ft^2*F)]]</f>
        <v>8.5730771026069785</v>
      </c>
      <c r="G76">
        <v>16.543409552678298</v>
      </c>
      <c r="H76">
        <v>0.19986624629788899</v>
      </c>
      <c r="I76">
        <v>0.9</v>
      </c>
      <c r="J76">
        <v>0.7</v>
      </c>
      <c r="K76">
        <v>0.7</v>
      </c>
    </row>
    <row r="77" spans="1:15">
      <c r="A77" t="s">
        <v>1279</v>
      </c>
      <c r="B77" t="s">
        <v>1206</v>
      </c>
      <c r="C77" t="s">
        <v>1919</v>
      </c>
      <c r="D77">
        <v>3.3325412191308899</v>
      </c>
      <c r="E77">
        <v>0.339740118127283</v>
      </c>
      <c r="F77" s="68">
        <f>MaterialsTable[[#This Row],[Thickness (in)]]/MaterialsTable[[#This Row],[Conductivity (Btu*in/hr*ft^2*F)]]</f>
        <v>9.8090894813969527</v>
      </c>
      <c r="G77">
        <v>16.543409552678298</v>
      </c>
      <c r="H77">
        <v>0.19986624629788899</v>
      </c>
      <c r="I77">
        <v>0.9</v>
      </c>
      <c r="J77">
        <v>0.7</v>
      </c>
      <c r="K77">
        <v>0.7</v>
      </c>
    </row>
    <row r="78" spans="1:15">
      <c r="A78" t="s">
        <v>1291</v>
      </c>
      <c r="B78" t="s">
        <v>1206</v>
      </c>
      <c r="C78" t="s">
        <v>1919</v>
      </c>
      <c r="D78">
        <v>3.3759216934673399</v>
      </c>
      <c r="E78">
        <v>0.339740118127283</v>
      </c>
      <c r="F78" s="68">
        <f>MaterialsTable[[#This Row],[Thickness (in)]]/MaterialsTable[[#This Row],[Conductivity (Btu*in/hr*ft^2*F)]]</f>
        <v>9.9367767106107774</v>
      </c>
      <c r="G78">
        <v>16.543409552678298</v>
      </c>
      <c r="H78">
        <v>0.19986624629788899</v>
      </c>
      <c r="I78">
        <v>0.9</v>
      </c>
      <c r="J78">
        <v>0.7</v>
      </c>
      <c r="K78">
        <v>0.7</v>
      </c>
    </row>
    <row r="79" spans="1:15">
      <c r="A79" t="s">
        <v>1392</v>
      </c>
      <c r="B79" t="s">
        <v>1206</v>
      </c>
      <c r="C79" t="s">
        <v>1919</v>
      </c>
      <c r="D79">
        <v>3.4657091868614001</v>
      </c>
      <c r="E79">
        <v>0.339740118127283</v>
      </c>
      <c r="F79" s="68">
        <f>MaterialsTable[[#This Row],[Thickness (in)]]/MaterialsTable[[#This Row],[Conductivity (Btu*in/hr*ft^2*F)]]</f>
        <v>10.201059580378962</v>
      </c>
      <c r="G79">
        <v>16.543409552678298</v>
      </c>
      <c r="H79">
        <v>0.19986624629788899</v>
      </c>
      <c r="I79">
        <v>0.9</v>
      </c>
      <c r="J79">
        <v>0.7</v>
      </c>
      <c r="K79">
        <v>0.7</v>
      </c>
    </row>
    <row r="80" spans="1:15">
      <c r="A80" t="s">
        <v>1371</v>
      </c>
      <c r="B80" t="s">
        <v>1206</v>
      </c>
      <c r="C80" t="s">
        <v>1919</v>
      </c>
      <c r="D80">
        <v>3.5121874187359801</v>
      </c>
      <c r="E80">
        <v>0.339740118127283</v>
      </c>
      <c r="F80" s="68">
        <f>MaterialsTable[[#This Row],[Thickness (in)]]/MaterialsTable[[#This Row],[Conductivity (Btu*in/hr*ft^2*F)]]</f>
        <v>10.337864830611926</v>
      </c>
      <c r="G80">
        <v>16.543409552678298</v>
      </c>
      <c r="H80">
        <v>0.19986624629788899</v>
      </c>
      <c r="I80">
        <v>0.9</v>
      </c>
      <c r="J80">
        <v>0.7</v>
      </c>
      <c r="K80">
        <v>0.7</v>
      </c>
    </row>
    <row r="81" spans="1:11">
      <c r="A81" t="s">
        <v>1285</v>
      </c>
      <c r="B81" t="s">
        <v>1206</v>
      </c>
      <c r="C81" t="s">
        <v>1919</v>
      </c>
      <c r="D81">
        <v>4.0908558382885003</v>
      </c>
      <c r="E81">
        <v>0.339740118127283</v>
      </c>
      <c r="F81" s="68">
        <f>MaterialsTable[[#This Row],[Thickness (in)]]/MaterialsTable[[#This Row],[Conductivity (Btu*in/hr*ft^2*F)]]</f>
        <v>12.041132677642352</v>
      </c>
      <c r="G81">
        <v>16.543409552678298</v>
      </c>
      <c r="H81">
        <v>0.19986624629788899</v>
      </c>
      <c r="I81">
        <v>0.9</v>
      </c>
      <c r="J81">
        <v>0.7</v>
      </c>
      <c r="K81">
        <v>0.7</v>
      </c>
    </row>
    <row r="82" spans="1:11">
      <c r="A82" t="s">
        <v>1321</v>
      </c>
      <c r="B82" t="s">
        <v>1206</v>
      </c>
      <c r="C82" t="s">
        <v>1919</v>
      </c>
      <c r="D82">
        <v>4.10635508567323</v>
      </c>
      <c r="E82">
        <v>0.339740118127283</v>
      </c>
      <c r="F82" s="68">
        <f>MaterialsTable[[#This Row],[Thickness (in)]]/MaterialsTable[[#This Row],[Conductivity (Btu*in/hr*ft^2*F)]]</f>
        <v>12.086753570076736</v>
      </c>
      <c r="G82">
        <v>16.543409552678298</v>
      </c>
      <c r="H82">
        <v>0.19986624629788899</v>
      </c>
      <c r="I82">
        <v>0.9</v>
      </c>
      <c r="J82">
        <v>0.7</v>
      </c>
      <c r="K82">
        <v>0.7</v>
      </c>
    </row>
    <row r="83" spans="1:11">
      <c r="A83" t="s">
        <v>1374</v>
      </c>
      <c r="B83" t="s">
        <v>1206</v>
      </c>
      <c r="C83" t="s">
        <v>1919</v>
      </c>
      <c r="D83">
        <v>4.2338910747883496</v>
      </c>
      <c r="E83">
        <v>0.339740118127283</v>
      </c>
      <c r="F83" s="68">
        <f>MaterialsTable[[#This Row],[Thickness (in)]]/MaterialsTable[[#This Row],[Conductivity (Btu*in/hr*ft^2*F)]]</f>
        <v>12.462146355062284</v>
      </c>
      <c r="G83">
        <v>16.543409552678298</v>
      </c>
      <c r="H83">
        <v>0.19986624629788899</v>
      </c>
      <c r="I83">
        <v>0.9</v>
      </c>
      <c r="J83">
        <v>0.7</v>
      </c>
      <c r="K83">
        <v>0.7</v>
      </c>
    </row>
    <row r="84" spans="1:11">
      <c r="A84" t="s">
        <v>1264</v>
      </c>
      <c r="B84" t="s">
        <v>1206</v>
      </c>
      <c r="C84" t="s">
        <v>1919</v>
      </c>
      <c r="D84">
        <v>4.3392153960393296</v>
      </c>
      <c r="E84">
        <v>0.339740118127283</v>
      </c>
      <c r="F84" s="68">
        <f>MaterialsTable[[#This Row],[Thickness (in)]]/MaterialsTable[[#This Row],[Conductivity (Btu*in/hr*ft^2*F)]]</f>
        <v>12.772160732615189</v>
      </c>
      <c r="G84">
        <v>16.543409552678298</v>
      </c>
      <c r="H84">
        <v>0.19986624629788899</v>
      </c>
      <c r="I84">
        <v>0.9</v>
      </c>
      <c r="J84">
        <v>0.7</v>
      </c>
      <c r="K84">
        <v>0.7</v>
      </c>
    </row>
    <row r="85" spans="1:11">
      <c r="A85" t="s">
        <v>1361</v>
      </c>
      <c r="B85" t="s">
        <v>1206</v>
      </c>
      <c r="C85" t="s">
        <v>1919</v>
      </c>
      <c r="D85">
        <v>4.6628757654488604</v>
      </c>
      <c r="E85">
        <v>0.339740118127283</v>
      </c>
      <c r="F85" s="68">
        <f>MaterialsTable[[#This Row],[Thickness (in)]]/MaterialsTable[[#This Row],[Conductivity (Btu*in/hr*ft^2*F)]]</f>
        <v>13.724831177288054</v>
      </c>
      <c r="G85">
        <v>16.543409552678298</v>
      </c>
      <c r="H85">
        <v>0.19986624629788899</v>
      </c>
      <c r="I85">
        <v>0.9</v>
      </c>
      <c r="J85">
        <v>0.7</v>
      </c>
      <c r="K85">
        <v>0.7</v>
      </c>
    </row>
    <row r="86" spans="1:11">
      <c r="A86" t="s">
        <v>1381</v>
      </c>
      <c r="B86" t="s">
        <v>1206</v>
      </c>
      <c r="C86" t="s">
        <v>1919</v>
      </c>
      <c r="D86">
        <v>4.8237450244465396</v>
      </c>
      <c r="E86">
        <v>0.339740118127283</v>
      </c>
      <c r="F86" s="68">
        <f>MaterialsTable[[#This Row],[Thickness (in)]]/MaterialsTable[[#This Row],[Conductivity (Btu*in/hr*ft^2*F)]]</f>
        <v>14.198337985622683</v>
      </c>
      <c r="G86">
        <v>16.543409552678298</v>
      </c>
      <c r="H86">
        <v>0.19986624629788899</v>
      </c>
      <c r="I86">
        <v>0.9</v>
      </c>
      <c r="J86">
        <v>0.7</v>
      </c>
      <c r="K86">
        <v>0.7</v>
      </c>
    </row>
    <row r="87" spans="1:11">
      <c r="A87" t="s">
        <v>1339</v>
      </c>
      <c r="B87" t="s">
        <v>1206</v>
      </c>
      <c r="C87" t="s">
        <v>1919</v>
      </c>
      <c r="D87">
        <v>4.9080098743977203</v>
      </c>
      <c r="E87">
        <v>0.339740118127283</v>
      </c>
      <c r="F87" s="68">
        <f>MaterialsTable[[#This Row],[Thickness (in)]]/MaterialsTable[[#This Row],[Conductivity (Btu*in/hr*ft^2*F)]]</f>
        <v>14.446365361417056</v>
      </c>
      <c r="G87">
        <v>16.543409552678298</v>
      </c>
      <c r="H87">
        <v>0.19986624629788899</v>
      </c>
      <c r="I87">
        <v>0.9</v>
      </c>
      <c r="J87">
        <v>0.7</v>
      </c>
      <c r="K87">
        <v>0.7</v>
      </c>
    </row>
    <row r="88" spans="1:11">
      <c r="A88" t="s">
        <v>1388</v>
      </c>
      <c r="B88" t="s">
        <v>1206</v>
      </c>
      <c r="C88" t="s">
        <v>1919</v>
      </c>
      <c r="D88">
        <v>5.0133341956487003</v>
      </c>
      <c r="E88">
        <v>0.339740118127283</v>
      </c>
      <c r="F88" s="68">
        <f>MaterialsTable[[#This Row],[Thickness (in)]]/MaterialsTable[[#This Row],[Conductivity (Btu*in/hr*ft^2*F)]]</f>
        <v>14.756379738969962</v>
      </c>
      <c r="G88">
        <v>16.543409552678298</v>
      </c>
      <c r="H88">
        <v>0.19986624629788899</v>
      </c>
      <c r="I88">
        <v>0.9</v>
      </c>
      <c r="J88">
        <v>0.7</v>
      </c>
      <c r="K88">
        <v>0.7</v>
      </c>
    </row>
    <row r="89" spans="1:11">
      <c r="A89" t="s">
        <v>1288</v>
      </c>
      <c r="B89" t="s">
        <v>1206</v>
      </c>
      <c r="C89" t="s">
        <v>1919</v>
      </c>
      <c r="D89">
        <v>5.1776573942414599</v>
      </c>
      <c r="E89">
        <v>0.339740118127283</v>
      </c>
      <c r="F89" s="68">
        <f>MaterialsTable[[#This Row],[Thickness (in)]]/MaterialsTable[[#This Row],[Conductivity (Btu*in/hr*ft^2*F)]]</f>
        <v>15.240052963958941</v>
      </c>
      <c r="G89">
        <v>16.543409552678298</v>
      </c>
      <c r="H89">
        <v>0.19986624629788899</v>
      </c>
      <c r="I89">
        <v>0.9</v>
      </c>
      <c r="J89">
        <v>0.7</v>
      </c>
      <c r="K89">
        <v>0.7</v>
      </c>
    </row>
    <row r="90" spans="1:11">
      <c r="A90" t="s">
        <v>1243</v>
      </c>
      <c r="B90" t="s">
        <v>1206</v>
      </c>
      <c r="C90" t="s">
        <v>1919</v>
      </c>
      <c r="D90">
        <v>5.27363363011807</v>
      </c>
      <c r="E90">
        <v>0.339740118127283</v>
      </c>
      <c r="F90" s="68">
        <f>MaterialsTable[[#This Row],[Thickness (in)]]/MaterialsTable[[#This Row],[Conductivity (Btu*in/hr*ft^2*F)]]</f>
        <v>15.522551941134939</v>
      </c>
      <c r="G90">
        <v>16.543409552678298</v>
      </c>
      <c r="H90">
        <v>0.19986624629788899</v>
      </c>
      <c r="I90">
        <v>0.9</v>
      </c>
      <c r="J90">
        <v>0.7</v>
      </c>
      <c r="K90">
        <v>0.7</v>
      </c>
    </row>
    <row r="91" spans="1:11">
      <c r="A91" t="s">
        <v>1406</v>
      </c>
      <c r="B91" t="s">
        <v>1206</v>
      </c>
      <c r="C91" t="s">
        <v>1919</v>
      </c>
      <c r="D91">
        <v>5.37291939136969</v>
      </c>
      <c r="E91">
        <v>0.339740118127283</v>
      </c>
      <c r="F91" s="68">
        <f>MaterialsTable[[#This Row],[Thickness (in)]]/MaterialsTable[[#This Row],[Conductivity (Btu*in/hr*ft^2*F)]]</f>
        <v>15.814792262351354</v>
      </c>
      <c r="G91">
        <v>16.543409552678298</v>
      </c>
      <c r="H91">
        <v>0.19986624629788899</v>
      </c>
      <c r="I91">
        <v>0.9</v>
      </c>
      <c r="J91">
        <v>0.7</v>
      </c>
      <c r="K91">
        <v>0.7</v>
      </c>
    </row>
    <row r="92" spans="1:11">
      <c r="A92" t="s">
        <v>1372</v>
      </c>
      <c r="B92" t="s">
        <v>1206</v>
      </c>
      <c r="C92" t="s">
        <v>1919</v>
      </c>
      <c r="D92">
        <v>6.0308720063798003</v>
      </c>
      <c r="E92">
        <v>0.339740118127283</v>
      </c>
      <c r="F92" s="68">
        <f>MaterialsTable[[#This Row],[Thickness (in)]]/MaterialsTable[[#This Row],[Conductivity (Btu*in/hr*ft^2*F)]]</f>
        <v>17.751427295731808</v>
      </c>
      <c r="G92">
        <v>16.543409552678298</v>
      </c>
      <c r="H92">
        <v>0.19986624629788899</v>
      </c>
      <c r="I92">
        <v>0.9</v>
      </c>
      <c r="J92">
        <v>0.7</v>
      </c>
      <c r="K92">
        <v>0.7</v>
      </c>
    </row>
    <row r="93" spans="1:11">
      <c r="A93" t="s">
        <v>1214</v>
      </c>
      <c r="B93" t="s">
        <v>1206</v>
      </c>
      <c r="C93" t="s">
        <v>1919</v>
      </c>
      <c r="D93">
        <v>6.2822637007957498</v>
      </c>
      <c r="E93">
        <v>0.339740118127283</v>
      </c>
      <c r="F93" s="68">
        <f>MaterialsTable[[#This Row],[Thickness (in)]]/MaterialsTable[[#This Row],[Conductivity (Btu*in/hr*ft^2*F)]]</f>
        <v>18.491380221520121</v>
      </c>
      <c r="G93">
        <v>16.543409552678298</v>
      </c>
      <c r="H93">
        <v>0.19986624629788899</v>
      </c>
      <c r="I93">
        <v>0.9</v>
      </c>
      <c r="J93">
        <v>0.7</v>
      </c>
      <c r="K93">
        <v>0.7</v>
      </c>
    </row>
    <row r="94" spans="1:11">
      <c r="A94" t="s">
        <v>1261</v>
      </c>
      <c r="B94" t="s">
        <v>1206</v>
      </c>
      <c r="C94" t="s">
        <v>1919</v>
      </c>
      <c r="D94">
        <v>6.5541771661843704</v>
      </c>
      <c r="E94">
        <v>0.339740118127283</v>
      </c>
      <c r="F94" s="68">
        <f>MaterialsTable[[#This Row],[Thickness (in)]]/MaterialsTable[[#This Row],[Conductivity (Btu*in/hr*ft^2*F)]]</f>
        <v>19.29173746778077</v>
      </c>
      <c r="G94">
        <v>16.543409552678298</v>
      </c>
      <c r="H94">
        <v>0.19986624629788899</v>
      </c>
      <c r="I94">
        <v>0.9</v>
      </c>
      <c r="J94">
        <v>0.7</v>
      </c>
      <c r="K94">
        <v>0.7</v>
      </c>
    </row>
    <row r="95" spans="1:11">
      <c r="A95" t="s">
        <v>1349</v>
      </c>
      <c r="B95" t="s">
        <v>1206</v>
      </c>
      <c r="C95" t="s">
        <v>1919</v>
      </c>
      <c r="D95">
        <v>6.59330687342114</v>
      </c>
      <c r="E95">
        <v>0.339740118127283</v>
      </c>
      <c r="F95" s="68">
        <f>MaterialsTable[[#This Row],[Thickness (in)]]/MaterialsTable[[#This Row],[Conductivity (Btu*in/hr*ft^2*F)]]</f>
        <v>19.40691287730397</v>
      </c>
      <c r="G95">
        <v>16.543409552678298</v>
      </c>
      <c r="H95">
        <v>0.19986624629788899</v>
      </c>
      <c r="I95">
        <v>0.9</v>
      </c>
      <c r="J95">
        <v>0.7</v>
      </c>
      <c r="K95">
        <v>0.7</v>
      </c>
    </row>
    <row r="96" spans="1:11">
      <c r="A96" t="s">
        <v>1424</v>
      </c>
      <c r="B96" t="s">
        <v>1206</v>
      </c>
      <c r="C96" t="s">
        <v>1919</v>
      </c>
      <c r="D96">
        <v>6.6986311946720898</v>
      </c>
      <c r="E96">
        <v>0.339740118127283</v>
      </c>
      <c r="F96" s="68">
        <f>MaterialsTable[[#This Row],[Thickness (in)]]/MaterialsTable[[#This Row],[Conductivity (Btu*in/hr*ft^2*F)]]</f>
        <v>19.716927254856785</v>
      </c>
      <c r="G96">
        <v>16.543409552678298</v>
      </c>
      <c r="H96">
        <v>0.19986624629788899</v>
      </c>
      <c r="I96">
        <v>0.9</v>
      </c>
      <c r="J96">
        <v>0.7</v>
      </c>
      <c r="K96">
        <v>0.7</v>
      </c>
    </row>
    <row r="97" spans="1:11">
      <c r="A97" t="s">
        <v>1235</v>
      </c>
      <c r="B97" t="s">
        <v>1206</v>
      </c>
      <c r="C97" t="s">
        <v>1919</v>
      </c>
      <c r="D97">
        <v>6.9010567601993298</v>
      </c>
      <c r="E97">
        <v>0.339740118127283</v>
      </c>
      <c r="F97" s="68">
        <f>MaterialsTable[[#This Row],[Thickness (in)]]/MaterialsTable[[#This Row],[Conductivity (Btu*in/hr*ft^2*F)]]</f>
        <v>20.312751988900711</v>
      </c>
      <c r="G97">
        <v>16.543409552678298</v>
      </c>
      <c r="H97">
        <v>0.19986624629788899</v>
      </c>
      <c r="I97">
        <v>0.9</v>
      </c>
      <c r="J97">
        <v>0.7</v>
      </c>
      <c r="K97">
        <v>0.7</v>
      </c>
    </row>
    <row r="98" spans="1:11">
      <c r="A98" t="s">
        <v>1427</v>
      </c>
      <c r="B98" t="s">
        <v>1206</v>
      </c>
      <c r="C98" t="s">
        <v>1919</v>
      </c>
      <c r="D98">
        <v>7.1705143543986596</v>
      </c>
      <c r="E98">
        <v>0.339740118127283</v>
      </c>
      <c r="F98" s="68">
        <f>MaterialsTable[[#This Row],[Thickness (in)]]/MaterialsTable[[#This Row],[Conductivity (Btu*in/hr*ft^2*F)]]</f>
        <v>21.105880559305156</v>
      </c>
      <c r="G98">
        <v>16.543409552678298</v>
      </c>
      <c r="H98">
        <v>0.19986624629788899</v>
      </c>
      <c r="I98">
        <v>0.9</v>
      </c>
      <c r="J98">
        <v>0.7</v>
      </c>
      <c r="K98">
        <v>0.7</v>
      </c>
    </row>
    <row r="99" spans="1:11">
      <c r="A99" t="s">
        <v>1237</v>
      </c>
      <c r="B99" t="s">
        <v>1206</v>
      </c>
      <c r="C99" t="s">
        <v>1919</v>
      </c>
      <c r="D99">
        <v>8.0089563526007908</v>
      </c>
      <c r="E99">
        <v>0.339740118127283</v>
      </c>
      <c r="F99" s="68">
        <f>MaterialsTable[[#This Row],[Thickness (in)]]/MaterialsTable[[#This Row],[Conductivity (Btu*in/hr*ft^2*F)]]</f>
        <v>23.57377279064891</v>
      </c>
      <c r="G99">
        <v>16.543409552678298</v>
      </c>
      <c r="H99">
        <v>0.19986624629788899</v>
      </c>
      <c r="I99">
        <v>0.9</v>
      </c>
      <c r="J99">
        <v>0.7</v>
      </c>
      <c r="K99">
        <v>0.7</v>
      </c>
    </row>
    <row r="100" spans="1:11">
      <c r="A100" t="s">
        <v>1444</v>
      </c>
      <c r="B100" t="s">
        <v>1206</v>
      </c>
      <c r="C100" t="s">
        <v>1919</v>
      </c>
      <c r="D100">
        <v>10.5802507343583</v>
      </c>
      <c r="E100">
        <v>0.339740118127283</v>
      </c>
      <c r="F100" s="68">
        <f>MaterialsTable[[#This Row],[Thickness (in)]]/MaterialsTable[[#This Row],[Conductivity (Btu*in/hr*ft^2*F)]]</f>
        <v>31.142188307576994</v>
      </c>
      <c r="G100">
        <v>16.543409552678298</v>
      </c>
      <c r="H100">
        <v>0.19986624629788899</v>
      </c>
      <c r="I100">
        <v>0.9</v>
      </c>
      <c r="J100">
        <v>0.7</v>
      </c>
      <c r="K100">
        <v>0.7</v>
      </c>
    </row>
    <row r="101" spans="1:11">
      <c r="A101" t="s">
        <v>2262</v>
      </c>
      <c r="B101" t="s">
        <v>1206</v>
      </c>
      <c r="C101" t="s">
        <v>1919</v>
      </c>
      <c r="D101" s="28">
        <v>1.1788369979776623</v>
      </c>
      <c r="E101">
        <v>0.339740118127283</v>
      </c>
      <c r="F101" s="68">
        <f>MaterialsTable[[#This Row],[Thickness (in)]]/MaterialsTable[[#This Row],[Conductivity (Btu*in/hr*ft^2*F)]]</f>
        <v>3.4698198272127909</v>
      </c>
      <c r="G101">
        <v>16.543409552678298</v>
      </c>
      <c r="H101">
        <v>0.19986624629788899</v>
      </c>
      <c r="I101">
        <v>0.9</v>
      </c>
      <c r="J101">
        <v>0.7</v>
      </c>
      <c r="K101">
        <v>0.7</v>
      </c>
    </row>
    <row r="102" spans="1:11">
      <c r="A102" s="68" t="s">
        <v>2263</v>
      </c>
      <c r="B102" t="s">
        <v>1206</v>
      </c>
      <c r="C102" t="s">
        <v>1919</v>
      </c>
      <c r="D102" s="28">
        <v>1.5842118008553125</v>
      </c>
      <c r="E102">
        <v>0.339740118127283</v>
      </c>
      <c r="F102" s="68">
        <f>MaterialsTable[[#This Row],[Thickness (in)]]/MaterialsTable[[#This Row],[Conductivity (Btu*in/hr*ft^2*F)]]</f>
        <v>4.6630106847192847</v>
      </c>
      <c r="G102">
        <v>16.543409552678298</v>
      </c>
      <c r="H102">
        <v>0.19986624629788899</v>
      </c>
      <c r="I102">
        <v>0.9</v>
      </c>
      <c r="J102">
        <v>0.7</v>
      </c>
      <c r="K102">
        <v>0.7</v>
      </c>
    </row>
    <row r="103" spans="1:11">
      <c r="A103" s="68" t="s">
        <v>2264</v>
      </c>
      <c r="B103" t="s">
        <v>1206</v>
      </c>
      <c r="C103" t="s">
        <v>1919</v>
      </c>
      <c r="D103" s="28">
        <v>2.4753550649964335</v>
      </c>
      <c r="E103">
        <v>0.339740118127283</v>
      </c>
      <c r="F103" s="68">
        <f>MaterialsTable[[#This Row],[Thickness (in)]]/MaterialsTable[[#This Row],[Conductivity (Btu*in/hr*ft^2*F)]]</f>
        <v>7.2860252084478478</v>
      </c>
      <c r="G103">
        <v>16.543409552678298</v>
      </c>
      <c r="H103">
        <v>0.19986624629788899</v>
      </c>
      <c r="I103">
        <v>0.9</v>
      </c>
      <c r="J103">
        <v>0.7</v>
      </c>
      <c r="K103">
        <v>0.7</v>
      </c>
    </row>
    <row r="104" spans="1:11">
      <c r="A104" s="68" t="s">
        <v>2265</v>
      </c>
      <c r="B104" t="s">
        <v>1206</v>
      </c>
      <c r="C104" t="s">
        <v>1919</v>
      </c>
      <c r="D104" s="28">
        <v>3.2735156388926421</v>
      </c>
      <c r="E104">
        <v>0.339740118127283</v>
      </c>
      <c r="F104" s="68">
        <f>MaterialsTable[[#This Row],[Thickness (in)]]/MaterialsTable[[#This Row],[Conductivity (Btu*in/hr*ft^2*F)]]</f>
        <v>9.6353520359530389</v>
      </c>
      <c r="G104">
        <v>16.543409552678298</v>
      </c>
      <c r="H104">
        <v>0.19986624629788899</v>
      </c>
      <c r="I104">
        <v>0.9</v>
      </c>
      <c r="J104">
        <v>0.7</v>
      </c>
      <c r="K104">
        <v>0.7</v>
      </c>
    </row>
    <row r="105" spans="1:11">
      <c r="A105" s="68" t="s">
        <v>2266</v>
      </c>
      <c r="B105" t="s">
        <v>1206</v>
      </c>
      <c r="C105" t="s">
        <v>1919</v>
      </c>
      <c r="D105" s="28">
        <v>5.0130963768715588</v>
      </c>
      <c r="E105">
        <v>0.339740118127283</v>
      </c>
      <c r="F105" s="68">
        <f>MaterialsTable[[#This Row],[Thickness (in)]]/MaterialsTable[[#This Row],[Conductivity (Btu*in/hr*ft^2*F)]]</f>
        <v>14.755679736925893</v>
      </c>
      <c r="G105">
        <v>16.543409552678298</v>
      </c>
      <c r="H105">
        <v>0.19986624629788899</v>
      </c>
      <c r="I105">
        <v>0.9</v>
      </c>
      <c r="J105">
        <v>0.7</v>
      </c>
      <c r="K105">
        <v>0.7</v>
      </c>
    </row>
    <row r="106" spans="1:11">
      <c r="A106" s="68" t="s">
        <v>2267</v>
      </c>
      <c r="B106" t="s">
        <v>1206</v>
      </c>
      <c r="C106" t="s">
        <v>1919</v>
      </c>
      <c r="D106" s="28">
        <v>6.6983152167886333</v>
      </c>
      <c r="E106">
        <v>0.339740118127283</v>
      </c>
      <c r="F106" s="68">
        <f>MaterialsTable[[#This Row],[Thickness (in)]]/MaterialsTable[[#This Row],[Conductivity (Btu*in/hr*ft^2*F)]]</f>
        <v>19.71599719724334</v>
      </c>
      <c r="G106">
        <v>16.543409552678298</v>
      </c>
      <c r="H106">
        <v>0.19986624629788899</v>
      </c>
      <c r="I106">
        <v>0.9</v>
      </c>
      <c r="J106">
        <v>0.7</v>
      </c>
      <c r="K106">
        <v>0.7</v>
      </c>
    </row>
    <row r="107" spans="1:11">
      <c r="A107" t="s">
        <v>1418</v>
      </c>
      <c r="B107" t="s">
        <v>1206</v>
      </c>
      <c r="C107" t="s">
        <v>1919</v>
      </c>
      <c r="D107">
        <v>4</v>
      </c>
      <c r="E107">
        <v>6.1707899006792202</v>
      </c>
      <c r="F107" s="68">
        <f>MaterialsTable[[#This Row],[Thickness (in)]]/MaterialsTable[[#This Row],[Conductivity (Btu*in/hr*ft^2*F)]]</f>
        <v>0.64821523085070831</v>
      </c>
      <c r="G107">
        <v>119.861684306198</v>
      </c>
      <c r="H107">
        <v>0.188688258335722</v>
      </c>
      <c r="I107">
        <v>0.9</v>
      </c>
      <c r="J107">
        <v>0.7</v>
      </c>
      <c r="K107">
        <v>0.7</v>
      </c>
    </row>
    <row r="108" spans="1:11">
      <c r="A108" t="s">
        <v>1305</v>
      </c>
      <c r="B108" t="s">
        <v>1206</v>
      </c>
      <c r="C108" t="s">
        <v>1919</v>
      </c>
      <c r="D108">
        <v>4</v>
      </c>
      <c r="E108">
        <v>3.67474005321347</v>
      </c>
      <c r="F108" s="68">
        <f>MaterialsTable[[#This Row],[Thickness (in)]]/MaterialsTable[[#This Row],[Conductivity (Btu*in/hr*ft^2*F)]]</f>
        <v>1.0885123687870379</v>
      </c>
      <c r="G108">
        <v>79.907789537465106</v>
      </c>
      <c r="H108">
        <v>0.20063055316709699</v>
      </c>
      <c r="I108">
        <v>0.9</v>
      </c>
      <c r="J108">
        <v>0.5</v>
      </c>
      <c r="K108">
        <v>0.5</v>
      </c>
    </row>
    <row r="109" spans="1:11">
      <c r="A109" t="s">
        <v>1316</v>
      </c>
      <c r="B109" t="s">
        <v>1206</v>
      </c>
      <c r="C109" t="s">
        <v>1919</v>
      </c>
      <c r="D109">
        <v>8</v>
      </c>
      <c r="E109">
        <v>13.5202700071062</v>
      </c>
      <c r="F109" s="68">
        <f>MaterialsTable[[#This Row],[Thickness (in)]]/MaterialsTable[[#This Row],[Conductivity (Btu*in/hr*ft^2*F)]]</f>
        <v>0.59170415944320875</v>
      </c>
      <c r="G109">
        <v>139.838631690564</v>
      </c>
      <c r="H109">
        <v>0.214961306964746</v>
      </c>
      <c r="I109">
        <v>0.9</v>
      </c>
      <c r="J109">
        <v>0.5</v>
      </c>
      <c r="K109">
        <v>0.5</v>
      </c>
    </row>
    <row r="110" spans="1:11">
      <c r="A110" t="s">
        <v>1407</v>
      </c>
      <c r="B110" t="s">
        <v>1206</v>
      </c>
      <c r="C110" t="s">
        <v>1919</v>
      </c>
      <c r="D110">
        <v>1.7196119158584398E-2</v>
      </c>
      <c r="E110">
        <v>0.339740118127283</v>
      </c>
      <c r="F110" s="68">
        <f>MaterialsTable[[#This Row],[Thickness (in)]]/MaterialsTable[[#This Row],[Conductivity (Btu*in/hr*ft^2*F)]]</f>
        <v>5.0615509446964711E-2</v>
      </c>
      <c r="G110">
        <v>16.543409552678298</v>
      </c>
      <c r="H110">
        <v>0.19986624629788899</v>
      </c>
      <c r="I110">
        <v>0.9</v>
      </c>
      <c r="J110">
        <v>0.7</v>
      </c>
      <c r="K110">
        <v>0.7</v>
      </c>
    </row>
    <row r="111" spans="1:11">
      <c r="A111" t="s">
        <v>1300</v>
      </c>
      <c r="B111" t="s">
        <v>1206</v>
      </c>
      <c r="C111" t="s">
        <v>1919</v>
      </c>
      <c r="D111">
        <v>0.18780523860060999</v>
      </c>
      <c r="E111">
        <v>0.339740118127283</v>
      </c>
      <c r="F111" s="68">
        <f>MaterialsTable[[#This Row],[Thickness (in)]]/MaterialsTable[[#This Row],[Conductivity (Btu*in/hr*ft^2*F)]]</f>
        <v>0.55279087920446623</v>
      </c>
      <c r="G111">
        <v>16.543409552678298</v>
      </c>
      <c r="H111">
        <v>0.19986624629788899</v>
      </c>
      <c r="I111">
        <v>0.9</v>
      </c>
      <c r="J111">
        <v>0.7</v>
      </c>
      <c r="K111">
        <v>0.7</v>
      </c>
    </row>
    <row r="112" spans="1:11">
      <c r="A112" t="s">
        <v>1355</v>
      </c>
      <c r="B112" t="s">
        <v>1206</v>
      </c>
      <c r="C112" t="s">
        <v>1919</v>
      </c>
      <c r="D112">
        <v>0.36009523606669602</v>
      </c>
      <c r="E112">
        <v>0.339740118127283</v>
      </c>
      <c r="F112" s="68">
        <f>MaterialsTable[[#This Row],[Thickness (in)]]/MaterialsTable[[#This Row],[Conductivity (Btu*in/hr*ft^2*F)]]</f>
        <v>1.0599137895507149</v>
      </c>
      <c r="G112">
        <v>16.543409552678298</v>
      </c>
      <c r="H112">
        <v>0.19986624629788899</v>
      </c>
      <c r="I112">
        <v>0.9</v>
      </c>
      <c r="J112">
        <v>0.7</v>
      </c>
      <c r="K112">
        <v>0.7</v>
      </c>
    </row>
    <row r="113" spans="1:11">
      <c r="A113" t="s">
        <v>1228</v>
      </c>
      <c r="B113" t="s">
        <v>1206</v>
      </c>
      <c r="C113" t="s">
        <v>1919</v>
      </c>
      <c r="D113">
        <v>0.66572270983262205</v>
      </c>
      <c r="E113">
        <v>0.339740118127283</v>
      </c>
      <c r="F113" s="68">
        <f>MaterialsTable[[#This Row],[Thickness (in)]]/MaterialsTable[[#This Row],[Conductivity (Btu*in/hr*ft^2*F)]]</f>
        <v>1.9595057348605804</v>
      </c>
      <c r="G113">
        <v>16.543409552678298</v>
      </c>
      <c r="H113">
        <v>0.19986624629788899</v>
      </c>
      <c r="I113">
        <v>0.9</v>
      </c>
      <c r="J113">
        <v>0.7</v>
      </c>
      <c r="K113">
        <v>0.7</v>
      </c>
    </row>
    <row r="114" spans="1:11">
      <c r="A114" t="s">
        <v>1222</v>
      </c>
      <c r="B114" t="s">
        <v>1206</v>
      </c>
      <c r="C114" t="s">
        <v>1919</v>
      </c>
      <c r="D114">
        <v>0.69854936442229498</v>
      </c>
      <c r="E114">
        <v>0.339740118127283</v>
      </c>
      <c r="F114" s="68">
        <f>MaterialsTable[[#This Row],[Thickness (in)]]/MaterialsTable[[#This Row],[Conductivity (Btu*in/hr*ft^2*F)]]</f>
        <v>2.0561285734308976</v>
      </c>
      <c r="G114">
        <v>16.543409552678298</v>
      </c>
      <c r="H114">
        <v>0.19986624629788899</v>
      </c>
      <c r="I114">
        <v>0.9</v>
      </c>
      <c r="J114">
        <v>0.7</v>
      </c>
      <c r="K114">
        <v>0.7</v>
      </c>
    </row>
    <row r="115" spans="1:11">
      <c r="A115" t="s">
        <v>1263</v>
      </c>
      <c r="B115" t="s">
        <v>1206</v>
      </c>
      <c r="C115" t="s">
        <v>1919</v>
      </c>
      <c r="D115">
        <v>0.70529055241839</v>
      </c>
      <c r="E115">
        <v>0.339740118127283</v>
      </c>
      <c r="F115" s="68">
        <f>MaterialsTable[[#This Row],[Thickness (in)]]/MaterialsTable[[#This Row],[Conductivity (Btu*in/hr*ft^2*F)]]</f>
        <v>2.0759707634944489</v>
      </c>
      <c r="G115">
        <v>16.543409552678298</v>
      </c>
      <c r="H115">
        <v>0.19986624629788899</v>
      </c>
      <c r="I115">
        <v>0.9</v>
      </c>
      <c r="J115">
        <v>0.7</v>
      </c>
      <c r="K115">
        <v>0.7</v>
      </c>
    </row>
    <row r="116" spans="1:11">
      <c r="A116" t="s">
        <v>1376</v>
      </c>
      <c r="B116" t="s">
        <v>1206</v>
      </c>
      <c r="C116" t="s">
        <v>1919</v>
      </c>
      <c r="D116">
        <v>0.97671206910321295</v>
      </c>
      <c r="E116">
        <v>0.339740118127283</v>
      </c>
      <c r="F116" s="68">
        <f>MaterialsTable[[#This Row],[Thickness (in)]]/MaterialsTable[[#This Row],[Conductivity (Btu*in/hr*ft^2*F)]]</f>
        <v>2.874879995000442</v>
      </c>
      <c r="G116">
        <v>16.543409552678298</v>
      </c>
      <c r="H116">
        <v>0.19986624629788899</v>
      </c>
      <c r="I116">
        <v>0.9</v>
      </c>
      <c r="J116">
        <v>0.7</v>
      </c>
      <c r="K116">
        <v>0.7</v>
      </c>
    </row>
    <row r="117" spans="1:11">
      <c r="A117" t="s">
        <v>1309</v>
      </c>
      <c r="B117" t="s">
        <v>1206</v>
      </c>
      <c r="C117" t="s">
        <v>1919</v>
      </c>
      <c r="D117">
        <v>1.03502257396645</v>
      </c>
      <c r="E117">
        <v>0.339740118127283</v>
      </c>
      <c r="F117" s="68">
        <f>MaterialsTable[[#This Row],[Thickness (in)]]/MaterialsTable[[#This Row],[Conductivity (Btu*in/hr*ft^2*F)]]</f>
        <v>3.0465126687766699</v>
      </c>
      <c r="G117">
        <v>16.543409552678298</v>
      </c>
      <c r="H117">
        <v>0.19986624629788899</v>
      </c>
      <c r="I117">
        <v>0.9</v>
      </c>
      <c r="J117">
        <v>0.7</v>
      </c>
      <c r="K117">
        <v>0.7</v>
      </c>
    </row>
    <row r="118" spans="1:11">
      <c r="A118" t="s">
        <v>1208</v>
      </c>
      <c r="B118" t="s">
        <v>1206</v>
      </c>
      <c r="C118" t="s">
        <v>1919</v>
      </c>
      <c r="D118">
        <v>1.0972641241013601</v>
      </c>
      <c r="E118">
        <v>0.339740118127283</v>
      </c>
      <c r="F118" s="68">
        <f>MaterialsTable[[#This Row],[Thickness (in)]]/MaterialsTable[[#This Row],[Conductivity (Btu*in/hr*ft^2*F)]]</f>
        <v>3.2297160846052102</v>
      </c>
      <c r="G118">
        <v>16.543409552678298</v>
      </c>
      <c r="H118">
        <v>0.19986624629788899</v>
      </c>
      <c r="I118">
        <v>0.9</v>
      </c>
      <c r="J118">
        <v>0.7</v>
      </c>
      <c r="K118">
        <v>0.7</v>
      </c>
    </row>
    <row r="119" spans="1:11">
      <c r="A119" t="s">
        <v>1212</v>
      </c>
      <c r="B119" t="s">
        <v>1206</v>
      </c>
      <c r="C119" t="s">
        <v>1919</v>
      </c>
      <c r="D119">
        <v>1.1299853961722901</v>
      </c>
      <c r="E119">
        <v>0.339740118127283</v>
      </c>
      <c r="F119" s="68">
        <f>MaterialsTable[[#This Row],[Thickness (in)]]/MaterialsTable[[#This Row],[Conductivity (Btu*in/hr*ft^2*F)]]</f>
        <v>3.3260287374979458</v>
      </c>
      <c r="G119">
        <v>16.543409552678298</v>
      </c>
      <c r="H119">
        <v>0.19986624629788899</v>
      </c>
      <c r="I119">
        <v>0.9</v>
      </c>
      <c r="J119">
        <v>0.7</v>
      </c>
      <c r="K119">
        <v>0.7</v>
      </c>
    </row>
    <row r="120" spans="1:11">
      <c r="A120" t="s">
        <v>1255</v>
      </c>
      <c r="B120" t="s">
        <v>1206</v>
      </c>
      <c r="C120" t="s">
        <v>1919</v>
      </c>
      <c r="D120">
        <v>1.2988081912048901</v>
      </c>
      <c r="E120">
        <v>0.339740118127283</v>
      </c>
      <c r="F120" s="68">
        <f>MaterialsTable[[#This Row],[Thickness (in)]]/MaterialsTable[[#This Row],[Conductivity (Btu*in/hr*ft^2*F)]]</f>
        <v>3.8229461930024233</v>
      </c>
      <c r="G120">
        <v>16.543409552678298</v>
      </c>
      <c r="H120">
        <v>0.19986624629788899</v>
      </c>
      <c r="I120">
        <v>0.9</v>
      </c>
      <c r="J120">
        <v>0.7</v>
      </c>
      <c r="K120">
        <v>0.7</v>
      </c>
    </row>
    <row r="121" spans="1:11">
      <c r="A121" t="s">
        <v>1290</v>
      </c>
      <c r="B121" t="s">
        <v>1206</v>
      </c>
      <c r="C121" t="s">
        <v>1919</v>
      </c>
      <c r="D121">
        <v>1.3664455289583399</v>
      </c>
      <c r="E121">
        <v>0.339740118127283</v>
      </c>
      <c r="F121" s="68">
        <f>MaterialsTable[[#This Row],[Thickness (in)]]/MaterialsTable[[#This Row],[Conductivity (Btu*in/hr*ft^2*F)]]</f>
        <v>4.0220317120346785</v>
      </c>
      <c r="G121">
        <v>16.543409552678298</v>
      </c>
      <c r="H121">
        <v>0.19986624629788899</v>
      </c>
      <c r="I121">
        <v>0.9</v>
      </c>
      <c r="J121">
        <v>0.7</v>
      </c>
      <c r="K121">
        <v>0.7</v>
      </c>
    </row>
    <row r="122" spans="1:11">
      <c r="A122" t="s">
        <v>1333</v>
      </c>
      <c r="B122" t="s">
        <v>1206</v>
      </c>
      <c r="C122" t="s">
        <v>1919</v>
      </c>
      <c r="D122">
        <v>1.4385621606027501</v>
      </c>
      <c r="E122">
        <v>0.339740118127283</v>
      </c>
      <c r="F122" s="68">
        <f>MaterialsTable[[#This Row],[Thickness (in)]]/MaterialsTable[[#This Row],[Conductivity (Btu*in/hr*ft^2*F)]]</f>
        <v>4.2343017025260332</v>
      </c>
      <c r="G122">
        <v>16.543409552678298</v>
      </c>
      <c r="H122">
        <v>0.19986624629788899</v>
      </c>
      <c r="I122">
        <v>0.9</v>
      </c>
      <c r="J122">
        <v>0.7</v>
      </c>
      <c r="K122">
        <v>0.7</v>
      </c>
    </row>
    <row r="123" spans="1:11">
      <c r="A123" t="s">
        <v>1429</v>
      </c>
      <c r="B123" t="s">
        <v>1206</v>
      </c>
      <c r="C123" t="s">
        <v>1919</v>
      </c>
      <c r="D123">
        <v>1.53166721883607</v>
      </c>
      <c r="E123">
        <v>0.339740118127283</v>
      </c>
      <c r="F123" s="68">
        <f>MaterialsTable[[#This Row],[Thickness (in)]]/MaterialsTable[[#This Row],[Conductivity (Btu*in/hr*ft^2*F)]]</f>
        <v>4.5083495799051727</v>
      </c>
      <c r="G123">
        <v>16.543409552678298</v>
      </c>
      <c r="H123">
        <v>0.19986624629788899</v>
      </c>
      <c r="I123">
        <v>0.9</v>
      </c>
      <c r="J123">
        <v>0.7</v>
      </c>
      <c r="K123">
        <v>0.7</v>
      </c>
    </row>
    <row r="124" spans="1:11">
      <c r="A124" t="s">
        <v>1262</v>
      </c>
      <c r="B124" t="s">
        <v>1206</v>
      </c>
      <c r="C124" t="s">
        <v>1919</v>
      </c>
      <c r="D124">
        <v>1.61535093189103</v>
      </c>
      <c r="E124">
        <v>0.339740118127283</v>
      </c>
      <c r="F124" s="68">
        <f>MaterialsTable[[#This Row],[Thickness (in)]]/MaterialsTable[[#This Row],[Conductivity (Btu*in/hr*ft^2*F)]]</f>
        <v>4.7546664220733623</v>
      </c>
      <c r="G124">
        <v>16.543409552678298</v>
      </c>
      <c r="H124">
        <v>0.19986624629788899</v>
      </c>
      <c r="I124">
        <v>0.9</v>
      </c>
      <c r="J124">
        <v>0.7</v>
      </c>
      <c r="K124">
        <v>0.7</v>
      </c>
    </row>
    <row r="125" spans="1:11">
      <c r="A125" t="s">
        <v>1382</v>
      </c>
      <c r="B125" t="s">
        <v>1206</v>
      </c>
      <c r="C125" t="s">
        <v>1919</v>
      </c>
      <c r="D125">
        <v>1.6867282165555499</v>
      </c>
      <c r="E125">
        <v>0.339740118127283</v>
      </c>
      <c r="F125" s="68">
        <f>MaterialsTable[[#This Row],[Thickness (in)]]/MaterialsTable[[#This Row],[Conductivity (Btu*in/hr*ft^2*F)]]</f>
        <v>4.964760199216804</v>
      </c>
      <c r="G125">
        <v>16.543409552678298</v>
      </c>
      <c r="H125">
        <v>0.19986624629788899</v>
      </c>
      <c r="I125">
        <v>0.9</v>
      </c>
      <c r="J125">
        <v>0.7</v>
      </c>
      <c r="K125">
        <v>0.7</v>
      </c>
    </row>
    <row r="126" spans="1:11">
      <c r="A126" t="s">
        <v>1337</v>
      </c>
      <c r="B126" t="s">
        <v>1206</v>
      </c>
      <c r="C126" t="s">
        <v>1919</v>
      </c>
      <c r="D126">
        <v>1.9065702533222799</v>
      </c>
      <c r="E126">
        <v>0.339740118127283</v>
      </c>
      <c r="F126" s="68">
        <f>MaterialsTable[[#This Row],[Thickness (in)]]/MaterialsTable[[#This Row],[Conductivity (Btu*in/hr*ft^2*F)]]</f>
        <v>5.611849032818629</v>
      </c>
      <c r="G126">
        <v>16.543409552678298</v>
      </c>
      <c r="H126">
        <v>0.19986624629788899</v>
      </c>
      <c r="I126">
        <v>0.9</v>
      </c>
      <c r="J126">
        <v>0.7</v>
      </c>
      <c r="K126">
        <v>0.7</v>
      </c>
    </row>
    <row r="127" spans="1:11">
      <c r="A127" t="s">
        <v>1251</v>
      </c>
      <c r="B127" t="s">
        <v>1206</v>
      </c>
      <c r="C127" t="s">
        <v>1919</v>
      </c>
      <c r="D127">
        <v>1.9507661395015501</v>
      </c>
      <c r="E127">
        <v>0.339740118127283</v>
      </c>
      <c r="F127" s="68">
        <f>MaterialsTable[[#This Row],[Thickness (in)]]/MaterialsTable[[#This Row],[Conductivity (Btu*in/hr*ft^2*F)]]</f>
        <v>5.7419363666986749</v>
      </c>
      <c r="G127">
        <v>16.543409552678298</v>
      </c>
      <c r="H127">
        <v>0.19986624629788899</v>
      </c>
      <c r="I127">
        <v>0.9</v>
      </c>
      <c r="J127">
        <v>0.7</v>
      </c>
      <c r="K127">
        <v>0.7</v>
      </c>
    </row>
    <row r="128" spans="1:11">
      <c r="A128" t="s">
        <v>1362</v>
      </c>
      <c r="B128" t="s">
        <v>1206</v>
      </c>
      <c r="C128" t="s">
        <v>1919</v>
      </c>
      <c r="D128">
        <v>2.01982221165665</v>
      </c>
      <c r="E128">
        <v>0.339740118127283</v>
      </c>
      <c r="F128" s="68">
        <f>MaterialsTable[[#This Row],[Thickness (in)]]/MaterialsTable[[#This Row],[Conductivity (Btu*in/hr*ft^2*F)]]</f>
        <v>5.9451978258862184</v>
      </c>
      <c r="G128">
        <v>16.543409552678298</v>
      </c>
      <c r="H128">
        <v>0.19986624629788899</v>
      </c>
      <c r="I128">
        <v>0.9</v>
      </c>
      <c r="J128">
        <v>0.7</v>
      </c>
      <c r="K128">
        <v>0.7</v>
      </c>
    </row>
    <row r="129" spans="1:11">
      <c r="A129" t="s">
        <v>1248</v>
      </c>
      <c r="B129" t="s">
        <v>1206</v>
      </c>
      <c r="C129" t="s">
        <v>1919</v>
      </c>
      <c r="D129">
        <v>2.4554066667888499</v>
      </c>
      <c r="E129">
        <v>0.339740118127283</v>
      </c>
      <c r="F129" s="68">
        <f>MaterialsTable[[#This Row],[Thickness (in)]]/MaterialsTable[[#This Row],[Conductivity (Btu*in/hr*ft^2*F)]]</f>
        <v>7.2273085684538918</v>
      </c>
      <c r="G129">
        <v>16.543409552678298</v>
      </c>
      <c r="H129">
        <v>0.19986624629788899</v>
      </c>
      <c r="I129">
        <v>0.9</v>
      </c>
      <c r="J129">
        <v>0.7</v>
      </c>
      <c r="K129">
        <v>0.7</v>
      </c>
    </row>
    <row r="130" spans="1:11">
      <c r="A130" t="s">
        <v>1242</v>
      </c>
      <c r="B130" t="s">
        <v>1206</v>
      </c>
      <c r="C130" t="s">
        <v>1919</v>
      </c>
      <c r="D130">
        <v>2.5860820033285199</v>
      </c>
      <c r="E130">
        <v>0.339740118127283</v>
      </c>
      <c r="F130" s="68">
        <f>MaterialsTable[[#This Row],[Thickness (in)]]/MaterialsTable[[#This Row],[Conductivity (Btu*in/hr*ft^2*F)]]</f>
        <v>7.6119417912242238</v>
      </c>
      <c r="G130">
        <v>16.543409552678298</v>
      </c>
      <c r="H130">
        <v>0.19986624629788899</v>
      </c>
      <c r="I130">
        <v>0.9</v>
      </c>
      <c r="J130">
        <v>0.7</v>
      </c>
      <c r="K130">
        <v>0.7</v>
      </c>
    </row>
    <row r="131" spans="1:11">
      <c r="A131" t="s">
        <v>1313</v>
      </c>
      <c r="B131" t="s">
        <v>1206</v>
      </c>
      <c r="C131" t="s">
        <v>1919</v>
      </c>
      <c r="D131">
        <v>2.9635885311097598</v>
      </c>
      <c r="E131">
        <v>0.339740118127283</v>
      </c>
      <c r="F131" s="68">
        <f>MaterialsTable[[#This Row],[Thickness (in)]]/MaterialsTable[[#This Row],[Conductivity (Btu*in/hr*ft^2*F)]]</f>
        <v>8.7231044347828739</v>
      </c>
      <c r="G131">
        <v>16.543409552678298</v>
      </c>
      <c r="H131">
        <v>0.19986624629788899</v>
      </c>
      <c r="I131">
        <v>0.9</v>
      </c>
      <c r="J131">
        <v>0.7</v>
      </c>
      <c r="K131">
        <v>0.7</v>
      </c>
    </row>
    <row r="132" spans="1:11">
      <c r="A132" t="s">
        <v>1289</v>
      </c>
      <c r="B132" t="s">
        <v>1206</v>
      </c>
      <c r="C132" t="s">
        <v>1919</v>
      </c>
      <c r="D132">
        <v>3.4354716908363199</v>
      </c>
      <c r="E132">
        <v>0.339740118127283</v>
      </c>
      <c r="F132" s="68">
        <f>MaterialsTable[[#This Row],[Thickness (in)]]/MaterialsTable[[#This Row],[Conductivity (Btu*in/hr*ft^2*F)]]</f>
        <v>10.112057739231217</v>
      </c>
      <c r="G132">
        <v>16.543409552678298</v>
      </c>
      <c r="H132">
        <v>0.19986624629788899</v>
      </c>
      <c r="I132">
        <v>0.9</v>
      </c>
      <c r="J132">
        <v>0.7</v>
      </c>
      <c r="K132">
        <v>0.7</v>
      </c>
    </row>
    <row r="133" spans="1:11">
      <c r="A133" t="s">
        <v>1260</v>
      </c>
      <c r="B133" t="s">
        <v>1206</v>
      </c>
      <c r="C133" t="s">
        <v>1919</v>
      </c>
      <c r="D133">
        <v>3.4892305318178201</v>
      </c>
      <c r="E133">
        <v>0.339740118127283</v>
      </c>
      <c r="F133" s="68">
        <f>MaterialsTable[[#This Row],[Thickness (in)]]/MaterialsTable[[#This Row],[Conductivity (Btu*in/hr*ft^2*F)]]</f>
        <v>10.270292925813919</v>
      </c>
      <c r="G133">
        <v>16.543409552678298</v>
      </c>
      <c r="H133">
        <v>0.19986624629788899</v>
      </c>
      <c r="I133">
        <v>0.9</v>
      </c>
      <c r="J133">
        <v>0.7</v>
      </c>
      <c r="K133">
        <v>0.7</v>
      </c>
    </row>
    <row r="134" spans="1:11">
      <c r="A134" t="s">
        <v>1401</v>
      </c>
      <c r="B134" t="s">
        <v>1206</v>
      </c>
      <c r="C134" t="s">
        <v>1919</v>
      </c>
      <c r="D134">
        <v>3.9738172674257899</v>
      </c>
      <c r="E134">
        <v>0.339740118127283</v>
      </c>
      <c r="F134" s="68">
        <f>MaterialsTable[[#This Row],[Thickness (in)]]/MaterialsTable[[#This Row],[Conductivity (Btu*in/hr*ft^2*F)]]</f>
        <v>11.696638269658241</v>
      </c>
      <c r="G134">
        <v>16.543409552678298</v>
      </c>
      <c r="H134">
        <v>0.19986624629788899</v>
      </c>
      <c r="I134">
        <v>0.9</v>
      </c>
      <c r="J134">
        <v>0.7</v>
      </c>
      <c r="K134">
        <v>0.7</v>
      </c>
    </row>
    <row r="135" spans="1:11">
      <c r="A135" t="s">
        <v>1230</v>
      </c>
      <c r="B135" t="s">
        <v>1206</v>
      </c>
      <c r="C135" t="s">
        <v>1919</v>
      </c>
      <c r="D135">
        <v>4.7582916959714199</v>
      </c>
      <c r="E135">
        <v>0.339740118127283</v>
      </c>
      <c r="F135" s="68">
        <f>MaterialsTable[[#This Row],[Thickness (in)]]/MaterialsTable[[#This Row],[Conductivity (Btu*in/hr*ft^2*F)]]</f>
        <v>14.00568093694703</v>
      </c>
      <c r="G135">
        <v>16.543409552678298</v>
      </c>
      <c r="H135">
        <v>0.19986624629788899</v>
      </c>
      <c r="I135">
        <v>0.9</v>
      </c>
      <c r="J135">
        <v>0.7</v>
      </c>
      <c r="K135">
        <v>0.7</v>
      </c>
    </row>
    <row r="136" spans="1:11">
      <c r="A136" t="s">
        <v>1358</v>
      </c>
      <c r="B136" t="s">
        <v>1206</v>
      </c>
      <c r="C136" t="s">
        <v>1919</v>
      </c>
      <c r="D136">
        <v>6.4173716576190198</v>
      </c>
      <c r="E136">
        <v>0.339740118127283</v>
      </c>
      <c r="F136" s="68">
        <f>MaterialsTable[[#This Row],[Thickness (in)]]/MaterialsTable[[#This Row],[Conductivity (Btu*in/hr*ft^2*F)]]</f>
        <v>18.889060535425973</v>
      </c>
      <c r="G136">
        <v>16.543409552678298</v>
      </c>
      <c r="H136">
        <v>0.19986624629788899</v>
      </c>
      <c r="I136">
        <v>0.9</v>
      </c>
      <c r="J136">
        <v>0.7</v>
      </c>
      <c r="K136">
        <v>0.7</v>
      </c>
    </row>
    <row r="137" spans="1:11" s="68" customFormat="1">
      <c r="A137" s="68" t="s">
        <v>2268</v>
      </c>
      <c r="B137" s="68" t="s">
        <v>1206</v>
      </c>
      <c r="C137" s="68" t="s">
        <v>1919</v>
      </c>
      <c r="D137" s="68">
        <v>1.4384712040000001</v>
      </c>
      <c r="E137" s="68">
        <v>0.339740118127283</v>
      </c>
      <c r="F137" s="68">
        <f>MaterialsTable[[#This Row],[Thickness (in)]]/MaterialsTable[[#This Row],[Conductivity (Btu*in/hr*ft^2*F)]]</f>
        <v>4.2340339784690357</v>
      </c>
      <c r="G137" s="68">
        <v>16.543409552678298</v>
      </c>
      <c r="H137" s="68">
        <v>0.19986624629788899</v>
      </c>
      <c r="I137" s="68">
        <v>0.9</v>
      </c>
      <c r="J137" s="68">
        <v>0.7</v>
      </c>
      <c r="K137" s="68">
        <v>0.7</v>
      </c>
    </row>
    <row r="138" spans="1:11" s="68" customFormat="1">
      <c r="A138" s="68" t="s">
        <v>2269</v>
      </c>
      <c r="B138" s="68" t="s">
        <v>1206</v>
      </c>
      <c r="C138" s="68" t="s">
        <v>1919</v>
      </c>
      <c r="D138" s="68">
        <v>1.950651428</v>
      </c>
      <c r="E138" s="68">
        <v>0.339740118127283</v>
      </c>
      <c r="F138" s="68">
        <f>MaterialsTable[[#This Row],[Thickness (in)]]/MaterialsTable[[#This Row],[Conductivity (Btu*in/hr*ft^2*F)]]</f>
        <v>5.7415987218477156</v>
      </c>
      <c r="G138" s="68">
        <v>16.543409552678298</v>
      </c>
      <c r="H138" s="68">
        <v>0.19986624629788899</v>
      </c>
      <c r="I138" s="68">
        <v>0.9</v>
      </c>
      <c r="J138" s="68">
        <v>0.7</v>
      </c>
      <c r="K138" s="68">
        <v>0.7</v>
      </c>
    </row>
    <row r="139" spans="1:11" s="68" customFormat="1">
      <c r="A139" s="68" t="s">
        <v>2270</v>
      </c>
      <c r="B139" s="68" t="s">
        <v>1206</v>
      </c>
      <c r="C139" s="68" t="s">
        <v>1919</v>
      </c>
      <c r="D139" s="68">
        <v>2.4552685520000002</v>
      </c>
      <c r="E139" s="68">
        <v>0.339740118127283</v>
      </c>
      <c r="F139" s="68">
        <f>MaterialsTable[[#This Row],[Thickness (in)]]/MaterialsTable[[#This Row],[Conductivity (Btu*in/hr*ft^2*F)]]</f>
        <v>7.2269020377515094</v>
      </c>
      <c r="G139" s="68">
        <v>16.543409552678298</v>
      </c>
      <c r="H139" s="68">
        <v>0.19986624629788899</v>
      </c>
      <c r="I139" s="68">
        <v>0.9</v>
      </c>
      <c r="J139" s="68">
        <v>0.7</v>
      </c>
      <c r="K139" s="68">
        <v>0.7</v>
      </c>
    </row>
    <row r="140" spans="1:11" s="68" customFormat="1">
      <c r="A140" s="68" t="s">
        <v>2271</v>
      </c>
      <c r="B140" s="68" t="s">
        <v>1206</v>
      </c>
      <c r="C140" s="68" t="s">
        <v>1919</v>
      </c>
      <c r="D140" s="68">
        <v>2.9634268480000001</v>
      </c>
      <c r="E140" s="68">
        <v>0.339740118127283</v>
      </c>
      <c r="F140" s="68">
        <f>MaterialsTable[[#This Row],[Thickness (in)]]/MaterialsTable[[#This Row],[Conductivity (Btu*in/hr*ft^2*F)]]</f>
        <v>8.7226285324647996</v>
      </c>
      <c r="G140" s="68">
        <v>16.543409552678298</v>
      </c>
      <c r="H140" s="68">
        <v>0.19986624629788899</v>
      </c>
      <c r="I140" s="68">
        <v>0.9</v>
      </c>
      <c r="J140" s="68">
        <v>0.7</v>
      </c>
      <c r="K140" s="68">
        <v>0.7</v>
      </c>
    </row>
    <row r="141" spans="1:11" s="68" customFormat="1">
      <c r="A141" s="68" t="s">
        <v>2272</v>
      </c>
      <c r="B141" s="68" t="s">
        <v>1206</v>
      </c>
      <c r="C141" s="68" t="s">
        <v>1919</v>
      </c>
      <c r="D141" s="68">
        <v>3.4352881229999999</v>
      </c>
      <c r="E141" s="68">
        <v>0.339740118127283</v>
      </c>
      <c r="F141" s="68">
        <f>MaterialsTable[[#This Row],[Thickness (in)]]/MaterialsTable[[#This Row],[Conductivity (Btu*in/hr*ft^2*F)]]</f>
        <v>10.111517420833342</v>
      </c>
      <c r="G141" s="68">
        <v>16.543409552678298</v>
      </c>
      <c r="H141" s="68">
        <v>0.19986624629788899</v>
      </c>
      <c r="I141" s="68">
        <v>0.9</v>
      </c>
      <c r="J141" s="68">
        <v>0.7</v>
      </c>
      <c r="K141" s="68">
        <v>0.7</v>
      </c>
    </row>
    <row r="142" spans="1:11" s="68" customFormat="1">
      <c r="A142" s="68" t="s">
        <v>2273</v>
      </c>
      <c r="B142" s="68" t="s">
        <v>1206</v>
      </c>
      <c r="C142" s="68" t="s">
        <v>1919</v>
      </c>
      <c r="D142" s="68">
        <v>3.9736087329999998</v>
      </c>
      <c r="E142" s="68">
        <v>0.339740118127283</v>
      </c>
      <c r="F142" s="68">
        <f>MaterialsTable[[#This Row],[Thickness (in)]]/MaterialsTable[[#This Row],[Conductivity (Btu*in/hr*ft^2*F)]]</f>
        <v>11.696024463944216</v>
      </c>
      <c r="G142" s="68">
        <v>16.543409552678298</v>
      </c>
      <c r="H142" s="68">
        <v>0.19986624629788899</v>
      </c>
      <c r="I142" s="68">
        <v>0.9</v>
      </c>
      <c r="J142" s="68">
        <v>0.7</v>
      </c>
      <c r="K142" s="68">
        <v>0.7</v>
      </c>
    </row>
    <row r="143" spans="1:11" s="69" customFormat="1">
      <c r="A143" s="69" t="s">
        <v>2324</v>
      </c>
      <c r="B143" s="69" t="s">
        <v>1206</v>
      </c>
      <c r="C143" s="69" t="s">
        <v>1919</v>
      </c>
      <c r="D143" s="67">
        <v>5.7220004567818261</v>
      </c>
      <c r="E143" s="69">
        <v>0.339740118127283</v>
      </c>
      <c r="F143" s="69">
        <f>MaterialsTable[[#This Row],[Thickness (in)]]/MaterialsTable[[#This Row],[Conductivity (Btu*in/hr*ft^2*F)]]</f>
        <v>16.842286652287822</v>
      </c>
      <c r="G143" s="69">
        <v>16.543409552678298</v>
      </c>
      <c r="H143" s="69">
        <v>0.19986624629788899</v>
      </c>
      <c r="I143" s="69">
        <v>0.9</v>
      </c>
      <c r="J143" s="69">
        <v>0.7</v>
      </c>
      <c r="K143" s="69">
        <v>0.7</v>
      </c>
    </row>
    <row r="144" spans="1:11">
      <c r="A144" t="s">
        <v>1229</v>
      </c>
      <c r="B144" t="s">
        <v>1206</v>
      </c>
      <c r="C144" t="s">
        <v>1921</v>
      </c>
      <c r="D144">
        <v>4</v>
      </c>
      <c r="E144">
        <v>9.0897815278544503</v>
      </c>
      <c r="F144" s="68">
        <f>MaterialsTable[[#This Row],[Thickness (in)]]/MaterialsTable[[#This Row],[Conductivity (Btu*in/hr*ft^2*F)]]</f>
        <v>0.44005458082160959</v>
      </c>
      <c r="G144">
        <v>139.838631690564</v>
      </c>
      <c r="H144">
        <v>0.19986624629788899</v>
      </c>
      <c r="I144">
        <v>0.9</v>
      </c>
      <c r="J144">
        <v>0.85</v>
      </c>
      <c r="K144">
        <v>0.85</v>
      </c>
    </row>
    <row r="145" spans="1:11">
      <c r="A145" t="s">
        <v>1311</v>
      </c>
      <c r="B145" t="s">
        <v>1206</v>
      </c>
      <c r="C145" t="s">
        <v>1921</v>
      </c>
      <c r="D145">
        <v>8</v>
      </c>
      <c r="E145">
        <v>9.0897815278544503</v>
      </c>
      <c r="F145" s="68">
        <f>MaterialsTable[[#This Row],[Thickness (in)]]/MaterialsTable[[#This Row],[Conductivity (Btu*in/hr*ft^2*F)]]</f>
        <v>0.88010916164321917</v>
      </c>
      <c r="G145">
        <v>139.838631690564</v>
      </c>
      <c r="H145">
        <v>0.19986624629788899</v>
      </c>
      <c r="I145">
        <v>0.9</v>
      </c>
      <c r="J145">
        <v>0.85</v>
      </c>
      <c r="K145">
        <v>0.85</v>
      </c>
    </row>
    <row r="146" spans="1:11">
      <c r="A146" t="s">
        <v>1303</v>
      </c>
      <c r="B146" t="s">
        <v>1304</v>
      </c>
      <c r="E146">
        <v>6.24012461866438</v>
      </c>
      <c r="F146">
        <v>0.16025320984920299</v>
      </c>
      <c r="G146">
        <v>4.3699572403301197E-2</v>
      </c>
      <c r="H146">
        <v>1.67192127639247E-4</v>
      </c>
      <c r="I146">
        <v>0.9</v>
      </c>
      <c r="J146">
        <v>0.7</v>
      </c>
      <c r="K146">
        <v>0.7</v>
      </c>
    </row>
    <row r="147" spans="1:11">
      <c r="A147" t="s">
        <v>1352</v>
      </c>
      <c r="B147" t="s">
        <v>1206</v>
      </c>
      <c r="C147" t="s">
        <v>1919</v>
      </c>
      <c r="D147">
        <v>0.604172732476984</v>
      </c>
      <c r="E147">
        <v>0.339740118127283</v>
      </c>
      <c r="F147" s="68">
        <f>MaterialsTable[[#This Row],[Thickness (in)]]/MaterialsTable[[#This Row],[Conductivity (Btu*in/hr*ft^2*F)]]</f>
        <v>1.778337912541232</v>
      </c>
      <c r="G147">
        <v>16.543409552678298</v>
      </c>
      <c r="H147">
        <v>0.19986624629788899</v>
      </c>
      <c r="I147">
        <v>0.9</v>
      </c>
      <c r="J147">
        <v>0.7</v>
      </c>
      <c r="K147">
        <v>0.7</v>
      </c>
    </row>
    <row r="148" spans="1:11">
      <c r="A148" t="s">
        <v>1246</v>
      </c>
      <c r="B148" t="s">
        <v>1206</v>
      </c>
      <c r="C148" t="s">
        <v>1919</v>
      </c>
      <c r="D148">
        <v>0.66572270983262205</v>
      </c>
      <c r="E148">
        <v>0.339740118127283</v>
      </c>
      <c r="F148" s="68">
        <f>MaterialsTable[[#This Row],[Thickness (in)]]/MaterialsTable[[#This Row],[Conductivity (Btu*in/hr*ft^2*F)]]</f>
        <v>1.9595057348605804</v>
      </c>
      <c r="G148">
        <v>16.543409552678298</v>
      </c>
      <c r="H148">
        <v>0.19986624629788899</v>
      </c>
      <c r="I148">
        <v>0.9</v>
      </c>
      <c r="J148">
        <v>0.7</v>
      </c>
      <c r="K148">
        <v>0.7</v>
      </c>
    </row>
    <row r="149" spans="1:11">
      <c r="A149" t="s">
        <v>1213</v>
      </c>
      <c r="B149" t="s">
        <v>1206</v>
      </c>
      <c r="C149" t="s">
        <v>1919</v>
      </c>
      <c r="D149">
        <v>0.69854936442229498</v>
      </c>
      <c r="E149">
        <v>0.339740118127283</v>
      </c>
      <c r="F149" s="68">
        <f>MaterialsTable[[#This Row],[Thickness (in)]]/MaterialsTable[[#This Row],[Conductivity (Btu*in/hr*ft^2*F)]]</f>
        <v>2.0561285734308976</v>
      </c>
      <c r="G149">
        <v>16.543409552678298</v>
      </c>
      <c r="H149">
        <v>0.19986624629788899</v>
      </c>
      <c r="I149">
        <v>0.9</v>
      </c>
      <c r="J149">
        <v>0.7</v>
      </c>
      <c r="K149">
        <v>0.7</v>
      </c>
    </row>
    <row r="150" spans="1:11">
      <c r="A150" t="s">
        <v>1436</v>
      </c>
      <c r="B150" t="s">
        <v>1206</v>
      </c>
      <c r="C150" t="s">
        <v>1919</v>
      </c>
      <c r="D150">
        <v>0.73286813967513398</v>
      </c>
      <c r="E150">
        <v>0.339740118127283</v>
      </c>
      <c r="F150" s="68">
        <f>MaterialsTable[[#This Row],[Thickness (in)]]/MaterialsTable[[#This Row],[Conductivity (Btu*in/hr*ft^2*F)]]</f>
        <v>2.1571433592089537</v>
      </c>
      <c r="G150">
        <v>16.543409552678298</v>
      </c>
      <c r="H150">
        <v>0.19986624629788899</v>
      </c>
      <c r="I150">
        <v>0.9</v>
      </c>
      <c r="J150">
        <v>0.7</v>
      </c>
      <c r="K150">
        <v>0.7</v>
      </c>
    </row>
    <row r="151" spans="1:11">
      <c r="A151" t="s">
        <v>1256</v>
      </c>
      <c r="B151" t="s">
        <v>1206</v>
      </c>
      <c r="C151" t="s">
        <v>1919</v>
      </c>
      <c r="D151">
        <v>1.03502257396645</v>
      </c>
      <c r="E151">
        <v>0.339740118127283</v>
      </c>
      <c r="F151" s="68">
        <f>MaterialsTable[[#This Row],[Thickness (in)]]/MaterialsTable[[#This Row],[Conductivity (Btu*in/hr*ft^2*F)]]</f>
        <v>3.0465126687766699</v>
      </c>
      <c r="G151">
        <v>16.543409552678298</v>
      </c>
      <c r="H151">
        <v>0.19986624629788899</v>
      </c>
      <c r="I151">
        <v>0.9</v>
      </c>
      <c r="J151">
        <v>0.7</v>
      </c>
      <c r="K151">
        <v>0.7</v>
      </c>
    </row>
    <row r="152" spans="1:11">
      <c r="A152" t="s">
        <v>1297</v>
      </c>
      <c r="B152" t="s">
        <v>1206</v>
      </c>
      <c r="C152" t="s">
        <v>1919</v>
      </c>
      <c r="D152">
        <v>1.0972641241013601</v>
      </c>
      <c r="E152">
        <v>0.339740118127283</v>
      </c>
      <c r="F152" s="68">
        <f>MaterialsTable[[#This Row],[Thickness (in)]]/MaterialsTable[[#This Row],[Conductivity (Btu*in/hr*ft^2*F)]]</f>
        <v>3.2297160846052102</v>
      </c>
      <c r="G152">
        <v>16.543409552678298</v>
      </c>
      <c r="H152">
        <v>0.19986624629788899</v>
      </c>
      <c r="I152">
        <v>0.9</v>
      </c>
      <c r="J152">
        <v>0.7</v>
      </c>
      <c r="K152">
        <v>0.7</v>
      </c>
    </row>
    <row r="153" spans="1:11">
      <c r="A153" t="s">
        <v>1315</v>
      </c>
      <c r="B153" t="s">
        <v>1206</v>
      </c>
      <c r="C153" t="s">
        <v>1919</v>
      </c>
      <c r="D153">
        <v>1.1299853961722901</v>
      </c>
      <c r="E153">
        <v>0.339740118127283</v>
      </c>
      <c r="F153" s="68">
        <f>MaterialsTable[[#This Row],[Thickness (in)]]/MaterialsTable[[#This Row],[Conductivity (Btu*in/hr*ft^2*F)]]</f>
        <v>3.3260287374979458</v>
      </c>
      <c r="G153">
        <v>16.543409552678298</v>
      </c>
      <c r="H153">
        <v>0.19986624629788899</v>
      </c>
      <c r="I153">
        <v>0.9</v>
      </c>
      <c r="J153">
        <v>0.7</v>
      </c>
      <c r="K153">
        <v>0.7</v>
      </c>
    </row>
    <row r="154" spans="1:11">
      <c r="A154" t="s">
        <v>1414</v>
      </c>
      <c r="B154" t="s">
        <v>1206</v>
      </c>
      <c r="C154" t="s">
        <v>1919</v>
      </c>
      <c r="D154">
        <v>1.2988081912048901</v>
      </c>
      <c r="E154">
        <v>0.339740118127283</v>
      </c>
      <c r="F154" s="68">
        <f>MaterialsTable[[#This Row],[Thickness (in)]]/MaterialsTable[[#This Row],[Conductivity (Btu*in/hr*ft^2*F)]]</f>
        <v>3.8229461930024233</v>
      </c>
      <c r="G154">
        <v>16.543409552678298</v>
      </c>
      <c r="H154">
        <v>0.19986624629788899</v>
      </c>
      <c r="I154">
        <v>0.9</v>
      </c>
      <c r="J154">
        <v>0.7</v>
      </c>
      <c r="K154">
        <v>0.7</v>
      </c>
    </row>
    <row r="155" spans="1:11">
      <c r="A155" t="s">
        <v>1439</v>
      </c>
      <c r="B155" t="s">
        <v>1206</v>
      </c>
      <c r="C155" t="s">
        <v>1919</v>
      </c>
      <c r="D155">
        <v>1.3119974720668199</v>
      </c>
      <c r="E155">
        <v>0.339740118127283</v>
      </c>
      <c r="F155" s="68">
        <f>MaterialsTable[[#This Row],[Thickness (in)]]/MaterialsTable[[#This Row],[Conductivity (Btu*in/hr*ft^2*F)]]</f>
        <v>3.8617678692137338</v>
      </c>
      <c r="G155">
        <v>16.543409552678298</v>
      </c>
      <c r="H155">
        <v>0.19986624629788899</v>
      </c>
      <c r="I155">
        <v>0.9</v>
      </c>
      <c r="J155">
        <v>0.7</v>
      </c>
      <c r="K155">
        <v>0.7</v>
      </c>
    </row>
    <row r="156" spans="1:11">
      <c r="A156" t="s">
        <v>1409</v>
      </c>
      <c r="B156" t="s">
        <v>1206</v>
      </c>
      <c r="C156" t="s">
        <v>1919</v>
      </c>
      <c r="D156">
        <v>1.3664455289583399</v>
      </c>
      <c r="E156">
        <v>0.339740118127283</v>
      </c>
      <c r="F156" s="68">
        <f>MaterialsTable[[#This Row],[Thickness (in)]]/MaterialsTable[[#This Row],[Conductivity (Btu*in/hr*ft^2*F)]]</f>
        <v>4.0220317120346785</v>
      </c>
      <c r="G156">
        <v>16.543409552678298</v>
      </c>
      <c r="H156">
        <v>0.19986624629788899</v>
      </c>
      <c r="I156">
        <v>0.9</v>
      </c>
      <c r="J156">
        <v>0.7</v>
      </c>
      <c r="K156">
        <v>0.7</v>
      </c>
    </row>
    <row r="157" spans="1:11">
      <c r="A157" t="s">
        <v>1399</v>
      </c>
      <c r="B157" t="s">
        <v>1206</v>
      </c>
      <c r="C157" t="s">
        <v>1919</v>
      </c>
      <c r="D157">
        <v>1.4535624199847801</v>
      </c>
      <c r="E157">
        <v>0.339740118127283</v>
      </c>
      <c r="F157" s="68">
        <f>MaterialsTable[[#This Row],[Thickness (in)]]/MaterialsTable[[#This Row],[Conductivity (Btu*in/hr*ft^2*F)]]</f>
        <v>4.2784538605482139</v>
      </c>
      <c r="G157">
        <v>16.543409552678298</v>
      </c>
      <c r="H157">
        <v>0.19986624629788899</v>
      </c>
      <c r="I157">
        <v>0.9</v>
      </c>
      <c r="J157">
        <v>0.7</v>
      </c>
      <c r="K157">
        <v>0.7</v>
      </c>
    </row>
    <row r="158" spans="1:11">
      <c r="A158" t="s">
        <v>1277</v>
      </c>
      <c r="B158" t="s">
        <v>1206</v>
      </c>
      <c r="C158" t="s">
        <v>1919</v>
      </c>
      <c r="D158">
        <v>1.53166721883607</v>
      </c>
      <c r="E158">
        <v>0.339740118127283</v>
      </c>
      <c r="F158" s="68">
        <f>MaterialsTable[[#This Row],[Thickness (in)]]/MaterialsTable[[#This Row],[Conductivity (Btu*in/hr*ft^2*F)]]</f>
        <v>4.5083495799051727</v>
      </c>
      <c r="G158">
        <v>16.543409552678298</v>
      </c>
      <c r="H158">
        <v>0.19986624629788899</v>
      </c>
      <c r="I158">
        <v>0.9</v>
      </c>
      <c r="J158">
        <v>0.7</v>
      </c>
      <c r="K158">
        <v>0.7</v>
      </c>
    </row>
    <row r="159" spans="1:11">
      <c r="A159" t="s">
        <v>1270</v>
      </c>
      <c r="B159" t="s">
        <v>1206</v>
      </c>
      <c r="C159" t="s">
        <v>1919</v>
      </c>
      <c r="D159">
        <v>1.6867282165555499</v>
      </c>
      <c r="E159">
        <v>0.339740118127283</v>
      </c>
      <c r="F159" s="68">
        <f>MaterialsTable[[#This Row],[Thickness (in)]]/MaterialsTable[[#This Row],[Conductivity (Btu*in/hr*ft^2*F)]]</f>
        <v>4.964760199216804</v>
      </c>
      <c r="G159">
        <v>16.543409552678298</v>
      </c>
      <c r="H159">
        <v>0.19986624629788899</v>
      </c>
      <c r="I159">
        <v>0.9</v>
      </c>
      <c r="J159">
        <v>0.7</v>
      </c>
      <c r="K159">
        <v>0.7</v>
      </c>
    </row>
    <row r="160" spans="1:11">
      <c r="A160" t="s">
        <v>1236</v>
      </c>
      <c r="B160" t="s">
        <v>1206</v>
      </c>
      <c r="C160" t="s">
        <v>1919</v>
      </c>
      <c r="D160">
        <v>1.72401485779821</v>
      </c>
      <c r="E160">
        <v>0.339740118127283</v>
      </c>
      <c r="F160" s="68">
        <f>MaterialsTable[[#This Row],[Thickness (in)]]/MaterialsTable[[#This Row],[Conductivity (Btu*in/hr*ft^2*F)]]</f>
        <v>5.0745106798141251</v>
      </c>
      <c r="G160">
        <v>16.543409552678298</v>
      </c>
      <c r="H160">
        <v>0.19986624629788899</v>
      </c>
      <c r="I160">
        <v>0.9</v>
      </c>
      <c r="J160">
        <v>0.7</v>
      </c>
      <c r="K160">
        <v>0.7</v>
      </c>
    </row>
    <row r="161" spans="1:11">
      <c r="A161" t="s">
        <v>1416</v>
      </c>
      <c r="B161" t="s">
        <v>1206</v>
      </c>
      <c r="C161" t="s">
        <v>1919</v>
      </c>
      <c r="D161">
        <v>1.80202998409055</v>
      </c>
      <c r="E161">
        <v>0.339740118127283</v>
      </c>
      <c r="F161" s="68">
        <f>MaterialsTable[[#This Row],[Thickness (in)]]/MaterialsTable[[#This Row],[Conductivity (Btu*in/hr*ft^2*F)]]</f>
        <v>5.3041424546023821</v>
      </c>
      <c r="G161">
        <v>16.543409552678298</v>
      </c>
      <c r="H161">
        <v>0.19986624629788899</v>
      </c>
      <c r="I161">
        <v>0.9</v>
      </c>
      <c r="J161">
        <v>0.7</v>
      </c>
      <c r="K161">
        <v>0.7</v>
      </c>
    </row>
    <row r="162" spans="1:11">
      <c r="A162" t="s">
        <v>1411</v>
      </c>
      <c r="B162" t="s">
        <v>1206</v>
      </c>
      <c r="C162" t="s">
        <v>1919</v>
      </c>
      <c r="D162">
        <v>1.9065702533222799</v>
      </c>
      <c r="E162">
        <v>0.339740118127283</v>
      </c>
      <c r="F162" s="68">
        <f>MaterialsTable[[#This Row],[Thickness (in)]]/MaterialsTable[[#This Row],[Conductivity (Btu*in/hr*ft^2*F)]]</f>
        <v>5.611849032818629</v>
      </c>
      <c r="G162">
        <v>16.543409552678298</v>
      </c>
      <c r="H162">
        <v>0.19986624629788899</v>
      </c>
      <c r="I162">
        <v>0.9</v>
      </c>
      <c r="J162">
        <v>0.7</v>
      </c>
      <c r="K162">
        <v>0.7</v>
      </c>
    </row>
    <row r="163" spans="1:11">
      <c r="A163" t="s">
        <v>1422</v>
      </c>
      <c r="B163" t="s">
        <v>1206</v>
      </c>
      <c r="C163" t="s">
        <v>1919</v>
      </c>
      <c r="D163">
        <v>1.9507661395015501</v>
      </c>
      <c r="E163">
        <v>0.339740118127283</v>
      </c>
      <c r="F163" s="68">
        <f>MaterialsTable[[#This Row],[Thickness (in)]]/MaterialsTable[[#This Row],[Conductivity (Btu*in/hr*ft^2*F)]]</f>
        <v>5.7419363666986749</v>
      </c>
      <c r="G163">
        <v>16.543409552678298</v>
      </c>
      <c r="H163">
        <v>0.19986624629788899</v>
      </c>
      <c r="I163">
        <v>0.9</v>
      </c>
      <c r="J163">
        <v>0.7</v>
      </c>
      <c r="K163">
        <v>0.7</v>
      </c>
    </row>
    <row r="164" spans="1:11">
      <c r="A164" t="s">
        <v>1269</v>
      </c>
      <c r="B164" t="s">
        <v>1206</v>
      </c>
      <c r="C164" t="s">
        <v>1919</v>
      </c>
      <c r="D164">
        <v>2.1952124126169599</v>
      </c>
      <c r="E164">
        <v>0.339740118127283</v>
      </c>
      <c r="F164" s="68">
        <f>MaterialsTable[[#This Row],[Thickness (in)]]/MaterialsTable[[#This Row],[Conductivity (Btu*in/hr*ft^2*F)]]</f>
        <v>6.4614459567431117</v>
      </c>
      <c r="G164">
        <v>16.543409552678298</v>
      </c>
      <c r="H164">
        <v>0.19986624629788899</v>
      </c>
      <c r="I164">
        <v>0.9</v>
      </c>
      <c r="J164">
        <v>0.7</v>
      </c>
      <c r="K164">
        <v>0.7</v>
      </c>
    </row>
    <row r="165" spans="1:11">
      <c r="A165" t="s">
        <v>1435</v>
      </c>
      <c r="B165" t="s">
        <v>1206</v>
      </c>
      <c r="C165" t="s">
        <v>1919</v>
      </c>
      <c r="D165">
        <v>2.5860820033285199</v>
      </c>
      <c r="E165">
        <v>0.339740118127283</v>
      </c>
      <c r="F165" s="68">
        <f>MaterialsTable[[#This Row],[Thickness (in)]]/MaterialsTable[[#This Row],[Conductivity (Btu*in/hr*ft^2*F)]]</f>
        <v>7.6119417912242238</v>
      </c>
      <c r="G165">
        <v>16.543409552678298</v>
      </c>
      <c r="H165">
        <v>0.19986624629788899</v>
      </c>
      <c r="I165">
        <v>0.9</v>
      </c>
      <c r="J165">
        <v>0.7</v>
      </c>
      <c r="K165">
        <v>0.7</v>
      </c>
    </row>
    <row r="166" spans="1:11">
      <c r="A166" t="s">
        <v>1278</v>
      </c>
      <c r="B166" t="s">
        <v>1206</v>
      </c>
      <c r="C166" t="s">
        <v>1919</v>
      </c>
      <c r="D166">
        <v>2.8815218946355801</v>
      </c>
      <c r="E166">
        <v>0.339740118127283</v>
      </c>
      <c r="F166" s="68">
        <f>MaterialsTable[[#This Row],[Thickness (in)]]/MaterialsTable[[#This Row],[Conductivity (Btu*in/hr*ft^2*F)]]</f>
        <v>8.481547338357089</v>
      </c>
      <c r="G166">
        <v>16.543409552678298</v>
      </c>
      <c r="H166">
        <v>0.19986624629788899</v>
      </c>
      <c r="I166">
        <v>0.9</v>
      </c>
      <c r="J166">
        <v>0.7</v>
      </c>
      <c r="K166">
        <v>0.7</v>
      </c>
    </row>
    <row r="167" spans="1:11">
      <c r="A167" t="s">
        <v>1353</v>
      </c>
      <c r="B167" t="s">
        <v>1206</v>
      </c>
      <c r="C167" t="s">
        <v>1919</v>
      </c>
      <c r="D167">
        <v>3.00600499490541</v>
      </c>
      <c r="E167">
        <v>0.339740118127283</v>
      </c>
      <c r="F167" s="68">
        <f>MaterialsTable[[#This Row],[Thickness (in)]]/MaterialsTable[[#This Row],[Conductivity (Btu*in/hr*ft^2*F)]]</f>
        <v>8.8479541700141979</v>
      </c>
      <c r="G167">
        <v>16.543409552678298</v>
      </c>
      <c r="H167">
        <v>0.19986624629788899</v>
      </c>
      <c r="I167">
        <v>0.9</v>
      </c>
      <c r="J167">
        <v>0.7</v>
      </c>
      <c r="K167">
        <v>0.7</v>
      </c>
    </row>
    <row r="168" spans="1:11">
      <c r="A168" t="s">
        <v>1400</v>
      </c>
      <c r="B168" t="s">
        <v>1206</v>
      </c>
      <c r="C168" t="s">
        <v>1919</v>
      </c>
      <c r="D168">
        <v>3.33188758260366</v>
      </c>
      <c r="E168">
        <v>0.339740118127283</v>
      </c>
      <c r="F168" s="68">
        <f>MaterialsTable[[#This Row],[Thickness (in)]]/MaterialsTable[[#This Row],[Conductivity (Btu*in/hr*ft^2*F)]]</f>
        <v>9.8071655504498718</v>
      </c>
      <c r="G168">
        <v>16.543409552678298</v>
      </c>
      <c r="H168">
        <v>0.19986624629788899</v>
      </c>
      <c r="I168">
        <v>0.9</v>
      </c>
      <c r="J168">
        <v>0.7</v>
      </c>
      <c r="K168">
        <v>0.7</v>
      </c>
    </row>
    <row r="169" spans="1:11">
      <c r="A169" t="s">
        <v>1394</v>
      </c>
      <c r="B169" t="s">
        <v>1206</v>
      </c>
      <c r="C169" t="s">
        <v>1919</v>
      </c>
      <c r="D169">
        <v>3.9073548505628701</v>
      </c>
      <c r="E169">
        <v>0.339740118127283</v>
      </c>
      <c r="F169" s="68">
        <f>MaterialsTable[[#This Row],[Thickness (in)]]/MaterialsTable[[#This Row],[Conductivity (Btu*in/hr*ft^2*F)]]</f>
        <v>11.501011043679531</v>
      </c>
      <c r="G169">
        <v>16.543409552678298</v>
      </c>
      <c r="H169">
        <v>0.19986624629788899</v>
      </c>
      <c r="I169">
        <v>0.9</v>
      </c>
      <c r="J169">
        <v>0.7</v>
      </c>
      <c r="K169">
        <v>0.7</v>
      </c>
    </row>
    <row r="170" spans="1:11">
      <c r="A170" t="s">
        <v>1344</v>
      </c>
      <c r="B170" t="s">
        <v>1206</v>
      </c>
      <c r="C170" t="s">
        <v>1919</v>
      </c>
      <c r="D170">
        <v>4.4155367148837801</v>
      </c>
      <c r="E170">
        <v>0.339740118127283</v>
      </c>
      <c r="F170" s="68">
        <f>MaterialsTable[[#This Row],[Thickness (in)]]/MaterialsTable[[#This Row],[Conductivity (Btu*in/hr*ft^2*F)]]</f>
        <v>12.996806910008512</v>
      </c>
      <c r="G170">
        <v>16.543409552678298</v>
      </c>
      <c r="H170">
        <v>0.19986624629788899</v>
      </c>
      <c r="I170">
        <v>0.9</v>
      </c>
      <c r="J170">
        <v>0.7</v>
      </c>
      <c r="K170">
        <v>0.7</v>
      </c>
    </row>
    <row r="171" spans="1:11">
      <c r="A171" t="s">
        <v>1211</v>
      </c>
      <c r="B171" t="s">
        <v>1206</v>
      </c>
      <c r="C171" t="s">
        <v>1919</v>
      </c>
      <c r="D171">
        <v>5.0463831671442101</v>
      </c>
      <c r="E171">
        <v>0.339740118127283</v>
      </c>
      <c r="F171" s="68">
        <f>MaterialsTable[[#This Row],[Thickness (in)]]/MaterialsTable[[#This Row],[Conductivity (Btu*in/hr*ft^2*F)]]</f>
        <v>14.853656950968599</v>
      </c>
      <c r="G171">
        <v>16.543409552678298</v>
      </c>
      <c r="H171">
        <v>0.19986624629788899</v>
      </c>
      <c r="I171">
        <v>0.9</v>
      </c>
      <c r="J171">
        <v>0.7</v>
      </c>
      <c r="K171">
        <v>0.7</v>
      </c>
    </row>
    <row r="172" spans="1:11">
      <c r="A172" t="s">
        <v>1205</v>
      </c>
      <c r="B172" t="s">
        <v>1206</v>
      </c>
      <c r="C172" t="s">
        <v>1919</v>
      </c>
      <c r="D172">
        <v>6.7386538089222103</v>
      </c>
      <c r="E172">
        <v>0.339740118127283</v>
      </c>
      <c r="F172" s="68">
        <f>MaterialsTable[[#This Row],[Thickness (in)]]/MaterialsTable[[#This Row],[Conductivity (Btu*in/hr*ft^2*F)]]</f>
        <v>19.83473087036953</v>
      </c>
      <c r="G172">
        <v>16.543409552678298</v>
      </c>
      <c r="H172">
        <v>0.19986624629788899</v>
      </c>
      <c r="I172">
        <v>0.9</v>
      </c>
      <c r="J172">
        <v>0.7</v>
      </c>
      <c r="K172">
        <v>0.7</v>
      </c>
    </row>
    <row r="173" spans="1:11" s="68" customFormat="1">
      <c r="A173" s="68" t="s">
        <v>2274</v>
      </c>
      <c r="B173" s="68" t="s">
        <v>1206</v>
      </c>
      <c r="C173" s="68" t="s">
        <v>1919</v>
      </c>
      <c r="D173" s="68">
        <v>1.404445223</v>
      </c>
      <c r="E173" s="68">
        <v>0.339740118127283</v>
      </c>
      <c r="F173" s="68">
        <f>MaterialsTable[[#This Row],[Thickness (in)]]/MaterialsTable[[#This Row],[Conductivity (Btu*in/hr*ft^2*F)]]</f>
        <v>4.133881010996256</v>
      </c>
      <c r="G173" s="68">
        <v>16.543409552678298</v>
      </c>
      <c r="H173" s="68">
        <v>0.19986624629788899</v>
      </c>
      <c r="I173" s="68">
        <v>0.9</v>
      </c>
      <c r="J173" s="68">
        <v>0.7</v>
      </c>
      <c r="K173" s="68">
        <v>0.7</v>
      </c>
    </row>
    <row r="174" spans="1:11" s="68" customFormat="1">
      <c r="A174" s="68" t="s">
        <v>2275</v>
      </c>
      <c r="B174" s="68" t="s">
        <v>1206</v>
      </c>
      <c r="C174" s="68" t="s">
        <v>1919</v>
      </c>
      <c r="D174" s="68">
        <v>2.0934055539999998</v>
      </c>
      <c r="E174" s="68">
        <v>0.339740118127283</v>
      </c>
      <c r="F174" s="68">
        <f>MaterialsTable[[#This Row],[Thickness (in)]]/MaterialsTable[[#This Row],[Conductivity (Btu*in/hr*ft^2*F)]]</f>
        <v>6.1617849712282418</v>
      </c>
      <c r="G174" s="68">
        <v>16.543409552678298</v>
      </c>
      <c r="H174" s="68">
        <v>0.19986624629788899</v>
      </c>
      <c r="I174" s="68">
        <v>0.9</v>
      </c>
      <c r="J174" s="68">
        <v>0.7</v>
      </c>
      <c r="K174" s="68">
        <v>0.7</v>
      </c>
    </row>
    <row r="175" spans="1:11" s="68" customFormat="1">
      <c r="A175" s="68" t="s">
        <v>2276</v>
      </c>
      <c r="B175" s="68" t="s">
        <v>1206</v>
      </c>
      <c r="C175" s="68" t="s">
        <v>1919</v>
      </c>
      <c r="D175" s="68">
        <v>2.320146319</v>
      </c>
      <c r="E175" s="68">
        <v>0.339740118127283</v>
      </c>
      <c r="F175" s="68">
        <f>MaterialsTable[[#This Row],[Thickness (in)]]/MaterialsTable[[#This Row],[Conductivity (Btu*in/hr*ft^2*F)]]</f>
        <v>6.8291797029715564</v>
      </c>
      <c r="G175" s="68">
        <v>16.543409552678298</v>
      </c>
      <c r="H175" s="68">
        <v>0.19986624629788899</v>
      </c>
      <c r="I175" s="68">
        <v>0.9</v>
      </c>
      <c r="J175" s="68">
        <v>0.7</v>
      </c>
      <c r="K175" s="68">
        <v>0.7</v>
      </c>
    </row>
    <row r="176" spans="1:11" s="68" customFormat="1">
      <c r="A176" s="68" t="s">
        <v>2277</v>
      </c>
      <c r="B176" s="68" t="s">
        <v>1206</v>
      </c>
      <c r="C176" s="68" t="s">
        <v>1919</v>
      </c>
      <c r="D176" s="68">
        <v>2.5645812559999999</v>
      </c>
      <c r="E176" s="68">
        <v>0.339740118127283</v>
      </c>
      <c r="F176" s="68">
        <f>MaterialsTable[[#This Row],[Thickness (in)]]/MaterialsTable[[#This Row],[Conductivity (Btu*in/hr*ft^2*F)]]</f>
        <v>7.5486559259957176</v>
      </c>
      <c r="G176" s="68">
        <v>16.543409552678298</v>
      </c>
      <c r="H176" s="68">
        <v>0.19986624629788899</v>
      </c>
      <c r="I176" s="68">
        <v>0.9</v>
      </c>
      <c r="J176" s="68">
        <v>0.7</v>
      </c>
      <c r="K176" s="68">
        <v>0.7</v>
      </c>
    </row>
    <row r="177" spans="1:11" s="68" customFormat="1">
      <c r="A177" s="68" t="s">
        <v>2278</v>
      </c>
      <c r="B177" s="68" t="s">
        <v>1206</v>
      </c>
      <c r="C177" s="68" t="s">
        <v>1919</v>
      </c>
      <c r="D177" s="68">
        <v>3.2111510879999998</v>
      </c>
      <c r="E177" s="68">
        <v>0.339740118127283</v>
      </c>
      <c r="F177" s="68">
        <f>MaterialsTable[[#This Row],[Thickness (in)]]/MaterialsTable[[#This Row],[Conductivity (Btu*in/hr*ft^2*F)]]</f>
        <v>9.4517865764588578</v>
      </c>
      <c r="G177" s="68">
        <v>16.543409552678298</v>
      </c>
      <c r="H177" s="68">
        <v>0.19986624629788899</v>
      </c>
      <c r="I177" s="68">
        <v>0.9</v>
      </c>
      <c r="J177" s="68">
        <v>0.7</v>
      </c>
      <c r="K177" s="68">
        <v>0.7</v>
      </c>
    </row>
    <row r="178" spans="1:11" s="68" customFormat="1">
      <c r="A178" s="68" t="s">
        <v>2279</v>
      </c>
      <c r="B178" s="68" t="s">
        <v>1206</v>
      </c>
      <c r="C178" s="68" t="s">
        <v>1919</v>
      </c>
      <c r="D178" s="68">
        <v>3.6025567540000001</v>
      </c>
      <c r="E178" s="68">
        <v>0.339740118127283</v>
      </c>
      <c r="F178" s="68">
        <f>MaterialsTable[[#This Row],[Thickness (in)]]/MaterialsTable[[#This Row],[Conductivity (Btu*in/hr*ft^2*F)]]</f>
        <v>10.603860309044542</v>
      </c>
      <c r="G178" s="68">
        <v>16.543409552678298</v>
      </c>
      <c r="H178" s="68">
        <v>0.19986624629788899</v>
      </c>
      <c r="I178" s="68">
        <v>0.9</v>
      </c>
      <c r="J178" s="68">
        <v>0.7</v>
      </c>
      <c r="K178" s="68">
        <v>0.7</v>
      </c>
    </row>
    <row r="179" spans="1:11" s="68" customFormat="1">
      <c r="A179" s="68" t="s">
        <v>2280</v>
      </c>
      <c r="B179" s="68" t="s">
        <v>1206</v>
      </c>
      <c r="C179" s="68" t="s">
        <v>1919</v>
      </c>
      <c r="D179" s="68">
        <v>4.481801366</v>
      </c>
      <c r="E179" s="68">
        <v>0.339740118127283</v>
      </c>
      <c r="F179" s="68">
        <f>MaterialsTable[[#This Row],[Thickness (in)]]/MaterialsTable[[#This Row],[Conductivity (Btu*in/hr*ft^2*F)]]</f>
        <v>13.191852027086485</v>
      </c>
      <c r="G179" s="68">
        <v>16.543409552678298</v>
      </c>
      <c r="H179" s="68">
        <v>0.19986624629788899</v>
      </c>
      <c r="I179" s="68">
        <v>0.9</v>
      </c>
      <c r="J179" s="68">
        <v>0.7</v>
      </c>
      <c r="K179" s="68">
        <v>0.7</v>
      </c>
    </row>
    <row r="180" spans="1:11" s="68" customFormat="1">
      <c r="A180" s="68" t="s">
        <v>2281</v>
      </c>
      <c r="B180" s="68" t="s">
        <v>1206</v>
      </c>
      <c r="C180" s="68" t="s">
        <v>1919</v>
      </c>
      <c r="D180" s="68">
        <v>5.5183844879999997</v>
      </c>
      <c r="E180" s="68">
        <v>0.339740118127283</v>
      </c>
      <c r="F180" s="68">
        <f>MaterialsTable[[#This Row],[Thickness (in)]]/MaterialsTable[[#This Row],[Conductivity (Btu*in/hr*ft^2*F)]]</f>
        <v>16.242958053992751</v>
      </c>
      <c r="G180" s="68">
        <v>16.543409552678298</v>
      </c>
      <c r="H180" s="68">
        <v>0.19986624629788899</v>
      </c>
      <c r="I180" s="68">
        <v>0.9</v>
      </c>
      <c r="J180" s="68">
        <v>0.7</v>
      </c>
      <c r="K180" s="68">
        <v>0.7</v>
      </c>
    </row>
    <row r="181" spans="1:11">
      <c r="A181" t="s">
        <v>1350</v>
      </c>
      <c r="B181" t="s">
        <v>1206</v>
      </c>
      <c r="C181" t="s">
        <v>1920</v>
      </c>
      <c r="D181">
        <v>5.9055118110236199E-2</v>
      </c>
      <c r="E181">
        <v>312.04783176401003</v>
      </c>
      <c r="F181" s="68">
        <f>MaterialsTable[[#This Row],[Thickness (in)]]/MaterialsTable[[#This Row],[Conductivity (Btu*in/hr*ft^2*F)]]</f>
        <v>1.8925021134227061E-4</v>
      </c>
      <c r="G181">
        <v>479.44673722479098</v>
      </c>
      <c r="H181">
        <v>9.99331231489443E-2</v>
      </c>
      <c r="I181">
        <v>0.9</v>
      </c>
      <c r="J181">
        <v>0.6</v>
      </c>
      <c r="K181">
        <v>0.6</v>
      </c>
    </row>
    <row r="182" spans="1:11">
      <c r="A182" t="s">
        <v>1302</v>
      </c>
      <c r="B182" t="s">
        <v>1206</v>
      </c>
      <c r="C182" t="s">
        <v>1920</v>
      </c>
      <c r="D182">
        <v>5.9055118110236199E-2</v>
      </c>
      <c r="E182">
        <v>312.04783176401003</v>
      </c>
      <c r="F182" s="68">
        <f>MaterialsTable[[#This Row],[Thickness (in)]]/MaterialsTable[[#This Row],[Conductivity (Btu*in/hr*ft^2*F)]]</f>
        <v>1.8925021134227061E-4</v>
      </c>
      <c r="G182">
        <v>479.44673722479098</v>
      </c>
      <c r="H182">
        <v>9.99331231489443E-2</v>
      </c>
      <c r="I182">
        <v>0.9</v>
      </c>
      <c r="J182">
        <v>0.6</v>
      </c>
      <c r="K182">
        <v>0.6</v>
      </c>
    </row>
    <row r="183" spans="1:11">
      <c r="A183" t="s">
        <v>1325</v>
      </c>
      <c r="B183" t="s">
        <v>1206</v>
      </c>
      <c r="C183" t="s">
        <v>1919</v>
      </c>
      <c r="D183">
        <v>1.6640681177413901</v>
      </c>
      <c r="E183">
        <v>0.339740118127283</v>
      </c>
      <c r="F183" s="68">
        <f>MaterialsTable[[#This Row],[Thickness (in)]]/MaterialsTable[[#This Row],[Conductivity (Btu*in/hr*ft^2*F)]]</f>
        <v>4.8980618683306343</v>
      </c>
      <c r="G183">
        <v>16.543409552678298</v>
      </c>
      <c r="H183">
        <v>0.19986624629788899</v>
      </c>
      <c r="I183">
        <v>0.9</v>
      </c>
      <c r="J183">
        <v>0.7</v>
      </c>
      <c r="K183">
        <v>0.7</v>
      </c>
    </row>
    <row r="184" spans="1:11">
      <c r="A184" t="s">
        <v>1434</v>
      </c>
      <c r="B184" t="s">
        <v>1206</v>
      </c>
      <c r="C184" t="s">
        <v>1919</v>
      </c>
      <c r="D184">
        <v>3.0271605503886501</v>
      </c>
      <c r="E184">
        <v>0.339740118127283</v>
      </c>
      <c r="F184" s="68">
        <f>MaterialsTable[[#This Row],[Thickness (in)]]/MaterialsTable[[#This Row],[Conductivity (Btu*in/hr*ft^2*F)]]</f>
        <v>8.9102239884856047</v>
      </c>
      <c r="G184">
        <v>16.543409552678298</v>
      </c>
      <c r="H184">
        <v>0.19986624629788899</v>
      </c>
      <c r="I184">
        <v>0.9</v>
      </c>
      <c r="J184">
        <v>0.7</v>
      </c>
      <c r="K184">
        <v>0.7</v>
      </c>
    </row>
    <row r="185" spans="1:11">
      <c r="A185" t="s">
        <v>1379</v>
      </c>
      <c r="B185" t="s">
        <v>1206</v>
      </c>
      <c r="C185" t="s">
        <v>1919</v>
      </c>
      <c r="D185">
        <v>3.1322396869875502</v>
      </c>
      <c r="E185">
        <v>0.339740118127283</v>
      </c>
      <c r="F185" s="68">
        <f>MaterialsTable[[#This Row],[Thickness (in)]]/MaterialsTable[[#This Row],[Conductivity (Btu*in/hr*ft^2*F)]]</f>
        <v>9.2195166830844002</v>
      </c>
      <c r="G185">
        <v>16.543409552678298</v>
      </c>
      <c r="H185">
        <v>0.19986624629788899</v>
      </c>
      <c r="I185">
        <v>0.9</v>
      </c>
      <c r="J185">
        <v>0.7</v>
      </c>
      <c r="K185">
        <v>0.7</v>
      </c>
    </row>
    <row r="186" spans="1:11">
      <c r="A186" t="s">
        <v>1232</v>
      </c>
      <c r="B186" t="s">
        <v>1206</v>
      </c>
      <c r="C186" t="s">
        <v>1919</v>
      </c>
      <c r="D186">
        <v>3.2375640082385102</v>
      </c>
      <c r="E186">
        <v>0.339740118127283</v>
      </c>
      <c r="F186" s="68">
        <f>MaterialsTable[[#This Row],[Thickness (in)]]/MaterialsTable[[#This Row],[Conductivity (Btu*in/hr*ft^2*F)]]</f>
        <v>9.529531060637245</v>
      </c>
      <c r="G186">
        <v>16.543409552678298</v>
      </c>
      <c r="H186">
        <v>0.19986624629788899</v>
      </c>
      <c r="I186">
        <v>0.9</v>
      </c>
      <c r="J186">
        <v>0.7</v>
      </c>
      <c r="K186">
        <v>0.7</v>
      </c>
    </row>
    <row r="187" spans="1:11">
      <c r="A187" t="s">
        <v>1326</v>
      </c>
      <c r="B187" t="s">
        <v>1206</v>
      </c>
      <c r="C187" t="s">
        <v>1919</v>
      </c>
      <c r="D187">
        <v>3.4904640163019902</v>
      </c>
      <c r="E187">
        <v>0.339740118127283</v>
      </c>
      <c r="F187" s="68">
        <f>MaterialsTable[[#This Row],[Thickness (in)]]/MaterialsTable[[#This Row],[Conductivity (Btu*in/hr*ft^2*F)]]</f>
        <v>10.273923596489404</v>
      </c>
      <c r="G187">
        <v>16.543409552678298</v>
      </c>
      <c r="H187">
        <v>0.19986624629788899</v>
      </c>
      <c r="I187">
        <v>0.9</v>
      </c>
      <c r="J187">
        <v>0.7</v>
      </c>
      <c r="K187">
        <v>0.7</v>
      </c>
    </row>
    <row r="188" spans="1:11">
      <c r="A188" t="s">
        <v>1301</v>
      </c>
      <c r="B188" t="s">
        <v>1206</v>
      </c>
      <c r="C188" t="s">
        <v>1919</v>
      </c>
      <c r="D188">
        <v>4.22089740850772</v>
      </c>
      <c r="E188">
        <v>0.339740118127283</v>
      </c>
      <c r="F188" s="68">
        <f>MaterialsTable[[#This Row],[Thickness (in)]]/MaterialsTable[[#This Row],[Conductivity (Btu*in/hr*ft^2*F)]]</f>
        <v>12.423900455954891</v>
      </c>
      <c r="G188">
        <v>16.543409552678298</v>
      </c>
      <c r="H188">
        <v>0.19986624629788899</v>
      </c>
      <c r="I188">
        <v>0.9</v>
      </c>
      <c r="J188">
        <v>0.7</v>
      </c>
      <c r="K188">
        <v>0.7</v>
      </c>
    </row>
    <row r="189" spans="1:11">
      <c r="A189" t="s">
        <v>1423</v>
      </c>
      <c r="B189" t="s">
        <v>1206</v>
      </c>
      <c r="C189" t="s">
        <v>1919</v>
      </c>
      <c r="D189">
        <v>4.3484333976229896</v>
      </c>
      <c r="E189">
        <v>0.339740118127283</v>
      </c>
      <c r="F189" s="68">
        <f>MaterialsTable[[#This Row],[Thickness (in)]]/MaterialsTable[[#This Row],[Conductivity (Btu*in/hr*ft^2*F)]]</f>
        <v>12.79929324094088</v>
      </c>
      <c r="G189">
        <v>16.543409552678298</v>
      </c>
      <c r="H189">
        <v>0.19986624629788899</v>
      </c>
      <c r="I189">
        <v>0.9</v>
      </c>
      <c r="J189">
        <v>0.7</v>
      </c>
      <c r="K189">
        <v>0.7</v>
      </c>
    </row>
    <row r="190" spans="1:11">
      <c r="A190" t="s">
        <v>1408</v>
      </c>
      <c r="B190" t="s">
        <v>1206</v>
      </c>
      <c r="C190" t="s">
        <v>1919</v>
      </c>
      <c r="D190">
        <v>4.4537577188739803</v>
      </c>
      <c r="E190">
        <v>0.339740118127283</v>
      </c>
      <c r="F190" s="68">
        <f>MaterialsTable[[#This Row],[Thickness (in)]]/MaterialsTable[[#This Row],[Conductivity (Btu*in/hr*ft^2*F)]]</f>
        <v>13.109307618493817</v>
      </c>
      <c r="G190">
        <v>16.543409552678298</v>
      </c>
      <c r="H190">
        <v>0.19986624629788899</v>
      </c>
      <c r="I190">
        <v>0.9</v>
      </c>
      <c r="J190">
        <v>0.7</v>
      </c>
      <c r="K190">
        <v>0.7</v>
      </c>
    </row>
    <row r="191" spans="1:11">
      <c r="A191" t="s">
        <v>1312</v>
      </c>
      <c r="B191" t="s">
        <v>1206</v>
      </c>
      <c r="C191" t="s">
        <v>1919</v>
      </c>
      <c r="D191">
        <v>4.7774180882834996</v>
      </c>
      <c r="E191">
        <v>0.339740118127283</v>
      </c>
      <c r="F191" s="68">
        <f>MaterialsTable[[#This Row],[Thickness (in)]]/MaterialsTable[[#This Row],[Conductivity (Btu*in/hr*ft^2*F)]]</f>
        <v>14.061978063166649</v>
      </c>
      <c r="G191">
        <v>16.543409552678298</v>
      </c>
      <c r="H191">
        <v>0.19986624629788899</v>
      </c>
      <c r="I191">
        <v>0.9</v>
      </c>
      <c r="J191">
        <v>0.7</v>
      </c>
      <c r="K191">
        <v>0.7</v>
      </c>
    </row>
    <row r="192" spans="1:11">
      <c r="A192" t="s">
        <v>1332</v>
      </c>
      <c r="B192" t="s">
        <v>1206</v>
      </c>
      <c r="C192" t="s">
        <v>1919</v>
      </c>
      <c r="D192">
        <v>4.9382873472811797</v>
      </c>
      <c r="E192">
        <v>0.339740118127283</v>
      </c>
      <c r="F192" s="68">
        <f>MaterialsTable[[#This Row],[Thickness (in)]]/MaterialsTable[[#This Row],[Conductivity (Btu*in/hr*ft^2*F)]]</f>
        <v>14.53548487150128</v>
      </c>
      <c r="G192">
        <v>16.543409552678298</v>
      </c>
      <c r="H192">
        <v>0.19986624629788899</v>
      </c>
      <c r="I192">
        <v>0.9</v>
      </c>
      <c r="J192">
        <v>0.7</v>
      </c>
      <c r="K192">
        <v>0.7</v>
      </c>
    </row>
    <row r="193" spans="1:11">
      <c r="A193" t="s">
        <v>1432</v>
      </c>
      <c r="B193" t="s">
        <v>1206</v>
      </c>
      <c r="C193" t="s">
        <v>1919</v>
      </c>
      <c r="D193">
        <v>5.3881759529527198</v>
      </c>
      <c r="E193">
        <v>0.339740118127283</v>
      </c>
      <c r="F193" s="68">
        <f>MaterialsTable[[#This Row],[Thickness (in)]]/MaterialsTable[[#This Row],[Conductivity (Btu*in/hr*ft^2*F)]]</f>
        <v>15.859698827013563</v>
      </c>
      <c r="G193">
        <v>16.543409552678298</v>
      </c>
      <c r="H193">
        <v>0.19986624629788899</v>
      </c>
      <c r="I193">
        <v>0.9</v>
      </c>
      <c r="J193">
        <v>0.7</v>
      </c>
      <c r="K193">
        <v>0.7</v>
      </c>
    </row>
    <row r="194" spans="1:11">
      <c r="A194" t="s">
        <v>1402</v>
      </c>
      <c r="B194" t="s">
        <v>1206</v>
      </c>
      <c r="C194" t="s">
        <v>1919</v>
      </c>
      <c r="D194">
        <v>5.48746171420433</v>
      </c>
      <c r="E194">
        <v>0.339740118127283</v>
      </c>
      <c r="F194" s="68">
        <f>MaterialsTable[[#This Row],[Thickness (in)]]/MaterialsTable[[#This Row],[Conductivity (Btu*in/hr*ft^2*F)]]</f>
        <v>16.15193914822995</v>
      </c>
      <c r="G194">
        <v>16.543409552678298</v>
      </c>
      <c r="H194">
        <v>0.19986624629788899</v>
      </c>
      <c r="I194">
        <v>0.9</v>
      </c>
      <c r="J194">
        <v>0.7</v>
      </c>
      <c r="K194">
        <v>0.7</v>
      </c>
    </row>
    <row r="195" spans="1:11">
      <c r="A195" t="s">
        <v>1254</v>
      </c>
      <c r="B195" t="s">
        <v>1206</v>
      </c>
      <c r="C195" t="s">
        <v>1919</v>
      </c>
      <c r="D195">
        <v>6.1454143292144501</v>
      </c>
      <c r="E195">
        <v>0.339740118127283</v>
      </c>
      <c r="F195" s="68">
        <f>MaterialsTable[[#This Row],[Thickness (in)]]/MaterialsTable[[#This Row],[Conductivity (Btu*in/hr*ft^2*F)]]</f>
        <v>18.088574181610433</v>
      </c>
      <c r="G195">
        <v>16.543409552678298</v>
      </c>
      <c r="H195">
        <v>0.19986624629788899</v>
      </c>
      <c r="I195">
        <v>0.9</v>
      </c>
      <c r="J195">
        <v>0.7</v>
      </c>
      <c r="K195">
        <v>0.7</v>
      </c>
    </row>
    <row r="196" spans="1:11">
      <c r="A196" t="s">
        <v>1363</v>
      </c>
      <c r="B196" t="s">
        <v>1206</v>
      </c>
      <c r="C196" t="s">
        <v>1919</v>
      </c>
      <c r="D196">
        <v>6.6687194890190202</v>
      </c>
      <c r="E196">
        <v>0.339740118127283</v>
      </c>
      <c r="F196" s="68">
        <f>MaterialsTable[[#This Row],[Thickness (in)]]/MaterialsTable[[#This Row],[Conductivity (Btu*in/hr*ft^2*F)]]</f>
        <v>19.628884353659394</v>
      </c>
      <c r="G196">
        <v>16.543409552678298</v>
      </c>
      <c r="H196">
        <v>0.19986624629788899</v>
      </c>
      <c r="I196">
        <v>0.9</v>
      </c>
      <c r="J196">
        <v>0.7</v>
      </c>
      <c r="K196">
        <v>0.7</v>
      </c>
    </row>
    <row r="197" spans="1:11">
      <c r="A197" t="s">
        <v>1296</v>
      </c>
      <c r="B197" t="s">
        <v>1206</v>
      </c>
      <c r="C197" t="s">
        <v>1919</v>
      </c>
      <c r="D197">
        <v>6.7078491962557898</v>
      </c>
      <c r="E197">
        <v>0.339740118127283</v>
      </c>
      <c r="F197" s="68">
        <f>MaterialsTable[[#This Row],[Thickness (in)]]/MaterialsTable[[#This Row],[Conductivity (Btu*in/hr*ft^2*F)]]</f>
        <v>19.744059763182594</v>
      </c>
      <c r="G197">
        <v>16.543409552678298</v>
      </c>
      <c r="H197">
        <v>0.19986624629788899</v>
      </c>
      <c r="I197">
        <v>0.9</v>
      </c>
      <c r="J197">
        <v>0.7</v>
      </c>
      <c r="K197">
        <v>0.7</v>
      </c>
    </row>
    <row r="198" spans="1:11">
      <c r="A198" t="s">
        <v>1275</v>
      </c>
      <c r="B198" t="s">
        <v>1206</v>
      </c>
      <c r="C198" t="s">
        <v>1919</v>
      </c>
      <c r="D198">
        <v>7.0155990830339796</v>
      </c>
      <c r="E198">
        <v>0.339740118127283</v>
      </c>
      <c r="F198" s="68">
        <f>MaterialsTable[[#This Row],[Thickness (in)]]/MaterialsTable[[#This Row],[Conductivity (Btu*in/hr*ft^2*F)]]</f>
        <v>20.649898874779336</v>
      </c>
      <c r="G198">
        <v>16.543409552678298</v>
      </c>
      <c r="H198">
        <v>0.19986624629788899</v>
      </c>
      <c r="I198">
        <v>0.9</v>
      </c>
      <c r="J198">
        <v>0.7</v>
      </c>
      <c r="K198">
        <v>0.7</v>
      </c>
    </row>
    <row r="199" spans="1:11">
      <c r="A199" t="s">
        <v>1384</v>
      </c>
      <c r="B199" t="s">
        <v>1206</v>
      </c>
      <c r="C199" t="s">
        <v>1919</v>
      </c>
      <c r="D199">
        <v>7.2850566772333103</v>
      </c>
      <c r="E199">
        <v>0.339740118127283</v>
      </c>
      <c r="F199" s="68">
        <f>MaterialsTable[[#This Row],[Thickness (in)]]/MaterialsTable[[#This Row],[Conductivity (Btu*in/hr*ft^2*F)]]</f>
        <v>21.443027445183784</v>
      </c>
      <c r="G199">
        <v>16.543409552678298</v>
      </c>
      <c r="H199">
        <v>0.19986624629788899</v>
      </c>
      <c r="I199">
        <v>0.9</v>
      </c>
      <c r="J199">
        <v>0.7</v>
      </c>
      <c r="K199">
        <v>0.7</v>
      </c>
    </row>
    <row r="200" spans="1:11">
      <c r="A200" t="s">
        <v>1283</v>
      </c>
      <c r="B200" t="s">
        <v>1206</v>
      </c>
      <c r="C200" t="s">
        <v>1919</v>
      </c>
      <c r="D200">
        <v>8.1234986754354299</v>
      </c>
      <c r="E200">
        <v>0.339740118127283</v>
      </c>
      <c r="F200" s="68">
        <f>MaterialsTable[[#This Row],[Thickness (in)]]/MaterialsTable[[#This Row],[Conductivity (Btu*in/hr*ft^2*F)]]</f>
        <v>23.910919676527506</v>
      </c>
      <c r="G200">
        <v>16.543409552678298</v>
      </c>
      <c r="H200">
        <v>0.19986624629788899</v>
      </c>
      <c r="I200">
        <v>0.9</v>
      </c>
      <c r="J200">
        <v>0.7</v>
      </c>
      <c r="K200">
        <v>0.7</v>
      </c>
    </row>
    <row r="201" spans="1:11">
      <c r="A201" t="s">
        <v>1367</v>
      </c>
      <c r="B201" t="s">
        <v>1206</v>
      </c>
      <c r="C201" t="s">
        <v>1919</v>
      </c>
      <c r="D201">
        <v>10.694793057192999</v>
      </c>
      <c r="E201">
        <v>0.339740118127283</v>
      </c>
      <c r="F201" s="68">
        <f>MaterialsTable[[#This Row],[Thickness (in)]]/MaterialsTable[[#This Row],[Conductivity (Btu*in/hr*ft^2*F)]]</f>
        <v>31.479335193455768</v>
      </c>
      <c r="G201">
        <v>16.543409552678298</v>
      </c>
      <c r="H201">
        <v>0.19986624629788899</v>
      </c>
      <c r="I201">
        <v>0.9</v>
      </c>
      <c r="J201">
        <v>0.7</v>
      </c>
      <c r="K201">
        <v>0.7</v>
      </c>
    </row>
    <row r="202" spans="1:11" s="68" customFormat="1">
      <c r="A202" s="68" t="s">
        <v>2282</v>
      </c>
      <c r="B202" s="68" t="s">
        <v>1206</v>
      </c>
      <c r="C202" s="68" t="s">
        <v>1919</v>
      </c>
      <c r="D202" s="68">
        <v>1.7692460809999999</v>
      </c>
      <c r="E202" s="68">
        <v>0.339740118127283</v>
      </c>
      <c r="F202" s="68">
        <f>MaterialsTable[[#This Row],[Thickness (in)]]/MaterialsTable[[#This Row],[Conductivity (Btu*in/hr*ft^2*F)]]</f>
        <v>5.2076454519190909</v>
      </c>
      <c r="G202" s="68">
        <v>16.543409552678298</v>
      </c>
      <c r="H202" s="68">
        <v>0.19986624629788899</v>
      </c>
      <c r="I202" s="68">
        <v>0.9</v>
      </c>
      <c r="J202" s="68">
        <v>0.7</v>
      </c>
      <c r="K202" s="68">
        <v>0.7</v>
      </c>
    </row>
    <row r="203" spans="1:11" s="68" customFormat="1">
      <c r="A203" s="68" t="s">
        <v>2283</v>
      </c>
      <c r="B203" s="68" t="s">
        <v>1206</v>
      </c>
      <c r="C203" s="68" t="s">
        <v>1919</v>
      </c>
      <c r="D203" s="68">
        <v>3.2373495609999998</v>
      </c>
      <c r="E203" s="68">
        <v>0.339740118127283</v>
      </c>
      <c r="F203" s="68">
        <f>MaterialsTable[[#This Row],[Thickness (in)]]/MaterialsTable[[#This Row],[Conductivity (Btu*in/hr*ft^2*F)]]</f>
        <v>9.5288998509947334</v>
      </c>
      <c r="G203" s="68">
        <v>16.543409552678298</v>
      </c>
      <c r="H203" s="68">
        <v>0.19986624629788899</v>
      </c>
      <c r="I203" s="68">
        <v>0.9</v>
      </c>
      <c r="J203" s="68">
        <v>0.7</v>
      </c>
      <c r="K203" s="68">
        <v>0.7</v>
      </c>
    </row>
    <row r="204" spans="1:11" s="68" customFormat="1">
      <c r="A204" s="68" t="s">
        <v>2284</v>
      </c>
      <c r="B204" s="68" t="s">
        <v>1206</v>
      </c>
      <c r="C204" s="68" t="s">
        <v>1919</v>
      </c>
      <c r="D204" s="68">
        <v>3.8281285509999998</v>
      </c>
      <c r="E204" s="68">
        <v>0.339740118127283</v>
      </c>
      <c r="F204" s="68">
        <f>MaterialsTable[[#This Row],[Thickness (in)]]/MaterialsTable[[#This Row],[Conductivity (Btu*in/hr*ft^2*F)]]</f>
        <v>11.267814269628877</v>
      </c>
      <c r="G204" s="68">
        <v>16.543409552678298</v>
      </c>
      <c r="H204" s="68">
        <v>0.19986624629788899</v>
      </c>
      <c r="I204" s="68">
        <v>0.9</v>
      </c>
      <c r="J204" s="68">
        <v>0.7</v>
      </c>
      <c r="K204" s="68">
        <v>0.7</v>
      </c>
    </row>
    <row r="205" spans="1:11" s="68" customFormat="1">
      <c r="A205" s="68" t="s">
        <v>2285</v>
      </c>
      <c r="B205" s="68" t="s">
        <v>1206</v>
      </c>
      <c r="C205" s="68" t="s">
        <v>1919</v>
      </c>
      <c r="D205" s="68">
        <v>4.4534868679999997</v>
      </c>
      <c r="E205" s="68">
        <v>0.339740118127283</v>
      </c>
      <c r="F205" s="68">
        <f>MaterialsTable[[#This Row],[Thickness (in)]]/MaterialsTable[[#This Row],[Conductivity (Btu*in/hr*ft^2*F)]]</f>
        <v>13.108510388907057</v>
      </c>
      <c r="G205" s="68">
        <v>16.543409552678298</v>
      </c>
      <c r="H205" s="68">
        <v>0.19986624629788899</v>
      </c>
      <c r="I205" s="68">
        <v>0.9</v>
      </c>
      <c r="J205" s="68">
        <v>0.7</v>
      </c>
      <c r="K205" s="68">
        <v>0.7</v>
      </c>
    </row>
    <row r="206" spans="1:11" s="68" customFormat="1">
      <c r="A206" s="68" t="s">
        <v>2286</v>
      </c>
      <c r="B206" s="68" t="s">
        <v>1206</v>
      </c>
      <c r="C206" s="68" t="s">
        <v>1919</v>
      </c>
      <c r="D206" s="68">
        <v>4.9616451640000001</v>
      </c>
      <c r="E206" s="68">
        <v>0.339740118127283</v>
      </c>
      <c r="F206" s="68">
        <f>MaterialsTable[[#This Row],[Thickness (in)]]/MaterialsTable[[#This Row],[Conductivity (Btu*in/hr*ft^2*F)]]</f>
        <v>14.604236883620347</v>
      </c>
      <c r="G206" s="68">
        <v>16.543409552678298</v>
      </c>
      <c r="H206" s="68">
        <v>0.19986624629788899</v>
      </c>
      <c r="I206" s="68">
        <v>0.9</v>
      </c>
      <c r="J206" s="68">
        <v>0.7</v>
      </c>
      <c r="K206" s="68">
        <v>0.7</v>
      </c>
    </row>
    <row r="207" spans="1:11" s="68" customFormat="1">
      <c r="A207" s="68" t="s">
        <v>2287</v>
      </c>
      <c r="B207" s="68" t="s">
        <v>1206</v>
      </c>
      <c r="C207" s="68" t="s">
        <v>1919</v>
      </c>
      <c r="D207" s="68">
        <v>5.9119671729999999</v>
      </c>
      <c r="E207" s="68">
        <v>0.339740118127283</v>
      </c>
      <c r="F207" s="68">
        <f>MaterialsTable[[#This Row],[Thickness (in)]]/MaterialsTable[[#This Row],[Conductivity (Btu*in/hr*ft^2*F)]]</f>
        <v>17.401439681565932</v>
      </c>
      <c r="G207" s="68">
        <v>16.543409552678298</v>
      </c>
      <c r="H207" s="68">
        <v>0.19986624629788899</v>
      </c>
      <c r="I207" s="68">
        <v>0.9</v>
      </c>
      <c r="J207" s="68">
        <v>0.7</v>
      </c>
      <c r="K207" s="68">
        <v>0.7</v>
      </c>
    </row>
    <row r="208" spans="1:11" s="68" customFormat="1">
      <c r="A208" s="68" t="s">
        <v>2288</v>
      </c>
      <c r="B208" s="68" t="s">
        <v>1206</v>
      </c>
      <c r="C208" s="68" t="s">
        <v>1919</v>
      </c>
      <c r="D208" s="68">
        <v>6.6683459149999997</v>
      </c>
      <c r="E208" s="68">
        <v>0.339740118127283</v>
      </c>
      <c r="F208" s="68">
        <f>MaterialsTable[[#This Row],[Thickness (in)]]/MaterialsTable[[#This Row],[Conductivity (Btu*in/hr*ft^2*F)]]</f>
        <v>19.627784766065563</v>
      </c>
      <c r="G208" s="68">
        <v>16.543409552678298</v>
      </c>
      <c r="H208" s="68">
        <v>0.19986624629788899</v>
      </c>
      <c r="I208" s="68">
        <v>0.9</v>
      </c>
      <c r="J208" s="68">
        <v>0.7</v>
      </c>
      <c r="K208" s="68">
        <v>0.7</v>
      </c>
    </row>
    <row r="209" spans="1:11" s="68" customFormat="1">
      <c r="A209" s="68" t="s">
        <v>2289</v>
      </c>
      <c r="B209" s="68" t="s">
        <v>1206</v>
      </c>
      <c r="C209" s="68" t="s">
        <v>1919</v>
      </c>
      <c r="D209" s="68">
        <v>9.4417346339999995</v>
      </c>
      <c r="E209" s="68">
        <v>0.339740118127283</v>
      </c>
      <c r="F209" s="68">
        <f>MaterialsTable[[#This Row],[Thickness (in)]]/MaterialsTable[[#This Row],[Conductivity (Btu*in/hr*ft^2*F)]]</f>
        <v>27.791050070991826</v>
      </c>
      <c r="G209" s="68">
        <v>16.543409552678298</v>
      </c>
      <c r="H209" s="68">
        <v>0.19986624629788899</v>
      </c>
      <c r="I209" s="68">
        <v>0.9</v>
      </c>
      <c r="J209" s="68">
        <v>0.7</v>
      </c>
      <c r="K209" s="68">
        <v>0.7</v>
      </c>
    </row>
    <row r="210" spans="1:11">
      <c r="A210" t="s">
        <v>1391</v>
      </c>
      <c r="B210" t="s">
        <v>1206</v>
      </c>
      <c r="C210" t="s">
        <v>1922</v>
      </c>
      <c r="D210">
        <v>5.9055118110236199E-2</v>
      </c>
      <c r="E210">
        <v>311.72889206127797</v>
      </c>
      <c r="F210" s="68">
        <f>MaterialsTable[[#This Row],[Thickness (in)]]/MaterialsTable[[#This Row],[Conductivity (Btu*in/hr*ft^2*F)]]</f>
        <v>1.8944383922754092E-4</v>
      </c>
      <c r="G210">
        <v>479.999848955495</v>
      </c>
      <c r="H210">
        <v>9.7926817617273398E-2</v>
      </c>
      <c r="I210">
        <v>0.9</v>
      </c>
      <c r="J210">
        <v>0.6</v>
      </c>
      <c r="K210">
        <v>0.6</v>
      </c>
    </row>
    <row r="211" spans="1:11">
      <c r="A211" t="s">
        <v>1428</v>
      </c>
      <c r="B211" t="s">
        <v>1206</v>
      </c>
      <c r="C211" t="s">
        <v>1919</v>
      </c>
      <c r="D211">
        <v>6.6653543307086602</v>
      </c>
      <c r="E211">
        <v>0.339740118127283</v>
      </c>
      <c r="F211" s="68">
        <f>MaterialsTable[[#This Row],[Thickness (in)]]/MaterialsTable[[#This Row],[Conductivity (Btu*in/hr*ft^2*F)]]</f>
        <v>19.618979258173738</v>
      </c>
      <c r="G211">
        <v>16.543409552678298</v>
      </c>
      <c r="H211">
        <v>0.19986624629788899</v>
      </c>
      <c r="I211">
        <v>0.9</v>
      </c>
      <c r="J211">
        <v>0.7</v>
      </c>
      <c r="K211">
        <v>0.7</v>
      </c>
    </row>
    <row r="212" spans="1:11">
      <c r="A212" t="s">
        <v>1273</v>
      </c>
      <c r="B212" t="s">
        <v>1206</v>
      </c>
      <c r="C212" t="s">
        <v>1919</v>
      </c>
      <c r="D212">
        <v>7.3543307086614202</v>
      </c>
      <c r="E212">
        <v>0.339740118127283</v>
      </c>
      <c r="F212" s="68">
        <f>MaterialsTable[[#This Row],[Thickness (in)]]/MaterialsTable[[#This Row],[Conductivity (Btu*in/hr*ft^2*F)]]</f>
        <v>21.646930451428567</v>
      </c>
      <c r="G212">
        <v>16.543409552678298</v>
      </c>
      <c r="H212">
        <v>0.19986624629788899</v>
      </c>
      <c r="I212">
        <v>0.9</v>
      </c>
      <c r="J212">
        <v>0.7</v>
      </c>
      <c r="K212">
        <v>0.7</v>
      </c>
    </row>
    <row r="213" spans="1:11">
      <c r="A213" t="s">
        <v>1378</v>
      </c>
      <c r="B213" t="s">
        <v>1206</v>
      </c>
      <c r="C213" t="s">
        <v>1919</v>
      </c>
      <c r="D213">
        <v>8.28740157480315</v>
      </c>
      <c r="E213">
        <v>0.339740118127283</v>
      </c>
      <c r="F213" s="68">
        <f>MaterialsTable[[#This Row],[Thickness (in)]]/MaterialsTable[[#This Row],[Conductivity (Btu*in/hr*ft^2*F)]]</f>
        <v>24.393355781722224</v>
      </c>
      <c r="G213">
        <v>16.543409552678298</v>
      </c>
      <c r="H213">
        <v>0.19986624629788899</v>
      </c>
      <c r="I213">
        <v>0.9</v>
      </c>
      <c r="J213">
        <v>0.7</v>
      </c>
      <c r="K213">
        <v>0.7</v>
      </c>
    </row>
    <row r="214" spans="1:11">
      <c r="A214" t="s">
        <v>1425</v>
      </c>
      <c r="B214" t="s">
        <v>1206</v>
      </c>
      <c r="C214" t="s">
        <v>1919</v>
      </c>
      <c r="D214">
        <v>9.2834645669291405</v>
      </c>
      <c r="E214">
        <v>0.339740118127283</v>
      </c>
      <c r="F214" s="68">
        <f>MaterialsTable[[#This Row],[Thickness (in)]]/MaterialsTable[[#This Row],[Conductivity (Btu*in/hr*ft^2*F)]]</f>
        <v>27.325193792542063</v>
      </c>
      <c r="G214">
        <v>16.543409552678298</v>
      </c>
      <c r="H214">
        <v>0.19986624629788899</v>
      </c>
      <c r="I214">
        <v>0.9</v>
      </c>
      <c r="J214">
        <v>0.7</v>
      </c>
      <c r="K214">
        <v>0.7</v>
      </c>
    </row>
    <row r="215" spans="1:11">
      <c r="A215" t="s">
        <v>1331</v>
      </c>
      <c r="B215" t="s">
        <v>1206</v>
      </c>
      <c r="C215" t="s">
        <v>1919</v>
      </c>
      <c r="D215">
        <v>10.240157480315</v>
      </c>
      <c r="E215">
        <v>0.339740118127283</v>
      </c>
      <c r="F215" s="68">
        <f>MaterialsTable[[#This Row],[Thickness (in)]]/MaterialsTable[[#This Row],[Conductivity (Btu*in/hr*ft^2*F)]]</f>
        <v>30.141148878033132</v>
      </c>
      <c r="G215">
        <v>16.543409552678298</v>
      </c>
      <c r="H215">
        <v>0.19986624629788899</v>
      </c>
      <c r="I215">
        <v>0.9</v>
      </c>
      <c r="J215">
        <v>0.7</v>
      </c>
      <c r="K215">
        <v>0.7</v>
      </c>
    </row>
    <row r="216" spans="1:11">
      <c r="A216" t="s">
        <v>1276</v>
      </c>
      <c r="B216" t="s">
        <v>1206</v>
      </c>
      <c r="C216" t="s">
        <v>1919</v>
      </c>
      <c r="D216">
        <v>10.354330708661401</v>
      </c>
      <c r="E216">
        <v>0.339740118127283</v>
      </c>
      <c r="F216" s="68">
        <f>MaterialsTable[[#This Row],[Thickness (in)]]/MaterialsTable[[#This Row],[Conductivity (Btu*in/hr*ft^2*F)]]</f>
        <v>30.477209361486622</v>
      </c>
      <c r="G216">
        <v>16.543409552678298</v>
      </c>
      <c r="H216">
        <v>0.19986624629788899</v>
      </c>
      <c r="I216">
        <v>0.9</v>
      </c>
      <c r="J216">
        <v>0.7</v>
      </c>
      <c r="K216">
        <v>0.7</v>
      </c>
    </row>
    <row r="217" spans="1:11">
      <c r="A217" t="s">
        <v>1421</v>
      </c>
      <c r="B217" t="s">
        <v>1206</v>
      </c>
      <c r="C217" t="s">
        <v>1919</v>
      </c>
      <c r="D217">
        <v>11.578740157480301</v>
      </c>
      <c r="E217">
        <v>0.339740118127283</v>
      </c>
      <c r="F217" s="68">
        <f>MaterialsTable[[#This Row],[Thickness (in)]]/MaterialsTable[[#This Row],[Conductivity (Btu*in/hr*ft^2*F)]]</f>
        <v>34.081168339213761</v>
      </c>
      <c r="G217">
        <v>16.543409552678298</v>
      </c>
      <c r="H217">
        <v>0.19986624629788899</v>
      </c>
      <c r="I217">
        <v>0.9</v>
      </c>
      <c r="J217">
        <v>0.7</v>
      </c>
      <c r="K217">
        <v>0.7</v>
      </c>
    </row>
    <row r="218" spans="1:11">
      <c r="A218" t="s">
        <v>1366</v>
      </c>
      <c r="B218" t="s">
        <v>1206</v>
      </c>
      <c r="C218" t="s">
        <v>1919</v>
      </c>
      <c r="D218">
        <v>11.692913385826801</v>
      </c>
      <c r="E218">
        <v>0.339740118127283</v>
      </c>
      <c r="F218" s="68">
        <f>MaterialsTable[[#This Row],[Thickness (in)]]/MaterialsTable[[#This Row],[Conductivity (Btu*in/hr*ft^2*F)]]</f>
        <v>34.417228822667546</v>
      </c>
      <c r="G218">
        <v>16.543409552678298</v>
      </c>
      <c r="H218">
        <v>0.19986624629788899</v>
      </c>
      <c r="I218">
        <v>0.9</v>
      </c>
      <c r="J218">
        <v>0.7</v>
      </c>
      <c r="K218">
        <v>0.7</v>
      </c>
    </row>
    <row r="219" spans="1:11">
      <c r="A219" t="s">
        <v>1365</v>
      </c>
      <c r="B219" t="s">
        <v>1206</v>
      </c>
      <c r="C219" t="s">
        <v>1923</v>
      </c>
      <c r="D219">
        <v>0.37401574803149601</v>
      </c>
      <c r="E219">
        <v>1.10935548776256</v>
      </c>
      <c r="F219" s="68">
        <f>MaterialsTable[[#This Row],[Thickness (in)]]/MaterialsTable[[#This Row],[Conductivity (Btu*in/hr*ft^2*F)]]</f>
        <v>0.33714688587861225</v>
      </c>
      <c r="G219">
        <v>69.999847914425203</v>
      </c>
      <c r="H219">
        <v>0.348715009076144</v>
      </c>
      <c r="I219">
        <v>0.9</v>
      </c>
      <c r="J219">
        <v>0.7</v>
      </c>
      <c r="K219">
        <v>0.7</v>
      </c>
    </row>
    <row r="220" spans="1:11">
      <c r="A220" t="s">
        <v>1247</v>
      </c>
      <c r="B220" t="s">
        <v>1206</v>
      </c>
      <c r="C220" t="s">
        <v>1919</v>
      </c>
      <c r="D220">
        <v>0.79835618012994902</v>
      </c>
      <c r="E220">
        <v>0.339740118127283</v>
      </c>
      <c r="F220" s="68">
        <f>MaterialsTable[[#This Row],[Thickness (in)]]/MaterialsTable[[#This Row],[Conductivity (Btu*in/hr*ft^2*F)]]</f>
        <v>2.3499025800386821</v>
      </c>
      <c r="G220">
        <v>16.543409552678298</v>
      </c>
      <c r="H220">
        <v>0.19986624629788899</v>
      </c>
      <c r="I220">
        <v>0.9</v>
      </c>
      <c r="J220">
        <v>0.7</v>
      </c>
      <c r="K220">
        <v>0.7</v>
      </c>
    </row>
    <row r="221" spans="1:11">
      <c r="A221" t="s">
        <v>1437</v>
      </c>
      <c r="B221" t="s">
        <v>1206</v>
      </c>
      <c r="C221" t="s">
        <v>1919</v>
      </c>
      <c r="D221">
        <v>0.85990615748558696</v>
      </c>
      <c r="E221">
        <v>0.339740118127283</v>
      </c>
      <c r="F221" s="68">
        <f>MaterialsTable[[#This Row],[Thickness (in)]]/MaterialsTable[[#This Row],[Conductivity (Btu*in/hr*ft^2*F)]]</f>
        <v>2.5310704023580306</v>
      </c>
      <c r="G221">
        <v>16.543409552678298</v>
      </c>
      <c r="H221">
        <v>0.19986624629788899</v>
      </c>
      <c r="I221">
        <v>0.9</v>
      </c>
      <c r="J221">
        <v>0.7</v>
      </c>
      <c r="K221">
        <v>0.7</v>
      </c>
    </row>
    <row r="222" spans="1:11">
      <c r="A222" t="s">
        <v>1364</v>
      </c>
      <c r="B222" t="s">
        <v>1206</v>
      </c>
      <c r="C222" t="s">
        <v>1919</v>
      </c>
      <c r="D222">
        <v>0.89947400007135403</v>
      </c>
      <c r="E222">
        <v>0.339740118127283</v>
      </c>
      <c r="F222" s="68">
        <f>MaterialsTable[[#This Row],[Thickness (in)]]/MaterialsTable[[#This Row],[Conductivity (Btu*in/hr*ft^2*F)]]</f>
        <v>2.6475354309918964</v>
      </c>
      <c r="G222">
        <v>16.543409552678298</v>
      </c>
      <c r="H222">
        <v>0.19986624629788899</v>
      </c>
      <c r="I222">
        <v>0.9</v>
      </c>
      <c r="J222">
        <v>0.7</v>
      </c>
      <c r="K222">
        <v>0.7</v>
      </c>
    </row>
    <row r="223" spans="1:11">
      <c r="A223" t="s">
        <v>1413</v>
      </c>
      <c r="B223" t="s">
        <v>1206</v>
      </c>
      <c r="C223" t="s">
        <v>1919</v>
      </c>
      <c r="D223">
        <v>0.927051587328102</v>
      </c>
      <c r="E223">
        <v>0.339740118127283</v>
      </c>
      <c r="F223" s="68">
        <f>MaterialsTable[[#This Row],[Thickness (in)]]/MaterialsTable[[#This Row],[Conductivity (Btu*in/hr*ft^2*F)]]</f>
        <v>2.7287080267064128</v>
      </c>
      <c r="G223">
        <v>16.543409552678298</v>
      </c>
      <c r="H223">
        <v>0.19986624629788899</v>
      </c>
      <c r="I223">
        <v>0.9</v>
      </c>
      <c r="J223">
        <v>0.7</v>
      </c>
      <c r="K223">
        <v>0.7</v>
      </c>
    </row>
    <row r="224" spans="1:11">
      <c r="A224" t="s">
        <v>1299</v>
      </c>
      <c r="B224" t="s">
        <v>1206</v>
      </c>
      <c r="C224" t="s">
        <v>1919</v>
      </c>
      <c r="D224">
        <v>1.2292060216194101</v>
      </c>
      <c r="E224">
        <v>0.339740118127283</v>
      </c>
      <c r="F224" s="68">
        <f>MaterialsTable[[#This Row],[Thickness (in)]]/MaterialsTable[[#This Row],[Conductivity (Btu*in/hr*ft^2*F)]]</f>
        <v>3.6180773362741054</v>
      </c>
      <c r="G224">
        <v>16.543409552678298</v>
      </c>
      <c r="H224">
        <v>0.19986624629788899</v>
      </c>
      <c r="I224">
        <v>0.9</v>
      </c>
      <c r="J224">
        <v>0.7</v>
      </c>
      <c r="K224">
        <v>0.7</v>
      </c>
    </row>
    <row r="225" spans="1:11">
      <c r="A225" t="s">
        <v>1323</v>
      </c>
      <c r="B225" t="s">
        <v>1206</v>
      </c>
      <c r="C225" t="s">
        <v>1919</v>
      </c>
      <c r="D225">
        <v>1.2914475717543299</v>
      </c>
      <c r="E225">
        <v>0.339740118127283</v>
      </c>
      <c r="F225" s="68">
        <f>MaterialsTable[[#This Row],[Thickness (in)]]/MaterialsTable[[#This Row],[Conductivity (Btu*in/hr*ft^2*F)]]</f>
        <v>3.801280752102675</v>
      </c>
      <c r="G225">
        <v>16.543409552678298</v>
      </c>
      <c r="H225">
        <v>0.19986624629788899</v>
      </c>
      <c r="I225">
        <v>0.9</v>
      </c>
      <c r="J225">
        <v>0.7</v>
      </c>
      <c r="K225">
        <v>0.7</v>
      </c>
    </row>
    <row r="226" spans="1:11">
      <c r="A226" t="s">
        <v>1351</v>
      </c>
      <c r="B226" t="s">
        <v>1206</v>
      </c>
      <c r="C226" t="s">
        <v>1919</v>
      </c>
      <c r="D226">
        <v>1.3241688438252599</v>
      </c>
      <c r="E226">
        <v>0.339740118127283</v>
      </c>
      <c r="F226" s="68">
        <f>MaterialsTable[[#This Row],[Thickness (in)]]/MaterialsTable[[#This Row],[Conductivity (Btu*in/hr*ft^2*F)]]</f>
        <v>3.8975934049954106</v>
      </c>
      <c r="G226">
        <v>16.543409552678298</v>
      </c>
      <c r="H226">
        <v>0.19986624629788899</v>
      </c>
      <c r="I226">
        <v>0.9</v>
      </c>
      <c r="J226">
        <v>0.7</v>
      </c>
      <c r="K226">
        <v>0.7</v>
      </c>
    </row>
    <row r="227" spans="1:11">
      <c r="A227" t="s">
        <v>1227</v>
      </c>
      <c r="B227" t="s">
        <v>1206</v>
      </c>
      <c r="C227" t="s">
        <v>1919</v>
      </c>
      <c r="D227">
        <v>1.4929916388578599</v>
      </c>
      <c r="E227">
        <v>0.339740118127283</v>
      </c>
      <c r="F227" s="68">
        <f>MaterialsTable[[#This Row],[Thickness (in)]]/MaterialsTable[[#This Row],[Conductivity (Btu*in/hr*ft^2*F)]]</f>
        <v>4.3945108604998877</v>
      </c>
      <c r="G227">
        <v>16.543409552678298</v>
      </c>
      <c r="H227">
        <v>0.19986624629788899</v>
      </c>
      <c r="I227">
        <v>0.9</v>
      </c>
      <c r="J227">
        <v>0.7</v>
      </c>
      <c r="K227">
        <v>0.7</v>
      </c>
    </row>
    <row r="228" spans="1:11">
      <c r="A228" t="s">
        <v>1298</v>
      </c>
      <c r="B228" t="s">
        <v>1206</v>
      </c>
      <c r="C228" t="s">
        <v>1919</v>
      </c>
      <c r="D228">
        <v>1.50618091971978</v>
      </c>
      <c r="E228">
        <v>0.339740118127283</v>
      </c>
      <c r="F228" s="68">
        <f>MaterialsTable[[#This Row],[Thickness (in)]]/MaterialsTable[[#This Row],[Conductivity (Btu*in/hr*ft^2*F)]]</f>
        <v>4.4333325367111698</v>
      </c>
      <c r="G228">
        <v>16.543409552678298</v>
      </c>
      <c r="H228">
        <v>0.19986624629788899</v>
      </c>
      <c r="I228">
        <v>0.9</v>
      </c>
      <c r="J228">
        <v>0.7</v>
      </c>
      <c r="K228">
        <v>0.7</v>
      </c>
    </row>
    <row r="229" spans="1:11">
      <c r="A229" t="s">
        <v>1272</v>
      </c>
      <c r="B229" t="s">
        <v>1206</v>
      </c>
      <c r="C229" t="s">
        <v>1919</v>
      </c>
      <c r="D229">
        <v>1.5606289766113099</v>
      </c>
      <c r="E229">
        <v>0.339740118127283</v>
      </c>
      <c r="F229" s="68">
        <f>MaterialsTable[[#This Row],[Thickness (in)]]/MaterialsTable[[#This Row],[Conductivity (Btu*in/hr*ft^2*F)]]</f>
        <v>4.5935963795321433</v>
      </c>
      <c r="G229">
        <v>16.543409552678298</v>
      </c>
      <c r="H229">
        <v>0.19986624629788899</v>
      </c>
      <c r="I229">
        <v>0.9</v>
      </c>
      <c r="J229">
        <v>0.7</v>
      </c>
      <c r="K229">
        <v>0.7</v>
      </c>
    </row>
    <row r="230" spans="1:11">
      <c r="A230" t="s">
        <v>1293</v>
      </c>
      <c r="B230" t="s">
        <v>1206</v>
      </c>
      <c r="C230" t="s">
        <v>1919</v>
      </c>
      <c r="D230">
        <v>1.6477458676377501</v>
      </c>
      <c r="E230">
        <v>0.339740118127283</v>
      </c>
      <c r="F230" s="68">
        <f>MaterialsTable[[#This Row],[Thickness (in)]]/MaterialsTable[[#This Row],[Conductivity (Btu*in/hr*ft^2*F)]]</f>
        <v>4.8500185280456787</v>
      </c>
      <c r="G230">
        <v>16.543409552678298</v>
      </c>
      <c r="H230">
        <v>0.19986624629788899</v>
      </c>
      <c r="I230">
        <v>0.9</v>
      </c>
      <c r="J230">
        <v>0.7</v>
      </c>
      <c r="K230">
        <v>0.7</v>
      </c>
    </row>
    <row r="231" spans="1:11">
      <c r="A231" t="s">
        <v>1245</v>
      </c>
      <c r="B231" t="s">
        <v>1206</v>
      </c>
      <c r="C231" t="s">
        <v>1919</v>
      </c>
      <c r="D231">
        <v>1.7258506664890401</v>
      </c>
      <c r="E231">
        <v>0.339740118127283</v>
      </c>
      <c r="F231" s="68">
        <f>MaterialsTable[[#This Row],[Thickness (in)]]/MaterialsTable[[#This Row],[Conductivity (Btu*in/hr*ft^2*F)]]</f>
        <v>5.0799142474026375</v>
      </c>
      <c r="G231">
        <v>16.543409552678298</v>
      </c>
      <c r="H231">
        <v>0.19986624629788899</v>
      </c>
      <c r="I231">
        <v>0.9</v>
      </c>
      <c r="J231">
        <v>0.7</v>
      </c>
      <c r="K231">
        <v>0.7</v>
      </c>
    </row>
    <row r="232" spans="1:11">
      <c r="A232" t="s">
        <v>1340</v>
      </c>
      <c r="B232" t="s">
        <v>1206</v>
      </c>
      <c r="C232" t="s">
        <v>1919</v>
      </c>
      <c r="D232">
        <v>1.88091166420852</v>
      </c>
      <c r="E232">
        <v>0.339740118127283</v>
      </c>
      <c r="F232" s="68">
        <f>MaterialsTable[[#This Row],[Thickness (in)]]/MaterialsTable[[#This Row],[Conductivity (Btu*in/hr*ft^2*F)]]</f>
        <v>5.5363248667142688</v>
      </c>
      <c r="G232">
        <v>16.543409552678298</v>
      </c>
      <c r="H232">
        <v>0.19986624629788899</v>
      </c>
      <c r="I232">
        <v>0.9</v>
      </c>
      <c r="J232">
        <v>0.7</v>
      </c>
      <c r="K232">
        <v>0.7</v>
      </c>
    </row>
    <row r="233" spans="1:11">
      <c r="A233" t="s">
        <v>1393</v>
      </c>
      <c r="B233" t="s">
        <v>1206</v>
      </c>
      <c r="C233" t="s">
        <v>1919</v>
      </c>
      <c r="D233">
        <v>1.9962134317435201</v>
      </c>
      <c r="E233">
        <v>0.339740118127283</v>
      </c>
      <c r="F233" s="68">
        <f>MaterialsTable[[#This Row],[Thickness (in)]]/MaterialsTable[[#This Row],[Conductivity (Btu*in/hr*ft^2*F)]]</f>
        <v>5.8757071220998469</v>
      </c>
      <c r="G233">
        <v>16.543409552678298</v>
      </c>
      <c r="H233">
        <v>0.19986624629788899</v>
      </c>
      <c r="I233">
        <v>0.9</v>
      </c>
      <c r="J233">
        <v>0.7</v>
      </c>
      <c r="K233">
        <v>0.7</v>
      </c>
    </row>
    <row r="234" spans="1:11">
      <c r="A234" t="s">
        <v>1217</v>
      </c>
      <c r="B234" t="s">
        <v>1206</v>
      </c>
      <c r="C234" t="s">
        <v>1919</v>
      </c>
      <c r="D234">
        <v>2.1007537009752402</v>
      </c>
      <c r="E234">
        <v>0.339740118127283</v>
      </c>
      <c r="F234" s="68">
        <f>MaterialsTable[[#This Row],[Thickness (in)]]/MaterialsTable[[#This Row],[Conductivity (Btu*in/hr*ft^2*F)]]</f>
        <v>6.1834137003160654</v>
      </c>
      <c r="G234">
        <v>16.543409552678298</v>
      </c>
      <c r="H234">
        <v>0.19986624629788899</v>
      </c>
      <c r="I234">
        <v>0.9</v>
      </c>
      <c r="J234">
        <v>0.7</v>
      </c>
      <c r="K234">
        <v>0.7</v>
      </c>
    </row>
    <row r="235" spans="1:11">
      <c r="A235" t="s">
        <v>1292</v>
      </c>
      <c r="B235" t="s">
        <v>1206</v>
      </c>
      <c r="C235" t="s">
        <v>1919</v>
      </c>
      <c r="D235">
        <v>2.1226734330708701</v>
      </c>
      <c r="E235">
        <v>0.339740118127283</v>
      </c>
      <c r="F235" s="68">
        <f>MaterialsTable[[#This Row],[Thickness (in)]]/MaterialsTable[[#This Row],[Conductivity (Btu*in/hr*ft^2*F)]]</f>
        <v>6.2479328163287873</v>
      </c>
      <c r="G235">
        <v>16.543409552678298</v>
      </c>
      <c r="H235">
        <v>0.19986624629788899</v>
      </c>
      <c r="I235">
        <v>0.9</v>
      </c>
      <c r="J235">
        <v>0.7</v>
      </c>
      <c r="K235">
        <v>0.7</v>
      </c>
    </row>
    <row r="236" spans="1:11">
      <c r="A236" t="s">
        <v>1216</v>
      </c>
      <c r="B236" t="s">
        <v>1206</v>
      </c>
      <c r="C236" t="s">
        <v>1919</v>
      </c>
      <c r="D236">
        <v>2.7802654509814801</v>
      </c>
      <c r="E236">
        <v>0.339740118127283</v>
      </c>
      <c r="F236" s="68">
        <f>MaterialsTable[[#This Row],[Thickness (in)]]/MaterialsTable[[#This Row],[Conductivity (Btu*in/hr*ft^2*F)]]</f>
        <v>8.1835064587216593</v>
      </c>
      <c r="G236">
        <v>16.543409552678298</v>
      </c>
      <c r="H236">
        <v>0.19986624629788899</v>
      </c>
      <c r="I236">
        <v>0.9</v>
      </c>
      <c r="J236">
        <v>0.7</v>
      </c>
      <c r="K236">
        <v>0.7</v>
      </c>
    </row>
    <row r="237" spans="1:11">
      <c r="A237" t="s">
        <v>1433</v>
      </c>
      <c r="B237" t="s">
        <v>1206</v>
      </c>
      <c r="C237" t="s">
        <v>1919</v>
      </c>
      <c r="D237">
        <v>3.0757053422885501</v>
      </c>
      <c r="E237">
        <v>0.339740118127283</v>
      </c>
      <c r="F237" s="68">
        <f>MaterialsTable[[#This Row],[Thickness (in)]]/MaterialsTable[[#This Row],[Conductivity (Btu*in/hr*ft^2*F)]]</f>
        <v>9.0531120058545547</v>
      </c>
      <c r="G237">
        <v>16.543409552678298</v>
      </c>
      <c r="H237">
        <v>0.19986624629788899</v>
      </c>
      <c r="I237">
        <v>0.9</v>
      </c>
      <c r="J237">
        <v>0.7</v>
      </c>
      <c r="K237">
        <v>0.7</v>
      </c>
    </row>
    <row r="238" spans="1:11">
      <c r="A238" t="s">
        <v>1347</v>
      </c>
      <c r="B238" t="s">
        <v>1206</v>
      </c>
      <c r="C238" t="s">
        <v>1919</v>
      </c>
      <c r="D238">
        <v>3.2001884425583702</v>
      </c>
      <c r="E238">
        <v>0.339740118127283</v>
      </c>
      <c r="F238" s="68">
        <f>MaterialsTable[[#This Row],[Thickness (in)]]/MaterialsTable[[#This Row],[Conductivity (Btu*in/hr*ft^2*F)]]</f>
        <v>9.4195188375116352</v>
      </c>
      <c r="G238">
        <v>16.543409552678298</v>
      </c>
      <c r="H238">
        <v>0.19986624629788899</v>
      </c>
      <c r="I238">
        <v>0.9</v>
      </c>
      <c r="J238">
        <v>0.7</v>
      </c>
      <c r="K238">
        <v>0.7</v>
      </c>
    </row>
    <row r="239" spans="1:11">
      <c r="A239" t="s">
        <v>1441</v>
      </c>
      <c r="B239" t="s">
        <v>1206</v>
      </c>
      <c r="C239" t="s">
        <v>1919</v>
      </c>
      <c r="D239">
        <v>3.4274194986064801</v>
      </c>
      <c r="E239">
        <v>0.339740118127283</v>
      </c>
      <c r="F239" s="68">
        <f>MaterialsTable[[#This Row],[Thickness (in)]]/MaterialsTable[[#This Row],[Conductivity (Btu*in/hr*ft^2*F)]]</f>
        <v>10.088356704822255</v>
      </c>
      <c r="G239">
        <v>16.543409552678298</v>
      </c>
      <c r="H239">
        <v>0.19986624629788899</v>
      </c>
      <c r="I239">
        <v>0.9</v>
      </c>
      <c r="J239">
        <v>0.7</v>
      </c>
      <c r="K239">
        <v>0.7</v>
      </c>
    </row>
    <row r="240" spans="1:11">
      <c r="A240" t="s">
        <v>1330</v>
      </c>
      <c r="B240" t="s">
        <v>1206</v>
      </c>
      <c r="C240" t="s">
        <v>1919</v>
      </c>
      <c r="D240">
        <v>3.52607103025663</v>
      </c>
      <c r="E240">
        <v>0.339740118127283</v>
      </c>
      <c r="F240" s="68">
        <f>MaterialsTable[[#This Row],[Thickness (in)]]/MaterialsTable[[#This Row],[Conductivity (Btu*in/hr*ft^2*F)]]</f>
        <v>10.378730217947338</v>
      </c>
      <c r="G240">
        <v>16.543409552678298</v>
      </c>
      <c r="H240">
        <v>0.19986624629788899</v>
      </c>
      <c r="I240">
        <v>0.9</v>
      </c>
      <c r="J240">
        <v>0.7</v>
      </c>
      <c r="K240">
        <v>0.7</v>
      </c>
    </row>
    <row r="241" spans="1:27">
      <c r="A241" t="s">
        <v>1375</v>
      </c>
      <c r="B241" t="s">
        <v>1206</v>
      </c>
      <c r="C241" t="s">
        <v>1919</v>
      </c>
      <c r="D241">
        <v>4.1015382982158304</v>
      </c>
      <c r="E241">
        <v>0.339740118127283</v>
      </c>
      <c r="F241" s="68">
        <f>MaterialsTable[[#This Row],[Thickness (in)]]/MaterialsTable[[#This Row],[Conductivity (Btu*in/hr*ft^2*F)]]</f>
        <v>12.072575711176967</v>
      </c>
      <c r="G241">
        <v>16.543409552678298</v>
      </c>
      <c r="H241">
        <v>0.19986624629788899</v>
      </c>
      <c r="I241">
        <v>0.9</v>
      </c>
      <c r="J241">
        <v>0.7</v>
      </c>
      <c r="K241">
        <v>0.7</v>
      </c>
    </row>
    <row r="242" spans="1:27">
      <c r="A242" t="s">
        <v>1357</v>
      </c>
      <c r="B242" t="s">
        <v>1206</v>
      </c>
      <c r="C242" t="s">
        <v>1919</v>
      </c>
      <c r="D242">
        <v>4.6097201625367301</v>
      </c>
      <c r="E242">
        <v>0.339740118127283</v>
      </c>
      <c r="F242" s="68">
        <f>MaterialsTable[[#This Row],[Thickness (in)]]/MaterialsTable[[#This Row],[Conductivity (Btu*in/hr*ft^2*F)]]</f>
        <v>13.568371577505919</v>
      </c>
      <c r="G242">
        <v>16.543409552678298</v>
      </c>
      <c r="H242">
        <v>0.19986624629788899</v>
      </c>
      <c r="I242">
        <v>0.9</v>
      </c>
      <c r="J242">
        <v>0.7</v>
      </c>
      <c r="K242">
        <v>0.7</v>
      </c>
    </row>
    <row r="243" spans="1:27">
      <c r="A243" t="s">
        <v>1328</v>
      </c>
      <c r="B243" t="s">
        <v>1206</v>
      </c>
      <c r="C243" t="s">
        <v>1919</v>
      </c>
      <c r="D243">
        <v>4.6913922478740604</v>
      </c>
      <c r="E243">
        <v>0.339740118127283</v>
      </c>
      <c r="F243" s="68">
        <f>MaterialsTable[[#This Row],[Thickness (in)]]/MaterialsTable[[#This Row],[Conductivity (Btu*in/hr*ft^2*F)]]</f>
        <v>13.808767341737484</v>
      </c>
      <c r="G243">
        <v>16.543409552678298</v>
      </c>
      <c r="H243">
        <v>0.19986624629788899</v>
      </c>
      <c r="I243">
        <v>0.9</v>
      </c>
      <c r="J243">
        <v>0.7</v>
      </c>
      <c r="K243">
        <v>0.7</v>
      </c>
    </row>
    <row r="244" spans="1:27">
      <c r="A244" t="s">
        <v>1249</v>
      </c>
      <c r="B244" t="s">
        <v>1206</v>
      </c>
      <c r="C244" t="s">
        <v>1919</v>
      </c>
      <c r="D244">
        <v>5.2405666147971699</v>
      </c>
      <c r="E244">
        <v>0.339740118127283</v>
      </c>
      <c r="F244" s="68">
        <f>MaterialsTable[[#This Row],[Thickness (in)]]/MaterialsTable[[#This Row],[Conductivity (Btu*in/hr*ft^2*F)]]</f>
        <v>15.425221618466034</v>
      </c>
      <c r="G244">
        <v>16.543409552678298</v>
      </c>
      <c r="H244">
        <v>0.19986624629788899</v>
      </c>
      <c r="I244">
        <v>0.9</v>
      </c>
      <c r="J244">
        <v>0.7</v>
      </c>
      <c r="K244">
        <v>0.7</v>
      </c>
    </row>
    <row r="245" spans="1:27">
      <c r="A245" t="s">
        <v>1383</v>
      </c>
      <c r="B245" t="s">
        <v>1206</v>
      </c>
      <c r="C245" t="s">
        <v>1919</v>
      </c>
      <c r="D245">
        <v>5.5600862464614202</v>
      </c>
      <c r="E245">
        <v>0.339740118127283</v>
      </c>
      <c r="F245" s="68">
        <f>MaterialsTable[[#This Row],[Thickness (in)]]/MaterialsTable[[#This Row],[Conductivity (Btu*in/hr*ft^2*F)]]</f>
        <v>16.365704106744158</v>
      </c>
      <c r="G245">
        <v>16.543409552678298</v>
      </c>
      <c r="H245">
        <v>0.19986624629788899</v>
      </c>
      <c r="I245">
        <v>0.9</v>
      </c>
      <c r="J245">
        <v>0.7</v>
      </c>
      <c r="K245">
        <v>0.7</v>
      </c>
    </row>
    <row r="246" spans="1:27">
      <c r="A246" t="s">
        <v>1396</v>
      </c>
      <c r="B246" t="s">
        <v>1206</v>
      </c>
      <c r="C246" t="s">
        <v>1919</v>
      </c>
      <c r="D246">
        <v>6.9328372565752003</v>
      </c>
      <c r="E246">
        <v>0.339740118127283</v>
      </c>
      <c r="F246" s="68">
        <f>MaterialsTable[[#This Row],[Thickness (in)]]/MaterialsTable[[#This Row],[Conductivity (Btu*in/hr*ft^2*F)]]</f>
        <v>20.406295537867052</v>
      </c>
      <c r="G246">
        <v>16.543409552678298</v>
      </c>
      <c r="H246">
        <v>0.19986624629788899</v>
      </c>
      <c r="I246">
        <v>0.9</v>
      </c>
      <c r="J246">
        <v>0.7</v>
      </c>
      <c r="K246">
        <v>0.7</v>
      </c>
    </row>
    <row r="247" spans="1:27" s="68" customFormat="1">
      <c r="A247" s="68" t="s">
        <v>2290</v>
      </c>
      <c r="B247" s="68" t="s">
        <v>1206</v>
      </c>
      <c r="C247" s="68" t="s">
        <v>1919</v>
      </c>
      <c r="D247" s="68">
        <v>0.34789088499999998</v>
      </c>
      <c r="E247" s="68">
        <v>0.339740118127283</v>
      </c>
      <c r="F247" s="68">
        <f>MaterialsTable[[#This Row],[Thickness (in)]]/MaterialsTable[[#This Row],[Conductivity (Btu*in/hr*ft^2*F)]]</f>
        <v>1.0239911816056511</v>
      </c>
      <c r="G247" s="68">
        <v>16.543409552678298</v>
      </c>
      <c r="H247" s="68">
        <v>0.19986624629788899</v>
      </c>
      <c r="I247" s="68">
        <v>0.9</v>
      </c>
      <c r="J247" s="68">
        <v>0.7</v>
      </c>
      <c r="K247" s="68">
        <v>0.7</v>
      </c>
    </row>
    <row r="248" spans="1:27" s="68" customFormat="1">
      <c r="A248" s="68" t="s">
        <v>2291</v>
      </c>
      <c r="B248" s="68" t="s">
        <v>1206</v>
      </c>
      <c r="C248" s="68" t="s">
        <v>1919</v>
      </c>
      <c r="D248" s="68">
        <v>2.1225597569999999</v>
      </c>
      <c r="E248" s="68">
        <v>0.339740118127283</v>
      </c>
      <c r="F248" s="68">
        <f>MaterialsTable[[#This Row],[Thickness (in)]]/MaterialsTable[[#This Row],[Conductivity (Btu*in/hr*ft^2*F)]]</f>
        <v>6.2475982191917261</v>
      </c>
      <c r="G248" s="68">
        <v>16.543409552678298</v>
      </c>
      <c r="H248" s="68">
        <v>0.19986624629788899</v>
      </c>
      <c r="I248" s="68">
        <v>0.9</v>
      </c>
      <c r="J248" s="68">
        <v>0.7</v>
      </c>
      <c r="K248" s="68">
        <v>0.7</v>
      </c>
    </row>
    <row r="249" spans="1:27" s="68" customFormat="1">
      <c r="A249" s="68" t="s">
        <v>2292</v>
      </c>
      <c r="B249" s="68" t="s">
        <v>1206</v>
      </c>
      <c r="C249" s="68" t="s">
        <v>1919</v>
      </c>
      <c r="D249" s="68">
        <v>3.42724531</v>
      </c>
      <c r="E249" s="68">
        <v>0.339740118127283</v>
      </c>
      <c r="F249" s="68">
        <f>MaterialsTable[[#This Row],[Thickness (in)]]/MaterialsTable[[#This Row],[Conductivity (Btu*in/hr*ft^2*F)]]</f>
        <v>10.087843993496197</v>
      </c>
      <c r="G249" s="68">
        <v>16.543409552678298</v>
      </c>
      <c r="H249" s="68">
        <v>0.19986624629788899</v>
      </c>
      <c r="I249" s="68">
        <v>0.9</v>
      </c>
      <c r="J249" s="68">
        <v>0.7</v>
      </c>
      <c r="K249" s="68">
        <v>0.7</v>
      </c>
    </row>
    <row r="250" spans="1:27" s="68" customFormat="1">
      <c r="A250" s="68" t="s">
        <v>2293</v>
      </c>
      <c r="B250" s="68" t="s">
        <v>1206</v>
      </c>
      <c r="C250" s="68" t="s">
        <v>1919</v>
      </c>
      <c r="D250" s="68">
        <v>4.6911594399999998</v>
      </c>
      <c r="E250" s="68">
        <v>0.339740118127283</v>
      </c>
      <c r="F250" s="68">
        <f>MaterialsTable[[#This Row],[Thickness (in)]]/MaterialsTable[[#This Row],[Conductivity (Btu*in/hr*ft^2*F)]]</f>
        <v>13.808082088917347</v>
      </c>
      <c r="G250" s="68">
        <v>16.543409552678298</v>
      </c>
      <c r="H250" s="68">
        <v>0.19986624629788899</v>
      </c>
      <c r="I250" s="68">
        <v>0.9</v>
      </c>
      <c r="J250" s="68">
        <v>0.7</v>
      </c>
      <c r="K250" s="68">
        <v>0.7</v>
      </c>
    </row>
    <row r="251" spans="1:27" s="70" customFormat="1">
      <c r="A251" s="70" t="s">
        <v>2342</v>
      </c>
      <c r="B251" s="70" t="s">
        <v>1206</v>
      </c>
      <c r="C251" s="70" t="s">
        <v>1919</v>
      </c>
      <c r="D251" s="70">
        <v>7.4717705260000002</v>
      </c>
      <c r="E251" s="70">
        <v>0.339740118127283</v>
      </c>
      <c r="F251" s="70">
        <f>MaterialsTable[[#This Row],[Thickness (in)]]/MaterialsTable[[#This Row],[Conductivity (Btu*in/hr*ft^2*F)]]</f>
        <v>21.99260589884388</v>
      </c>
      <c r="G251" s="70">
        <v>16.543409552678298</v>
      </c>
      <c r="H251" s="70">
        <v>0.19986624629788899</v>
      </c>
      <c r="I251" s="70">
        <v>0.9</v>
      </c>
      <c r="J251" s="70">
        <v>0.7</v>
      </c>
      <c r="K251" s="70">
        <v>0.7</v>
      </c>
    </row>
    <row r="252" spans="1:27" s="70" customFormat="1">
      <c r="A252" s="70" t="s">
        <v>2343</v>
      </c>
      <c r="B252" s="70" t="s">
        <v>1206</v>
      </c>
      <c r="C252" s="70" t="s">
        <v>1919</v>
      </c>
      <c r="D252" s="70">
        <v>8.5648854490000002</v>
      </c>
      <c r="E252" s="70">
        <v>0.339740118127283</v>
      </c>
      <c r="F252" s="70">
        <f>MaterialsTable[[#This Row],[Thickness (in)]]/MaterialsTable[[#This Row],[Conductivity (Btu*in/hr*ft^2*F)]]</f>
        <v>25.210109115789447</v>
      </c>
      <c r="G252" s="70">
        <v>16.543409552678298</v>
      </c>
      <c r="H252" s="70">
        <v>0.19986624629788899</v>
      </c>
      <c r="I252" s="70">
        <v>0.9</v>
      </c>
      <c r="J252" s="70">
        <v>0.7</v>
      </c>
      <c r="K252" s="70">
        <v>0.7</v>
      </c>
    </row>
    <row r="253" spans="1:27">
      <c r="A253" t="s">
        <v>1430</v>
      </c>
      <c r="B253" t="s">
        <v>1221</v>
      </c>
      <c r="D253">
        <v>0.118110236220472</v>
      </c>
      <c r="E253">
        <v>14.610905121012699</v>
      </c>
      <c r="F253">
        <v>6.8442029546947503E-2</v>
      </c>
      <c r="P253" t="s">
        <v>1772</v>
      </c>
      <c r="Q253">
        <v>0.2374</v>
      </c>
      <c r="R253">
        <v>0.71260000000000001</v>
      </c>
      <c r="S253">
        <v>0.71260000000000001</v>
      </c>
      <c r="T253">
        <v>0.25119999999999998</v>
      </c>
      <c r="U253">
        <v>0.69879999999999998</v>
      </c>
      <c r="V253">
        <v>0.69879999999999998</v>
      </c>
      <c r="W253">
        <v>0</v>
      </c>
      <c r="X253">
        <v>0.98499999999999999</v>
      </c>
      <c r="Y253">
        <v>0.98499999999999999</v>
      </c>
      <c r="Z253">
        <v>1</v>
      </c>
      <c r="AA253" t="b">
        <v>0</v>
      </c>
    </row>
    <row r="254" spans="1:27">
      <c r="A254" t="s">
        <v>1410</v>
      </c>
      <c r="B254" t="s">
        <v>1221</v>
      </c>
      <c r="D254">
        <v>0.118110236220472</v>
      </c>
      <c r="E254">
        <v>0.287739079638413</v>
      </c>
      <c r="F254">
        <v>3.47537081600681</v>
      </c>
      <c r="P254" t="s">
        <v>1772</v>
      </c>
      <c r="Q254">
        <v>0.2349</v>
      </c>
      <c r="R254">
        <v>0.71509999999999996</v>
      </c>
      <c r="S254">
        <v>0.71509999999999996</v>
      </c>
      <c r="T254">
        <v>0.25119999999999998</v>
      </c>
      <c r="U254">
        <v>0.69879999999999998</v>
      </c>
      <c r="V254">
        <v>0.69879999999999998</v>
      </c>
      <c r="W254">
        <v>0</v>
      </c>
      <c r="X254">
        <v>0.9</v>
      </c>
      <c r="Y254">
        <v>0.9</v>
      </c>
      <c r="Z254">
        <v>1</v>
      </c>
      <c r="AA254" t="b">
        <v>0</v>
      </c>
    </row>
    <row r="255" spans="1:27">
      <c r="A255" t="s">
        <v>1341</v>
      </c>
      <c r="B255" t="s">
        <v>1221</v>
      </c>
      <c r="D255">
        <v>0.118110236220472</v>
      </c>
      <c r="E255">
        <v>0.13312265853150701</v>
      </c>
      <c r="F255">
        <v>7.5118692116813799</v>
      </c>
      <c r="P255" t="s">
        <v>1772</v>
      </c>
      <c r="Q255">
        <v>0.23250000000000001</v>
      </c>
      <c r="R255">
        <v>0.71750000000000003</v>
      </c>
      <c r="S255">
        <v>0.71750000000000003</v>
      </c>
      <c r="T255">
        <v>0.31919999999999998</v>
      </c>
      <c r="U255">
        <v>0.63080000000000003</v>
      </c>
      <c r="V255">
        <v>0.63080000000000003</v>
      </c>
      <c r="W255">
        <v>0</v>
      </c>
      <c r="X255">
        <v>0.9</v>
      </c>
      <c r="Y255">
        <v>0.9</v>
      </c>
      <c r="Z255">
        <v>1</v>
      </c>
      <c r="AA255" t="b">
        <v>0</v>
      </c>
    </row>
    <row r="256" spans="1:27">
      <c r="A256" t="s">
        <v>1287</v>
      </c>
      <c r="B256" t="s">
        <v>1221</v>
      </c>
      <c r="D256">
        <v>0.118110236220472</v>
      </c>
      <c r="E256">
        <v>9.2215174920262502E-2</v>
      </c>
      <c r="F256">
        <v>10.844202170246801</v>
      </c>
      <c r="P256" t="s">
        <v>1772</v>
      </c>
      <c r="Q256">
        <v>0.33110000000000001</v>
      </c>
      <c r="R256">
        <v>0.61890000000000001</v>
      </c>
      <c r="S256">
        <v>0.61890000000000001</v>
      </c>
      <c r="T256">
        <v>0.44</v>
      </c>
      <c r="U256">
        <v>0.51</v>
      </c>
      <c r="V256">
        <v>0.51</v>
      </c>
      <c r="W256">
        <v>0</v>
      </c>
      <c r="X256">
        <v>0.9</v>
      </c>
      <c r="Y256">
        <v>0.9</v>
      </c>
      <c r="Z256">
        <v>1</v>
      </c>
      <c r="AA256" t="b">
        <v>0</v>
      </c>
    </row>
    <row r="257" spans="1:27">
      <c r="A257" t="s">
        <v>1220</v>
      </c>
      <c r="B257" t="s">
        <v>1221</v>
      </c>
      <c r="D257">
        <v>0.118110236220472</v>
      </c>
      <c r="E257">
        <v>9.2215174920262502E-2</v>
      </c>
      <c r="F257">
        <v>10.844202170246801</v>
      </c>
      <c r="P257" t="s">
        <v>1772</v>
      </c>
      <c r="Q257">
        <v>0.38009999999999999</v>
      </c>
      <c r="R257">
        <v>0.56989999999999996</v>
      </c>
      <c r="S257">
        <v>0.56989999999999996</v>
      </c>
      <c r="T257">
        <v>0.50790000000000002</v>
      </c>
      <c r="U257">
        <v>0.44209999999999999</v>
      </c>
      <c r="V257">
        <v>0.44209999999999999</v>
      </c>
      <c r="W257">
        <v>0</v>
      </c>
      <c r="X257">
        <v>0.9</v>
      </c>
      <c r="Y257">
        <v>0.9</v>
      </c>
      <c r="Z257">
        <v>1</v>
      </c>
      <c r="AA257" t="b">
        <v>0</v>
      </c>
    </row>
    <row r="258" spans="1:27">
      <c r="A258" t="s">
        <v>1238</v>
      </c>
      <c r="B258" t="s">
        <v>1221</v>
      </c>
      <c r="D258">
        <v>0.118110236220472</v>
      </c>
      <c r="E258">
        <v>6.1707899006792202E-2</v>
      </c>
      <c r="F258">
        <v>16.205380771267698</v>
      </c>
      <c r="P258" t="s">
        <v>1772</v>
      </c>
      <c r="Q258">
        <v>0.42959999999999998</v>
      </c>
      <c r="R258">
        <v>0.52039999999999997</v>
      </c>
      <c r="S258">
        <v>0.52039999999999997</v>
      </c>
      <c r="T258">
        <v>0.45029999999999998</v>
      </c>
      <c r="U258">
        <v>0.49969999999999998</v>
      </c>
      <c r="V258">
        <v>0.49969999999999998</v>
      </c>
      <c r="W258">
        <v>0</v>
      </c>
      <c r="X258">
        <v>0.9</v>
      </c>
      <c r="Y258">
        <v>0.9</v>
      </c>
      <c r="Z258">
        <v>1</v>
      </c>
      <c r="AA258" t="b">
        <v>0</v>
      </c>
    </row>
    <row r="259" spans="1:27">
      <c r="A259" t="s">
        <v>1314</v>
      </c>
      <c r="B259" t="s">
        <v>1206</v>
      </c>
      <c r="C259" t="s">
        <v>1919</v>
      </c>
      <c r="D259">
        <v>1.3267716535433101</v>
      </c>
      <c r="E259">
        <v>0.29952598169589001</v>
      </c>
      <c r="F259" s="68">
        <f>MaterialsTable[[#This Row],[Thickness (in)]]/MaterialsTable[[#This Row],[Conductivity (Btu*in/hr*ft^2*F)]]</f>
        <v>4.4295711711927108</v>
      </c>
      <c r="G259">
        <v>5.6809444124291604</v>
      </c>
      <c r="H259">
        <v>0.19991401547721399</v>
      </c>
      <c r="I259">
        <v>0.9</v>
      </c>
      <c r="J259">
        <v>0.5</v>
      </c>
      <c r="K259">
        <v>0.5</v>
      </c>
    </row>
    <row r="260" spans="1:27">
      <c r="A260" t="s">
        <v>1286</v>
      </c>
      <c r="B260" t="s">
        <v>1206</v>
      </c>
      <c r="C260" t="s">
        <v>1919</v>
      </c>
      <c r="D260">
        <v>3.5314960629921299</v>
      </c>
      <c r="E260">
        <v>0.312006230933219</v>
      </c>
      <c r="F260" s="68">
        <f>MaterialsTable[[#This Row],[Thickness (in)]]/MaterialsTable[[#This Row],[Conductivity (Btu*in/hr*ft^2*F)]]</f>
        <v>11.318671593286233</v>
      </c>
      <c r="G260">
        <v>16.543409552678298</v>
      </c>
      <c r="H260">
        <v>0.19986624629788899</v>
      </c>
      <c r="I260">
        <v>0.9</v>
      </c>
      <c r="J260">
        <v>0.7</v>
      </c>
      <c r="K260">
        <v>0.7</v>
      </c>
    </row>
    <row r="261" spans="1:27">
      <c r="A261" t="s">
        <v>1343</v>
      </c>
      <c r="B261" t="s">
        <v>1206</v>
      </c>
      <c r="C261" t="s">
        <v>1919</v>
      </c>
      <c r="D261">
        <v>3.0748031496063</v>
      </c>
      <c r="E261">
        <v>0.312006230933219</v>
      </c>
      <c r="F261" s="68">
        <f>MaterialsTable[[#This Row],[Thickness (in)]]/MaterialsTable[[#This Row],[Conductivity (Btu*in/hr*ft^2*F)]]</f>
        <v>9.8549414875769674</v>
      </c>
      <c r="G261">
        <v>16.543409552678298</v>
      </c>
      <c r="H261">
        <v>0.19986624629788899</v>
      </c>
      <c r="I261">
        <v>0.9</v>
      </c>
      <c r="J261">
        <v>0.7</v>
      </c>
      <c r="K261">
        <v>0.7</v>
      </c>
    </row>
    <row r="262" spans="1:27">
      <c r="A262" t="s">
        <v>1284</v>
      </c>
      <c r="B262" t="s">
        <v>1206</v>
      </c>
      <c r="C262" t="s">
        <v>1919</v>
      </c>
      <c r="D262">
        <v>4.3464566929133897</v>
      </c>
      <c r="E262">
        <v>0.312006230933219</v>
      </c>
      <c r="F262" s="68">
        <f>MaterialsTable[[#This Row],[Thickness (in)]]/MaterialsTable[[#This Row],[Conductivity (Btu*in/hr*ft^2*F)]]</f>
        <v>13.930672730198436</v>
      </c>
      <c r="G262">
        <v>16.543409552678298</v>
      </c>
      <c r="H262">
        <v>0.19986624629788899</v>
      </c>
      <c r="I262">
        <v>0.9</v>
      </c>
      <c r="J262">
        <v>0.7</v>
      </c>
      <c r="K262">
        <v>0.7</v>
      </c>
    </row>
    <row r="263" spans="1:27">
      <c r="A263" t="s">
        <v>1438</v>
      </c>
      <c r="B263" t="s">
        <v>1206</v>
      </c>
      <c r="C263" t="s">
        <v>1919</v>
      </c>
      <c r="D263">
        <v>1.7795275590551201</v>
      </c>
      <c r="E263">
        <v>0.29952598169589001</v>
      </c>
      <c r="F263" s="68">
        <f>MaterialsTable[[#This Row],[Thickness (in)]]/MaterialsTable[[#This Row],[Conductivity (Btu*in/hr*ft^2*F)]]</f>
        <v>5.9411459032020861</v>
      </c>
      <c r="G263">
        <v>5.6809444124291604</v>
      </c>
      <c r="H263">
        <v>0.19991401547721399</v>
      </c>
      <c r="I263">
        <v>0.9</v>
      </c>
      <c r="J263">
        <v>0.5</v>
      </c>
      <c r="K263">
        <v>0.5</v>
      </c>
    </row>
    <row r="264" spans="1:27">
      <c r="A264" t="s">
        <v>1417</v>
      </c>
      <c r="B264" t="s">
        <v>1206</v>
      </c>
      <c r="C264" t="s">
        <v>1919</v>
      </c>
      <c r="D264">
        <v>2.2283464566929099</v>
      </c>
      <c r="E264">
        <v>0.29952598169589001</v>
      </c>
      <c r="F264" s="68">
        <f>MaterialsTable[[#This Row],[Thickness (in)]]/MaterialsTable[[#This Row],[Conductivity (Btu*in/hr*ft^2*F)]]</f>
        <v>7.4395765071070175</v>
      </c>
      <c r="G264">
        <v>5.6809444124291604</v>
      </c>
      <c r="H264">
        <v>0.19991401547721399</v>
      </c>
      <c r="I264">
        <v>0.9</v>
      </c>
      <c r="J264">
        <v>0.5</v>
      </c>
      <c r="K264">
        <v>0.5</v>
      </c>
    </row>
    <row r="265" spans="1:27">
      <c r="A265" t="s">
        <v>1258</v>
      </c>
      <c r="B265" t="s">
        <v>1206</v>
      </c>
      <c r="C265" t="s">
        <v>1919</v>
      </c>
      <c r="D265">
        <v>2.6811023622047201</v>
      </c>
      <c r="E265">
        <v>0.29952598169589001</v>
      </c>
      <c r="F265" s="68">
        <f>MaterialsTable[[#This Row],[Thickness (in)]]/MaterialsTable[[#This Row],[Conductivity (Btu*in/hr*ft^2*F)]]</f>
        <v>8.9511512391163937</v>
      </c>
      <c r="G265">
        <v>5.6809444124291604</v>
      </c>
      <c r="H265">
        <v>0.19991401547721399</v>
      </c>
      <c r="I265">
        <v>0.9</v>
      </c>
      <c r="J265">
        <v>0.5</v>
      </c>
      <c r="K265">
        <v>0.5</v>
      </c>
    </row>
    <row r="266" spans="1:27">
      <c r="A266" t="s">
        <v>1440</v>
      </c>
      <c r="B266" t="s">
        <v>1206</v>
      </c>
      <c r="C266" t="s">
        <v>1919</v>
      </c>
      <c r="D266">
        <v>5.4960629921259798</v>
      </c>
      <c r="E266">
        <v>0.312006230933219</v>
      </c>
      <c r="F266" s="68">
        <f>MaterialsTable[[#This Row],[Thickness (in)]]/MaterialsTable[[#This Row],[Conductivity (Btu*in/hr*ft^2*F)]]</f>
        <v>17.615234720432049</v>
      </c>
      <c r="G266">
        <v>16.543409552678298</v>
      </c>
      <c r="H266">
        <v>0.19986624629788899</v>
      </c>
      <c r="I266">
        <v>0.9</v>
      </c>
      <c r="J266">
        <v>0.7</v>
      </c>
      <c r="K266">
        <v>0.7</v>
      </c>
    </row>
    <row r="267" spans="1:27">
      <c r="A267" t="s">
        <v>1431</v>
      </c>
      <c r="B267" t="s">
        <v>1206</v>
      </c>
      <c r="C267" t="s">
        <v>1919</v>
      </c>
      <c r="D267">
        <v>4.6614173228346498</v>
      </c>
      <c r="E267">
        <v>0.312006230933219</v>
      </c>
      <c r="F267" s="68">
        <f>MaterialsTable[[#This Row],[Thickness (in)]]/MaterialsTable[[#This Row],[Conductivity (Btu*in/hr*ft^2*F)]]</f>
        <v>14.940141768618613</v>
      </c>
      <c r="G267">
        <v>16.543409552678298</v>
      </c>
      <c r="H267">
        <v>0.19986624629788899</v>
      </c>
      <c r="I267">
        <v>0.9</v>
      </c>
      <c r="J267">
        <v>0.7</v>
      </c>
      <c r="K267">
        <v>0.7</v>
      </c>
    </row>
    <row r="268" spans="1:27">
      <c r="A268" t="s">
        <v>1244</v>
      </c>
      <c r="B268" t="s">
        <v>1206</v>
      </c>
      <c r="C268" t="s">
        <v>1919</v>
      </c>
      <c r="D268">
        <v>3.1259842519685002</v>
      </c>
      <c r="E268">
        <v>0.29952598169589001</v>
      </c>
      <c r="F268" s="68">
        <f>MaterialsTable[[#This Row],[Thickness (in)]]/MaterialsTable[[#This Row],[Conductivity (Btu*in/hr*ft^2*F)]]</f>
        <v>10.436437714916915</v>
      </c>
      <c r="G268">
        <v>5.6809444124291604</v>
      </c>
      <c r="H268">
        <v>0.19991401547721399</v>
      </c>
      <c r="I268">
        <v>0.9</v>
      </c>
      <c r="J268">
        <v>0.5</v>
      </c>
      <c r="K268">
        <v>0.5</v>
      </c>
    </row>
    <row r="269" spans="1:27">
      <c r="A269" t="s">
        <v>1342</v>
      </c>
      <c r="B269" t="s">
        <v>1206</v>
      </c>
      <c r="C269" t="s">
        <v>1919</v>
      </c>
      <c r="D269">
        <v>5.5314960629921304</v>
      </c>
      <c r="E269">
        <v>0.312006230933219</v>
      </c>
      <c r="F269" s="68">
        <f>MaterialsTable[[#This Row],[Thickness (in)]]/MaterialsTable[[#This Row],[Conductivity (Btu*in/hr*ft^2*F)]]</f>
        <v>17.728799987254348</v>
      </c>
      <c r="G269">
        <v>16.543409552678298</v>
      </c>
      <c r="H269">
        <v>0.19986624629788899</v>
      </c>
      <c r="I269">
        <v>0.9</v>
      </c>
      <c r="J269">
        <v>0.7</v>
      </c>
      <c r="K269">
        <v>0.7</v>
      </c>
    </row>
    <row r="270" spans="1:27">
      <c r="A270" t="s">
        <v>1356</v>
      </c>
      <c r="B270" t="s">
        <v>1206</v>
      </c>
      <c r="C270" t="s">
        <v>1919</v>
      </c>
      <c r="D270">
        <v>3.59842519685039</v>
      </c>
      <c r="E270">
        <v>0.29952598169589001</v>
      </c>
      <c r="F270" s="68">
        <f>MaterialsTable[[#This Row],[Thickness (in)]]/MaterialsTable[[#This Row],[Conductivity (Btu*in/hr*ft^2*F)]]</f>
        <v>12.013733087448442</v>
      </c>
      <c r="G270">
        <v>5.6809444124291604</v>
      </c>
      <c r="H270">
        <v>0.19991401547721399</v>
      </c>
      <c r="I270">
        <v>0.9</v>
      </c>
      <c r="J270">
        <v>0.5</v>
      </c>
      <c r="K270">
        <v>0.5</v>
      </c>
    </row>
    <row r="271" spans="1:27">
      <c r="A271" t="s">
        <v>1370</v>
      </c>
      <c r="B271" t="s">
        <v>1206</v>
      </c>
      <c r="C271" t="s">
        <v>1919</v>
      </c>
      <c r="D271">
        <v>6.2322834645669296</v>
      </c>
      <c r="E271">
        <v>0.312006230933219</v>
      </c>
      <c r="F271" s="68">
        <f>MaterialsTable[[#This Row],[Thickness (in)]]/MaterialsTable[[#This Row],[Conductivity (Btu*in/hr*ft^2*F)]]</f>
        <v>19.974868597739228</v>
      </c>
      <c r="G271">
        <v>16.543409552678298</v>
      </c>
      <c r="H271">
        <v>0.19986624629788899</v>
      </c>
      <c r="I271">
        <v>0.9</v>
      </c>
      <c r="J271">
        <v>0.7</v>
      </c>
      <c r="K271">
        <v>0.7</v>
      </c>
    </row>
    <row r="272" spans="1:27">
      <c r="A272" t="s">
        <v>1442</v>
      </c>
      <c r="B272" t="s">
        <v>1206</v>
      </c>
      <c r="C272" t="s">
        <v>1919</v>
      </c>
      <c r="D272">
        <v>4.3464566929133897</v>
      </c>
      <c r="E272">
        <v>0.29952598169589001</v>
      </c>
      <c r="F272" s="68">
        <f>MaterialsTable[[#This Row],[Thickness (in)]]/MaterialsTable[[#This Row],[Conductivity (Btu*in/hr*ft^2*F)]]</f>
        <v>14.511117427290049</v>
      </c>
      <c r="G272">
        <v>5.6809444124291604</v>
      </c>
      <c r="H272">
        <v>0.19991401547721399</v>
      </c>
      <c r="I272">
        <v>0.9</v>
      </c>
      <c r="J272">
        <v>0.5</v>
      </c>
      <c r="K272">
        <v>0.5</v>
      </c>
    </row>
    <row r="273" spans="1:11">
      <c r="A273" t="s">
        <v>1443</v>
      </c>
      <c r="B273" t="s">
        <v>1206</v>
      </c>
      <c r="C273" t="s">
        <v>1919</v>
      </c>
      <c r="D273">
        <v>6.4330708661417297</v>
      </c>
      <c r="E273">
        <v>0.29952598169589001</v>
      </c>
      <c r="F273" s="68">
        <f>MaterialsTable[[#This Row],[Thickness (in)]]/MaterialsTable[[#This Row],[Conductivity (Btu*in/hr*ft^2*F)]]</f>
        <v>21.477505322637597</v>
      </c>
      <c r="G273">
        <v>5.6809444124291604</v>
      </c>
      <c r="H273">
        <v>0.19991401547721399</v>
      </c>
      <c r="I273">
        <v>0.9</v>
      </c>
      <c r="J273">
        <v>0.5</v>
      </c>
      <c r="K273">
        <v>0.5</v>
      </c>
    </row>
    <row r="274" spans="1:11">
      <c r="A274" t="s">
        <v>1257</v>
      </c>
      <c r="B274" t="s">
        <v>1206</v>
      </c>
      <c r="C274" t="s">
        <v>1919</v>
      </c>
      <c r="D274">
        <v>0.79835618012994902</v>
      </c>
      <c r="E274">
        <v>0.339740118127283</v>
      </c>
      <c r="F274" s="68">
        <f>MaterialsTable[[#This Row],[Thickness (in)]]/MaterialsTable[[#This Row],[Conductivity (Btu*in/hr*ft^2*F)]]</f>
        <v>2.3499025800386821</v>
      </c>
      <c r="G274">
        <v>16.543409552678298</v>
      </c>
      <c r="H274">
        <v>0.19986624629788899</v>
      </c>
      <c r="I274">
        <v>0.9</v>
      </c>
      <c r="J274">
        <v>0.7</v>
      </c>
      <c r="K274">
        <v>0.7</v>
      </c>
    </row>
    <row r="275" spans="1:11">
      <c r="A275" t="s">
        <v>1390</v>
      </c>
      <c r="B275" t="s">
        <v>1206</v>
      </c>
      <c r="C275" t="s">
        <v>1919</v>
      </c>
      <c r="D275">
        <v>0.927051587328102</v>
      </c>
      <c r="E275">
        <v>0.339740118127283</v>
      </c>
      <c r="F275" s="68">
        <f>MaterialsTable[[#This Row],[Thickness (in)]]/MaterialsTable[[#This Row],[Conductivity (Btu*in/hr*ft^2*F)]]</f>
        <v>2.7287080267064128</v>
      </c>
      <c r="G275">
        <v>16.543409552678298</v>
      </c>
      <c r="H275">
        <v>0.19986624629788899</v>
      </c>
      <c r="I275">
        <v>0.9</v>
      </c>
      <c r="J275">
        <v>0.7</v>
      </c>
      <c r="K275">
        <v>0.7</v>
      </c>
    </row>
    <row r="276" spans="1:11">
      <c r="A276" t="s">
        <v>1389</v>
      </c>
      <c r="B276" t="s">
        <v>1206</v>
      </c>
      <c r="C276" t="s">
        <v>1919</v>
      </c>
      <c r="D276">
        <v>1.50618091971978</v>
      </c>
      <c r="E276">
        <v>0.339740118127283</v>
      </c>
      <c r="F276" s="68">
        <f>MaterialsTable[[#This Row],[Thickness (in)]]/MaterialsTable[[#This Row],[Conductivity (Btu*in/hr*ft^2*F)]]</f>
        <v>4.4333325367111698</v>
      </c>
      <c r="G276">
        <v>16.543409552678298</v>
      </c>
      <c r="H276">
        <v>0.19986624629788899</v>
      </c>
      <c r="I276">
        <v>0.9</v>
      </c>
      <c r="J276">
        <v>0.7</v>
      </c>
      <c r="K276">
        <v>0.7</v>
      </c>
    </row>
    <row r="277" spans="1:11">
      <c r="A277" t="s">
        <v>1403</v>
      </c>
      <c r="B277" t="s">
        <v>1206</v>
      </c>
      <c r="C277" t="s">
        <v>1919</v>
      </c>
      <c r="D277">
        <v>1.6477458676377501</v>
      </c>
      <c r="E277">
        <v>0.339740118127283</v>
      </c>
      <c r="F277" s="68">
        <f>MaterialsTable[[#This Row],[Thickness (in)]]/MaterialsTable[[#This Row],[Conductivity (Btu*in/hr*ft^2*F)]]</f>
        <v>4.8500185280456787</v>
      </c>
      <c r="G277">
        <v>16.543409552678298</v>
      </c>
      <c r="H277">
        <v>0.19986624629788899</v>
      </c>
      <c r="I277">
        <v>0.9</v>
      </c>
      <c r="J277">
        <v>0.7</v>
      </c>
      <c r="K277">
        <v>0.7</v>
      </c>
    </row>
    <row r="278" spans="1:11">
      <c r="A278" t="s">
        <v>1360</v>
      </c>
      <c r="B278" t="s">
        <v>1206</v>
      </c>
      <c r="C278" t="s">
        <v>1919</v>
      </c>
      <c r="D278">
        <v>1.9962134317435201</v>
      </c>
      <c r="E278">
        <v>0.339740118127283</v>
      </c>
      <c r="F278" s="68">
        <f>MaterialsTable[[#This Row],[Thickness (in)]]/MaterialsTable[[#This Row],[Conductivity (Btu*in/hr*ft^2*F)]]</f>
        <v>5.8757071220998469</v>
      </c>
      <c r="G278">
        <v>16.543409552678298</v>
      </c>
      <c r="H278">
        <v>0.19986624629788899</v>
      </c>
      <c r="I278">
        <v>0.9</v>
      </c>
      <c r="J278">
        <v>0.7</v>
      </c>
      <c r="K278">
        <v>0.7</v>
      </c>
    </row>
    <row r="279" spans="1:11">
      <c r="A279" t="s">
        <v>1335</v>
      </c>
      <c r="B279" t="s">
        <v>1206</v>
      </c>
      <c r="C279" t="s">
        <v>1919</v>
      </c>
      <c r="D279">
        <v>2.7802654509814801</v>
      </c>
      <c r="E279">
        <v>0.339740118127283</v>
      </c>
      <c r="F279" s="68">
        <f>MaterialsTable[[#This Row],[Thickness (in)]]/MaterialsTable[[#This Row],[Conductivity (Btu*in/hr*ft^2*F)]]</f>
        <v>8.1835064587216593</v>
      </c>
      <c r="G279">
        <v>16.543409552678298</v>
      </c>
      <c r="H279">
        <v>0.19986624629788899</v>
      </c>
      <c r="I279">
        <v>0.9</v>
      </c>
      <c r="J279">
        <v>0.7</v>
      </c>
      <c r="K279">
        <v>0.7</v>
      </c>
    </row>
    <row r="280" spans="1:11">
      <c r="A280" t="s">
        <v>1295</v>
      </c>
      <c r="B280" t="s">
        <v>1206</v>
      </c>
      <c r="C280" t="s">
        <v>1919</v>
      </c>
      <c r="D280">
        <v>3.0757053422885501</v>
      </c>
      <c r="E280">
        <v>0.339740118127283</v>
      </c>
      <c r="F280" s="68">
        <f>MaterialsTable[[#This Row],[Thickness (in)]]/MaterialsTable[[#This Row],[Conductivity (Btu*in/hr*ft^2*F)]]</f>
        <v>9.0531120058545547</v>
      </c>
      <c r="G280">
        <v>16.543409552678298</v>
      </c>
      <c r="H280">
        <v>0.19986624629788899</v>
      </c>
      <c r="I280">
        <v>0.9</v>
      </c>
      <c r="J280">
        <v>0.7</v>
      </c>
      <c r="K280">
        <v>0.7</v>
      </c>
    </row>
    <row r="281" spans="1:11">
      <c r="A281" t="s">
        <v>1219</v>
      </c>
      <c r="B281" t="s">
        <v>1206</v>
      </c>
      <c r="C281" t="s">
        <v>1919</v>
      </c>
      <c r="D281">
        <v>3.2001884425583702</v>
      </c>
      <c r="E281">
        <v>0.339740118127283</v>
      </c>
      <c r="F281" s="68">
        <f>MaterialsTable[[#This Row],[Thickness (in)]]/MaterialsTable[[#This Row],[Conductivity (Btu*in/hr*ft^2*F)]]</f>
        <v>9.4195188375116352</v>
      </c>
      <c r="G281">
        <v>16.543409552678298</v>
      </c>
      <c r="H281">
        <v>0.19986624629788899</v>
      </c>
      <c r="I281">
        <v>0.9</v>
      </c>
      <c r="J281">
        <v>0.7</v>
      </c>
      <c r="K281">
        <v>0.7</v>
      </c>
    </row>
    <row r="282" spans="1:11">
      <c r="A282" t="s">
        <v>1369</v>
      </c>
      <c r="B282" t="s">
        <v>1206</v>
      </c>
      <c r="C282" t="s">
        <v>1919</v>
      </c>
      <c r="D282">
        <v>3.52607103025663</v>
      </c>
      <c r="E282">
        <v>0.339740118127283</v>
      </c>
      <c r="F282" s="68">
        <f>MaterialsTable[[#This Row],[Thickness (in)]]/MaterialsTable[[#This Row],[Conductivity (Btu*in/hr*ft^2*F)]]</f>
        <v>10.378730217947338</v>
      </c>
      <c r="G282">
        <v>16.543409552678298</v>
      </c>
      <c r="H282">
        <v>0.19986624629788899</v>
      </c>
      <c r="I282">
        <v>0.9</v>
      </c>
      <c r="J282">
        <v>0.7</v>
      </c>
      <c r="K282">
        <v>0.7</v>
      </c>
    </row>
    <row r="283" spans="1:11">
      <c r="A283" t="s">
        <v>1354</v>
      </c>
      <c r="B283" t="s">
        <v>1206</v>
      </c>
      <c r="C283" t="s">
        <v>1919</v>
      </c>
      <c r="D283">
        <v>4.1015382982158304</v>
      </c>
      <c r="E283">
        <v>0.339740118127283</v>
      </c>
      <c r="F283" s="68">
        <f>MaterialsTable[[#This Row],[Thickness (in)]]/MaterialsTable[[#This Row],[Conductivity (Btu*in/hr*ft^2*F)]]</f>
        <v>12.072575711176967</v>
      </c>
      <c r="G283">
        <v>16.543409552678298</v>
      </c>
      <c r="H283">
        <v>0.19986624629788899</v>
      </c>
      <c r="I283">
        <v>0.9</v>
      </c>
      <c r="J283">
        <v>0.7</v>
      </c>
      <c r="K283">
        <v>0.7</v>
      </c>
    </row>
    <row r="284" spans="1:11">
      <c r="A284" t="s">
        <v>1412</v>
      </c>
      <c r="B284" t="s">
        <v>1206</v>
      </c>
      <c r="C284" t="s">
        <v>1919</v>
      </c>
      <c r="D284">
        <v>4.6097201625367301</v>
      </c>
      <c r="E284">
        <v>0.339740118127283</v>
      </c>
      <c r="F284" s="68">
        <f>MaterialsTable[[#This Row],[Thickness (in)]]/MaterialsTable[[#This Row],[Conductivity (Btu*in/hr*ft^2*F)]]</f>
        <v>13.568371577505919</v>
      </c>
      <c r="G284">
        <v>16.543409552678298</v>
      </c>
      <c r="H284">
        <v>0.19986624629788899</v>
      </c>
      <c r="I284">
        <v>0.9</v>
      </c>
      <c r="J284">
        <v>0.7</v>
      </c>
      <c r="K284">
        <v>0.7</v>
      </c>
    </row>
    <row r="285" spans="1:11">
      <c r="A285" t="s">
        <v>1280</v>
      </c>
      <c r="B285" t="s">
        <v>1206</v>
      </c>
      <c r="C285" t="s">
        <v>1919</v>
      </c>
      <c r="D285">
        <v>5.2405666147971699</v>
      </c>
      <c r="E285">
        <v>0.339740118127283</v>
      </c>
      <c r="F285" s="68">
        <f>MaterialsTable[[#This Row],[Thickness (in)]]/MaterialsTable[[#This Row],[Conductivity (Btu*in/hr*ft^2*F)]]</f>
        <v>15.425221618466034</v>
      </c>
      <c r="G285">
        <v>16.543409552678298</v>
      </c>
      <c r="H285">
        <v>0.19986624629788899</v>
      </c>
      <c r="I285">
        <v>0.9</v>
      </c>
      <c r="J285">
        <v>0.7</v>
      </c>
      <c r="K285">
        <v>0.7</v>
      </c>
    </row>
    <row r="286" spans="1:11">
      <c r="A286" t="s">
        <v>1324</v>
      </c>
      <c r="B286" t="s">
        <v>1206</v>
      </c>
      <c r="C286" t="s">
        <v>1919</v>
      </c>
      <c r="D286">
        <v>6.0445866029722399</v>
      </c>
      <c r="E286">
        <v>0.339740118127283</v>
      </c>
      <c r="F286" s="68">
        <f>MaterialsTable[[#This Row],[Thickness (in)]]/MaterialsTable[[#This Row],[Conductivity (Btu*in/hr*ft^2*F)]]</f>
        <v>17.791795200081868</v>
      </c>
      <c r="G286">
        <v>16.543409552678298</v>
      </c>
      <c r="H286">
        <v>0.19986624629788899</v>
      </c>
      <c r="I286">
        <v>0.9</v>
      </c>
      <c r="J286">
        <v>0.7</v>
      </c>
      <c r="K286">
        <v>0.7</v>
      </c>
    </row>
    <row r="287" spans="1:11">
      <c r="A287" t="s">
        <v>1231</v>
      </c>
      <c r="B287" t="s">
        <v>1206</v>
      </c>
      <c r="C287" t="s">
        <v>1919</v>
      </c>
      <c r="D287">
        <v>6.9328372565752003</v>
      </c>
      <c r="E287">
        <v>0.339740118127283</v>
      </c>
      <c r="F287" s="68">
        <f>MaterialsTable[[#This Row],[Thickness (in)]]/MaterialsTable[[#This Row],[Conductivity (Btu*in/hr*ft^2*F)]]</f>
        <v>20.406295537867052</v>
      </c>
      <c r="G287">
        <v>16.543409552678298</v>
      </c>
      <c r="H287">
        <v>0.19986624629788899</v>
      </c>
      <c r="I287">
        <v>0.9</v>
      </c>
      <c r="J287">
        <v>0.7</v>
      </c>
      <c r="K287">
        <v>0.7</v>
      </c>
    </row>
    <row r="288" spans="1:11" s="68" customFormat="1">
      <c r="A288" s="68" t="s">
        <v>2294</v>
      </c>
      <c r="B288" s="68" t="s">
        <v>1206</v>
      </c>
      <c r="C288" s="68" t="s">
        <v>1919</v>
      </c>
      <c r="D288" s="68">
        <v>0.54621365</v>
      </c>
      <c r="E288" s="68">
        <v>0.339740118127283</v>
      </c>
      <c r="F288" s="68">
        <f>MaterialsTable[[#This Row],[Thickness (in)]]/MaterialsTable[[#This Row],[Conductivity (Btu*in/hr*ft^2*F)]]</f>
        <v>1.6077396246602884</v>
      </c>
      <c r="G288" s="68">
        <v>16.543409552678298</v>
      </c>
      <c r="H288" s="68">
        <v>0.19986624629788899</v>
      </c>
      <c r="I288" s="68">
        <v>0.9</v>
      </c>
      <c r="J288" s="68">
        <v>0.7</v>
      </c>
      <c r="K288" s="68">
        <v>0.7</v>
      </c>
    </row>
    <row r="289" spans="1:30" s="68" customFormat="1">
      <c r="A289" s="68" t="s">
        <v>2295</v>
      </c>
      <c r="B289" s="68" t="s">
        <v>1206</v>
      </c>
      <c r="C289" s="68" t="s">
        <v>1919</v>
      </c>
      <c r="D289" s="68">
        <v>3.2000247929999999</v>
      </c>
      <c r="E289" s="68">
        <v>0.339740118127283</v>
      </c>
      <c r="F289" s="68">
        <f>MaterialsTable[[#This Row],[Thickness (in)]]/MaterialsTable[[#This Row],[Conductivity (Btu*in/hr*ft^2*F)]]</f>
        <v>9.4190371470969954</v>
      </c>
      <c r="G289" s="68">
        <v>16.543409552678298</v>
      </c>
      <c r="H289" s="68">
        <v>0.19986624629788899</v>
      </c>
      <c r="I289" s="68">
        <v>0.9</v>
      </c>
      <c r="J289" s="68">
        <v>0.7</v>
      </c>
      <c r="K289" s="68">
        <v>0.7</v>
      </c>
    </row>
    <row r="290" spans="1:30" s="68" customFormat="1">
      <c r="A290" s="68" t="s">
        <v>2296</v>
      </c>
      <c r="B290" s="68" t="s">
        <v>1206</v>
      </c>
      <c r="C290" s="68" t="s">
        <v>1919</v>
      </c>
      <c r="D290" s="68">
        <v>4.6911594399999998</v>
      </c>
      <c r="E290" s="68">
        <v>0.339740118127283</v>
      </c>
      <c r="F290" s="68">
        <f>MaterialsTable[[#This Row],[Thickness (in)]]/MaterialsTable[[#This Row],[Conductivity (Btu*in/hr*ft^2*F)]]</f>
        <v>13.808082088917347</v>
      </c>
      <c r="G290" s="68">
        <v>16.543409552678298</v>
      </c>
      <c r="H290" s="68">
        <v>0.19986624629788899</v>
      </c>
      <c r="I290" s="68">
        <v>0.9</v>
      </c>
      <c r="J290" s="68">
        <v>0.7</v>
      </c>
      <c r="K290" s="68">
        <v>0.7</v>
      </c>
    </row>
    <row r="291" spans="1:30" s="68" customFormat="1">
      <c r="A291" s="68" t="s">
        <v>2297</v>
      </c>
      <c r="B291" s="68" t="s">
        <v>1206</v>
      </c>
      <c r="C291" s="68" t="s">
        <v>1919</v>
      </c>
      <c r="D291" s="68">
        <v>6.0442910379999999</v>
      </c>
      <c r="E291" s="68">
        <v>0.339740118127283</v>
      </c>
      <c r="F291" s="68">
        <f>MaterialsTable[[#This Row],[Thickness (in)]]/MaterialsTable[[#This Row],[Conductivity (Btu*in/hr*ft^2*F)]]</f>
        <v>17.790925226368227</v>
      </c>
      <c r="G291" s="68">
        <v>16.543409552678298</v>
      </c>
      <c r="H291" s="68">
        <v>0.19986624629788899</v>
      </c>
      <c r="I291" s="68">
        <v>0.9</v>
      </c>
      <c r="J291" s="68">
        <v>0.7</v>
      </c>
      <c r="K291" s="68">
        <v>0.7</v>
      </c>
    </row>
    <row r="292" spans="1:30" s="68" customFormat="1">
      <c r="A292" s="68" t="s">
        <v>2298</v>
      </c>
      <c r="B292" s="68" t="s">
        <v>1206</v>
      </c>
      <c r="C292" s="68" t="s">
        <v>1919</v>
      </c>
      <c r="D292" s="68">
        <v>8.8199455980000003</v>
      </c>
      <c r="E292" s="68">
        <v>0.339740118127283</v>
      </c>
      <c r="F292" s="68">
        <f>MaterialsTable[[#This Row],[Thickness (in)]]/MaterialsTable[[#This Row],[Conductivity (Btu*in/hr*ft^2*F)]]</f>
        <v>25.960859867293106</v>
      </c>
      <c r="G292" s="68">
        <v>16.543409552678298</v>
      </c>
      <c r="H292" s="68">
        <v>0.19986624629788899</v>
      </c>
      <c r="I292" s="68">
        <v>0.9</v>
      </c>
      <c r="J292" s="68">
        <v>0.7</v>
      </c>
      <c r="K292" s="68">
        <v>0.7</v>
      </c>
    </row>
    <row r="293" spans="1:30" s="70" customFormat="1">
      <c r="A293" s="70" t="s">
        <v>1318</v>
      </c>
      <c r="B293" s="70" t="s">
        <v>1206</v>
      </c>
      <c r="C293" s="70" t="s">
        <v>1920</v>
      </c>
      <c r="D293" s="70">
        <v>0.39370078740157499</v>
      </c>
      <c r="E293" s="70">
        <v>0.76268189783675799</v>
      </c>
      <c r="F293" s="70">
        <f>MaterialsTable[[#This Row],[Thickness (in)]]/MaterialsTable[[#This Row],[Conductivity (Btu*in/hr*ft^2*F)]]</f>
        <v>0.51620575828304427</v>
      </c>
      <c r="G293" s="70">
        <v>33.9995158889799</v>
      </c>
      <c r="H293" s="70">
        <v>0.28900353491927</v>
      </c>
      <c r="I293" s="70">
        <v>0.9</v>
      </c>
      <c r="J293" s="70">
        <v>0.78</v>
      </c>
      <c r="K293" s="70">
        <v>0.78</v>
      </c>
    </row>
    <row r="294" spans="1:30" s="70" customFormat="1">
      <c r="A294" s="70" t="s">
        <v>3381</v>
      </c>
      <c r="B294" s="70" t="s">
        <v>1206</v>
      </c>
      <c r="D294" s="70">
        <v>6</v>
      </c>
      <c r="E294" s="70">
        <v>6.5195999999999996</v>
      </c>
      <c r="F294" s="70">
        <v>0.92</v>
      </c>
      <c r="G294" s="70">
        <v>0.08</v>
      </c>
      <c r="H294" s="70">
        <v>0.24</v>
      </c>
      <c r="AB294" s="70" t="s">
        <v>3250</v>
      </c>
      <c r="AC294" s="70" t="s">
        <v>1405</v>
      </c>
      <c r="AD294" s="70" t="s">
        <v>3381</v>
      </c>
    </row>
    <row r="295" spans="1:30" s="70" customFormat="1">
      <c r="A295" s="70" t="s">
        <v>3252</v>
      </c>
      <c r="B295" s="70" t="s">
        <v>1206</v>
      </c>
      <c r="D295" s="70">
        <v>5.5</v>
      </c>
      <c r="E295" s="70">
        <v>8.4599999999999902</v>
      </c>
      <c r="F295" s="70">
        <v>0.65</v>
      </c>
      <c r="G295" s="70">
        <v>0.08</v>
      </c>
      <c r="H295" s="70">
        <v>0.24</v>
      </c>
      <c r="AB295" s="70" t="s">
        <v>3250</v>
      </c>
      <c r="AC295" s="70" t="s">
        <v>1405</v>
      </c>
      <c r="AD295" s="70" t="s">
        <v>3252</v>
      </c>
    </row>
    <row r="296" spans="1:30" s="70" customFormat="1">
      <c r="A296" s="70" t="s">
        <v>3382</v>
      </c>
      <c r="B296" s="70" t="s">
        <v>1206</v>
      </c>
      <c r="D296" s="70">
        <v>0.5</v>
      </c>
      <c r="E296" s="70">
        <v>0.65039999999999998</v>
      </c>
      <c r="F296" s="70">
        <v>0.77</v>
      </c>
      <c r="G296" s="70">
        <v>0.08</v>
      </c>
      <c r="H296" s="70">
        <v>0.24</v>
      </c>
      <c r="AB296" s="70" t="s">
        <v>3250</v>
      </c>
      <c r="AC296" s="70" t="s">
        <v>1405</v>
      </c>
      <c r="AD296" s="70" t="s">
        <v>3382</v>
      </c>
    </row>
    <row r="297" spans="1:30" s="70" customFormat="1">
      <c r="A297" s="70" t="s">
        <v>3383</v>
      </c>
      <c r="B297" s="70" t="s">
        <v>1206</v>
      </c>
      <c r="D297" s="70">
        <v>0.75</v>
      </c>
      <c r="E297" s="70">
        <v>0.89039999999999997</v>
      </c>
      <c r="F297" s="70">
        <v>0.84</v>
      </c>
      <c r="G297" s="70">
        <v>0.08</v>
      </c>
      <c r="H297" s="70">
        <v>0.24</v>
      </c>
      <c r="AB297" s="70" t="s">
        <v>3250</v>
      </c>
      <c r="AC297" s="70" t="s">
        <v>1405</v>
      </c>
      <c r="AD297" s="70" t="s">
        <v>3383</v>
      </c>
    </row>
    <row r="298" spans="1:30" s="70" customFormat="1">
      <c r="A298" s="70" t="s">
        <v>3384</v>
      </c>
      <c r="B298" s="70" t="s">
        <v>1206</v>
      </c>
      <c r="D298" s="70">
        <v>1.5</v>
      </c>
      <c r="E298" s="70">
        <v>1.7196</v>
      </c>
      <c r="F298" s="70">
        <v>0.87</v>
      </c>
      <c r="G298" s="70">
        <v>0.08</v>
      </c>
      <c r="H298" s="70">
        <v>0.24</v>
      </c>
      <c r="AB298" s="70" t="s">
        <v>3250</v>
      </c>
      <c r="AC298" s="70" t="s">
        <v>1405</v>
      </c>
      <c r="AD298" s="70" t="s">
        <v>3384</v>
      </c>
    </row>
    <row r="299" spans="1:30" s="70" customFormat="1">
      <c r="A299" s="70" t="s">
        <v>3385</v>
      </c>
      <c r="B299" s="70" t="s">
        <v>1206</v>
      </c>
      <c r="D299" s="70">
        <v>3.5</v>
      </c>
      <c r="E299" s="70">
        <v>4.1196000000000002</v>
      </c>
      <c r="F299" s="70">
        <v>0.85</v>
      </c>
      <c r="G299" s="70">
        <v>0.08</v>
      </c>
      <c r="H299" s="70">
        <v>0.24</v>
      </c>
      <c r="AB299" s="70" t="s">
        <v>3250</v>
      </c>
      <c r="AC299" s="70" t="s">
        <v>1405</v>
      </c>
      <c r="AD299" s="70" t="s">
        <v>3385</v>
      </c>
    </row>
    <row r="300" spans="1:30" s="70" customFormat="1">
      <c r="A300" s="70" t="s">
        <v>3386</v>
      </c>
      <c r="B300" s="70" t="s">
        <v>1206</v>
      </c>
      <c r="D300" s="70">
        <v>0.5</v>
      </c>
      <c r="E300" s="70">
        <v>0.6804</v>
      </c>
      <c r="F300" s="70">
        <v>0.73</v>
      </c>
      <c r="G300" s="70">
        <v>0.08</v>
      </c>
      <c r="H300" s="70">
        <v>0.24</v>
      </c>
      <c r="AB300" s="70" t="s">
        <v>3250</v>
      </c>
      <c r="AC300" s="70" t="s">
        <v>1405</v>
      </c>
      <c r="AD300" s="70" t="s">
        <v>3386</v>
      </c>
    </row>
    <row r="301" spans="1:30" s="70" customFormat="1">
      <c r="A301" s="70" t="s">
        <v>3387</v>
      </c>
      <c r="B301" s="70" t="s">
        <v>1206</v>
      </c>
      <c r="D301" s="70">
        <v>0.75</v>
      </c>
      <c r="E301" s="70">
        <v>0.99960000000000004</v>
      </c>
      <c r="F301" s="70">
        <v>0.75</v>
      </c>
      <c r="G301" s="70">
        <v>0.08</v>
      </c>
      <c r="H301" s="70">
        <v>0.24</v>
      </c>
      <c r="AB301" s="70" t="s">
        <v>3250</v>
      </c>
      <c r="AC301" s="70" t="s">
        <v>1405</v>
      </c>
      <c r="AD301" s="70" t="s">
        <v>3387</v>
      </c>
    </row>
    <row r="302" spans="1:30" s="70" customFormat="1">
      <c r="A302" s="70" t="s">
        <v>3388</v>
      </c>
      <c r="B302" s="70" t="s">
        <v>1206</v>
      </c>
      <c r="D302" s="70">
        <v>1.5</v>
      </c>
      <c r="E302" s="70">
        <v>1.95</v>
      </c>
      <c r="F302" s="70">
        <v>0.77</v>
      </c>
      <c r="G302" s="70">
        <v>0.08</v>
      </c>
      <c r="H302" s="70">
        <v>0.24</v>
      </c>
      <c r="AB302" s="70" t="s">
        <v>3250</v>
      </c>
      <c r="AC302" s="70" t="s">
        <v>1405</v>
      </c>
      <c r="AD302" s="70" t="s">
        <v>3388</v>
      </c>
    </row>
    <row r="303" spans="1:30" s="70" customFormat="1">
      <c r="A303" s="70" t="s">
        <v>3389</v>
      </c>
      <c r="B303" s="70" t="s">
        <v>1206</v>
      </c>
      <c r="D303" s="70">
        <v>3.5</v>
      </c>
      <c r="E303" s="70">
        <v>4.38</v>
      </c>
      <c r="F303" s="70">
        <v>0.8</v>
      </c>
      <c r="G303" s="70">
        <v>0.08</v>
      </c>
      <c r="H303" s="70">
        <v>0.24</v>
      </c>
      <c r="AB303" s="70" t="s">
        <v>3250</v>
      </c>
      <c r="AC303" s="70" t="s">
        <v>1405</v>
      </c>
      <c r="AD303" s="70" t="s">
        <v>3389</v>
      </c>
    </row>
    <row r="304" spans="1:30" s="70" customFormat="1">
      <c r="A304" s="70" t="s">
        <v>3390</v>
      </c>
      <c r="B304" s="70" t="s">
        <v>1206</v>
      </c>
      <c r="D304" s="70">
        <v>0.5</v>
      </c>
      <c r="E304" s="70">
        <v>0.66</v>
      </c>
      <c r="F304" s="70">
        <v>0.76</v>
      </c>
      <c r="G304" s="70">
        <v>0.08</v>
      </c>
      <c r="H304" s="70">
        <v>0.24</v>
      </c>
      <c r="AB304" s="70" t="s">
        <v>3250</v>
      </c>
      <c r="AC304" s="70" t="s">
        <v>1405</v>
      </c>
      <c r="AD304" s="70" t="s">
        <v>3390</v>
      </c>
    </row>
    <row r="305" spans="1:30" s="70" customFormat="1">
      <c r="A305" s="70" t="s">
        <v>3391</v>
      </c>
      <c r="B305" s="70" t="s">
        <v>1206</v>
      </c>
      <c r="D305" s="70">
        <v>0.75</v>
      </c>
      <c r="E305" s="70">
        <v>0.92999999999999905</v>
      </c>
      <c r="F305" s="70">
        <v>0.81</v>
      </c>
      <c r="G305" s="70">
        <v>0.08</v>
      </c>
      <c r="H305" s="70">
        <v>0.24</v>
      </c>
      <c r="AB305" s="70" t="s">
        <v>3250</v>
      </c>
      <c r="AC305" s="70" t="s">
        <v>1405</v>
      </c>
      <c r="AD305" s="70" t="s">
        <v>3391</v>
      </c>
    </row>
    <row r="306" spans="1:30" s="70" customFormat="1">
      <c r="A306" s="70" t="s">
        <v>3392</v>
      </c>
      <c r="B306" s="70" t="s">
        <v>1206</v>
      </c>
      <c r="D306" s="70">
        <v>1.5</v>
      </c>
      <c r="E306" s="70">
        <v>1.8804000000000001</v>
      </c>
      <c r="F306" s="70">
        <v>0.8</v>
      </c>
      <c r="G306" s="70">
        <v>0.08</v>
      </c>
      <c r="H306" s="70">
        <v>0.24</v>
      </c>
      <c r="AB306" s="70" t="s">
        <v>3250</v>
      </c>
      <c r="AC306" s="70" t="s">
        <v>1405</v>
      </c>
      <c r="AD306" s="70" t="s">
        <v>3392</v>
      </c>
    </row>
    <row r="307" spans="1:30" s="70" customFormat="1">
      <c r="A307" s="70" t="s">
        <v>3393</v>
      </c>
      <c r="B307" s="70" t="s">
        <v>1206</v>
      </c>
      <c r="D307" s="70">
        <v>3.5</v>
      </c>
      <c r="E307" s="70">
        <v>4.2695999999999996</v>
      </c>
      <c r="F307" s="70">
        <v>0.82</v>
      </c>
      <c r="G307" s="70">
        <v>0.08</v>
      </c>
      <c r="H307" s="70">
        <v>0.24</v>
      </c>
      <c r="AB307" s="70" t="s">
        <v>3250</v>
      </c>
      <c r="AC307" s="70" t="s">
        <v>1405</v>
      </c>
      <c r="AD307" s="70" t="s">
        <v>3393</v>
      </c>
    </row>
    <row r="308" spans="1:30" s="70" customFormat="1">
      <c r="A308" s="70" t="s">
        <v>3394</v>
      </c>
      <c r="B308" s="70" t="s">
        <v>1206</v>
      </c>
      <c r="D308" s="70">
        <v>0.5</v>
      </c>
      <c r="E308" s="70">
        <v>0.65039999999999998</v>
      </c>
      <c r="F308" s="70">
        <v>0.77</v>
      </c>
      <c r="G308" s="70">
        <v>0.08</v>
      </c>
      <c r="H308" s="70">
        <v>0.24</v>
      </c>
      <c r="AB308" s="70" t="s">
        <v>3250</v>
      </c>
      <c r="AC308" s="70" t="s">
        <v>1405</v>
      </c>
      <c r="AD308" s="70" t="s">
        <v>3394</v>
      </c>
    </row>
    <row r="309" spans="1:30" s="70" customFormat="1">
      <c r="A309" s="70" t="s">
        <v>3395</v>
      </c>
      <c r="B309" s="70" t="s">
        <v>1206</v>
      </c>
      <c r="D309" s="70">
        <v>0.75</v>
      </c>
      <c r="E309" s="70">
        <v>0.87960000000000005</v>
      </c>
      <c r="F309" s="70">
        <v>0.85</v>
      </c>
      <c r="G309" s="70">
        <v>0.08</v>
      </c>
      <c r="H309" s="70">
        <v>0.24</v>
      </c>
      <c r="AB309" s="70" t="s">
        <v>3250</v>
      </c>
      <c r="AC309" s="70" t="s">
        <v>1405</v>
      </c>
      <c r="AD309" s="70" t="s">
        <v>3395</v>
      </c>
    </row>
    <row r="310" spans="1:30" s="70" customFormat="1">
      <c r="A310" s="70" t="s">
        <v>3396</v>
      </c>
      <c r="B310" s="70" t="s">
        <v>1206</v>
      </c>
      <c r="D310" s="70">
        <v>1.5</v>
      </c>
      <c r="E310" s="70">
        <v>1.5995999999999999</v>
      </c>
      <c r="F310" s="70">
        <v>0.94</v>
      </c>
      <c r="G310" s="70">
        <v>0.08</v>
      </c>
      <c r="H310" s="70">
        <v>0.24</v>
      </c>
      <c r="AB310" s="70" t="s">
        <v>3250</v>
      </c>
      <c r="AC310" s="70" t="s">
        <v>1405</v>
      </c>
      <c r="AD310" s="70" t="s">
        <v>3396</v>
      </c>
    </row>
    <row r="311" spans="1:30" s="70" customFormat="1">
      <c r="A311" s="70" t="s">
        <v>3397</v>
      </c>
      <c r="B311" s="70" t="s">
        <v>1206</v>
      </c>
      <c r="D311" s="70">
        <v>3.5</v>
      </c>
      <c r="E311" s="70">
        <v>3.5004</v>
      </c>
      <c r="F311" s="70">
        <v>1</v>
      </c>
      <c r="G311" s="70">
        <v>0.08</v>
      </c>
      <c r="H311" s="70">
        <v>0.24</v>
      </c>
      <c r="AB311" s="70" t="s">
        <v>3250</v>
      </c>
      <c r="AC311" s="70" t="s">
        <v>1405</v>
      </c>
      <c r="AD311" s="70" t="s">
        <v>3397</v>
      </c>
    </row>
    <row r="312" spans="1:30" s="70" customFormat="1">
      <c r="A312" s="70" t="s">
        <v>3398</v>
      </c>
      <c r="B312" s="70" t="s">
        <v>1206</v>
      </c>
      <c r="C312" s="70" t="s">
        <v>1922</v>
      </c>
      <c r="D312" s="70">
        <v>0.31</v>
      </c>
      <c r="E312" s="70">
        <v>1.2995999999999901</v>
      </c>
      <c r="F312" s="70">
        <v>0.24</v>
      </c>
      <c r="G312" s="70">
        <v>63</v>
      </c>
      <c r="H312" s="70">
        <v>0.2</v>
      </c>
      <c r="AB312" s="70" t="s">
        <v>3250</v>
      </c>
      <c r="AC312" s="70" t="s">
        <v>3399</v>
      </c>
      <c r="AD312" s="70" t="s">
        <v>3398</v>
      </c>
    </row>
    <row r="313" spans="1:30" s="70" customFormat="1">
      <c r="A313" s="70" t="s">
        <v>3400</v>
      </c>
      <c r="B313" s="70" t="s">
        <v>1206</v>
      </c>
      <c r="C313" s="70" t="s">
        <v>1922</v>
      </c>
      <c r="D313" s="70">
        <v>0.31</v>
      </c>
      <c r="E313" s="70">
        <v>1.7003999999999999</v>
      </c>
      <c r="F313" s="70">
        <v>0.18</v>
      </c>
      <c r="G313" s="70">
        <v>88</v>
      </c>
      <c r="H313" s="70">
        <v>0.2</v>
      </c>
      <c r="AB313" s="70" t="s">
        <v>3250</v>
      </c>
      <c r="AC313" s="70" t="s">
        <v>3399</v>
      </c>
      <c r="AD313" s="70" t="s">
        <v>3400</v>
      </c>
    </row>
    <row r="314" spans="1:30" s="70" customFormat="1">
      <c r="A314" s="70" t="s">
        <v>3401</v>
      </c>
      <c r="B314" s="70" t="s">
        <v>1206</v>
      </c>
      <c r="C314" s="70" t="s">
        <v>1922</v>
      </c>
      <c r="D314" s="70">
        <v>0.47</v>
      </c>
      <c r="E314" s="70">
        <v>1.7003999999999999</v>
      </c>
      <c r="F314" s="70">
        <v>0.28000000000000003</v>
      </c>
      <c r="G314" s="70">
        <v>88</v>
      </c>
      <c r="H314" s="70">
        <v>0.2</v>
      </c>
      <c r="AB314" s="70" t="s">
        <v>3250</v>
      </c>
      <c r="AC314" s="70" t="s">
        <v>3399</v>
      </c>
      <c r="AD314" s="70" t="s">
        <v>3401</v>
      </c>
    </row>
    <row r="315" spans="1:30" s="70" customFormat="1">
      <c r="A315" s="70" t="s">
        <v>3402</v>
      </c>
      <c r="B315" s="70" t="s">
        <v>1206</v>
      </c>
      <c r="C315" s="70" t="s">
        <v>1922</v>
      </c>
      <c r="D315" s="70">
        <v>0.5</v>
      </c>
      <c r="E315" s="70">
        <v>0.48959999999999998</v>
      </c>
      <c r="F315" s="70">
        <v>1.03</v>
      </c>
      <c r="G315" s="70">
        <v>24.96</v>
      </c>
      <c r="H315" s="70">
        <v>0.31</v>
      </c>
      <c r="AB315" s="70" t="s">
        <v>3250</v>
      </c>
      <c r="AC315" s="70" t="s">
        <v>3399</v>
      </c>
      <c r="AD315" s="70" t="s">
        <v>3402</v>
      </c>
    </row>
    <row r="316" spans="1:30" s="70" customFormat="1">
      <c r="A316" s="70" t="s">
        <v>3299</v>
      </c>
      <c r="B316" s="70" t="s">
        <v>1206</v>
      </c>
      <c r="C316" s="70" t="s">
        <v>1920</v>
      </c>
      <c r="D316" s="70">
        <v>0.38</v>
      </c>
      <c r="E316" s="70">
        <v>1.1000399999999999</v>
      </c>
      <c r="F316" s="70">
        <v>0.32</v>
      </c>
      <c r="G316" s="70">
        <v>40</v>
      </c>
      <c r="H316" s="70">
        <v>0.27</v>
      </c>
      <c r="AB316" s="70" t="s">
        <v>3250</v>
      </c>
      <c r="AC316" s="70" t="s">
        <v>3399</v>
      </c>
      <c r="AD316" s="70" t="s">
        <v>3299</v>
      </c>
    </row>
    <row r="317" spans="1:30" s="70" customFormat="1">
      <c r="A317" s="70" t="s">
        <v>3251</v>
      </c>
      <c r="B317" s="70" t="s">
        <v>1206</v>
      </c>
      <c r="C317" s="70" t="s">
        <v>1920</v>
      </c>
      <c r="D317" s="70">
        <v>0.5</v>
      </c>
      <c r="E317" s="70">
        <v>1.1000399999999999</v>
      </c>
      <c r="F317" s="70">
        <v>0.45</v>
      </c>
      <c r="G317" s="70">
        <v>40</v>
      </c>
      <c r="H317" s="70">
        <v>0.27</v>
      </c>
      <c r="AB317" s="70" t="s">
        <v>3250</v>
      </c>
      <c r="AC317" s="70" t="s">
        <v>3399</v>
      </c>
      <c r="AD317" s="70" t="s">
        <v>3251</v>
      </c>
    </row>
    <row r="318" spans="1:30" s="70" customFormat="1">
      <c r="A318" s="70" t="s">
        <v>3403</v>
      </c>
      <c r="B318" s="70" t="s">
        <v>1206</v>
      </c>
      <c r="C318" s="70" t="s">
        <v>1920</v>
      </c>
      <c r="D318" s="70">
        <v>0.63</v>
      </c>
      <c r="E318" s="70">
        <v>1.1000399999999999</v>
      </c>
      <c r="F318" s="70">
        <v>0.56000000000000005</v>
      </c>
      <c r="G318" s="70">
        <v>40</v>
      </c>
      <c r="H318" s="70">
        <v>0.27</v>
      </c>
      <c r="AB318" s="70" t="s">
        <v>3250</v>
      </c>
      <c r="AC318" s="70" t="s">
        <v>3399</v>
      </c>
      <c r="AD318" s="70" t="s">
        <v>3403</v>
      </c>
    </row>
    <row r="319" spans="1:30" s="70" customFormat="1">
      <c r="A319" s="70" t="s">
        <v>3404</v>
      </c>
      <c r="B319" s="70" t="s">
        <v>1206</v>
      </c>
      <c r="C319" s="70" t="s">
        <v>1920</v>
      </c>
      <c r="D319" s="70">
        <v>0.75</v>
      </c>
      <c r="E319" s="70">
        <v>1.1000399999999999</v>
      </c>
      <c r="F319" s="70">
        <v>0.68</v>
      </c>
      <c r="G319" s="70">
        <v>40</v>
      </c>
      <c r="H319" s="70">
        <v>0.27</v>
      </c>
      <c r="AB319" s="70" t="s">
        <v>3250</v>
      </c>
      <c r="AC319" s="70" t="s">
        <v>3399</v>
      </c>
      <c r="AD319" s="70" t="s">
        <v>3404</v>
      </c>
    </row>
    <row r="320" spans="1:30" s="70" customFormat="1">
      <c r="A320" s="70" t="s">
        <v>3405</v>
      </c>
      <c r="B320" s="70" t="s">
        <v>1206</v>
      </c>
      <c r="C320" s="70" t="s">
        <v>1922</v>
      </c>
      <c r="D320" s="70">
        <v>0.75</v>
      </c>
      <c r="E320" s="70">
        <v>0.72</v>
      </c>
      <c r="F320" s="70">
        <v>1.04</v>
      </c>
      <c r="G320" s="70">
        <v>50</v>
      </c>
      <c r="H320" s="70">
        <v>0.31</v>
      </c>
      <c r="AB320" s="70" t="s">
        <v>3250</v>
      </c>
      <c r="AC320" s="70" t="s">
        <v>3399</v>
      </c>
      <c r="AD320" s="70" t="s">
        <v>3405</v>
      </c>
    </row>
    <row r="321" spans="1:30" s="70" customFormat="1">
      <c r="A321" s="70" t="s">
        <v>3406</v>
      </c>
      <c r="B321" s="70" t="s">
        <v>1206</v>
      </c>
      <c r="C321" s="70" t="s">
        <v>1922</v>
      </c>
      <c r="D321" s="70">
        <v>0.38</v>
      </c>
      <c r="E321" s="70">
        <v>0.72960000000000003</v>
      </c>
      <c r="F321" s="70">
        <v>0.51</v>
      </c>
      <c r="G321" s="70">
        <v>50</v>
      </c>
      <c r="H321" s="70">
        <v>0.31</v>
      </c>
      <c r="AB321" s="70" t="s">
        <v>3250</v>
      </c>
      <c r="AC321" s="70" t="s">
        <v>3399</v>
      </c>
      <c r="AD321" s="70" t="s">
        <v>3406</v>
      </c>
    </row>
    <row r="322" spans="1:30" s="70" customFormat="1">
      <c r="A322" s="70" t="s">
        <v>3407</v>
      </c>
      <c r="B322" s="70" t="s">
        <v>1206</v>
      </c>
      <c r="C322" s="70" t="s">
        <v>1922</v>
      </c>
      <c r="D322" s="70">
        <v>0.5</v>
      </c>
      <c r="E322" s="70">
        <v>0.72960000000000003</v>
      </c>
      <c r="F322" s="70">
        <v>0.68</v>
      </c>
      <c r="G322" s="70">
        <v>50</v>
      </c>
      <c r="H322" s="70">
        <v>0.31</v>
      </c>
      <c r="AB322" s="70" t="s">
        <v>3250</v>
      </c>
      <c r="AC322" s="70" t="s">
        <v>3399</v>
      </c>
      <c r="AD322" s="70" t="s">
        <v>3407</v>
      </c>
    </row>
    <row r="323" spans="1:30" s="70" customFormat="1">
      <c r="A323" s="70" t="s">
        <v>3408</v>
      </c>
      <c r="B323" s="70" t="s">
        <v>1206</v>
      </c>
      <c r="C323" s="70" t="s">
        <v>1922</v>
      </c>
      <c r="D323" s="70">
        <v>0.63</v>
      </c>
      <c r="E323" s="70">
        <v>0.72960000000000003</v>
      </c>
      <c r="F323" s="70">
        <v>0.86</v>
      </c>
      <c r="G323" s="70">
        <v>50</v>
      </c>
      <c r="H323" s="70">
        <v>0.31</v>
      </c>
      <c r="AB323" s="70" t="s">
        <v>3250</v>
      </c>
      <c r="AC323" s="70" t="s">
        <v>3399</v>
      </c>
      <c r="AD323" s="70" t="s">
        <v>3408</v>
      </c>
    </row>
    <row r="324" spans="1:30" s="70" customFormat="1">
      <c r="A324" s="70" t="s">
        <v>3409</v>
      </c>
      <c r="B324" s="70" t="s">
        <v>1206</v>
      </c>
      <c r="C324" s="70" t="s">
        <v>1922</v>
      </c>
      <c r="D324" s="70">
        <v>0.75</v>
      </c>
      <c r="E324" s="70">
        <v>0.72960000000000003</v>
      </c>
      <c r="F324" s="70">
        <v>1.03</v>
      </c>
      <c r="G324" s="70">
        <v>50</v>
      </c>
      <c r="H324" s="70">
        <v>0.31</v>
      </c>
      <c r="AB324" s="70" t="s">
        <v>3250</v>
      </c>
      <c r="AC324" s="70" t="s">
        <v>3399</v>
      </c>
      <c r="AD324" s="70" t="s">
        <v>3409</v>
      </c>
    </row>
    <row r="325" spans="1:30" s="70" customFormat="1">
      <c r="A325" s="70" t="s">
        <v>3410</v>
      </c>
      <c r="B325" s="70" t="s">
        <v>1206</v>
      </c>
      <c r="C325" s="70" t="s">
        <v>1922</v>
      </c>
      <c r="D325" s="70">
        <v>0.75</v>
      </c>
      <c r="E325" s="70">
        <v>1.1799599999999999</v>
      </c>
      <c r="F325" s="70">
        <v>0.64</v>
      </c>
      <c r="G325" s="70">
        <v>50</v>
      </c>
      <c r="H325" s="70">
        <v>0.31</v>
      </c>
      <c r="AB325" s="70" t="s">
        <v>3250</v>
      </c>
      <c r="AC325" s="70" t="s">
        <v>3399</v>
      </c>
      <c r="AD325" s="70" t="s">
        <v>3410</v>
      </c>
    </row>
    <row r="326" spans="1:30" s="70" customFormat="1">
      <c r="A326" s="70" t="s">
        <v>3411</v>
      </c>
      <c r="B326" s="70" t="s">
        <v>1206</v>
      </c>
      <c r="C326" s="70" t="s">
        <v>1922</v>
      </c>
      <c r="D326" s="70">
        <v>6.25E-2</v>
      </c>
      <c r="E326" s="70">
        <v>3.9996</v>
      </c>
      <c r="F326" s="70">
        <v>0</v>
      </c>
      <c r="G326" s="70">
        <v>488.22</v>
      </c>
      <c r="H326" s="70">
        <v>0.12</v>
      </c>
      <c r="AB326" s="70" t="s">
        <v>3250</v>
      </c>
      <c r="AC326" s="70" t="s">
        <v>3399</v>
      </c>
      <c r="AD326" s="70" t="s">
        <v>3411</v>
      </c>
    </row>
    <row r="327" spans="1:30" s="70" customFormat="1">
      <c r="A327" s="70" t="s">
        <v>3412</v>
      </c>
      <c r="B327" s="70" t="s">
        <v>1206</v>
      </c>
      <c r="C327" s="70" t="s">
        <v>1922</v>
      </c>
      <c r="D327" s="70">
        <v>6.25E-2</v>
      </c>
      <c r="E327" s="70">
        <v>3.9996</v>
      </c>
      <c r="F327" s="70">
        <v>0</v>
      </c>
      <c r="G327" s="70">
        <v>488.22</v>
      </c>
      <c r="H327" s="70">
        <v>0.12</v>
      </c>
      <c r="AB327" s="70" t="s">
        <v>3250</v>
      </c>
      <c r="AC327" s="70" t="s">
        <v>3399</v>
      </c>
      <c r="AD327" s="70" t="s">
        <v>3412</v>
      </c>
    </row>
    <row r="328" spans="1:30" s="70" customFormat="1">
      <c r="A328" s="70" t="s">
        <v>3413</v>
      </c>
      <c r="B328" s="70" t="s">
        <v>1206</v>
      </c>
      <c r="C328" s="70" t="s">
        <v>1920</v>
      </c>
      <c r="D328" s="70">
        <v>0.5</v>
      </c>
      <c r="E328" s="70">
        <v>0.62039999999999995</v>
      </c>
      <c r="F328" s="70">
        <v>0.8</v>
      </c>
      <c r="G328" s="70">
        <v>41</v>
      </c>
      <c r="H328" s="70">
        <v>0.45</v>
      </c>
      <c r="AB328" s="70" t="s">
        <v>3250</v>
      </c>
      <c r="AC328" s="70" t="s">
        <v>3399</v>
      </c>
      <c r="AD328" s="70" t="s">
        <v>3413</v>
      </c>
    </row>
    <row r="329" spans="1:30" s="70" customFormat="1">
      <c r="A329" s="70" t="s">
        <v>3414</v>
      </c>
      <c r="B329" s="70" t="s">
        <v>1206</v>
      </c>
      <c r="C329" s="70" t="s">
        <v>1920</v>
      </c>
      <c r="D329" s="70">
        <v>0.63</v>
      </c>
      <c r="E329" s="70">
        <v>0.75959999999999905</v>
      </c>
      <c r="F329" s="70">
        <v>0.82</v>
      </c>
      <c r="G329" s="70">
        <v>41</v>
      </c>
      <c r="H329" s="70">
        <v>0.45</v>
      </c>
      <c r="AB329" s="70" t="s">
        <v>3250</v>
      </c>
      <c r="AC329" s="70" t="s">
        <v>3399</v>
      </c>
      <c r="AD329" s="70" t="s">
        <v>3414</v>
      </c>
    </row>
    <row r="330" spans="1:30" s="70" customFormat="1">
      <c r="A330" s="70" t="s">
        <v>3415</v>
      </c>
      <c r="B330" s="70" t="s">
        <v>1206</v>
      </c>
      <c r="C330" s="70" t="s">
        <v>1920</v>
      </c>
      <c r="D330" s="70">
        <v>0.75</v>
      </c>
      <c r="E330" s="70">
        <v>0.90959999999999996</v>
      </c>
      <c r="F330" s="70">
        <v>0.83</v>
      </c>
      <c r="G330" s="70">
        <v>41</v>
      </c>
      <c r="H330" s="70">
        <v>0.45</v>
      </c>
      <c r="AB330" s="70" t="s">
        <v>3250</v>
      </c>
      <c r="AC330" s="70" t="s">
        <v>3399</v>
      </c>
      <c r="AD330" s="70" t="s">
        <v>3415</v>
      </c>
    </row>
    <row r="331" spans="1:30" s="70" customFormat="1">
      <c r="A331" s="70" t="s">
        <v>3416</v>
      </c>
      <c r="B331" s="70" t="s">
        <v>1206</v>
      </c>
      <c r="C331" s="70" t="s">
        <v>1920</v>
      </c>
      <c r="D331" s="70">
        <v>0.25</v>
      </c>
      <c r="E331" s="70">
        <v>0.8004</v>
      </c>
      <c r="F331" s="70">
        <v>0.31</v>
      </c>
      <c r="G331" s="70">
        <v>30</v>
      </c>
      <c r="H331" s="70">
        <v>0.45</v>
      </c>
      <c r="AB331" s="70" t="s">
        <v>3250</v>
      </c>
      <c r="AC331" s="70" t="s">
        <v>3399</v>
      </c>
      <c r="AD331" s="70" t="s">
        <v>3416</v>
      </c>
    </row>
    <row r="332" spans="1:30" s="70" customFormat="1">
      <c r="A332" s="70" t="s">
        <v>3417</v>
      </c>
      <c r="B332" s="70" t="s">
        <v>1206</v>
      </c>
      <c r="C332" s="70" t="s">
        <v>1920</v>
      </c>
      <c r="D332" s="70">
        <v>0.38</v>
      </c>
      <c r="E332" s="70">
        <v>0.8004</v>
      </c>
      <c r="F332" s="70">
        <v>0.47</v>
      </c>
      <c r="G332" s="70">
        <v>30</v>
      </c>
      <c r="H332" s="70">
        <v>0.45</v>
      </c>
      <c r="AB332" s="70" t="s">
        <v>3250</v>
      </c>
      <c r="AC332" s="70" t="s">
        <v>3399</v>
      </c>
      <c r="AD332" s="70" t="s">
        <v>3417</v>
      </c>
    </row>
    <row r="333" spans="1:30" s="70" customFormat="1">
      <c r="A333" s="70" t="s">
        <v>3418</v>
      </c>
      <c r="B333" s="70" t="s">
        <v>1206</v>
      </c>
      <c r="C333" s="70" t="s">
        <v>1920</v>
      </c>
      <c r="D333" s="70">
        <v>0.5</v>
      </c>
      <c r="E333" s="70">
        <v>0.8004</v>
      </c>
      <c r="F333" s="70">
        <v>0.63</v>
      </c>
      <c r="G333" s="70">
        <v>30</v>
      </c>
      <c r="H333" s="70">
        <v>0.45</v>
      </c>
      <c r="AB333" s="70" t="s">
        <v>3250</v>
      </c>
      <c r="AC333" s="70" t="s">
        <v>3399</v>
      </c>
      <c r="AD333" s="70" t="s">
        <v>3418</v>
      </c>
    </row>
    <row r="334" spans="1:30" s="70" customFormat="1">
      <c r="A334" s="70" t="s">
        <v>3297</v>
      </c>
      <c r="B334" s="70" t="s">
        <v>1206</v>
      </c>
      <c r="C334" s="70" t="s">
        <v>1920</v>
      </c>
      <c r="D334" s="70">
        <v>0.63</v>
      </c>
      <c r="E334" s="70">
        <v>0.8004</v>
      </c>
      <c r="F334" s="70">
        <v>0.78</v>
      </c>
      <c r="G334" s="70">
        <v>30</v>
      </c>
      <c r="H334" s="70">
        <v>0.45</v>
      </c>
      <c r="AB334" s="70" t="s">
        <v>3250</v>
      </c>
      <c r="AC334" s="70" t="s">
        <v>3399</v>
      </c>
      <c r="AD334" s="70" t="s">
        <v>3297</v>
      </c>
    </row>
    <row r="335" spans="1:30" s="70" customFormat="1">
      <c r="A335" s="70" t="s">
        <v>3419</v>
      </c>
      <c r="B335" s="70" t="s">
        <v>1206</v>
      </c>
      <c r="C335" s="70" t="s">
        <v>1920</v>
      </c>
      <c r="D335" s="70">
        <v>0.75</v>
      </c>
      <c r="E335" s="70">
        <v>0.8004</v>
      </c>
      <c r="F335" s="70">
        <v>0.94</v>
      </c>
      <c r="G335" s="70">
        <v>30</v>
      </c>
      <c r="H335" s="70">
        <v>0.45</v>
      </c>
      <c r="AB335" s="70" t="s">
        <v>3250</v>
      </c>
      <c r="AC335" s="70" t="s">
        <v>3399</v>
      </c>
      <c r="AD335" s="70" t="s">
        <v>3419</v>
      </c>
    </row>
    <row r="336" spans="1:30" s="70" customFormat="1">
      <c r="A336" s="70" t="s">
        <v>3420</v>
      </c>
      <c r="B336" s="70" t="s">
        <v>1206</v>
      </c>
      <c r="C336" s="70" t="s">
        <v>1920</v>
      </c>
      <c r="D336" s="70">
        <v>1</v>
      </c>
      <c r="E336" s="70">
        <v>0.8004</v>
      </c>
      <c r="F336" s="70">
        <v>1.25</v>
      </c>
      <c r="G336" s="70">
        <v>30</v>
      </c>
      <c r="H336" s="70">
        <v>0.45</v>
      </c>
      <c r="AB336" s="70" t="s">
        <v>3250</v>
      </c>
      <c r="AC336" s="70" t="s">
        <v>3399</v>
      </c>
      <c r="AD336" s="70" t="s">
        <v>3420</v>
      </c>
    </row>
    <row r="337" spans="1:30" s="70" customFormat="1">
      <c r="A337" s="70" t="s">
        <v>3421</v>
      </c>
      <c r="B337" s="70" t="s">
        <v>1206</v>
      </c>
      <c r="C337" s="70" t="s">
        <v>1923</v>
      </c>
      <c r="D337" s="70">
        <v>0.25</v>
      </c>
      <c r="E337" s="70">
        <v>1.1903999999999999</v>
      </c>
      <c r="F337" s="70">
        <v>0.21</v>
      </c>
      <c r="G337" s="70">
        <v>120</v>
      </c>
      <c r="H337" s="70">
        <v>0.24</v>
      </c>
      <c r="AB337" s="70" t="s">
        <v>3250</v>
      </c>
      <c r="AC337" s="70" t="s">
        <v>3399</v>
      </c>
      <c r="AD337" s="70" t="s">
        <v>3421</v>
      </c>
    </row>
    <row r="338" spans="1:30" s="70" customFormat="1">
      <c r="A338" s="70" t="s">
        <v>3422</v>
      </c>
      <c r="B338" s="70" t="s">
        <v>1206</v>
      </c>
      <c r="C338" s="70" t="s">
        <v>1923</v>
      </c>
      <c r="D338" s="70">
        <v>0.25</v>
      </c>
      <c r="E338" s="70">
        <v>1.6703999999999899</v>
      </c>
      <c r="F338" s="70">
        <v>0.15</v>
      </c>
      <c r="G338" s="70">
        <v>70</v>
      </c>
      <c r="H338" s="70">
        <v>0.36</v>
      </c>
      <c r="AB338" s="70" t="s">
        <v>3250</v>
      </c>
      <c r="AC338" s="70" t="s">
        <v>3399</v>
      </c>
      <c r="AD338" s="70" t="s">
        <v>3422</v>
      </c>
    </row>
    <row r="339" spans="1:30" s="70" customFormat="1">
      <c r="A339" s="70" t="s">
        <v>3423</v>
      </c>
      <c r="B339" s="70" t="s">
        <v>1206</v>
      </c>
      <c r="C339" s="70" t="s">
        <v>1919</v>
      </c>
      <c r="D339" s="70">
        <v>0.5</v>
      </c>
      <c r="E339" s="70">
        <v>0.56999999999999995</v>
      </c>
      <c r="F339" s="70">
        <v>0.87</v>
      </c>
      <c r="G339" s="70">
        <v>22</v>
      </c>
      <c r="H339" s="70">
        <v>0.31</v>
      </c>
      <c r="AB339" s="70" t="s">
        <v>3250</v>
      </c>
      <c r="AC339" s="70" t="s">
        <v>3399</v>
      </c>
      <c r="AD339" s="70" t="s">
        <v>3423</v>
      </c>
    </row>
    <row r="340" spans="1:30" s="70" customFormat="1">
      <c r="A340" s="70" t="s">
        <v>3424</v>
      </c>
      <c r="B340" s="70" t="s">
        <v>1206</v>
      </c>
      <c r="C340" s="70" t="s">
        <v>1919</v>
      </c>
      <c r="D340" s="70">
        <v>0.31</v>
      </c>
      <c r="E340" s="70">
        <v>0.21959999999999999</v>
      </c>
      <c r="F340" s="70">
        <v>1.4</v>
      </c>
      <c r="G340" s="70">
        <v>22</v>
      </c>
      <c r="H340" s="70">
        <v>0.31</v>
      </c>
      <c r="AB340" s="70" t="s">
        <v>3250</v>
      </c>
      <c r="AC340" s="70" t="s">
        <v>3399</v>
      </c>
      <c r="AD340" s="70" t="s">
        <v>3424</v>
      </c>
    </row>
    <row r="341" spans="1:30" s="70" customFormat="1">
      <c r="A341" s="70" t="s">
        <v>3425</v>
      </c>
      <c r="B341" s="70" t="s">
        <v>1206</v>
      </c>
      <c r="C341" s="70" t="s">
        <v>1923</v>
      </c>
      <c r="D341" s="70">
        <v>0.75</v>
      </c>
      <c r="E341" s="70">
        <v>0.83040000000000003</v>
      </c>
      <c r="F341" s="70">
        <v>0.9</v>
      </c>
      <c r="G341" s="70">
        <v>36.94</v>
      </c>
      <c r="H341" s="70">
        <v>0.31</v>
      </c>
      <c r="AB341" s="70" t="s">
        <v>3250</v>
      </c>
      <c r="AC341" s="70" t="s">
        <v>3399</v>
      </c>
      <c r="AD341" s="70" t="s">
        <v>3425</v>
      </c>
    </row>
    <row r="342" spans="1:30" s="70" customFormat="1">
      <c r="A342" s="70" t="s">
        <v>3426</v>
      </c>
      <c r="B342" s="70" t="s">
        <v>1206</v>
      </c>
      <c r="C342" s="70" t="s">
        <v>1923</v>
      </c>
      <c r="D342" s="70">
        <v>0.75</v>
      </c>
      <c r="E342" s="70">
        <v>0.8004</v>
      </c>
      <c r="F342" s="70">
        <v>0.94</v>
      </c>
      <c r="G342" s="70">
        <v>22</v>
      </c>
      <c r="H342" s="70">
        <v>0.31</v>
      </c>
      <c r="AB342" s="70" t="s">
        <v>3250</v>
      </c>
      <c r="AC342" s="70" t="s">
        <v>3399</v>
      </c>
      <c r="AD342" s="70" t="s">
        <v>3426</v>
      </c>
    </row>
    <row r="343" spans="1:30" s="70" customFormat="1">
      <c r="A343" s="70" t="s">
        <v>3427</v>
      </c>
      <c r="B343" s="70" t="s">
        <v>1206</v>
      </c>
      <c r="C343" s="70" t="s">
        <v>1923</v>
      </c>
      <c r="D343" s="70">
        <v>0.5</v>
      </c>
      <c r="E343" s="70">
        <v>0.33960000000000001</v>
      </c>
      <c r="F343" s="70">
        <v>1.46</v>
      </c>
      <c r="G343" s="70">
        <v>70</v>
      </c>
      <c r="H343" s="70">
        <v>0.35</v>
      </c>
      <c r="AB343" s="70" t="s">
        <v>3250</v>
      </c>
      <c r="AC343" s="70" t="s">
        <v>3399</v>
      </c>
      <c r="AD343" s="70" t="s">
        <v>3427</v>
      </c>
    </row>
    <row r="344" spans="1:30" s="70" customFormat="1">
      <c r="A344" s="70" t="s">
        <v>3428</v>
      </c>
      <c r="B344" s="70" t="s">
        <v>1206</v>
      </c>
      <c r="C344" s="70" t="s">
        <v>1921</v>
      </c>
      <c r="D344" s="70">
        <v>0.75</v>
      </c>
      <c r="E344" s="70">
        <v>0.71040000000000003</v>
      </c>
      <c r="F344" s="70">
        <v>1.05</v>
      </c>
      <c r="G344" s="70">
        <v>22</v>
      </c>
      <c r="H344" s="70">
        <v>0.28000000000000003</v>
      </c>
      <c r="AB344" s="70" t="s">
        <v>3250</v>
      </c>
      <c r="AC344" s="70" t="s">
        <v>3399</v>
      </c>
      <c r="AD344" s="70" t="s">
        <v>3428</v>
      </c>
    </row>
    <row r="345" spans="1:30" s="70" customFormat="1">
      <c r="A345" s="70" t="s">
        <v>3429</v>
      </c>
      <c r="B345" s="70" t="s">
        <v>1206</v>
      </c>
      <c r="C345" s="70" t="s">
        <v>1922</v>
      </c>
      <c r="D345" s="70">
        <v>1</v>
      </c>
      <c r="E345" s="70">
        <v>0.24959999999999999</v>
      </c>
      <c r="F345" s="70">
        <v>4</v>
      </c>
      <c r="G345" s="70">
        <v>1.5</v>
      </c>
      <c r="H345" s="70">
        <v>0.35</v>
      </c>
      <c r="AB345" s="70" t="s">
        <v>3250</v>
      </c>
      <c r="AC345" s="70" t="s">
        <v>3399</v>
      </c>
      <c r="AD345" s="70" t="s">
        <v>3429</v>
      </c>
    </row>
    <row r="346" spans="1:30" s="70" customFormat="1">
      <c r="A346" s="70" t="s">
        <v>3430</v>
      </c>
      <c r="B346" s="70" t="s">
        <v>1206</v>
      </c>
      <c r="C346" s="70" t="s">
        <v>1920</v>
      </c>
      <c r="D346" s="70">
        <v>0.06</v>
      </c>
      <c r="E346" s="70">
        <v>2.0004</v>
      </c>
      <c r="F346" s="70">
        <v>0.03</v>
      </c>
      <c r="G346" s="70">
        <v>70</v>
      </c>
      <c r="H346" s="70">
        <v>0.3</v>
      </c>
      <c r="AB346" s="70" t="s">
        <v>3250</v>
      </c>
      <c r="AC346" s="70" t="s">
        <v>3431</v>
      </c>
      <c r="AD346" s="70" t="s">
        <v>3430</v>
      </c>
    </row>
    <row r="347" spans="1:30" s="70" customFormat="1">
      <c r="A347" s="70" t="s">
        <v>3432</v>
      </c>
      <c r="B347" s="70" t="s">
        <v>1206</v>
      </c>
      <c r="C347" s="70" t="s">
        <v>1923</v>
      </c>
      <c r="D347" s="70">
        <v>0.13</v>
      </c>
      <c r="E347" s="70">
        <v>8.3003999999999998</v>
      </c>
      <c r="F347" s="70">
        <v>0.02</v>
      </c>
      <c r="G347" s="70">
        <v>141</v>
      </c>
      <c r="H347" s="70">
        <v>0.3</v>
      </c>
      <c r="AB347" s="70" t="s">
        <v>3250</v>
      </c>
      <c r="AC347" s="70" t="s">
        <v>3431</v>
      </c>
      <c r="AD347" s="70" t="s">
        <v>3432</v>
      </c>
    </row>
    <row r="348" spans="1:30" s="70" customFormat="1">
      <c r="A348" s="70" t="s">
        <v>3433</v>
      </c>
      <c r="B348" s="70" t="s">
        <v>1206</v>
      </c>
      <c r="C348" s="70" t="s">
        <v>1921</v>
      </c>
      <c r="D348" s="70">
        <v>0.13</v>
      </c>
      <c r="E348" s="70">
        <v>2.0796000000000001</v>
      </c>
      <c r="F348" s="70">
        <v>0.06</v>
      </c>
      <c r="G348" s="70">
        <v>22</v>
      </c>
      <c r="H348" s="70">
        <v>0.3</v>
      </c>
      <c r="AB348" s="70" t="s">
        <v>3250</v>
      </c>
      <c r="AC348" s="70" t="s">
        <v>3431</v>
      </c>
      <c r="AD348" s="70" t="s">
        <v>3433</v>
      </c>
    </row>
    <row r="349" spans="1:30" s="70" customFormat="1">
      <c r="A349" s="70" t="s">
        <v>3434</v>
      </c>
      <c r="B349" s="70" t="s">
        <v>1206</v>
      </c>
      <c r="C349" s="70" t="s">
        <v>1921</v>
      </c>
      <c r="D349" s="70">
        <v>0.25</v>
      </c>
      <c r="E349" s="70">
        <v>2.0796000000000001</v>
      </c>
      <c r="F349" s="70">
        <v>0.12</v>
      </c>
      <c r="G349" s="70">
        <v>22</v>
      </c>
      <c r="H349" s="70">
        <v>0.3</v>
      </c>
      <c r="AB349" s="70" t="s">
        <v>3250</v>
      </c>
      <c r="AC349" s="70" t="s">
        <v>3431</v>
      </c>
      <c r="AD349" s="70" t="s">
        <v>3434</v>
      </c>
    </row>
    <row r="350" spans="1:30" s="70" customFormat="1">
      <c r="A350" s="70" t="s">
        <v>3435</v>
      </c>
      <c r="B350" s="70" t="s">
        <v>1206</v>
      </c>
      <c r="C350" s="70" t="s">
        <v>1921</v>
      </c>
      <c r="D350" s="70">
        <v>0.63</v>
      </c>
      <c r="E350" s="70">
        <v>62.499600000000001</v>
      </c>
      <c r="F350" s="70">
        <v>0.01</v>
      </c>
      <c r="G350" s="70">
        <v>30</v>
      </c>
      <c r="H350" s="70">
        <v>0.3</v>
      </c>
      <c r="AB350" s="70" t="s">
        <v>3250</v>
      </c>
      <c r="AC350" s="70" t="s">
        <v>3431</v>
      </c>
      <c r="AD350" s="70" t="s">
        <v>3435</v>
      </c>
    </row>
    <row r="351" spans="1:30" s="70" customFormat="1">
      <c r="A351" s="70" t="s">
        <v>3436</v>
      </c>
      <c r="B351" s="70" t="s">
        <v>1206</v>
      </c>
      <c r="C351" s="70" t="s">
        <v>1919</v>
      </c>
      <c r="D351" s="70">
        <v>2</v>
      </c>
      <c r="E351" s="70">
        <v>3.6803999999999899</v>
      </c>
      <c r="F351" s="70">
        <v>0.54</v>
      </c>
      <c r="G351" s="70">
        <v>79.87</v>
      </c>
      <c r="H351" s="70">
        <v>0.2</v>
      </c>
      <c r="AB351" s="70" t="s">
        <v>3250</v>
      </c>
      <c r="AC351" s="70" t="s">
        <v>3437</v>
      </c>
      <c r="AD351" s="70" t="s">
        <v>3436</v>
      </c>
    </row>
    <row r="352" spans="1:30" s="70" customFormat="1">
      <c r="A352" s="70" t="s">
        <v>3438</v>
      </c>
      <c r="B352" s="70" t="s">
        <v>1206</v>
      </c>
      <c r="C352" s="70" t="s">
        <v>1919</v>
      </c>
      <c r="D352" s="70">
        <v>4</v>
      </c>
      <c r="E352" s="70">
        <v>3.6803999999999899</v>
      </c>
      <c r="F352" s="70">
        <v>1.0900000000000001</v>
      </c>
      <c r="G352" s="70">
        <v>79.87</v>
      </c>
      <c r="H352" s="70">
        <v>0.2</v>
      </c>
      <c r="AB352" s="70" t="s">
        <v>3250</v>
      </c>
      <c r="AC352" s="70" t="s">
        <v>3437</v>
      </c>
      <c r="AD352" s="70" t="s">
        <v>3438</v>
      </c>
    </row>
    <row r="353" spans="1:30" s="70" customFormat="1">
      <c r="A353" s="70" t="s">
        <v>3439</v>
      </c>
      <c r="B353" s="70" t="s">
        <v>1206</v>
      </c>
      <c r="C353" s="70" t="s">
        <v>1919</v>
      </c>
      <c r="D353" s="70">
        <v>6</v>
      </c>
      <c r="E353" s="70">
        <v>3.6803999999999899</v>
      </c>
      <c r="F353" s="70">
        <v>1.63</v>
      </c>
      <c r="G353" s="70">
        <v>79.87</v>
      </c>
      <c r="H353" s="70">
        <v>0.2</v>
      </c>
      <c r="AB353" s="70" t="s">
        <v>3250</v>
      </c>
      <c r="AC353" s="70" t="s">
        <v>3437</v>
      </c>
      <c r="AD353" s="70" t="s">
        <v>3439</v>
      </c>
    </row>
    <row r="354" spans="1:30" s="70" customFormat="1">
      <c r="A354" s="70" t="s">
        <v>3440</v>
      </c>
      <c r="B354" s="70" t="s">
        <v>1206</v>
      </c>
      <c r="C354" s="70" t="s">
        <v>1919</v>
      </c>
      <c r="D354" s="70">
        <v>8</v>
      </c>
      <c r="E354" s="70">
        <v>3.6803999999999899</v>
      </c>
      <c r="F354" s="70">
        <v>2.17</v>
      </c>
      <c r="G354" s="70">
        <v>79.87</v>
      </c>
      <c r="H354" s="70">
        <v>0.2</v>
      </c>
      <c r="AB354" s="70" t="s">
        <v>3250</v>
      </c>
      <c r="AC354" s="70" t="s">
        <v>3437</v>
      </c>
      <c r="AD354" s="70" t="s">
        <v>3440</v>
      </c>
    </row>
    <row r="355" spans="1:30" s="70" customFormat="1">
      <c r="A355" s="70" t="s">
        <v>3441</v>
      </c>
      <c r="B355" s="70" t="s">
        <v>1206</v>
      </c>
      <c r="C355" s="70" t="s">
        <v>1919</v>
      </c>
      <c r="D355" s="70">
        <v>10</v>
      </c>
      <c r="E355" s="70">
        <v>3.6803999999999899</v>
      </c>
      <c r="F355" s="70">
        <v>2.72</v>
      </c>
      <c r="G355" s="70">
        <v>79.87</v>
      </c>
      <c r="H355" s="70">
        <v>0.2</v>
      </c>
      <c r="AB355" s="70" t="s">
        <v>3250</v>
      </c>
      <c r="AC355" s="70" t="s">
        <v>3437</v>
      </c>
      <c r="AD355" s="70" t="s">
        <v>3441</v>
      </c>
    </row>
    <row r="356" spans="1:30" s="70" customFormat="1">
      <c r="A356" s="70" t="s">
        <v>3442</v>
      </c>
      <c r="B356" s="70" t="s">
        <v>1206</v>
      </c>
      <c r="C356" s="70" t="s">
        <v>1919</v>
      </c>
      <c r="D356" s="70">
        <v>2</v>
      </c>
      <c r="E356" s="70">
        <v>13.53</v>
      </c>
      <c r="F356" s="70">
        <v>0.15</v>
      </c>
      <c r="G356" s="70">
        <v>139.78</v>
      </c>
      <c r="H356" s="70">
        <v>0.22</v>
      </c>
      <c r="AB356" s="70" t="s">
        <v>3250</v>
      </c>
      <c r="AC356" s="70" t="s">
        <v>3437</v>
      </c>
      <c r="AD356" s="70" t="s">
        <v>3442</v>
      </c>
    </row>
    <row r="357" spans="1:30" s="70" customFormat="1">
      <c r="A357" s="70" t="s">
        <v>3264</v>
      </c>
      <c r="B357" s="70" t="s">
        <v>1206</v>
      </c>
      <c r="C357" s="70" t="s">
        <v>1919</v>
      </c>
      <c r="D357" s="70">
        <v>4</v>
      </c>
      <c r="E357" s="70">
        <v>13.53</v>
      </c>
      <c r="F357" s="70">
        <v>0.3</v>
      </c>
      <c r="G357" s="70">
        <v>139.78</v>
      </c>
      <c r="H357" s="70">
        <v>0.22</v>
      </c>
      <c r="AB357" s="70" t="s">
        <v>3250</v>
      </c>
      <c r="AC357" s="70" t="s">
        <v>3437</v>
      </c>
      <c r="AD357" s="70" t="s">
        <v>3264</v>
      </c>
    </row>
    <row r="358" spans="1:30" s="70" customFormat="1">
      <c r="A358" s="70" t="s">
        <v>3443</v>
      </c>
      <c r="B358" s="70" t="s">
        <v>1206</v>
      </c>
      <c r="C358" s="70" t="s">
        <v>1919</v>
      </c>
      <c r="D358" s="70">
        <v>6</v>
      </c>
      <c r="E358" s="70">
        <v>13.53</v>
      </c>
      <c r="F358" s="70">
        <v>0.44</v>
      </c>
      <c r="G358" s="70">
        <v>139.78</v>
      </c>
      <c r="H358" s="70">
        <v>0.22</v>
      </c>
      <c r="AB358" s="70" t="s">
        <v>3250</v>
      </c>
      <c r="AC358" s="70" t="s">
        <v>3437</v>
      </c>
      <c r="AD358" s="70" t="s">
        <v>3443</v>
      </c>
    </row>
    <row r="359" spans="1:30" s="70" customFormat="1">
      <c r="A359" s="70" t="s">
        <v>3277</v>
      </c>
      <c r="B359" s="70" t="s">
        <v>1206</v>
      </c>
      <c r="C359" s="70" t="s">
        <v>1919</v>
      </c>
      <c r="D359" s="70">
        <v>8</v>
      </c>
      <c r="E359" s="70">
        <v>13.53</v>
      </c>
      <c r="F359" s="70">
        <v>0.59</v>
      </c>
      <c r="G359" s="70">
        <v>139.78</v>
      </c>
      <c r="H359" s="70">
        <v>0.22</v>
      </c>
      <c r="AB359" s="70" t="s">
        <v>3250</v>
      </c>
      <c r="AC359" s="70" t="s">
        <v>3437</v>
      </c>
      <c r="AD359" s="70" t="s">
        <v>3277</v>
      </c>
    </row>
    <row r="360" spans="1:30" s="70" customFormat="1">
      <c r="A360" s="70" t="s">
        <v>3444</v>
      </c>
      <c r="B360" s="70" t="s">
        <v>1206</v>
      </c>
      <c r="C360" s="70" t="s">
        <v>1919</v>
      </c>
      <c r="D360" s="70">
        <v>10</v>
      </c>
      <c r="E360" s="70">
        <v>13.53</v>
      </c>
      <c r="F360" s="70">
        <v>0.74</v>
      </c>
      <c r="G360" s="70">
        <v>139.78</v>
      </c>
      <c r="H360" s="70">
        <v>0.22</v>
      </c>
      <c r="AB360" s="70" t="s">
        <v>3250</v>
      </c>
      <c r="AC360" s="70" t="s">
        <v>3437</v>
      </c>
      <c r="AD360" s="70" t="s">
        <v>3444</v>
      </c>
    </row>
    <row r="361" spans="1:30" s="70" customFormat="1">
      <c r="A361" s="70" t="s">
        <v>3445</v>
      </c>
      <c r="B361" s="70" t="s">
        <v>1206</v>
      </c>
      <c r="C361" s="70" t="s">
        <v>1919</v>
      </c>
      <c r="D361" s="70">
        <v>13.5</v>
      </c>
      <c r="E361" s="70">
        <v>15.8604</v>
      </c>
      <c r="F361" s="70">
        <v>0.85099999999999998</v>
      </c>
      <c r="G361" s="70">
        <v>133.44</v>
      </c>
      <c r="H361" s="70">
        <v>0.11</v>
      </c>
      <c r="AB361" s="70" t="s">
        <v>3250</v>
      </c>
      <c r="AC361" s="70" t="s">
        <v>3446</v>
      </c>
      <c r="AD361" s="70" t="s">
        <v>3445</v>
      </c>
    </row>
    <row r="362" spans="1:30" s="70" customFormat="1">
      <c r="A362" s="70" t="s">
        <v>3447</v>
      </c>
      <c r="B362" s="70" t="s">
        <v>1206</v>
      </c>
      <c r="C362" s="70" t="s">
        <v>1919</v>
      </c>
      <c r="D362" s="70">
        <v>14</v>
      </c>
      <c r="E362" s="70">
        <v>14.750400000000001</v>
      </c>
      <c r="F362" s="70">
        <v>0.94899999999999995</v>
      </c>
      <c r="G362" s="70">
        <v>128.71</v>
      </c>
      <c r="H362" s="70">
        <v>0.11</v>
      </c>
      <c r="AB362" s="70" t="s">
        <v>3250</v>
      </c>
      <c r="AC362" s="70" t="s">
        <v>3446</v>
      </c>
      <c r="AD362" s="70" t="s">
        <v>3447</v>
      </c>
    </row>
    <row r="363" spans="1:30" s="70" customFormat="1">
      <c r="A363" s="70" t="s">
        <v>3448</v>
      </c>
      <c r="B363" s="70" t="s">
        <v>1206</v>
      </c>
      <c r="C363" s="70" t="s">
        <v>1919</v>
      </c>
      <c r="D363" s="70">
        <v>15</v>
      </c>
      <c r="E363" s="70">
        <v>11.990399999999999</v>
      </c>
      <c r="F363" s="70">
        <v>1.2509999999999999</v>
      </c>
      <c r="G363" s="70">
        <v>120.2</v>
      </c>
      <c r="H363" s="70">
        <v>0.12</v>
      </c>
      <c r="AB363" s="70" t="s">
        <v>3250</v>
      </c>
      <c r="AC363" s="70" t="s">
        <v>3446</v>
      </c>
      <c r="AD363" s="70" t="s">
        <v>3448</v>
      </c>
    </row>
    <row r="364" spans="1:30" s="70" customFormat="1">
      <c r="A364" s="70" t="s">
        <v>3449</v>
      </c>
      <c r="B364" s="70" t="s">
        <v>1206</v>
      </c>
      <c r="C364" s="70" t="s">
        <v>1919</v>
      </c>
      <c r="D364" s="70">
        <v>16</v>
      </c>
      <c r="E364" s="70">
        <v>10.340400000000001</v>
      </c>
      <c r="F364" s="70">
        <v>1.548</v>
      </c>
      <c r="G364" s="70">
        <v>112.75</v>
      </c>
      <c r="H364" s="70">
        <v>0.12</v>
      </c>
      <c r="AB364" s="70" t="s">
        <v>3250</v>
      </c>
      <c r="AC364" s="70" t="s">
        <v>3446</v>
      </c>
      <c r="AD364" s="70" t="s">
        <v>3449</v>
      </c>
    </row>
    <row r="365" spans="1:30" s="70" customFormat="1">
      <c r="A365" s="70" t="s">
        <v>3450</v>
      </c>
      <c r="B365" s="70" t="s">
        <v>1206</v>
      </c>
      <c r="C365" s="70" t="s">
        <v>1919</v>
      </c>
      <c r="D365" s="70">
        <v>18</v>
      </c>
      <c r="E365" s="70">
        <v>8.3604000000000003</v>
      </c>
      <c r="F365" s="70">
        <v>2.153</v>
      </c>
      <c r="G365" s="70">
        <v>100.33</v>
      </c>
      <c r="H365" s="70">
        <v>0.13</v>
      </c>
      <c r="AB365" s="70" t="s">
        <v>3250</v>
      </c>
      <c r="AC365" s="70" t="s">
        <v>3446</v>
      </c>
      <c r="AD365" s="70" t="s">
        <v>3450</v>
      </c>
    </row>
    <row r="366" spans="1:30" s="70" customFormat="1">
      <c r="A366" s="70" t="s">
        <v>3451</v>
      </c>
      <c r="B366" s="70" t="s">
        <v>1206</v>
      </c>
      <c r="C366" s="70" t="s">
        <v>1919</v>
      </c>
      <c r="D366" s="70">
        <v>13.5</v>
      </c>
      <c r="E366" s="70">
        <v>15.8604</v>
      </c>
      <c r="F366" s="70">
        <v>0.85099999999999998</v>
      </c>
      <c r="G366" s="70">
        <v>133.44</v>
      </c>
      <c r="H366" s="70">
        <v>0.11</v>
      </c>
      <c r="AB366" s="70" t="s">
        <v>3250</v>
      </c>
      <c r="AC366" s="70" t="s">
        <v>3446</v>
      </c>
      <c r="AD366" s="70" t="s">
        <v>3451</v>
      </c>
    </row>
    <row r="367" spans="1:30" s="70" customFormat="1">
      <c r="A367" s="70" t="s">
        <v>3452</v>
      </c>
      <c r="B367" s="70" t="s">
        <v>1206</v>
      </c>
      <c r="C367" s="70" t="s">
        <v>1919</v>
      </c>
      <c r="D367" s="70">
        <v>14</v>
      </c>
      <c r="E367" s="70">
        <v>25.179600000000001</v>
      </c>
      <c r="F367" s="70">
        <v>0.55600000000000005</v>
      </c>
      <c r="G367" s="70">
        <v>128.71</v>
      </c>
      <c r="H367" s="70">
        <v>0.11</v>
      </c>
      <c r="AB367" s="70" t="s">
        <v>3250</v>
      </c>
      <c r="AC367" s="70" t="s">
        <v>3446</v>
      </c>
      <c r="AD367" s="70" t="s">
        <v>3452</v>
      </c>
    </row>
    <row r="368" spans="1:30" s="70" customFormat="1">
      <c r="A368" s="70" t="s">
        <v>3453</v>
      </c>
      <c r="B368" s="70" t="s">
        <v>1206</v>
      </c>
      <c r="C368" s="70" t="s">
        <v>1919</v>
      </c>
      <c r="D368" s="70">
        <v>15</v>
      </c>
      <c r="E368" s="70">
        <v>31.509599999999999</v>
      </c>
      <c r="F368" s="70">
        <v>0.47599999999999998</v>
      </c>
      <c r="G368" s="70">
        <v>120.2</v>
      </c>
      <c r="H368" s="70">
        <v>0.12</v>
      </c>
      <c r="AB368" s="70" t="s">
        <v>3250</v>
      </c>
      <c r="AC368" s="70" t="s">
        <v>3446</v>
      </c>
      <c r="AD368" s="70" t="s">
        <v>3453</v>
      </c>
    </row>
    <row r="369" spans="1:30" s="70" customFormat="1">
      <c r="A369" s="70" t="s">
        <v>3454</v>
      </c>
      <c r="B369" s="70" t="s">
        <v>1206</v>
      </c>
      <c r="C369" s="70" t="s">
        <v>1919</v>
      </c>
      <c r="D369" s="70">
        <v>16</v>
      </c>
      <c r="E369" s="70">
        <v>38.369999999999997</v>
      </c>
      <c r="F369" s="70">
        <v>0.41699999999999998</v>
      </c>
      <c r="G369" s="70">
        <v>112.75</v>
      </c>
      <c r="H369" s="70">
        <v>0.12</v>
      </c>
      <c r="AB369" s="70" t="s">
        <v>3250</v>
      </c>
      <c r="AC369" s="70" t="s">
        <v>3446</v>
      </c>
      <c r="AD369" s="70" t="s">
        <v>3454</v>
      </c>
    </row>
    <row r="370" spans="1:30" s="70" customFormat="1">
      <c r="A370" s="70" t="s">
        <v>3455</v>
      </c>
      <c r="B370" s="70" t="s">
        <v>1206</v>
      </c>
      <c r="C370" s="70" t="s">
        <v>1919</v>
      </c>
      <c r="D370" s="70">
        <v>18</v>
      </c>
      <c r="E370" s="70">
        <v>54.050399999999897</v>
      </c>
      <c r="F370" s="70">
        <v>0.33300000000000002</v>
      </c>
      <c r="G370" s="70">
        <v>100.33</v>
      </c>
      <c r="H370" s="70">
        <v>0.13</v>
      </c>
      <c r="AB370" s="70" t="s">
        <v>3250</v>
      </c>
      <c r="AC370" s="70" t="s">
        <v>3446</v>
      </c>
      <c r="AD370" s="70" t="s">
        <v>3455</v>
      </c>
    </row>
    <row r="371" spans="1:30" s="70" customFormat="1">
      <c r="A371" s="70" t="s">
        <v>3456</v>
      </c>
      <c r="B371" s="70" t="s">
        <v>1206</v>
      </c>
      <c r="C371" s="70" t="s">
        <v>1919</v>
      </c>
      <c r="D371" s="70">
        <v>13.5</v>
      </c>
      <c r="E371" s="70">
        <v>10.7904</v>
      </c>
      <c r="F371" s="70">
        <v>1.2509999999999999</v>
      </c>
      <c r="G371" s="70">
        <v>133.44</v>
      </c>
      <c r="H371" s="70">
        <v>0.11</v>
      </c>
      <c r="AB371" s="70" t="s">
        <v>3250</v>
      </c>
      <c r="AC371" s="70" t="s">
        <v>3446</v>
      </c>
      <c r="AD371" s="70" t="s">
        <v>3456</v>
      </c>
    </row>
    <row r="372" spans="1:30" s="70" customFormat="1">
      <c r="A372" s="70" t="s">
        <v>3457</v>
      </c>
      <c r="B372" s="70" t="s">
        <v>1206</v>
      </c>
      <c r="C372" s="70" t="s">
        <v>1919</v>
      </c>
      <c r="D372" s="70">
        <v>14</v>
      </c>
      <c r="E372" s="70">
        <v>9.66</v>
      </c>
      <c r="F372" s="70">
        <v>1.4490000000000001</v>
      </c>
      <c r="G372" s="70">
        <v>128.71</v>
      </c>
      <c r="H372" s="70">
        <v>0.11</v>
      </c>
      <c r="AB372" s="70" t="s">
        <v>3250</v>
      </c>
      <c r="AC372" s="70" t="s">
        <v>3446</v>
      </c>
      <c r="AD372" s="70" t="s">
        <v>3457</v>
      </c>
    </row>
    <row r="373" spans="1:30" s="70" customFormat="1">
      <c r="A373" s="70" t="s">
        <v>3458</v>
      </c>
      <c r="B373" s="70" t="s">
        <v>1206</v>
      </c>
      <c r="C373" s="70" t="s">
        <v>1919</v>
      </c>
      <c r="D373" s="70">
        <v>15</v>
      </c>
      <c r="E373" s="70">
        <v>7.32</v>
      </c>
      <c r="F373" s="70">
        <v>2.0489999999999999</v>
      </c>
      <c r="G373" s="70">
        <v>120.2</v>
      </c>
      <c r="H373" s="70">
        <v>0.11</v>
      </c>
      <c r="AB373" s="70" t="s">
        <v>3250</v>
      </c>
      <c r="AC373" s="70" t="s">
        <v>3446</v>
      </c>
      <c r="AD373" s="70" t="s">
        <v>3458</v>
      </c>
    </row>
    <row r="374" spans="1:30" s="70" customFormat="1">
      <c r="A374" s="70" t="s">
        <v>3459</v>
      </c>
      <c r="B374" s="70" t="s">
        <v>1206</v>
      </c>
      <c r="C374" s="70" t="s">
        <v>1919</v>
      </c>
      <c r="D374" s="70">
        <v>16</v>
      </c>
      <c r="E374" s="70">
        <v>6.0396000000000001</v>
      </c>
      <c r="F374" s="70">
        <v>2.6469999999999998</v>
      </c>
      <c r="G374" s="70">
        <v>112.75</v>
      </c>
      <c r="H374" s="70">
        <v>0.11</v>
      </c>
      <c r="AB374" s="70" t="s">
        <v>3250</v>
      </c>
      <c r="AC374" s="70" t="s">
        <v>3446</v>
      </c>
      <c r="AD374" s="70" t="s">
        <v>3459</v>
      </c>
    </row>
    <row r="375" spans="1:30" s="70" customFormat="1">
      <c r="A375" s="70" t="s">
        <v>3460</v>
      </c>
      <c r="B375" s="70" t="s">
        <v>1206</v>
      </c>
      <c r="C375" s="70" t="s">
        <v>1919</v>
      </c>
      <c r="D375" s="70">
        <v>18</v>
      </c>
      <c r="E375" s="70">
        <v>4.7904</v>
      </c>
      <c r="F375" s="70">
        <v>3.758</v>
      </c>
      <c r="G375" s="70">
        <v>100.33</v>
      </c>
      <c r="H375" s="70">
        <v>0.12</v>
      </c>
      <c r="AB375" s="70" t="s">
        <v>3250</v>
      </c>
      <c r="AC375" s="70" t="s">
        <v>3446</v>
      </c>
      <c r="AD375" s="70" t="s">
        <v>3460</v>
      </c>
    </row>
    <row r="376" spans="1:30" s="70" customFormat="1">
      <c r="A376" s="70" t="s">
        <v>3461</v>
      </c>
      <c r="B376" s="70" t="s">
        <v>1206</v>
      </c>
      <c r="C376" s="70" t="s">
        <v>1919</v>
      </c>
      <c r="D376" s="70">
        <v>13.5</v>
      </c>
      <c r="E376" s="70">
        <v>11.739599999999999</v>
      </c>
      <c r="F376" s="70">
        <v>1.1499999999999999</v>
      </c>
      <c r="G376" s="70">
        <v>133.44</v>
      </c>
      <c r="H376" s="70">
        <v>0.11</v>
      </c>
      <c r="AB376" s="70" t="s">
        <v>3250</v>
      </c>
      <c r="AC376" s="70" t="s">
        <v>3446</v>
      </c>
      <c r="AD376" s="70" t="s">
        <v>3461</v>
      </c>
    </row>
    <row r="377" spans="1:30" s="70" customFormat="1">
      <c r="A377" s="70" t="s">
        <v>3462</v>
      </c>
      <c r="B377" s="70" t="s">
        <v>1206</v>
      </c>
      <c r="C377" s="70" t="s">
        <v>1919</v>
      </c>
      <c r="D377" s="70">
        <v>14</v>
      </c>
      <c r="E377" s="70">
        <v>9.66</v>
      </c>
      <c r="F377" s="70">
        <v>1.4490000000000001</v>
      </c>
      <c r="G377" s="70">
        <v>128.71</v>
      </c>
      <c r="H377" s="70">
        <v>0.11</v>
      </c>
      <c r="AB377" s="70" t="s">
        <v>3250</v>
      </c>
      <c r="AC377" s="70" t="s">
        <v>3446</v>
      </c>
      <c r="AD377" s="70" t="s">
        <v>3462</v>
      </c>
    </row>
    <row r="378" spans="1:30" s="70" customFormat="1">
      <c r="A378" s="70" t="s">
        <v>3463</v>
      </c>
      <c r="B378" s="70" t="s">
        <v>1206</v>
      </c>
      <c r="C378" s="70" t="s">
        <v>1919</v>
      </c>
      <c r="D378" s="70">
        <v>15</v>
      </c>
      <c r="E378" s="70">
        <v>7.6896000000000004</v>
      </c>
      <c r="F378" s="70">
        <v>1.9510000000000001</v>
      </c>
      <c r="G378" s="70">
        <v>120.2</v>
      </c>
      <c r="H378" s="70">
        <v>0.11</v>
      </c>
      <c r="AB378" s="70" t="s">
        <v>3250</v>
      </c>
      <c r="AC378" s="70" t="s">
        <v>3446</v>
      </c>
      <c r="AD378" s="70" t="s">
        <v>3463</v>
      </c>
    </row>
    <row r="379" spans="1:30" s="70" customFormat="1">
      <c r="A379" s="70" t="s">
        <v>3464</v>
      </c>
      <c r="B379" s="70" t="s">
        <v>1206</v>
      </c>
      <c r="C379" s="70" t="s">
        <v>1919</v>
      </c>
      <c r="D379" s="70">
        <v>16</v>
      </c>
      <c r="E379" s="70">
        <v>6.5304000000000002</v>
      </c>
      <c r="F379" s="70">
        <v>2.4500000000000002</v>
      </c>
      <c r="G379" s="70">
        <v>112.75</v>
      </c>
      <c r="H379" s="70">
        <v>0.11</v>
      </c>
      <c r="AB379" s="70" t="s">
        <v>3250</v>
      </c>
      <c r="AC379" s="70" t="s">
        <v>3446</v>
      </c>
      <c r="AD379" s="70" t="s">
        <v>3464</v>
      </c>
    </row>
    <row r="380" spans="1:30" s="70" customFormat="1">
      <c r="A380" s="70" t="s">
        <v>3465</v>
      </c>
      <c r="B380" s="70" t="s">
        <v>1206</v>
      </c>
      <c r="C380" s="70" t="s">
        <v>1919</v>
      </c>
      <c r="D380" s="70">
        <v>18</v>
      </c>
      <c r="E380" s="70">
        <v>5.0603999999999996</v>
      </c>
      <c r="F380" s="70">
        <v>3.5550000000000002</v>
      </c>
      <c r="G380" s="70">
        <v>100.33</v>
      </c>
      <c r="H380" s="70">
        <v>0.12</v>
      </c>
      <c r="AB380" s="70" t="s">
        <v>3250</v>
      </c>
      <c r="AC380" s="70" t="s">
        <v>3446</v>
      </c>
      <c r="AD380" s="70" t="s">
        <v>3465</v>
      </c>
    </row>
    <row r="381" spans="1:30" s="70" customFormat="1">
      <c r="A381" s="70" t="s">
        <v>3466</v>
      </c>
      <c r="B381" s="70" t="s">
        <v>1206</v>
      </c>
      <c r="C381" s="70" t="s">
        <v>1919</v>
      </c>
      <c r="D381" s="70">
        <v>13.5</v>
      </c>
      <c r="E381" s="70">
        <v>1.8395999999999999</v>
      </c>
      <c r="F381" s="70">
        <v>7.3470000000000004</v>
      </c>
      <c r="G381" s="70">
        <v>133.44</v>
      </c>
      <c r="H381" s="70">
        <v>0.11</v>
      </c>
      <c r="AB381" s="70" t="s">
        <v>3250</v>
      </c>
      <c r="AC381" s="70" t="s">
        <v>3446</v>
      </c>
      <c r="AD381" s="70" t="s">
        <v>3466</v>
      </c>
    </row>
    <row r="382" spans="1:30" s="70" customFormat="1">
      <c r="A382" s="70" t="s">
        <v>3467</v>
      </c>
      <c r="B382" s="70" t="s">
        <v>1206</v>
      </c>
      <c r="C382" s="70" t="s">
        <v>1919</v>
      </c>
      <c r="D382" s="70">
        <v>14</v>
      </c>
      <c r="E382" s="70">
        <v>1.4496</v>
      </c>
      <c r="F382" s="70">
        <v>9.68</v>
      </c>
      <c r="G382" s="70">
        <v>128.71</v>
      </c>
      <c r="H382" s="70">
        <v>0.11</v>
      </c>
      <c r="AB382" s="70" t="s">
        <v>3250</v>
      </c>
      <c r="AC382" s="70" t="s">
        <v>3446</v>
      </c>
      <c r="AD382" s="70" t="s">
        <v>3467</v>
      </c>
    </row>
    <row r="383" spans="1:30" s="70" customFormat="1">
      <c r="A383" s="70" t="s">
        <v>3468</v>
      </c>
      <c r="B383" s="70" t="s">
        <v>1206</v>
      </c>
      <c r="C383" s="70" t="s">
        <v>1919</v>
      </c>
      <c r="D383" s="70">
        <v>15</v>
      </c>
      <c r="E383" s="70">
        <v>1.0499999999999901</v>
      </c>
      <c r="F383" s="70">
        <v>14.302</v>
      </c>
      <c r="G383" s="70">
        <v>120.2</v>
      </c>
      <c r="H383" s="70">
        <v>0.11</v>
      </c>
      <c r="AB383" s="70" t="s">
        <v>3250</v>
      </c>
      <c r="AC383" s="70" t="s">
        <v>3446</v>
      </c>
      <c r="AD383" s="70" t="s">
        <v>3468</v>
      </c>
    </row>
    <row r="384" spans="1:30" s="70" customFormat="1">
      <c r="A384" s="70" t="s">
        <v>3469</v>
      </c>
      <c r="B384" s="70" t="s">
        <v>1206</v>
      </c>
      <c r="C384" s="70" t="s">
        <v>1919</v>
      </c>
      <c r="D384" s="70">
        <v>16</v>
      </c>
      <c r="E384" s="70">
        <v>0.84960000000000002</v>
      </c>
      <c r="F384" s="70">
        <v>18.829999999999998</v>
      </c>
      <c r="G384" s="70">
        <v>112.75</v>
      </c>
      <c r="H384" s="70">
        <v>0.11</v>
      </c>
      <c r="AB384" s="70" t="s">
        <v>3250</v>
      </c>
      <c r="AC384" s="70" t="s">
        <v>3446</v>
      </c>
      <c r="AD384" s="70" t="s">
        <v>3469</v>
      </c>
    </row>
    <row r="385" spans="1:30" s="70" customFormat="1">
      <c r="A385" s="70" t="s">
        <v>3470</v>
      </c>
      <c r="B385" s="70" t="s">
        <v>1206</v>
      </c>
      <c r="C385" s="70" t="s">
        <v>1919</v>
      </c>
      <c r="D385" s="70">
        <v>18</v>
      </c>
      <c r="E385" s="70">
        <v>0.63</v>
      </c>
      <c r="F385" s="70">
        <v>28.562000000000001</v>
      </c>
      <c r="G385" s="70">
        <v>100.33</v>
      </c>
      <c r="H385" s="70">
        <v>0.11</v>
      </c>
      <c r="AB385" s="70" t="s">
        <v>3250</v>
      </c>
      <c r="AC385" s="70" t="s">
        <v>3446</v>
      </c>
      <c r="AD385" s="70" t="s">
        <v>3470</v>
      </c>
    </row>
    <row r="386" spans="1:30" s="70" customFormat="1">
      <c r="A386" s="70" t="s">
        <v>3471</v>
      </c>
      <c r="B386" s="70" t="s">
        <v>1206</v>
      </c>
      <c r="C386" s="70" t="s">
        <v>1919</v>
      </c>
      <c r="D386" s="70">
        <v>13.5</v>
      </c>
      <c r="E386" s="70">
        <v>2.5703999999999998</v>
      </c>
      <c r="F386" s="70">
        <v>5.2480000000000002</v>
      </c>
      <c r="G386" s="70">
        <v>133.44</v>
      </c>
      <c r="H386" s="70">
        <v>0.11</v>
      </c>
      <c r="AB386" s="70" t="s">
        <v>3250</v>
      </c>
      <c r="AC386" s="70" t="s">
        <v>3446</v>
      </c>
      <c r="AD386" s="70" t="s">
        <v>3471</v>
      </c>
    </row>
    <row r="387" spans="1:30" s="70" customFormat="1">
      <c r="A387" s="70" t="s">
        <v>3472</v>
      </c>
      <c r="B387" s="70" t="s">
        <v>1206</v>
      </c>
      <c r="C387" s="70" t="s">
        <v>1919</v>
      </c>
      <c r="D387" s="70">
        <v>14</v>
      </c>
      <c r="E387" s="70">
        <v>2.0099999999999998</v>
      </c>
      <c r="F387" s="70">
        <v>6.9630000000000001</v>
      </c>
      <c r="G387" s="70">
        <v>128.71</v>
      </c>
      <c r="H387" s="70">
        <v>0.11</v>
      </c>
      <c r="AB387" s="70" t="s">
        <v>3250</v>
      </c>
      <c r="AC387" s="70" t="s">
        <v>3446</v>
      </c>
      <c r="AD387" s="70" t="s">
        <v>3472</v>
      </c>
    </row>
    <row r="388" spans="1:30" s="70" customFormat="1">
      <c r="A388" s="70" t="s">
        <v>3473</v>
      </c>
      <c r="B388" s="70" t="s">
        <v>1206</v>
      </c>
      <c r="C388" s="70" t="s">
        <v>1919</v>
      </c>
      <c r="D388" s="70">
        <v>15</v>
      </c>
      <c r="E388" s="70">
        <v>1.4796</v>
      </c>
      <c r="F388" s="70">
        <v>10.138999999999999</v>
      </c>
      <c r="G388" s="70">
        <v>120.2</v>
      </c>
      <c r="H388" s="70">
        <v>0.11</v>
      </c>
      <c r="AB388" s="70" t="s">
        <v>3250</v>
      </c>
      <c r="AC388" s="70" t="s">
        <v>3446</v>
      </c>
      <c r="AD388" s="70" t="s">
        <v>3473</v>
      </c>
    </row>
    <row r="389" spans="1:30" s="70" customFormat="1">
      <c r="A389" s="70" t="s">
        <v>3474</v>
      </c>
      <c r="B389" s="70" t="s">
        <v>1206</v>
      </c>
      <c r="C389" s="70" t="s">
        <v>1919</v>
      </c>
      <c r="D389" s="70">
        <v>16</v>
      </c>
      <c r="E389" s="70">
        <v>1.1903999999999999</v>
      </c>
      <c r="F389" s="70">
        <v>13.436</v>
      </c>
      <c r="G389" s="70">
        <v>112.75</v>
      </c>
      <c r="H389" s="70">
        <v>0.11</v>
      </c>
      <c r="AB389" s="70" t="s">
        <v>3250</v>
      </c>
      <c r="AC389" s="70" t="s">
        <v>3446</v>
      </c>
      <c r="AD389" s="70" t="s">
        <v>3474</v>
      </c>
    </row>
    <row r="390" spans="1:30" s="70" customFormat="1">
      <c r="A390" s="70" t="s">
        <v>3475</v>
      </c>
      <c r="B390" s="70" t="s">
        <v>1206</v>
      </c>
      <c r="C390" s="70" t="s">
        <v>1919</v>
      </c>
      <c r="D390" s="70">
        <v>18</v>
      </c>
      <c r="E390" s="70">
        <v>0.89999999999999902</v>
      </c>
      <c r="F390" s="70">
        <v>19.983000000000001</v>
      </c>
      <c r="G390" s="70">
        <v>100.33</v>
      </c>
      <c r="H390" s="70">
        <v>0.11</v>
      </c>
      <c r="AB390" s="70" t="s">
        <v>3250</v>
      </c>
      <c r="AC390" s="70" t="s">
        <v>3446</v>
      </c>
      <c r="AD390" s="70" t="s">
        <v>3475</v>
      </c>
    </row>
    <row r="391" spans="1:30" s="70" customFormat="1">
      <c r="A391" s="70" t="s">
        <v>3476</v>
      </c>
      <c r="B391" s="70" t="s">
        <v>1206</v>
      </c>
      <c r="C391" s="70" t="s">
        <v>1920</v>
      </c>
      <c r="D391" s="70">
        <v>0.38</v>
      </c>
      <c r="E391" s="70">
        <v>0.39</v>
      </c>
      <c r="F391" s="70">
        <v>0.95</v>
      </c>
      <c r="G391" s="70">
        <v>18</v>
      </c>
      <c r="H391" s="70">
        <v>0.19</v>
      </c>
      <c r="AB391" s="70" t="s">
        <v>3250</v>
      </c>
      <c r="AC391" s="70" t="s">
        <v>3477</v>
      </c>
      <c r="AD391" s="70" t="s">
        <v>3476</v>
      </c>
    </row>
    <row r="392" spans="1:30" s="70" customFormat="1">
      <c r="A392" s="70" t="s">
        <v>3478</v>
      </c>
      <c r="B392" s="70" t="s">
        <v>1206</v>
      </c>
      <c r="C392" s="70" t="s">
        <v>1920</v>
      </c>
      <c r="D392" s="70">
        <v>0.5</v>
      </c>
      <c r="E392" s="70">
        <v>0.39960000000000001</v>
      </c>
      <c r="F392" s="70">
        <v>1.26</v>
      </c>
      <c r="G392" s="70">
        <v>18</v>
      </c>
      <c r="H392" s="70">
        <v>0.19</v>
      </c>
      <c r="AB392" s="70" t="s">
        <v>3250</v>
      </c>
      <c r="AC392" s="70" t="s">
        <v>3477</v>
      </c>
      <c r="AD392" s="70" t="s">
        <v>3478</v>
      </c>
    </row>
    <row r="393" spans="1:30" s="70" customFormat="1">
      <c r="A393" s="70" t="s">
        <v>3479</v>
      </c>
      <c r="B393" s="70" t="s">
        <v>1206</v>
      </c>
      <c r="C393" s="70" t="s">
        <v>1920</v>
      </c>
      <c r="D393" s="70">
        <v>0.75</v>
      </c>
      <c r="E393" s="70">
        <v>0.39960000000000001</v>
      </c>
      <c r="F393" s="70">
        <v>1.89</v>
      </c>
      <c r="G393" s="70">
        <v>18</v>
      </c>
      <c r="H393" s="70">
        <v>0.19</v>
      </c>
      <c r="AB393" s="70" t="s">
        <v>3250</v>
      </c>
      <c r="AC393" s="70" t="s">
        <v>3477</v>
      </c>
      <c r="AD393" s="70" t="s">
        <v>3479</v>
      </c>
    </row>
    <row r="394" spans="1:30" s="70" customFormat="1">
      <c r="A394" s="70" t="s">
        <v>3361</v>
      </c>
      <c r="B394" s="70" t="s">
        <v>1206</v>
      </c>
      <c r="C394" s="70" t="s">
        <v>1921</v>
      </c>
      <c r="D394" s="70">
        <v>0.75</v>
      </c>
      <c r="E394" s="70">
        <v>0.31559999999999999</v>
      </c>
      <c r="F394" s="70">
        <v>2.38</v>
      </c>
      <c r="G394" s="70">
        <v>18</v>
      </c>
      <c r="H394" s="70">
        <v>0.33</v>
      </c>
      <c r="AB394" s="70" t="s">
        <v>3250</v>
      </c>
      <c r="AC394" s="70" t="s">
        <v>3477</v>
      </c>
      <c r="AD394" s="70" t="s">
        <v>3361</v>
      </c>
    </row>
    <row r="395" spans="1:30" s="70" customFormat="1">
      <c r="A395" s="70" t="s">
        <v>3480</v>
      </c>
      <c r="B395" s="70" t="s">
        <v>1206</v>
      </c>
      <c r="C395" s="70" t="s">
        <v>1919</v>
      </c>
      <c r="D395" s="70">
        <v>0.25</v>
      </c>
      <c r="E395" s="70">
        <v>0.51</v>
      </c>
      <c r="F395" s="70">
        <v>0.49</v>
      </c>
      <c r="G395" s="70">
        <v>29</v>
      </c>
      <c r="H395" s="70">
        <v>0.45</v>
      </c>
      <c r="AB395" s="70" t="s">
        <v>3250</v>
      </c>
      <c r="AC395" s="70" t="s">
        <v>3477</v>
      </c>
      <c r="AD395" s="70" t="s">
        <v>3480</v>
      </c>
    </row>
    <row r="396" spans="1:30" s="70" customFormat="1">
      <c r="A396" s="70" t="s">
        <v>3481</v>
      </c>
      <c r="B396" s="70" t="s">
        <v>1206</v>
      </c>
      <c r="C396" s="70" t="s">
        <v>1920</v>
      </c>
      <c r="D396" s="70">
        <v>1</v>
      </c>
      <c r="E396" s="70">
        <v>0.33960000000000001</v>
      </c>
      <c r="F396" s="70">
        <v>2.94</v>
      </c>
      <c r="G396" s="70">
        <v>119</v>
      </c>
      <c r="H396" s="70">
        <v>0.48</v>
      </c>
      <c r="AB396" s="70" t="s">
        <v>3250</v>
      </c>
      <c r="AC396" s="70" t="s">
        <v>3477</v>
      </c>
      <c r="AD396" s="70" t="s">
        <v>3481</v>
      </c>
    </row>
    <row r="397" spans="1:30" s="70" customFormat="1">
      <c r="A397" s="70" t="s">
        <v>3482</v>
      </c>
      <c r="B397" s="70" t="s">
        <v>1206</v>
      </c>
      <c r="C397" s="70" t="s">
        <v>1923</v>
      </c>
      <c r="D397" s="70">
        <v>0.5</v>
      </c>
      <c r="E397" s="70">
        <v>11.0304</v>
      </c>
      <c r="F397" s="70">
        <v>0.05</v>
      </c>
      <c r="G397" s="70">
        <v>119.81</v>
      </c>
      <c r="H397" s="70">
        <v>0.3</v>
      </c>
      <c r="AB397" s="70" t="s">
        <v>3250</v>
      </c>
      <c r="AC397" s="70" t="s">
        <v>3477</v>
      </c>
      <c r="AD397" s="70" t="s">
        <v>3482</v>
      </c>
    </row>
    <row r="398" spans="1:30" s="70" customFormat="1">
      <c r="A398" s="70" t="s">
        <v>3483</v>
      </c>
      <c r="B398" s="70" t="s">
        <v>1206</v>
      </c>
      <c r="C398" s="70" t="s">
        <v>1921</v>
      </c>
      <c r="D398" s="70">
        <v>1</v>
      </c>
      <c r="E398" s="70">
        <v>12.500400000000001</v>
      </c>
      <c r="F398" s="70">
        <v>0.08</v>
      </c>
      <c r="G398" s="70">
        <v>160</v>
      </c>
      <c r="H398" s="70">
        <v>0.19</v>
      </c>
      <c r="AB398" s="70" t="s">
        <v>3250</v>
      </c>
      <c r="AC398" s="70" t="s">
        <v>3477</v>
      </c>
      <c r="AD398" s="70" t="s">
        <v>3483</v>
      </c>
    </row>
    <row r="399" spans="1:30" s="70" customFormat="1">
      <c r="A399" s="70" t="s">
        <v>3484</v>
      </c>
      <c r="B399" s="70" t="s">
        <v>1206</v>
      </c>
      <c r="C399" s="70" t="s">
        <v>1922</v>
      </c>
      <c r="D399" s="70">
        <v>9</v>
      </c>
      <c r="E399" s="70">
        <v>0.47039999999999998</v>
      </c>
      <c r="F399" s="70">
        <v>19.13</v>
      </c>
      <c r="G399" s="70">
        <v>100.33</v>
      </c>
      <c r="H399" s="70">
        <v>0.23</v>
      </c>
      <c r="AB399" s="70" t="s">
        <v>3250</v>
      </c>
      <c r="AC399" s="70" t="s">
        <v>3485</v>
      </c>
      <c r="AD399" s="70" t="s">
        <v>3484</v>
      </c>
    </row>
    <row r="400" spans="1:30" s="70" customFormat="1">
      <c r="A400" s="70" t="s">
        <v>3486</v>
      </c>
      <c r="B400" s="70" t="s">
        <v>1206</v>
      </c>
      <c r="C400" s="70" t="s">
        <v>1922</v>
      </c>
      <c r="D400" s="70">
        <v>11</v>
      </c>
      <c r="E400" s="70">
        <v>0.56999999999999995</v>
      </c>
      <c r="F400" s="70">
        <v>19.318000000000001</v>
      </c>
      <c r="G400" s="70">
        <v>109.36</v>
      </c>
      <c r="H400" s="70">
        <v>0.22</v>
      </c>
      <c r="AB400" s="70" t="s">
        <v>3250</v>
      </c>
      <c r="AC400" s="70" t="s">
        <v>3485</v>
      </c>
      <c r="AD400" s="70" t="s">
        <v>3486</v>
      </c>
    </row>
    <row r="401" spans="1:30" s="70" customFormat="1">
      <c r="A401" s="70" t="s">
        <v>3487</v>
      </c>
      <c r="B401" s="70" t="s">
        <v>1206</v>
      </c>
      <c r="C401" s="70" t="s">
        <v>1922</v>
      </c>
      <c r="D401" s="70">
        <v>10</v>
      </c>
      <c r="E401" s="70">
        <v>0.44040000000000001</v>
      </c>
      <c r="F401" s="70">
        <v>22.72</v>
      </c>
      <c r="G401" s="70">
        <v>90.4</v>
      </c>
      <c r="H401" s="70">
        <v>0.23</v>
      </c>
      <c r="AB401" s="70" t="s">
        <v>3250</v>
      </c>
      <c r="AC401" s="70" t="s">
        <v>3485</v>
      </c>
      <c r="AD401" s="70" t="s">
        <v>3487</v>
      </c>
    </row>
    <row r="402" spans="1:30" s="70" customFormat="1">
      <c r="A402" s="70" t="s">
        <v>3488</v>
      </c>
      <c r="B402" s="70" t="s">
        <v>1206</v>
      </c>
      <c r="C402" s="70" t="s">
        <v>1922</v>
      </c>
      <c r="D402" s="70">
        <v>12</v>
      </c>
      <c r="E402" s="70">
        <v>0.51959999999999995</v>
      </c>
      <c r="F402" s="70">
        <v>23.09</v>
      </c>
      <c r="G402" s="70">
        <v>100.33</v>
      </c>
      <c r="H402" s="70">
        <v>0.22</v>
      </c>
      <c r="AB402" s="70" t="s">
        <v>3250</v>
      </c>
      <c r="AC402" s="70" t="s">
        <v>3485</v>
      </c>
      <c r="AD402" s="70" t="s">
        <v>3488</v>
      </c>
    </row>
    <row r="403" spans="1:30" s="70" customFormat="1">
      <c r="A403" s="70" t="s">
        <v>3489</v>
      </c>
      <c r="B403" s="70" t="s">
        <v>1206</v>
      </c>
      <c r="C403" s="70" t="s">
        <v>1922</v>
      </c>
      <c r="D403" s="70">
        <v>15</v>
      </c>
      <c r="E403" s="70">
        <v>0.35039999999999999</v>
      </c>
      <c r="F403" s="70">
        <v>42.81</v>
      </c>
      <c r="G403" s="70">
        <v>60.6</v>
      </c>
      <c r="H403" s="70">
        <v>0.23</v>
      </c>
      <c r="AB403" s="70" t="s">
        <v>3250</v>
      </c>
      <c r="AC403" s="70" t="s">
        <v>3485</v>
      </c>
      <c r="AD403" s="70" t="s">
        <v>3489</v>
      </c>
    </row>
    <row r="404" spans="1:30" s="70" customFormat="1">
      <c r="A404" s="70" t="s">
        <v>3490</v>
      </c>
      <c r="B404" s="70" t="s">
        <v>1206</v>
      </c>
      <c r="C404" s="70" t="s">
        <v>1922</v>
      </c>
      <c r="D404" s="70">
        <v>17</v>
      </c>
      <c r="E404" s="70">
        <v>0.39960000000000001</v>
      </c>
      <c r="F404" s="70">
        <v>42.54</v>
      </c>
      <c r="G404" s="70">
        <v>71.12</v>
      </c>
      <c r="H404" s="70">
        <v>0.22</v>
      </c>
      <c r="AB404" s="70" t="s">
        <v>3250</v>
      </c>
      <c r="AC404" s="70" t="s">
        <v>3485</v>
      </c>
      <c r="AD404" s="70" t="s">
        <v>3490</v>
      </c>
    </row>
    <row r="405" spans="1:30" s="70" customFormat="1">
      <c r="A405" s="70" t="s">
        <v>3491</v>
      </c>
      <c r="B405" s="70" t="s">
        <v>1206</v>
      </c>
      <c r="C405" s="70" t="s">
        <v>1922</v>
      </c>
      <c r="D405" s="70">
        <v>10</v>
      </c>
      <c r="E405" s="70">
        <v>0.60959999999999903</v>
      </c>
      <c r="F405" s="70">
        <v>16.399999999999999</v>
      </c>
      <c r="G405" s="70">
        <v>90.4</v>
      </c>
      <c r="H405" s="70">
        <v>0.23</v>
      </c>
      <c r="AB405" s="70" t="s">
        <v>3250</v>
      </c>
      <c r="AC405" s="70" t="s">
        <v>3485</v>
      </c>
      <c r="AD405" s="70" t="s">
        <v>3491</v>
      </c>
    </row>
    <row r="406" spans="1:30" s="70" customFormat="1">
      <c r="A406" s="70" t="s">
        <v>3492</v>
      </c>
      <c r="B406" s="70" t="s">
        <v>1206</v>
      </c>
      <c r="C406" s="70" t="s">
        <v>1922</v>
      </c>
      <c r="D406" s="70">
        <v>12</v>
      </c>
      <c r="E406" s="70">
        <v>0.72</v>
      </c>
      <c r="F406" s="70">
        <v>16.670000000000002</v>
      </c>
      <c r="G406" s="70">
        <v>100.33</v>
      </c>
      <c r="H406" s="70">
        <v>0.22</v>
      </c>
      <c r="AB406" s="70" t="s">
        <v>3250</v>
      </c>
      <c r="AC406" s="70" t="s">
        <v>3485</v>
      </c>
      <c r="AD406" s="70" t="s">
        <v>3492</v>
      </c>
    </row>
    <row r="407" spans="1:30" s="70" customFormat="1">
      <c r="A407" s="70" t="s">
        <v>3493</v>
      </c>
      <c r="B407" s="70" t="s">
        <v>1206</v>
      </c>
      <c r="C407" s="70" t="s">
        <v>1922</v>
      </c>
      <c r="D407" s="70">
        <v>12</v>
      </c>
      <c r="E407" s="70">
        <v>0.50039999999999996</v>
      </c>
      <c r="F407" s="70">
        <v>23.98</v>
      </c>
      <c r="G407" s="70">
        <v>75.5</v>
      </c>
      <c r="H407" s="70">
        <v>0.23</v>
      </c>
      <c r="AB407" s="70" t="s">
        <v>3250</v>
      </c>
      <c r="AC407" s="70" t="s">
        <v>3485</v>
      </c>
      <c r="AD407" s="70" t="s">
        <v>3493</v>
      </c>
    </row>
    <row r="408" spans="1:30" s="70" customFormat="1">
      <c r="A408" s="70" t="s">
        <v>3494</v>
      </c>
      <c r="B408" s="70" t="s">
        <v>1206</v>
      </c>
      <c r="C408" s="70" t="s">
        <v>1922</v>
      </c>
      <c r="D408" s="70">
        <v>14</v>
      </c>
      <c r="E408" s="70">
        <v>0.56999999999999995</v>
      </c>
      <c r="F408" s="70">
        <v>24.550999999999998</v>
      </c>
      <c r="G408" s="70">
        <v>86.14</v>
      </c>
      <c r="H408" s="70">
        <v>0.22</v>
      </c>
      <c r="AB408" s="70" t="s">
        <v>3250</v>
      </c>
      <c r="AC408" s="70" t="s">
        <v>3485</v>
      </c>
      <c r="AD408" s="70" t="s">
        <v>3494</v>
      </c>
    </row>
    <row r="409" spans="1:30" s="70" customFormat="1">
      <c r="A409" s="70" t="s">
        <v>3495</v>
      </c>
      <c r="B409" s="70" t="s">
        <v>1206</v>
      </c>
      <c r="C409" s="70" t="s">
        <v>1922</v>
      </c>
      <c r="D409" s="70">
        <v>14</v>
      </c>
      <c r="E409" s="70">
        <v>0.42959999999999998</v>
      </c>
      <c r="F409" s="70">
        <v>32.590000000000003</v>
      </c>
      <c r="G409" s="70">
        <v>64.86</v>
      </c>
      <c r="H409" s="70">
        <v>0.23</v>
      </c>
      <c r="AB409" s="70" t="s">
        <v>3250</v>
      </c>
      <c r="AC409" s="70" t="s">
        <v>3485</v>
      </c>
      <c r="AD409" s="70" t="s">
        <v>3495</v>
      </c>
    </row>
    <row r="410" spans="1:30" s="70" customFormat="1">
      <c r="A410" s="70" t="s">
        <v>3496</v>
      </c>
      <c r="B410" s="70" t="s">
        <v>1206</v>
      </c>
      <c r="C410" s="70" t="s">
        <v>1922</v>
      </c>
      <c r="D410" s="70">
        <v>16</v>
      </c>
      <c r="E410" s="70">
        <v>0.50039999999999996</v>
      </c>
      <c r="F410" s="70">
        <v>31.97</v>
      </c>
      <c r="G410" s="70">
        <v>75.5</v>
      </c>
      <c r="H410" s="70">
        <v>0.22</v>
      </c>
      <c r="AB410" s="70" t="s">
        <v>3250</v>
      </c>
      <c r="AC410" s="70" t="s">
        <v>3485</v>
      </c>
      <c r="AD410" s="70" t="s">
        <v>3496</v>
      </c>
    </row>
    <row r="411" spans="1:30" s="70" customFormat="1">
      <c r="A411" s="70" t="s">
        <v>3497</v>
      </c>
      <c r="B411" s="70" t="s">
        <v>1206</v>
      </c>
      <c r="C411" s="70" t="s">
        <v>1922</v>
      </c>
      <c r="D411" s="70">
        <v>10</v>
      </c>
      <c r="E411" s="70">
        <v>0.47039999999999998</v>
      </c>
      <c r="F411" s="70">
        <v>21.26</v>
      </c>
      <c r="G411" s="70">
        <v>90.4</v>
      </c>
      <c r="H411" s="70">
        <v>0.23</v>
      </c>
      <c r="AB411" s="70" t="s">
        <v>3250</v>
      </c>
      <c r="AC411" s="70" t="s">
        <v>3485</v>
      </c>
      <c r="AD411" s="70" t="s">
        <v>3497</v>
      </c>
    </row>
    <row r="412" spans="1:30" s="70" customFormat="1">
      <c r="A412" s="70" t="s">
        <v>3498</v>
      </c>
      <c r="B412" s="70" t="s">
        <v>1206</v>
      </c>
      <c r="C412" s="70" t="s">
        <v>1922</v>
      </c>
      <c r="D412" s="70">
        <v>12</v>
      </c>
      <c r="E412" s="70">
        <v>0.56999999999999995</v>
      </c>
      <c r="F412" s="70">
        <v>21.05</v>
      </c>
      <c r="G412" s="70">
        <v>100.33</v>
      </c>
      <c r="H412" s="70">
        <v>0.22</v>
      </c>
      <c r="AB412" s="70" t="s">
        <v>3250</v>
      </c>
      <c r="AC412" s="70" t="s">
        <v>3485</v>
      </c>
      <c r="AD412" s="70" t="s">
        <v>3498</v>
      </c>
    </row>
    <row r="413" spans="1:30" s="70" customFormat="1">
      <c r="A413" s="70" t="s">
        <v>3499</v>
      </c>
      <c r="B413" s="70" t="s">
        <v>1206</v>
      </c>
      <c r="C413" s="70" t="s">
        <v>1922</v>
      </c>
      <c r="D413" s="70">
        <v>12</v>
      </c>
      <c r="E413" s="70">
        <v>0.39</v>
      </c>
      <c r="F413" s="70">
        <v>30.77</v>
      </c>
      <c r="G413" s="70">
        <v>75.5</v>
      </c>
      <c r="H413" s="70">
        <v>0.23</v>
      </c>
      <c r="AB413" s="70" t="s">
        <v>3250</v>
      </c>
      <c r="AC413" s="70" t="s">
        <v>3485</v>
      </c>
      <c r="AD413" s="70" t="s">
        <v>3499</v>
      </c>
    </row>
    <row r="414" spans="1:30" s="70" customFormat="1">
      <c r="A414" s="70" t="s">
        <v>3500</v>
      </c>
      <c r="B414" s="70" t="s">
        <v>1206</v>
      </c>
      <c r="C414" s="70" t="s">
        <v>1922</v>
      </c>
      <c r="D414" s="70">
        <v>14</v>
      </c>
      <c r="E414" s="70">
        <v>0.44999999999999901</v>
      </c>
      <c r="F414" s="70">
        <v>31.11</v>
      </c>
      <c r="G414" s="70">
        <v>86.14</v>
      </c>
      <c r="H414" s="70">
        <v>0.22</v>
      </c>
      <c r="AB414" s="70" t="s">
        <v>3250</v>
      </c>
      <c r="AC414" s="70" t="s">
        <v>3485</v>
      </c>
      <c r="AD414" s="70" t="s">
        <v>3500</v>
      </c>
    </row>
    <row r="415" spans="1:30" s="70" customFormat="1">
      <c r="A415" s="70" t="s">
        <v>3501</v>
      </c>
      <c r="B415" s="70" t="s">
        <v>1206</v>
      </c>
      <c r="C415" s="70" t="s">
        <v>1922</v>
      </c>
      <c r="D415" s="70">
        <v>14</v>
      </c>
      <c r="E415" s="70">
        <v>0.35039999999999999</v>
      </c>
      <c r="F415" s="70">
        <v>39.950000000000003</v>
      </c>
      <c r="G415" s="70">
        <v>64.86</v>
      </c>
      <c r="H415" s="70">
        <v>0.23</v>
      </c>
      <c r="AB415" s="70" t="s">
        <v>3250</v>
      </c>
      <c r="AC415" s="70" t="s">
        <v>3485</v>
      </c>
      <c r="AD415" s="70" t="s">
        <v>3501</v>
      </c>
    </row>
    <row r="416" spans="1:30" s="70" customFormat="1">
      <c r="A416" s="70" t="s">
        <v>3502</v>
      </c>
      <c r="B416" s="70" t="s">
        <v>1206</v>
      </c>
      <c r="C416" s="70" t="s">
        <v>1922</v>
      </c>
      <c r="D416" s="70">
        <v>16</v>
      </c>
      <c r="E416" s="70">
        <v>0.39</v>
      </c>
      <c r="F416" s="70">
        <v>41.03</v>
      </c>
      <c r="G416" s="70">
        <v>75.5</v>
      </c>
      <c r="H416" s="70">
        <v>0.22</v>
      </c>
      <c r="AB416" s="70" t="s">
        <v>3250</v>
      </c>
      <c r="AC416" s="70" t="s">
        <v>3485</v>
      </c>
      <c r="AD416" s="70" t="s">
        <v>3502</v>
      </c>
    </row>
    <row r="417" spans="1:30" s="70" customFormat="1">
      <c r="A417" s="70" t="s">
        <v>3503</v>
      </c>
      <c r="B417" s="70" t="s">
        <v>1206</v>
      </c>
      <c r="C417" s="70" t="s">
        <v>1919</v>
      </c>
      <c r="D417" s="70">
        <v>3.5</v>
      </c>
      <c r="E417" s="70">
        <v>0.3</v>
      </c>
      <c r="F417" s="70">
        <v>11.67</v>
      </c>
      <c r="G417" s="70">
        <v>0.7</v>
      </c>
      <c r="H417" s="70">
        <v>0.2</v>
      </c>
      <c r="AB417" s="70" t="s">
        <v>3250</v>
      </c>
      <c r="AC417" s="70" t="s">
        <v>3504</v>
      </c>
      <c r="AD417" s="70" t="s">
        <v>3503</v>
      </c>
    </row>
    <row r="418" spans="1:30" s="70" customFormat="1">
      <c r="A418" s="70" t="s">
        <v>3505</v>
      </c>
      <c r="B418" s="70" t="s">
        <v>1206</v>
      </c>
      <c r="C418" s="70" t="s">
        <v>1919</v>
      </c>
      <c r="D418" s="70">
        <v>4</v>
      </c>
      <c r="E418" s="70">
        <v>0.3</v>
      </c>
      <c r="F418" s="70">
        <v>13.33</v>
      </c>
      <c r="G418" s="70">
        <v>0.7</v>
      </c>
      <c r="H418" s="70">
        <v>0.2</v>
      </c>
      <c r="AB418" s="70" t="s">
        <v>3250</v>
      </c>
      <c r="AC418" s="70" t="s">
        <v>3504</v>
      </c>
      <c r="AD418" s="70" t="s">
        <v>3505</v>
      </c>
    </row>
    <row r="419" spans="1:30" s="70" customFormat="1">
      <c r="A419" s="70" t="s">
        <v>3506</v>
      </c>
      <c r="B419" s="70" t="s">
        <v>1206</v>
      </c>
      <c r="C419" s="70" t="s">
        <v>1919</v>
      </c>
      <c r="D419" s="70">
        <v>4.5</v>
      </c>
      <c r="E419" s="70">
        <v>0.3</v>
      </c>
      <c r="F419" s="70">
        <v>15</v>
      </c>
      <c r="G419" s="70">
        <v>0.7</v>
      </c>
      <c r="H419" s="70">
        <v>0.2</v>
      </c>
      <c r="AB419" s="70" t="s">
        <v>3250</v>
      </c>
      <c r="AC419" s="70" t="s">
        <v>3504</v>
      </c>
      <c r="AD419" s="70" t="s">
        <v>3506</v>
      </c>
    </row>
    <row r="420" spans="1:30" s="70" customFormat="1">
      <c r="A420" s="70" t="s">
        <v>3507</v>
      </c>
      <c r="B420" s="70" t="s">
        <v>1206</v>
      </c>
      <c r="C420" s="70" t="s">
        <v>1919</v>
      </c>
      <c r="D420" s="70">
        <v>5</v>
      </c>
      <c r="E420" s="70">
        <v>0.3</v>
      </c>
      <c r="F420" s="70">
        <v>16.670000000000002</v>
      </c>
      <c r="G420" s="70">
        <v>0.7</v>
      </c>
      <c r="H420" s="70">
        <v>0.2</v>
      </c>
      <c r="AB420" s="70" t="s">
        <v>3250</v>
      </c>
      <c r="AC420" s="70" t="s">
        <v>3504</v>
      </c>
      <c r="AD420" s="70" t="s">
        <v>3507</v>
      </c>
    </row>
    <row r="421" spans="1:30" s="70" customFormat="1">
      <c r="A421" s="70" t="s">
        <v>3508</v>
      </c>
      <c r="B421" s="70" t="s">
        <v>1206</v>
      </c>
      <c r="C421" s="70" t="s">
        <v>1919</v>
      </c>
      <c r="D421" s="70">
        <v>5.5</v>
      </c>
      <c r="E421" s="70">
        <v>0.3</v>
      </c>
      <c r="F421" s="70">
        <v>18.329999999999998</v>
      </c>
      <c r="G421" s="70">
        <v>0.7</v>
      </c>
      <c r="H421" s="70">
        <v>0.2</v>
      </c>
      <c r="AB421" s="70" t="s">
        <v>3250</v>
      </c>
      <c r="AC421" s="70" t="s">
        <v>3504</v>
      </c>
      <c r="AD421" s="70" t="s">
        <v>3508</v>
      </c>
    </row>
    <row r="422" spans="1:30" s="70" customFormat="1">
      <c r="A422" s="70" t="s">
        <v>3509</v>
      </c>
      <c r="B422" s="70" t="s">
        <v>1206</v>
      </c>
      <c r="C422" s="70" t="s">
        <v>1919</v>
      </c>
      <c r="D422" s="70">
        <v>6</v>
      </c>
      <c r="E422" s="70">
        <v>0.3</v>
      </c>
      <c r="F422" s="70">
        <v>20</v>
      </c>
      <c r="G422" s="70">
        <v>0.7</v>
      </c>
      <c r="H422" s="70">
        <v>0.2</v>
      </c>
      <c r="AB422" s="70" t="s">
        <v>3250</v>
      </c>
      <c r="AC422" s="70" t="s">
        <v>3504</v>
      </c>
      <c r="AD422" s="70" t="s">
        <v>3509</v>
      </c>
    </row>
    <row r="423" spans="1:30" s="70" customFormat="1">
      <c r="A423" s="70" t="s">
        <v>3510</v>
      </c>
      <c r="B423" s="70" t="s">
        <v>1206</v>
      </c>
      <c r="C423" s="70" t="s">
        <v>1919</v>
      </c>
      <c r="D423" s="70">
        <v>6.5</v>
      </c>
      <c r="E423" s="70">
        <v>0.3</v>
      </c>
      <c r="F423" s="70">
        <v>21.67</v>
      </c>
      <c r="G423" s="70">
        <v>0.7</v>
      </c>
      <c r="H423" s="70">
        <v>0.2</v>
      </c>
      <c r="AB423" s="70" t="s">
        <v>3250</v>
      </c>
      <c r="AC423" s="70" t="s">
        <v>3504</v>
      </c>
      <c r="AD423" s="70" t="s">
        <v>3510</v>
      </c>
    </row>
    <row r="424" spans="1:30" s="70" customFormat="1">
      <c r="A424" s="70" t="s">
        <v>3511</v>
      </c>
      <c r="B424" s="70" t="s">
        <v>1206</v>
      </c>
      <c r="C424" s="70" t="s">
        <v>1921</v>
      </c>
      <c r="D424" s="70">
        <v>3.5</v>
      </c>
      <c r="E424" s="70">
        <v>0.1704</v>
      </c>
      <c r="F424" s="70">
        <v>20.54</v>
      </c>
      <c r="G424" s="70">
        <v>1.5</v>
      </c>
      <c r="H424" s="70">
        <v>0.38</v>
      </c>
      <c r="AB424" s="70" t="s">
        <v>3250</v>
      </c>
      <c r="AC424" s="70" t="s">
        <v>3512</v>
      </c>
      <c r="AD424" s="70" t="s">
        <v>3511</v>
      </c>
    </row>
    <row r="425" spans="1:30" s="70" customFormat="1">
      <c r="A425" s="70" t="s">
        <v>3513</v>
      </c>
      <c r="B425" s="70" t="s">
        <v>1206</v>
      </c>
      <c r="C425" s="70" t="s">
        <v>1921</v>
      </c>
      <c r="D425" s="70">
        <v>4</v>
      </c>
      <c r="E425" s="70">
        <v>0.1704</v>
      </c>
      <c r="F425" s="70">
        <v>23.47</v>
      </c>
      <c r="G425" s="70">
        <v>1.5</v>
      </c>
      <c r="H425" s="70">
        <v>0.38</v>
      </c>
      <c r="AB425" s="70" t="s">
        <v>3250</v>
      </c>
      <c r="AC425" s="70" t="s">
        <v>3512</v>
      </c>
      <c r="AD425" s="70" t="s">
        <v>3513</v>
      </c>
    </row>
    <row r="426" spans="1:30" s="70" customFormat="1">
      <c r="A426" s="70" t="s">
        <v>3514</v>
      </c>
      <c r="B426" s="70" t="s">
        <v>1206</v>
      </c>
      <c r="C426" s="70" t="s">
        <v>1921</v>
      </c>
      <c r="D426" s="70">
        <v>4.5</v>
      </c>
      <c r="E426" s="70">
        <v>0.1704</v>
      </c>
      <c r="F426" s="70">
        <v>26.41</v>
      </c>
      <c r="G426" s="70">
        <v>1.5</v>
      </c>
      <c r="H426" s="70">
        <v>0.38</v>
      </c>
      <c r="AB426" s="70" t="s">
        <v>3250</v>
      </c>
      <c r="AC426" s="70" t="s">
        <v>3512</v>
      </c>
      <c r="AD426" s="70" t="s">
        <v>3514</v>
      </c>
    </row>
    <row r="427" spans="1:30" s="70" customFormat="1">
      <c r="A427" s="70" t="s">
        <v>3515</v>
      </c>
      <c r="B427" s="70" t="s">
        <v>1206</v>
      </c>
      <c r="C427" s="70" t="s">
        <v>1921</v>
      </c>
      <c r="D427" s="70">
        <v>5</v>
      </c>
      <c r="E427" s="70">
        <v>0.1704</v>
      </c>
      <c r="F427" s="70">
        <v>29.34</v>
      </c>
      <c r="G427" s="70">
        <v>1.5</v>
      </c>
      <c r="H427" s="70">
        <v>0.38</v>
      </c>
      <c r="AB427" s="70" t="s">
        <v>3250</v>
      </c>
      <c r="AC427" s="70" t="s">
        <v>3512</v>
      </c>
      <c r="AD427" s="70" t="s">
        <v>3515</v>
      </c>
    </row>
    <row r="428" spans="1:30" s="70" customFormat="1">
      <c r="A428" s="70" t="s">
        <v>3516</v>
      </c>
      <c r="B428" s="70" t="s">
        <v>1206</v>
      </c>
      <c r="C428" s="70" t="s">
        <v>1921</v>
      </c>
      <c r="D428" s="70">
        <v>5.5</v>
      </c>
      <c r="E428" s="70">
        <v>0.1704</v>
      </c>
      <c r="F428" s="70">
        <v>32.28</v>
      </c>
      <c r="G428" s="70">
        <v>1.5</v>
      </c>
      <c r="H428" s="70">
        <v>0.38</v>
      </c>
      <c r="AB428" s="70" t="s">
        <v>3250</v>
      </c>
      <c r="AC428" s="70" t="s">
        <v>3512</v>
      </c>
      <c r="AD428" s="70" t="s">
        <v>3516</v>
      </c>
    </row>
    <row r="429" spans="1:30" s="70" customFormat="1">
      <c r="A429" s="70" t="s">
        <v>3517</v>
      </c>
      <c r="B429" s="70" t="s">
        <v>1206</v>
      </c>
      <c r="C429" s="70" t="s">
        <v>1921</v>
      </c>
      <c r="D429" s="70">
        <v>6</v>
      </c>
      <c r="E429" s="70">
        <v>0.1704</v>
      </c>
      <c r="F429" s="70">
        <v>35.21</v>
      </c>
      <c r="G429" s="70">
        <v>1.5</v>
      </c>
      <c r="H429" s="70">
        <v>0.38</v>
      </c>
      <c r="AB429" s="70" t="s">
        <v>3250</v>
      </c>
      <c r="AC429" s="70" t="s">
        <v>3512</v>
      </c>
      <c r="AD429" s="70" t="s">
        <v>3517</v>
      </c>
    </row>
    <row r="430" spans="1:30" s="70" customFormat="1">
      <c r="A430" s="70" t="s">
        <v>3518</v>
      </c>
      <c r="B430" s="70" t="s">
        <v>1206</v>
      </c>
      <c r="C430" s="70" t="s">
        <v>1921</v>
      </c>
      <c r="D430" s="70">
        <v>6.5</v>
      </c>
      <c r="E430" s="70">
        <v>0.1704</v>
      </c>
      <c r="F430" s="70">
        <v>38.15</v>
      </c>
      <c r="G430" s="70">
        <v>1.5</v>
      </c>
      <c r="H430" s="70">
        <v>0.38</v>
      </c>
      <c r="AB430" s="70" t="s">
        <v>3250</v>
      </c>
      <c r="AC430" s="70" t="s">
        <v>3512</v>
      </c>
      <c r="AD430" s="70" t="s">
        <v>3518</v>
      </c>
    </row>
    <row r="431" spans="1:30" s="70" customFormat="1">
      <c r="A431" s="70" t="s">
        <v>3519</v>
      </c>
      <c r="B431" s="70" t="s">
        <v>1206</v>
      </c>
      <c r="C431" s="70" t="s">
        <v>1920</v>
      </c>
      <c r="D431" s="70">
        <v>0.75</v>
      </c>
      <c r="E431" s="70">
        <v>0.36</v>
      </c>
      <c r="F431" s="70">
        <v>2.08</v>
      </c>
      <c r="G431" s="70">
        <v>1</v>
      </c>
      <c r="H431" s="70">
        <v>0.3</v>
      </c>
      <c r="AB431" s="70" t="s">
        <v>3250</v>
      </c>
      <c r="AC431" s="70" t="s">
        <v>3512</v>
      </c>
      <c r="AD431" s="70" t="s">
        <v>3519</v>
      </c>
    </row>
    <row r="432" spans="1:30" s="70" customFormat="1">
      <c r="A432" s="70" t="s">
        <v>3520</v>
      </c>
      <c r="B432" s="70" t="s">
        <v>1206</v>
      </c>
      <c r="C432" s="70" t="s">
        <v>1920</v>
      </c>
      <c r="D432" s="70">
        <v>1</v>
      </c>
      <c r="E432" s="70">
        <v>0.36</v>
      </c>
      <c r="F432" s="70">
        <v>2.78</v>
      </c>
      <c r="G432" s="70">
        <v>1</v>
      </c>
      <c r="H432" s="70">
        <v>0.3</v>
      </c>
      <c r="AB432" s="70" t="s">
        <v>3250</v>
      </c>
      <c r="AC432" s="70" t="s">
        <v>3512</v>
      </c>
      <c r="AD432" s="70" t="s">
        <v>3520</v>
      </c>
    </row>
    <row r="433" spans="1:30" s="70" customFormat="1">
      <c r="A433" s="70" t="s">
        <v>3521</v>
      </c>
      <c r="B433" s="70" t="s">
        <v>1206</v>
      </c>
      <c r="C433" s="70" t="s">
        <v>1920</v>
      </c>
      <c r="D433" s="70">
        <v>1.5</v>
      </c>
      <c r="E433" s="70">
        <v>0.36</v>
      </c>
      <c r="F433" s="70">
        <v>4.17</v>
      </c>
      <c r="G433" s="70">
        <v>1</v>
      </c>
      <c r="H433" s="70">
        <v>0.3</v>
      </c>
      <c r="AB433" s="70" t="s">
        <v>3250</v>
      </c>
      <c r="AC433" s="70" t="s">
        <v>3512</v>
      </c>
      <c r="AD433" s="70" t="s">
        <v>3521</v>
      </c>
    </row>
    <row r="434" spans="1:30" s="70" customFormat="1">
      <c r="A434" s="70" t="s">
        <v>3522</v>
      </c>
      <c r="B434" s="70" t="s">
        <v>1206</v>
      </c>
      <c r="C434" s="70" t="s">
        <v>1920</v>
      </c>
      <c r="D434" s="70">
        <v>2</v>
      </c>
      <c r="E434" s="70">
        <v>0.36</v>
      </c>
      <c r="F434" s="70">
        <v>5.56</v>
      </c>
      <c r="G434" s="70">
        <v>1</v>
      </c>
      <c r="H434" s="70">
        <v>0.3</v>
      </c>
      <c r="AB434" s="70" t="s">
        <v>3250</v>
      </c>
      <c r="AC434" s="70" t="s">
        <v>3512</v>
      </c>
      <c r="AD434" s="70" t="s">
        <v>3522</v>
      </c>
    </row>
    <row r="435" spans="1:30" s="70" customFormat="1">
      <c r="A435" s="70" t="s">
        <v>3523</v>
      </c>
      <c r="B435" s="70" t="s">
        <v>1206</v>
      </c>
      <c r="C435" s="70" t="s">
        <v>1920</v>
      </c>
      <c r="D435" s="70">
        <v>3</v>
      </c>
      <c r="E435" s="70">
        <v>0.36</v>
      </c>
      <c r="F435" s="70">
        <v>8.33</v>
      </c>
      <c r="G435" s="70">
        <v>1</v>
      </c>
      <c r="H435" s="70">
        <v>0.3</v>
      </c>
      <c r="AB435" s="70" t="s">
        <v>3250</v>
      </c>
      <c r="AC435" s="70" t="s">
        <v>3512</v>
      </c>
      <c r="AD435" s="70" t="s">
        <v>3523</v>
      </c>
    </row>
    <row r="436" spans="1:30" s="70" customFormat="1">
      <c r="A436" s="70" t="s">
        <v>3524</v>
      </c>
      <c r="B436" s="70" t="s">
        <v>1206</v>
      </c>
      <c r="C436" s="70" t="s">
        <v>1920</v>
      </c>
      <c r="D436" s="70">
        <v>4</v>
      </c>
      <c r="E436" s="70">
        <v>0.36</v>
      </c>
      <c r="F436" s="70">
        <v>11.11</v>
      </c>
      <c r="G436" s="70">
        <v>1</v>
      </c>
      <c r="H436" s="70">
        <v>0.3</v>
      </c>
      <c r="AB436" s="70" t="s">
        <v>3250</v>
      </c>
      <c r="AC436" s="70" t="s">
        <v>3512</v>
      </c>
      <c r="AD436" s="70" t="s">
        <v>3524</v>
      </c>
    </row>
    <row r="437" spans="1:30" s="70" customFormat="1">
      <c r="A437" s="70" t="s">
        <v>3525</v>
      </c>
      <c r="B437" s="70" t="s">
        <v>1206</v>
      </c>
      <c r="C437" s="70" t="s">
        <v>1920</v>
      </c>
      <c r="D437" s="70">
        <v>6</v>
      </c>
      <c r="E437" s="70">
        <v>0.36</v>
      </c>
      <c r="F437" s="70">
        <v>16.670000000000002</v>
      </c>
      <c r="G437" s="70">
        <v>1</v>
      </c>
      <c r="H437" s="70">
        <v>0.3</v>
      </c>
      <c r="AB437" s="70" t="s">
        <v>3250</v>
      </c>
      <c r="AC437" s="70" t="s">
        <v>3512</v>
      </c>
      <c r="AD437" s="70" t="s">
        <v>3525</v>
      </c>
    </row>
    <row r="438" spans="1:30" s="70" customFormat="1">
      <c r="A438" s="70" t="s">
        <v>3526</v>
      </c>
      <c r="B438" s="70" t="s">
        <v>1206</v>
      </c>
      <c r="C438" s="70" t="s">
        <v>1920</v>
      </c>
      <c r="D438" s="70">
        <v>0.5</v>
      </c>
      <c r="E438" s="70">
        <v>0.24</v>
      </c>
      <c r="F438" s="70">
        <v>2.08</v>
      </c>
      <c r="G438" s="70">
        <v>1</v>
      </c>
      <c r="H438" s="70">
        <v>0.27</v>
      </c>
      <c r="AB438" s="70" t="s">
        <v>3250</v>
      </c>
      <c r="AC438" s="70" t="s">
        <v>3512</v>
      </c>
      <c r="AD438" s="70" t="s">
        <v>3526</v>
      </c>
    </row>
    <row r="439" spans="1:30" s="70" customFormat="1">
      <c r="A439" s="70" t="s">
        <v>3527</v>
      </c>
      <c r="B439" s="70" t="s">
        <v>1206</v>
      </c>
      <c r="C439" s="70" t="s">
        <v>1920</v>
      </c>
      <c r="D439" s="70">
        <v>0.75</v>
      </c>
      <c r="E439" s="70">
        <v>0.24</v>
      </c>
      <c r="F439" s="70">
        <v>3.13</v>
      </c>
      <c r="G439" s="70">
        <v>1</v>
      </c>
      <c r="H439" s="70">
        <v>0.27</v>
      </c>
      <c r="AB439" s="70" t="s">
        <v>3250</v>
      </c>
      <c r="AC439" s="70" t="s">
        <v>3512</v>
      </c>
      <c r="AD439" s="70" t="s">
        <v>3527</v>
      </c>
    </row>
    <row r="440" spans="1:30" s="70" customFormat="1">
      <c r="A440" s="70" t="s">
        <v>3528</v>
      </c>
      <c r="B440" s="70" t="s">
        <v>1206</v>
      </c>
      <c r="C440" s="70" t="s">
        <v>1920</v>
      </c>
      <c r="D440" s="70">
        <v>1</v>
      </c>
      <c r="E440" s="70">
        <v>0.24</v>
      </c>
      <c r="F440" s="70">
        <v>4.17</v>
      </c>
      <c r="G440" s="70">
        <v>1</v>
      </c>
      <c r="H440" s="70">
        <v>0.27</v>
      </c>
      <c r="AB440" s="70" t="s">
        <v>3250</v>
      </c>
      <c r="AC440" s="70" t="s">
        <v>3512</v>
      </c>
      <c r="AD440" s="70" t="s">
        <v>3528</v>
      </c>
    </row>
    <row r="441" spans="1:30" s="70" customFormat="1">
      <c r="A441" s="70" t="s">
        <v>3529</v>
      </c>
      <c r="B441" s="70" t="s">
        <v>1206</v>
      </c>
      <c r="C441" s="70" t="s">
        <v>1920</v>
      </c>
      <c r="D441" s="70">
        <v>1.25</v>
      </c>
      <c r="E441" s="70">
        <v>0.24</v>
      </c>
      <c r="F441" s="70">
        <v>5.21</v>
      </c>
      <c r="G441" s="70">
        <v>1</v>
      </c>
      <c r="H441" s="70">
        <v>0.27</v>
      </c>
      <c r="AB441" s="70" t="s">
        <v>3250</v>
      </c>
      <c r="AC441" s="70" t="s">
        <v>3512</v>
      </c>
      <c r="AD441" s="70" t="s">
        <v>3529</v>
      </c>
    </row>
    <row r="442" spans="1:30" s="70" customFormat="1">
      <c r="A442" s="70" t="s">
        <v>3530</v>
      </c>
      <c r="B442" s="70" t="s">
        <v>1206</v>
      </c>
      <c r="C442" s="70" t="s">
        <v>1920</v>
      </c>
      <c r="D442" s="70">
        <v>1.5</v>
      </c>
      <c r="E442" s="70">
        <v>0.24</v>
      </c>
      <c r="F442" s="70">
        <v>6.25</v>
      </c>
      <c r="G442" s="70">
        <v>1</v>
      </c>
      <c r="H442" s="70">
        <v>0.27</v>
      </c>
      <c r="AB442" s="70" t="s">
        <v>3250</v>
      </c>
      <c r="AC442" s="70" t="s">
        <v>3512</v>
      </c>
      <c r="AD442" s="70" t="s">
        <v>3530</v>
      </c>
    </row>
    <row r="443" spans="1:30" s="70" customFormat="1">
      <c r="A443" s="70" t="s">
        <v>3531</v>
      </c>
      <c r="B443" s="70" t="s">
        <v>1206</v>
      </c>
      <c r="C443" s="70" t="s">
        <v>1920</v>
      </c>
      <c r="D443" s="70">
        <v>1.75</v>
      </c>
      <c r="E443" s="70">
        <v>0.24</v>
      </c>
      <c r="F443" s="70">
        <v>7.29</v>
      </c>
      <c r="G443" s="70">
        <v>1</v>
      </c>
      <c r="H443" s="70">
        <v>0.27</v>
      </c>
      <c r="AB443" s="70" t="s">
        <v>3250</v>
      </c>
      <c r="AC443" s="70" t="s">
        <v>3512</v>
      </c>
      <c r="AD443" s="70" t="s">
        <v>3531</v>
      </c>
    </row>
    <row r="444" spans="1:30" s="70" customFormat="1">
      <c r="A444" s="70" t="s">
        <v>3532</v>
      </c>
      <c r="B444" s="70" t="s">
        <v>1206</v>
      </c>
      <c r="C444" s="70" t="s">
        <v>1920</v>
      </c>
      <c r="D444" s="70">
        <v>1.92</v>
      </c>
      <c r="E444" s="70">
        <v>0.24</v>
      </c>
      <c r="F444" s="70">
        <v>8</v>
      </c>
      <c r="G444" s="70">
        <v>1</v>
      </c>
      <c r="H444" s="70">
        <v>0.27</v>
      </c>
      <c r="AB444" s="70" t="s">
        <v>3250</v>
      </c>
      <c r="AC444" s="70" t="s">
        <v>3512</v>
      </c>
      <c r="AD444" s="70" t="s">
        <v>3532</v>
      </c>
    </row>
    <row r="445" spans="1:30" s="70" customFormat="1">
      <c r="A445" s="70" t="s">
        <v>3533</v>
      </c>
      <c r="B445" s="70" t="s">
        <v>1206</v>
      </c>
      <c r="C445" s="70" t="s">
        <v>1920</v>
      </c>
      <c r="D445" s="70">
        <v>1.94</v>
      </c>
      <c r="E445" s="70">
        <v>0.24</v>
      </c>
      <c r="F445" s="70">
        <v>8.07</v>
      </c>
      <c r="G445" s="70">
        <v>1</v>
      </c>
      <c r="H445" s="70">
        <v>0.27</v>
      </c>
      <c r="AB445" s="70" t="s">
        <v>3250</v>
      </c>
      <c r="AC445" s="70" t="s">
        <v>3512</v>
      </c>
      <c r="AD445" s="70" t="s">
        <v>3533</v>
      </c>
    </row>
    <row r="446" spans="1:30" s="70" customFormat="1">
      <c r="A446" s="70" t="s">
        <v>3534</v>
      </c>
      <c r="B446" s="70" t="s">
        <v>1206</v>
      </c>
      <c r="C446" s="70" t="s">
        <v>1920</v>
      </c>
      <c r="D446" s="70">
        <v>2</v>
      </c>
      <c r="E446" s="70">
        <v>0.24</v>
      </c>
      <c r="F446" s="70">
        <v>8.33</v>
      </c>
      <c r="G446" s="70">
        <v>1</v>
      </c>
      <c r="H446" s="70">
        <v>0.27</v>
      </c>
      <c r="AB446" s="70" t="s">
        <v>3250</v>
      </c>
      <c r="AC446" s="70" t="s">
        <v>3512</v>
      </c>
      <c r="AD446" s="70" t="s">
        <v>3534</v>
      </c>
    </row>
    <row r="447" spans="1:30" s="70" customFormat="1">
      <c r="A447" s="70" t="s">
        <v>3535</v>
      </c>
      <c r="B447" s="70" t="s">
        <v>1206</v>
      </c>
      <c r="C447" s="70" t="s">
        <v>1920</v>
      </c>
      <c r="D447" s="70">
        <v>2.4</v>
      </c>
      <c r="E447" s="70">
        <v>0.24</v>
      </c>
      <c r="F447" s="70">
        <v>10</v>
      </c>
      <c r="G447" s="70">
        <v>1</v>
      </c>
      <c r="H447" s="70">
        <v>0.27</v>
      </c>
      <c r="AB447" s="70" t="s">
        <v>3250</v>
      </c>
      <c r="AC447" s="70" t="s">
        <v>3512</v>
      </c>
      <c r="AD447" s="70" t="s">
        <v>3535</v>
      </c>
    </row>
    <row r="448" spans="1:30" s="70" customFormat="1">
      <c r="A448" s="70" t="s">
        <v>3536</v>
      </c>
      <c r="B448" s="70" t="s">
        <v>1206</v>
      </c>
      <c r="C448" s="70" t="s">
        <v>1920</v>
      </c>
      <c r="D448" s="70">
        <v>2.4300000000000002</v>
      </c>
      <c r="E448" s="70">
        <v>0.24</v>
      </c>
      <c r="F448" s="70">
        <v>10.130000000000001</v>
      </c>
      <c r="G448" s="70">
        <v>1</v>
      </c>
      <c r="H448" s="70">
        <v>0.27</v>
      </c>
      <c r="AB448" s="70" t="s">
        <v>3250</v>
      </c>
      <c r="AC448" s="70" t="s">
        <v>3512</v>
      </c>
      <c r="AD448" s="70" t="s">
        <v>3536</v>
      </c>
    </row>
    <row r="449" spans="1:30" s="70" customFormat="1">
      <c r="A449" s="70" t="s">
        <v>3537</v>
      </c>
      <c r="B449" s="70" t="s">
        <v>1206</v>
      </c>
      <c r="C449" s="70" t="s">
        <v>1920</v>
      </c>
      <c r="D449" s="70">
        <v>3.01</v>
      </c>
      <c r="E449" s="70">
        <v>0.24</v>
      </c>
      <c r="F449" s="70">
        <v>12.54</v>
      </c>
      <c r="G449" s="70">
        <v>1</v>
      </c>
      <c r="H449" s="70">
        <v>0.27</v>
      </c>
      <c r="AB449" s="70" t="s">
        <v>3250</v>
      </c>
      <c r="AC449" s="70" t="s">
        <v>3512</v>
      </c>
      <c r="AD449" s="70" t="s">
        <v>3537</v>
      </c>
    </row>
    <row r="450" spans="1:30" s="70" customFormat="1">
      <c r="A450" s="70" t="s">
        <v>3538</v>
      </c>
      <c r="B450" s="70" t="s">
        <v>1206</v>
      </c>
      <c r="C450" s="70" t="s">
        <v>1920</v>
      </c>
      <c r="D450" s="70">
        <v>3.35</v>
      </c>
      <c r="E450" s="70">
        <v>0.24</v>
      </c>
      <c r="F450" s="70">
        <v>13.96</v>
      </c>
      <c r="G450" s="70">
        <v>1</v>
      </c>
      <c r="H450" s="70">
        <v>0.27</v>
      </c>
      <c r="AB450" s="70" t="s">
        <v>3250</v>
      </c>
      <c r="AC450" s="70" t="s">
        <v>3512</v>
      </c>
      <c r="AD450" s="70" t="s">
        <v>3538</v>
      </c>
    </row>
    <row r="451" spans="1:30" s="70" customFormat="1">
      <c r="A451" s="70" t="s">
        <v>3539</v>
      </c>
      <c r="B451" s="70" t="s">
        <v>1206</v>
      </c>
      <c r="C451" s="70" t="s">
        <v>1920</v>
      </c>
      <c r="D451" s="70">
        <v>3.39</v>
      </c>
      <c r="E451" s="70">
        <v>0.24</v>
      </c>
      <c r="F451" s="70">
        <v>14.13</v>
      </c>
      <c r="G451" s="70">
        <v>1</v>
      </c>
      <c r="H451" s="70">
        <v>0.27</v>
      </c>
      <c r="AB451" s="70" t="s">
        <v>3250</v>
      </c>
      <c r="AC451" s="70" t="s">
        <v>3512</v>
      </c>
      <c r="AD451" s="70" t="s">
        <v>3539</v>
      </c>
    </row>
    <row r="452" spans="1:30" s="70" customFormat="1">
      <c r="A452" s="70" t="s">
        <v>3540</v>
      </c>
      <c r="B452" s="70" t="s">
        <v>1206</v>
      </c>
      <c r="C452" s="70" t="s">
        <v>1920</v>
      </c>
      <c r="D452" s="70">
        <v>3.5</v>
      </c>
      <c r="E452" s="70">
        <v>0.24</v>
      </c>
      <c r="F452" s="70">
        <v>14.58</v>
      </c>
      <c r="G452" s="70">
        <v>1</v>
      </c>
      <c r="H452" s="70">
        <v>0.27</v>
      </c>
      <c r="AB452" s="70" t="s">
        <v>3250</v>
      </c>
      <c r="AC452" s="70" t="s">
        <v>3512</v>
      </c>
      <c r="AD452" s="70" t="s">
        <v>3540</v>
      </c>
    </row>
    <row r="453" spans="1:30" s="70" customFormat="1">
      <c r="A453" s="70" t="s">
        <v>3541</v>
      </c>
      <c r="B453" s="70" t="s">
        <v>1206</v>
      </c>
      <c r="C453" s="70" t="s">
        <v>1920</v>
      </c>
      <c r="D453" s="70">
        <v>4.05</v>
      </c>
      <c r="E453" s="70">
        <v>0.24</v>
      </c>
      <c r="F453" s="70">
        <v>16.88</v>
      </c>
      <c r="G453" s="70">
        <v>1</v>
      </c>
      <c r="H453" s="70">
        <v>0.27</v>
      </c>
      <c r="AB453" s="70" t="s">
        <v>3250</v>
      </c>
      <c r="AC453" s="70" t="s">
        <v>3512</v>
      </c>
      <c r="AD453" s="70" t="s">
        <v>3541</v>
      </c>
    </row>
    <row r="454" spans="1:30" s="70" customFormat="1">
      <c r="A454" s="70" t="s">
        <v>3542</v>
      </c>
      <c r="B454" s="70" t="s">
        <v>1206</v>
      </c>
      <c r="C454" s="70" t="s">
        <v>1920</v>
      </c>
      <c r="D454" s="70">
        <v>4.71</v>
      </c>
      <c r="E454" s="70">
        <v>0.24</v>
      </c>
      <c r="F454" s="70">
        <v>19.63</v>
      </c>
      <c r="G454" s="70">
        <v>1</v>
      </c>
      <c r="H454" s="70">
        <v>0.27</v>
      </c>
      <c r="AB454" s="70" t="s">
        <v>3250</v>
      </c>
      <c r="AC454" s="70" t="s">
        <v>3512</v>
      </c>
      <c r="AD454" s="70" t="s">
        <v>3542</v>
      </c>
    </row>
    <row r="455" spans="1:30" s="70" customFormat="1">
      <c r="A455" s="70" t="s">
        <v>3543</v>
      </c>
      <c r="B455" s="70" t="s">
        <v>1206</v>
      </c>
      <c r="C455" s="70" t="s">
        <v>1920</v>
      </c>
      <c r="D455" s="70">
        <v>5.2</v>
      </c>
      <c r="E455" s="70">
        <v>0.24</v>
      </c>
      <c r="F455" s="70">
        <v>21.67</v>
      </c>
      <c r="G455" s="70">
        <v>1</v>
      </c>
      <c r="H455" s="70">
        <v>0.27</v>
      </c>
      <c r="AB455" s="70" t="s">
        <v>3250</v>
      </c>
      <c r="AC455" s="70" t="s">
        <v>3512</v>
      </c>
      <c r="AD455" s="70" t="s">
        <v>3543</v>
      </c>
    </row>
    <row r="456" spans="1:30" s="70" customFormat="1">
      <c r="A456" s="70" t="s">
        <v>3544</v>
      </c>
      <c r="B456" s="70" t="s">
        <v>1206</v>
      </c>
      <c r="C456" s="70" t="s">
        <v>1920</v>
      </c>
      <c r="D456" s="70">
        <v>5.96</v>
      </c>
      <c r="E456" s="70">
        <v>0.24</v>
      </c>
      <c r="F456" s="70">
        <v>24.83</v>
      </c>
      <c r="G456" s="70">
        <v>1</v>
      </c>
      <c r="H456" s="70">
        <v>0.27</v>
      </c>
      <c r="AB456" s="70" t="s">
        <v>3250</v>
      </c>
      <c r="AC456" s="70" t="s">
        <v>3512</v>
      </c>
      <c r="AD456" s="70" t="s">
        <v>3544</v>
      </c>
    </row>
    <row r="457" spans="1:30" s="70" customFormat="1">
      <c r="A457" s="70" t="s">
        <v>3545</v>
      </c>
      <c r="B457" s="70" t="s">
        <v>1206</v>
      </c>
      <c r="C457" s="70" t="s">
        <v>1920</v>
      </c>
      <c r="D457" s="70">
        <v>6.11</v>
      </c>
      <c r="E457" s="70">
        <v>0.24</v>
      </c>
      <c r="F457" s="70">
        <v>25.46</v>
      </c>
      <c r="G457" s="70">
        <v>1</v>
      </c>
      <c r="H457" s="70">
        <v>0.27</v>
      </c>
      <c r="AB457" s="70" t="s">
        <v>3250</v>
      </c>
      <c r="AC457" s="70" t="s">
        <v>3512</v>
      </c>
      <c r="AD457" s="70" t="s">
        <v>3545</v>
      </c>
    </row>
    <row r="458" spans="1:30" s="70" customFormat="1">
      <c r="A458" s="70" t="s">
        <v>3546</v>
      </c>
      <c r="B458" s="70" t="s">
        <v>1206</v>
      </c>
      <c r="C458" s="70" t="s">
        <v>1920</v>
      </c>
      <c r="D458" s="70">
        <v>6.87</v>
      </c>
      <c r="E458" s="70">
        <v>0.24</v>
      </c>
      <c r="F458" s="70">
        <v>28.63</v>
      </c>
      <c r="G458" s="70">
        <v>1</v>
      </c>
      <c r="H458" s="70">
        <v>0.27</v>
      </c>
      <c r="AB458" s="70" t="s">
        <v>3250</v>
      </c>
      <c r="AC458" s="70" t="s">
        <v>3512</v>
      </c>
      <c r="AD458" s="70" t="s">
        <v>3546</v>
      </c>
    </row>
    <row r="459" spans="1:30" s="70" customFormat="1">
      <c r="A459" s="70" t="s">
        <v>3547</v>
      </c>
      <c r="B459" s="70" t="s">
        <v>1206</v>
      </c>
      <c r="C459" s="70" t="s">
        <v>1920</v>
      </c>
      <c r="D459" s="70">
        <v>8.3800000000000008</v>
      </c>
      <c r="E459" s="70">
        <v>0.24</v>
      </c>
      <c r="F459" s="70">
        <v>34.92</v>
      </c>
      <c r="G459" s="70">
        <v>1</v>
      </c>
      <c r="H459" s="70">
        <v>0.27</v>
      </c>
      <c r="AB459" s="70" t="s">
        <v>3250</v>
      </c>
      <c r="AC459" s="70" t="s">
        <v>3512</v>
      </c>
      <c r="AD459" s="70" t="s">
        <v>3547</v>
      </c>
    </row>
    <row r="460" spans="1:30" s="70" customFormat="1">
      <c r="A460" s="70" t="s">
        <v>3548</v>
      </c>
      <c r="B460" s="70" t="s">
        <v>1206</v>
      </c>
      <c r="C460" s="70" t="s">
        <v>1920</v>
      </c>
      <c r="D460" s="70">
        <v>0.5</v>
      </c>
      <c r="E460" s="70">
        <v>0.15959999999999999</v>
      </c>
      <c r="F460" s="70">
        <v>3.13</v>
      </c>
      <c r="G460" s="70">
        <v>1</v>
      </c>
      <c r="H460" s="70">
        <v>0.27</v>
      </c>
      <c r="AB460" s="70" t="s">
        <v>3250</v>
      </c>
      <c r="AC460" s="70" t="s">
        <v>3512</v>
      </c>
      <c r="AD460" s="70" t="s">
        <v>3548</v>
      </c>
    </row>
    <row r="461" spans="1:30" s="70" customFormat="1">
      <c r="A461" s="70" t="s">
        <v>3549</v>
      </c>
      <c r="B461" s="70" t="s">
        <v>1206</v>
      </c>
      <c r="C461" s="70" t="s">
        <v>1920</v>
      </c>
      <c r="D461" s="70">
        <v>0.75</v>
      </c>
      <c r="E461" s="70">
        <v>0.15959999999999999</v>
      </c>
      <c r="F461" s="70">
        <v>4.7</v>
      </c>
      <c r="G461" s="70">
        <v>1</v>
      </c>
      <c r="H461" s="70">
        <v>0.27</v>
      </c>
      <c r="AB461" s="70" t="s">
        <v>3250</v>
      </c>
      <c r="AC461" s="70" t="s">
        <v>3512</v>
      </c>
      <c r="AD461" s="70" t="s">
        <v>3549</v>
      </c>
    </row>
    <row r="462" spans="1:30" s="70" customFormat="1">
      <c r="A462" s="70" t="s">
        <v>3550</v>
      </c>
      <c r="B462" s="70" t="s">
        <v>1206</v>
      </c>
      <c r="C462" s="70" t="s">
        <v>1920</v>
      </c>
      <c r="D462" s="70">
        <v>1</v>
      </c>
      <c r="E462" s="70">
        <v>0.15959999999999999</v>
      </c>
      <c r="F462" s="70">
        <v>6.27</v>
      </c>
      <c r="G462" s="70">
        <v>1</v>
      </c>
      <c r="H462" s="70">
        <v>0.27</v>
      </c>
      <c r="AB462" s="70" t="s">
        <v>3250</v>
      </c>
      <c r="AC462" s="70" t="s">
        <v>3512</v>
      </c>
      <c r="AD462" s="70" t="s">
        <v>3550</v>
      </c>
    </row>
    <row r="463" spans="1:30" s="70" customFormat="1">
      <c r="A463" s="70" t="s">
        <v>3551</v>
      </c>
      <c r="B463" s="70" t="s">
        <v>1206</v>
      </c>
      <c r="C463" s="70" t="s">
        <v>1920</v>
      </c>
      <c r="D463" s="70">
        <v>1.25</v>
      </c>
      <c r="E463" s="70">
        <v>0.15959999999999999</v>
      </c>
      <c r="F463" s="70">
        <v>7.83</v>
      </c>
      <c r="G463" s="70">
        <v>1</v>
      </c>
      <c r="H463" s="70">
        <v>0.27</v>
      </c>
      <c r="AB463" s="70" t="s">
        <v>3250</v>
      </c>
      <c r="AC463" s="70" t="s">
        <v>3512</v>
      </c>
      <c r="AD463" s="70" t="s">
        <v>3551</v>
      </c>
    </row>
    <row r="464" spans="1:30" s="70" customFormat="1">
      <c r="A464" s="70" t="s">
        <v>3552</v>
      </c>
      <c r="B464" s="70" t="s">
        <v>1206</v>
      </c>
      <c r="C464" s="70" t="s">
        <v>1920</v>
      </c>
      <c r="D464" s="70">
        <v>2</v>
      </c>
      <c r="E464" s="70">
        <v>0.15959999999999999</v>
      </c>
      <c r="F464" s="70">
        <v>12.53</v>
      </c>
      <c r="G464" s="70">
        <v>1</v>
      </c>
      <c r="H464" s="70">
        <v>0.27</v>
      </c>
      <c r="AB464" s="70" t="s">
        <v>3250</v>
      </c>
      <c r="AC464" s="70" t="s">
        <v>3512</v>
      </c>
      <c r="AD464" s="70" t="s">
        <v>3552</v>
      </c>
    </row>
    <row r="465" spans="1:30" s="70" customFormat="1">
      <c r="A465" s="70" t="s">
        <v>3553</v>
      </c>
      <c r="B465" s="70" t="s">
        <v>1206</v>
      </c>
      <c r="C465" s="70" t="s">
        <v>1921</v>
      </c>
      <c r="D465" s="70">
        <v>0.75</v>
      </c>
      <c r="E465" s="70">
        <v>0.39960000000000001</v>
      </c>
      <c r="F465" s="70">
        <v>1.88</v>
      </c>
      <c r="G465" s="70">
        <v>10</v>
      </c>
      <c r="H465" s="70">
        <v>0.2</v>
      </c>
      <c r="AB465" s="70" t="s">
        <v>3250</v>
      </c>
      <c r="AC465" s="70" t="s">
        <v>3512</v>
      </c>
      <c r="AD465" s="70" t="s">
        <v>3553</v>
      </c>
    </row>
    <row r="466" spans="1:30" s="70" customFormat="1">
      <c r="A466" s="70" t="s">
        <v>3554</v>
      </c>
      <c r="B466" s="70" t="s">
        <v>1206</v>
      </c>
      <c r="C466" s="70" t="s">
        <v>1921</v>
      </c>
      <c r="D466" s="70">
        <v>1</v>
      </c>
      <c r="E466" s="70">
        <v>0.39960000000000001</v>
      </c>
      <c r="F466" s="70">
        <v>2.5</v>
      </c>
      <c r="G466" s="70">
        <v>10</v>
      </c>
      <c r="H466" s="70">
        <v>0.2</v>
      </c>
      <c r="AB466" s="70" t="s">
        <v>3250</v>
      </c>
      <c r="AC466" s="70" t="s">
        <v>3512</v>
      </c>
      <c r="AD466" s="70" t="s">
        <v>3554</v>
      </c>
    </row>
    <row r="467" spans="1:30" s="70" customFormat="1">
      <c r="A467" s="70" t="s">
        <v>3555</v>
      </c>
      <c r="B467" s="70" t="s">
        <v>1206</v>
      </c>
      <c r="C467" s="70" t="s">
        <v>1921</v>
      </c>
      <c r="D467" s="70">
        <v>1.5</v>
      </c>
      <c r="E467" s="70">
        <v>0.39960000000000001</v>
      </c>
      <c r="F467" s="70">
        <v>3.75</v>
      </c>
      <c r="G467" s="70">
        <v>10</v>
      </c>
      <c r="H467" s="70">
        <v>0.2</v>
      </c>
      <c r="AB467" s="70" t="s">
        <v>3250</v>
      </c>
      <c r="AC467" s="70" t="s">
        <v>3512</v>
      </c>
      <c r="AD467" s="70" t="s">
        <v>3555</v>
      </c>
    </row>
    <row r="468" spans="1:30" s="70" customFormat="1">
      <c r="A468" s="70" t="s">
        <v>3556</v>
      </c>
      <c r="B468" s="70" t="s">
        <v>1206</v>
      </c>
      <c r="C468" s="70" t="s">
        <v>1921</v>
      </c>
      <c r="D468" s="70">
        <v>2</v>
      </c>
      <c r="E468" s="70">
        <v>0.39960000000000001</v>
      </c>
      <c r="F468" s="70">
        <v>5</v>
      </c>
      <c r="G468" s="70">
        <v>10</v>
      </c>
      <c r="H468" s="70">
        <v>0.2</v>
      </c>
      <c r="AB468" s="70" t="s">
        <v>3250</v>
      </c>
      <c r="AC468" s="70" t="s">
        <v>3512</v>
      </c>
      <c r="AD468" s="70" t="s">
        <v>3556</v>
      </c>
    </row>
    <row r="469" spans="1:30" s="70" customFormat="1">
      <c r="A469" s="70" t="s">
        <v>3557</v>
      </c>
      <c r="B469" s="70" t="s">
        <v>1206</v>
      </c>
      <c r="C469" s="70" t="s">
        <v>1923</v>
      </c>
      <c r="D469" s="70">
        <v>8</v>
      </c>
      <c r="E469" s="70">
        <v>0.33360000000000001</v>
      </c>
      <c r="F469" s="70">
        <v>24</v>
      </c>
      <c r="G469" s="70">
        <v>1.19</v>
      </c>
      <c r="H469" s="70">
        <v>0.23</v>
      </c>
      <c r="AB469" s="70" t="s">
        <v>3250</v>
      </c>
      <c r="AC469" s="70" t="s">
        <v>3512</v>
      </c>
      <c r="AD469" s="70" t="s">
        <v>3557</v>
      </c>
    </row>
    <row r="470" spans="1:30" s="70" customFormat="1">
      <c r="A470" s="70" t="s">
        <v>3278</v>
      </c>
      <c r="B470" s="70" t="s">
        <v>1206</v>
      </c>
      <c r="C470" s="70" t="s">
        <v>1920</v>
      </c>
      <c r="D470" s="70">
        <v>1.6000000000000001E-3</v>
      </c>
      <c r="E470" s="70">
        <v>0.15959999999999999</v>
      </c>
      <c r="F470" s="70">
        <v>0.01</v>
      </c>
      <c r="G470" s="70">
        <v>1</v>
      </c>
      <c r="H470" s="70">
        <v>0.27</v>
      </c>
      <c r="AB470" s="70" t="s">
        <v>3250</v>
      </c>
      <c r="AC470" s="70" t="s">
        <v>3512</v>
      </c>
      <c r="AD470" s="70" t="s">
        <v>3278</v>
      </c>
    </row>
    <row r="471" spans="1:30" s="70" customFormat="1">
      <c r="A471" s="70" t="s">
        <v>3265</v>
      </c>
      <c r="B471" s="70" t="s">
        <v>1206</v>
      </c>
      <c r="C471" s="70" t="s">
        <v>1920</v>
      </c>
      <c r="D471" s="70">
        <v>3.2000000000000002E-3</v>
      </c>
      <c r="E471" s="70">
        <v>0.15959999999999999</v>
      </c>
      <c r="F471" s="70">
        <v>0.02</v>
      </c>
      <c r="G471" s="70">
        <v>1</v>
      </c>
      <c r="H471" s="70">
        <v>0.27</v>
      </c>
      <c r="AB471" s="70" t="s">
        <v>3250</v>
      </c>
      <c r="AC471" s="70" t="s">
        <v>3512</v>
      </c>
      <c r="AD471" s="70" t="s">
        <v>3265</v>
      </c>
    </row>
    <row r="472" spans="1:30" s="70" customFormat="1">
      <c r="A472" s="70" t="s">
        <v>3280</v>
      </c>
      <c r="B472" s="70" t="s">
        <v>1206</v>
      </c>
      <c r="C472" s="70" t="s">
        <v>1920</v>
      </c>
      <c r="D472" s="70">
        <v>1.6E-2</v>
      </c>
      <c r="E472" s="70">
        <v>0.15959999999999999</v>
      </c>
      <c r="F472" s="70">
        <v>0.1</v>
      </c>
      <c r="G472" s="70">
        <v>1</v>
      </c>
      <c r="H472" s="70">
        <v>0.27</v>
      </c>
      <c r="AB472" s="70" t="s">
        <v>3250</v>
      </c>
      <c r="AC472" s="70" t="s">
        <v>3512</v>
      </c>
      <c r="AD472" s="70" t="s">
        <v>3280</v>
      </c>
    </row>
    <row r="473" spans="1:30" s="70" customFormat="1">
      <c r="A473" s="70" t="s">
        <v>3267</v>
      </c>
      <c r="B473" s="70" t="s">
        <v>1206</v>
      </c>
      <c r="C473" s="70" t="s">
        <v>1920</v>
      </c>
      <c r="D473" s="70">
        <v>0.216</v>
      </c>
      <c r="E473" s="70">
        <v>0.15959999999999999</v>
      </c>
      <c r="F473" s="70">
        <v>1.35</v>
      </c>
      <c r="G473" s="70">
        <v>1</v>
      </c>
      <c r="H473" s="70">
        <v>0.27</v>
      </c>
      <c r="AB473" s="70" t="s">
        <v>3250</v>
      </c>
      <c r="AC473" s="70" t="s">
        <v>3512</v>
      </c>
      <c r="AD473" s="70" t="s">
        <v>3267</v>
      </c>
    </row>
    <row r="474" spans="1:30" s="70" customFormat="1">
      <c r="A474" s="70" t="s">
        <v>3282</v>
      </c>
      <c r="B474" s="70" t="s">
        <v>1206</v>
      </c>
      <c r="C474" s="70" t="s">
        <v>1920</v>
      </c>
      <c r="D474" s="70">
        <v>0.22559999999999999</v>
      </c>
      <c r="E474" s="70">
        <v>0.15959999999999999</v>
      </c>
      <c r="F474" s="70">
        <v>1.41</v>
      </c>
      <c r="G474" s="70">
        <v>1</v>
      </c>
      <c r="H474" s="70">
        <v>0.27</v>
      </c>
      <c r="AB474" s="70" t="s">
        <v>3250</v>
      </c>
      <c r="AC474" s="70" t="s">
        <v>3512</v>
      </c>
      <c r="AD474" s="70" t="s">
        <v>3282</v>
      </c>
    </row>
    <row r="475" spans="1:30" s="70" customFormat="1">
      <c r="A475" s="70" t="s">
        <v>3380</v>
      </c>
      <c r="B475" s="70" t="s">
        <v>1206</v>
      </c>
      <c r="C475" s="70" t="s">
        <v>1920</v>
      </c>
      <c r="D475" s="70">
        <v>0.24640000000000001</v>
      </c>
      <c r="E475" s="70">
        <v>0.15959999999999999</v>
      </c>
      <c r="F475" s="70">
        <v>1.54</v>
      </c>
      <c r="G475" s="70">
        <v>1</v>
      </c>
      <c r="H475" s="70">
        <v>0.27</v>
      </c>
      <c r="AB475" s="70" t="s">
        <v>3250</v>
      </c>
      <c r="AC475" s="70" t="s">
        <v>3512</v>
      </c>
      <c r="AD475" s="70" t="s">
        <v>3380</v>
      </c>
    </row>
    <row r="476" spans="1:30" s="70" customFormat="1">
      <c r="A476" s="70" t="s">
        <v>3269</v>
      </c>
      <c r="B476" s="70" t="s">
        <v>1206</v>
      </c>
      <c r="C476" s="70" t="s">
        <v>1920</v>
      </c>
      <c r="D476" s="70">
        <v>0.34399999999999997</v>
      </c>
      <c r="E476" s="70">
        <v>0.15959999999999999</v>
      </c>
      <c r="F476" s="70">
        <v>2.15</v>
      </c>
      <c r="G476" s="70">
        <v>1</v>
      </c>
      <c r="H476" s="70">
        <v>0.27</v>
      </c>
      <c r="AB476" s="70" t="s">
        <v>3250</v>
      </c>
      <c r="AC476" s="70" t="s">
        <v>3512</v>
      </c>
      <c r="AD476" s="70" t="s">
        <v>3269</v>
      </c>
    </row>
    <row r="477" spans="1:30" s="70" customFormat="1">
      <c r="A477" s="70" t="s">
        <v>3284</v>
      </c>
      <c r="B477" s="70" t="s">
        <v>1206</v>
      </c>
      <c r="C477" s="70" t="s">
        <v>1920</v>
      </c>
      <c r="D477" s="70">
        <v>0.35039999999999999</v>
      </c>
      <c r="E477" s="70">
        <v>0.15959999999999999</v>
      </c>
      <c r="F477" s="70">
        <v>2.19</v>
      </c>
      <c r="G477" s="70">
        <v>1</v>
      </c>
      <c r="H477" s="70">
        <v>0.27</v>
      </c>
      <c r="AB477" s="70" t="s">
        <v>3250</v>
      </c>
      <c r="AC477" s="70" t="s">
        <v>3512</v>
      </c>
      <c r="AD477" s="70" t="s">
        <v>3284</v>
      </c>
    </row>
    <row r="478" spans="1:30" s="70" customFormat="1">
      <c r="A478" s="70" t="s">
        <v>3271</v>
      </c>
      <c r="B478" s="70" t="s">
        <v>1206</v>
      </c>
      <c r="C478" s="70" t="s">
        <v>1920</v>
      </c>
      <c r="D478" s="70">
        <v>0.45600000000000002</v>
      </c>
      <c r="E478" s="70">
        <v>0.15959999999999999</v>
      </c>
      <c r="F478" s="70">
        <v>2.85</v>
      </c>
      <c r="G478" s="70">
        <v>1</v>
      </c>
      <c r="H478" s="70">
        <v>0.27</v>
      </c>
      <c r="AB478" s="70" t="s">
        <v>3250</v>
      </c>
      <c r="AC478" s="70" t="s">
        <v>3512</v>
      </c>
      <c r="AD478" s="70" t="s">
        <v>3271</v>
      </c>
    </row>
    <row r="479" spans="1:30" s="70" customFormat="1">
      <c r="A479" s="70" t="s">
        <v>3286</v>
      </c>
      <c r="B479" s="70" t="s">
        <v>1206</v>
      </c>
      <c r="C479" s="70" t="s">
        <v>1920</v>
      </c>
      <c r="D479" s="70">
        <v>0.46239999999999998</v>
      </c>
      <c r="E479" s="70">
        <v>0.15959999999999999</v>
      </c>
      <c r="F479" s="70">
        <v>2.89</v>
      </c>
      <c r="G479" s="70">
        <v>1</v>
      </c>
      <c r="H479" s="70">
        <v>0.27</v>
      </c>
      <c r="AB479" s="70" t="s">
        <v>3250</v>
      </c>
      <c r="AC479" s="70" t="s">
        <v>3512</v>
      </c>
      <c r="AD479" s="70" t="s">
        <v>3286</v>
      </c>
    </row>
    <row r="480" spans="1:30" s="70" customFormat="1">
      <c r="A480" s="70" t="s">
        <v>3273</v>
      </c>
      <c r="B480" s="70" t="s">
        <v>1206</v>
      </c>
      <c r="C480" s="70" t="s">
        <v>1920</v>
      </c>
      <c r="D480" s="70">
        <v>0.58079999999999998</v>
      </c>
      <c r="E480" s="70">
        <v>0.15959999999999999</v>
      </c>
      <c r="F480" s="70">
        <v>3.63</v>
      </c>
      <c r="G480" s="70">
        <v>1</v>
      </c>
      <c r="H480" s="70">
        <v>0.27</v>
      </c>
      <c r="AB480" s="70" t="s">
        <v>3250</v>
      </c>
      <c r="AC480" s="70" t="s">
        <v>3512</v>
      </c>
      <c r="AD480" s="70" t="s">
        <v>3273</v>
      </c>
    </row>
    <row r="481" spans="1:30" s="70" customFormat="1">
      <c r="A481" s="70" t="s">
        <v>3288</v>
      </c>
      <c r="B481" s="70" t="s">
        <v>1206</v>
      </c>
      <c r="C481" s="70" t="s">
        <v>1920</v>
      </c>
      <c r="D481" s="70">
        <v>0.59199999999999997</v>
      </c>
      <c r="E481" s="70">
        <v>0.15959999999999999</v>
      </c>
      <c r="F481" s="70">
        <v>3.7</v>
      </c>
      <c r="G481" s="70">
        <v>1</v>
      </c>
      <c r="H481" s="70">
        <v>0.27</v>
      </c>
      <c r="AB481" s="70" t="s">
        <v>3250</v>
      </c>
      <c r="AC481" s="70" t="s">
        <v>3512</v>
      </c>
      <c r="AD481" s="70" t="s">
        <v>3288</v>
      </c>
    </row>
    <row r="482" spans="1:30" s="70" customFormat="1">
      <c r="A482" s="70" t="s">
        <v>3378</v>
      </c>
      <c r="B482" s="70" t="s">
        <v>1206</v>
      </c>
      <c r="C482" s="70" t="s">
        <v>1920</v>
      </c>
      <c r="D482" s="70">
        <v>1.0112000000000001</v>
      </c>
      <c r="E482" s="70">
        <v>0.15959999999999999</v>
      </c>
      <c r="F482" s="70">
        <v>6.32</v>
      </c>
      <c r="G482" s="70">
        <v>1</v>
      </c>
      <c r="H482" s="70">
        <v>0.27</v>
      </c>
      <c r="AB482" s="70" t="s">
        <v>3250</v>
      </c>
      <c r="AC482" s="70" t="s">
        <v>3512</v>
      </c>
      <c r="AD482" s="70" t="s">
        <v>3378</v>
      </c>
    </row>
    <row r="483" spans="1:30" s="70" customFormat="1">
      <c r="A483" s="70" t="s">
        <v>3298</v>
      </c>
      <c r="B483" s="70" t="s">
        <v>1206</v>
      </c>
      <c r="C483" s="70" t="s">
        <v>1920</v>
      </c>
      <c r="D483" s="70">
        <v>1.0336000000000001</v>
      </c>
      <c r="E483" s="70">
        <v>0.15959999999999999</v>
      </c>
      <c r="F483" s="70">
        <v>6.46</v>
      </c>
      <c r="G483" s="70">
        <v>1</v>
      </c>
      <c r="H483" s="70">
        <v>0.27</v>
      </c>
      <c r="AB483" s="70" t="s">
        <v>3250</v>
      </c>
      <c r="AC483" s="70" t="s">
        <v>3512</v>
      </c>
      <c r="AD483" s="70" t="s">
        <v>3298</v>
      </c>
    </row>
    <row r="484" spans="1:30" s="70" customFormat="1">
      <c r="A484" s="70" t="s">
        <v>3275</v>
      </c>
      <c r="B484" s="70" t="s">
        <v>1206</v>
      </c>
      <c r="C484" s="70" t="s">
        <v>1920</v>
      </c>
      <c r="D484" s="70">
        <v>1.1359999999999999</v>
      </c>
      <c r="E484" s="70">
        <v>0.15959999999999999</v>
      </c>
      <c r="F484" s="70">
        <v>7.1</v>
      </c>
      <c r="G484" s="70">
        <v>1</v>
      </c>
      <c r="H484" s="70">
        <v>0.27</v>
      </c>
      <c r="AB484" s="70" t="s">
        <v>3250</v>
      </c>
      <c r="AC484" s="70" t="s">
        <v>3512</v>
      </c>
      <c r="AD484" s="70" t="s">
        <v>3275</v>
      </c>
    </row>
    <row r="485" spans="1:30" s="70" customFormat="1">
      <c r="A485" s="70" t="s">
        <v>3301</v>
      </c>
      <c r="B485" s="70" t="s">
        <v>1206</v>
      </c>
      <c r="C485" s="70" t="s">
        <v>1920</v>
      </c>
      <c r="D485" s="70">
        <v>1.1488</v>
      </c>
      <c r="E485" s="70">
        <v>0.15959999999999999</v>
      </c>
      <c r="F485" s="70">
        <v>7.18</v>
      </c>
      <c r="G485" s="70">
        <v>1</v>
      </c>
      <c r="H485" s="70">
        <v>0.27</v>
      </c>
      <c r="AB485" s="70" t="s">
        <v>3250</v>
      </c>
      <c r="AC485" s="70" t="s">
        <v>3512</v>
      </c>
      <c r="AD485" s="70" t="s">
        <v>3301</v>
      </c>
    </row>
    <row r="486" spans="1:30" s="70" customFormat="1">
      <c r="A486" s="70" t="s">
        <v>3261</v>
      </c>
      <c r="B486" s="70" t="s">
        <v>1206</v>
      </c>
      <c r="C486" s="70" t="s">
        <v>1920</v>
      </c>
      <c r="D486" s="70">
        <v>1.1823999999999999</v>
      </c>
      <c r="E486" s="70">
        <v>0.15959999999999999</v>
      </c>
      <c r="F486" s="70">
        <v>7.39</v>
      </c>
      <c r="G486" s="70">
        <v>1</v>
      </c>
      <c r="H486" s="70">
        <v>0.27</v>
      </c>
      <c r="AB486" s="70" t="s">
        <v>3250</v>
      </c>
      <c r="AC486" s="70" t="s">
        <v>3512</v>
      </c>
      <c r="AD486" s="70" t="s">
        <v>3261</v>
      </c>
    </row>
    <row r="487" spans="1:30" s="70" customFormat="1">
      <c r="A487" s="70" t="s">
        <v>3291</v>
      </c>
      <c r="B487" s="70" t="s">
        <v>1206</v>
      </c>
      <c r="C487" s="70" t="s">
        <v>1920</v>
      </c>
      <c r="D487" s="70">
        <v>1.28</v>
      </c>
      <c r="E487" s="70">
        <v>0.15959999999999999</v>
      </c>
      <c r="F487" s="70">
        <v>8</v>
      </c>
      <c r="G487" s="70">
        <v>1</v>
      </c>
      <c r="H487" s="70">
        <v>0.27</v>
      </c>
      <c r="AB487" s="70" t="s">
        <v>3250</v>
      </c>
      <c r="AC487" s="70" t="s">
        <v>3512</v>
      </c>
      <c r="AD487" s="70" t="s">
        <v>3291</v>
      </c>
    </row>
    <row r="488" spans="1:30" s="70" customFormat="1">
      <c r="A488" s="70" t="s">
        <v>3259</v>
      </c>
      <c r="B488" s="70" t="s">
        <v>1206</v>
      </c>
      <c r="C488" s="70" t="s">
        <v>1920</v>
      </c>
      <c r="D488" s="70">
        <v>1.2911999999999999</v>
      </c>
      <c r="E488" s="70">
        <v>0.15959999999999999</v>
      </c>
      <c r="F488" s="70">
        <v>8.07</v>
      </c>
      <c r="G488" s="70">
        <v>1</v>
      </c>
      <c r="H488" s="70">
        <v>0.27</v>
      </c>
      <c r="AB488" s="70" t="s">
        <v>3250</v>
      </c>
      <c r="AC488" s="70" t="s">
        <v>3512</v>
      </c>
      <c r="AD488" s="70" t="s">
        <v>3259</v>
      </c>
    </row>
    <row r="489" spans="1:30" s="70" customFormat="1">
      <c r="A489" s="70" t="s">
        <v>3367</v>
      </c>
      <c r="B489" s="70" t="s">
        <v>1206</v>
      </c>
      <c r="C489" s="70" t="s">
        <v>1920</v>
      </c>
      <c r="D489" s="70">
        <v>1.5697000000000001</v>
      </c>
      <c r="E489" s="70">
        <v>0.15959999999999999</v>
      </c>
      <c r="F489" s="70">
        <v>9.83</v>
      </c>
      <c r="G489" s="70">
        <v>1</v>
      </c>
      <c r="H489" s="70">
        <v>0.27</v>
      </c>
      <c r="AB489" s="70" t="s">
        <v>3250</v>
      </c>
      <c r="AC489" s="70" t="s">
        <v>3512</v>
      </c>
      <c r="AD489" s="70" t="s">
        <v>3367</v>
      </c>
    </row>
    <row r="490" spans="1:30" s="70" customFormat="1">
      <c r="A490" s="70" t="s">
        <v>3376</v>
      </c>
      <c r="B490" s="70" t="s">
        <v>1206</v>
      </c>
      <c r="C490" s="70" t="s">
        <v>1920</v>
      </c>
      <c r="D490" s="70">
        <v>1.5904</v>
      </c>
      <c r="E490" s="70">
        <v>0.15959999999999999</v>
      </c>
      <c r="F490" s="70">
        <v>9.94</v>
      </c>
      <c r="G490" s="70">
        <v>1</v>
      </c>
      <c r="H490" s="70">
        <v>0.27</v>
      </c>
      <c r="AB490" s="70" t="s">
        <v>3250</v>
      </c>
      <c r="AC490" s="70" t="s">
        <v>3512</v>
      </c>
      <c r="AD490" s="70" t="s">
        <v>3376</v>
      </c>
    </row>
    <row r="491" spans="1:30" s="70" customFormat="1">
      <c r="A491" s="70" t="s">
        <v>3257</v>
      </c>
      <c r="B491" s="70" t="s">
        <v>1206</v>
      </c>
      <c r="C491" s="70" t="s">
        <v>1920</v>
      </c>
      <c r="D491" s="70">
        <v>1.6095999999999999</v>
      </c>
      <c r="E491" s="70">
        <v>0.15959999999999999</v>
      </c>
      <c r="F491" s="70">
        <v>10.06</v>
      </c>
      <c r="G491" s="70">
        <v>1</v>
      </c>
      <c r="H491" s="70">
        <v>0.27</v>
      </c>
      <c r="AB491" s="70" t="s">
        <v>3250</v>
      </c>
      <c r="AC491" s="70" t="s">
        <v>3512</v>
      </c>
      <c r="AD491" s="70" t="s">
        <v>3257</v>
      </c>
    </row>
    <row r="492" spans="1:30" s="70" customFormat="1">
      <c r="A492" s="70" t="s">
        <v>3321</v>
      </c>
      <c r="B492" s="70" t="s">
        <v>1206</v>
      </c>
      <c r="C492" s="70" t="s">
        <v>1920</v>
      </c>
      <c r="D492" s="70">
        <v>2.008</v>
      </c>
      <c r="E492" s="70">
        <v>0.15959999999999999</v>
      </c>
      <c r="F492" s="70">
        <v>12.55</v>
      </c>
      <c r="G492" s="70">
        <v>1</v>
      </c>
      <c r="H492" s="70">
        <v>0.27</v>
      </c>
      <c r="AB492" s="70" t="s">
        <v>3250</v>
      </c>
      <c r="AC492" s="70" t="s">
        <v>3512</v>
      </c>
      <c r="AD492" s="70" t="s">
        <v>3321</v>
      </c>
    </row>
    <row r="493" spans="1:30" s="70" customFormat="1">
      <c r="A493" s="70" t="s">
        <v>3374</v>
      </c>
      <c r="B493" s="70" t="s">
        <v>1206</v>
      </c>
      <c r="C493" s="70" t="s">
        <v>1920</v>
      </c>
      <c r="D493" s="70">
        <v>2.0304000000000002</v>
      </c>
      <c r="E493" s="70">
        <v>0.15959999999999999</v>
      </c>
      <c r="F493" s="70">
        <v>12.69</v>
      </c>
      <c r="G493" s="70">
        <v>1</v>
      </c>
      <c r="H493" s="70">
        <v>0.27</v>
      </c>
      <c r="AB493" s="70" t="s">
        <v>3250</v>
      </c>
      <c r="AC493" s="70" t="s">
        <v>3512</v>
      </c>
      <c r="AD493" s="70" t="s">
        <v>3374</v>
      </c>
    </row>
    <row r="494" spans="1:30" s="70" customFormat="1">
      <c r="A494" s="70" t="s">
        <v>3255</v>
      </c>
      <c r="B494" s="70" t="s">
        <v>1206</v>
      </c>
      <c r="C494" s="70" t="s">
        <v>1920</v>
      </c>
      <c r="D494" s="70">
        <v>2.2383999999999999</v>
      </c>
      <c r="E494" s="70">
        <v>0.15959999999999999</v>
      </c>
      <c r="F494" s="70">
        <v>13.99</v>
      </c>
      <c r="G494" s="70">
        <v>1</v>
      </c>
      <c r="H494" s="70">
        <v>0.27</v>
      </c>
      <c r="AB494" s="70" t="s">
        <v>3250</v>
      </c>
      <c r="AC494" s="70" t="s">
        <v>3512</v>
      </c>
      <c r="AD494" s="70" t="s">
        <v>3255</v>
      </c>
    </row>
    <row r="495" spans="1:30" s="70" customFormat="1">
      <c r="A495" s="70" t="s">
        <v>3319</v>
      </c>
      <c r="B495" s="70" t="s">
        <v>1206</v>
      </c>
      <c r="C495" s="70" t="s">
        <v>1920</v>
      </c>
      <c r="D495" s="70">
        <v>2.2624</v>
      </c>
      <c r="E495" s="70">
        <v>0.15959999999999999</v>
      </c>
      <c r="F495" s="70">
        <v>14.14</v>
      </c>
      <c r="G495" s="70">
        <v>1</v>
      </c>
      <c r="H495" s="70">
        <v>0.27</v>
      </c>
      <c r="AB495" s="70" t="s">
        <v>3250</v>
      </c>
      <c r="AC495" s="70" t="s">
        <v>3512</v>
      </c>
      <c r="AD495" s="70" t="s">
        <v>3319</v>
      </c>
    </row>
    <row r="496" spans="1:30" s="70" customFormat="1">
      <c r="A496" s="70" t="s">
        <v>3303</v>
      </c>
      <c r="B496" s="70" t="s">
        <v>1206</v>
      </c>
      <c r="C496" s="70" t="s">
        <v>1920</v>
      </c>
      <c r="D496" s="70">
        <v>2.2911999999999999</v>
      </c>
      <c r="E496" s="70">
        <v>0.15959999999999999</v>
      </c>
      <c r="F496" s="70">
        <v>14.32</v>
      </c>
      <c r="G496" s="70">
        <v>1</v>
      </c>
      <c r="H496" s="70">
        <v>0.27</v>
      </c>
      <c r="AB496" s="70" t="s">
        <v>3250</v>
      </c>
      <c r="AC496" s="70" t="s">
        <v>3512</v>
      </c>
      <c r="AD496" s="70" t="s">
        <v>3303</v>
      </c>
    </row>
    <row r="497" spans="1:30" s="70" customFormat="1">
      <c r="A497" s="70" t="s">
        <v>3307</v>
      </c>
      <c r="B497" s="70" t="s">
        <v>1206</v>
      </c>
      <c r="C497" s="70" t="s">
        <v>1920</v>
      </c>
      <c r="D497" s="70">
        <v>2.3359999999999999</v>
      </c>
      <c r="E497" s="70">
        <v>0.15959999999999999</v>
      </c>
      <c r="F497" s="70">
        <v>14.6</v>
      </c>
      <c r="G497" s="70">
        <v>1</v>
      </c>
      <c r="H497" s="70">
        <v>0.27</v>
      </c>
      <c r="AB497" s="70" t="s">
        <v>3250</v>
      </c>
      <c r="AC497" s="70" t="s">
        <v>3512</v>
      </c>
      <c r="AD497" s="70" t="s">
        <v>3307</v>
      </c>
    </row>
    <row r="498" spans="1:30" s="70" customFormat="1">
      <c r="A498" s="70" t="s">
        <v>3293</v>
      </c>
      <c r="B498" s="70" t="s">
        <v>1206</v>
      </c>
      <c r="C498" s="70" t="s">
        <v>1920</v>
      </c>
      <c r="D498" s="70">
        <v>2.4864000000000002</v>
      </c>
      <c r="E498" s="70">
        <v>0.15959999999999999</v>
      </c>
      <c r="F498" s="70">
        <v>15.54</v>
      </c>
      <c r="G498" s="70">
        <v>1</v>
      </c>
      <c r="H498" s="70">
        <v>0.27</v>
      </c>
      <c r="AB498" s="70" t="s">
        <v>3250</v>
      </c>
      <c r="AC498" s="70" t="s">
        <v>3512</v>
      </c>
      <c r="AD498" s="70" t="s">
        <v>3293</v>
      </c>
    </row>
    <row r="499" spans="1:30" s="70" customFormat="1">
      <c r="A499" s="70" t="s">
        <v>3365</v>
      </c>
      <c r="B499" s="70" t="s">
        <v>1206</v>
      </c>
      <c r="C499" s="70" t="s">
        <v>1920</v>
      </c>
      <c r="D499" s="70">
        <v>2.6528</v>
      </c>
      <c r="E499" s="70">
        <v>0.15959999999999999</v>
      </c>
      <c r="F499" s="70">
        <v>16.579999999999998</v>
      </c>
      <c r="G499" s="70">
        <v>1</v>
      </c>
      <c r="H499" s="70">
        <v>0.27</v>
      </c>
      <c r="AB499" s="70" t="s">
        <v>3250</v>
      </c>
      <c r="AC499" s="70" t="s">
        <v>3512</v>
      </c>
      <c r="AD499" s="70" t="s">
        <v>3365</v>
      </c>
    </row>
    <row r="500" spans="1:30" s="70" customFormat="1">
      <c r="A500" s="70" t="s">
        <v>3295</v>
      </c>
      <c r="B500" s="70" t="s">
        <v>1206</v>
      </c>
      <c r="C500" s="70" t="s">
        <v>1920</v>
      </c>
      <c r="D500" s="70">
        <v>2.6703999999999999</v>
      </c>
      <c r="E500" s="70">
        <v>0.15959999999999999</v>
      </c>
      <c r="F500" s="70">
        <v>16.690000000000001</v>
      </c>
      <c r="G500" s="70">
        <v>1</v>
      </c>
      <c r="H500" s="70">
        <v>0.27</v>
      </c>
      <c r="AB500" s="70" t="s">
        <v>3250</v>
      </c>
      <c r="AC500" s="70" t="s">
        <v>3512</v>
      </c>
      <c r="AD500" s="70" t="s">
        <v>3295</v>
      </c>
    </row>
    <row r="501" spans="1:30" s="70" customFormat="1">
      <c r="A501" s="70" t="s">
        <v>3372</v>
      </c>
      <c r="B501" s="70" t="s">
        <v>1206</v>
      </c>
      <c r="C501" s="70" t="s">
        <v>1920</v>
      </c>
      <c r="D501" s="70">
        <v>2.8271999999999999</v>
      </c>
      <c r="E501" s="70">
        <v>0.15959999999999999</v>
      </c>
      <c r="F501" s="70">
        <v>17.670000000000002</v>
      </c>
      <c r="G501" s="70">
        <v>1</v>
      </c>
      <c r="H501" s="70">
        <v>0.27</v>
      </c>
      <c r="AB501" s="70" t="s">
        <v>3250</v>
      </c>
      <c r="AC501" s="70" t="s">
        <v>3512</v>
      </c>
      <c r="AD501" s="70" t="s">
        <v>3372</v>
      </c>
    </row>
    <row r="502" spans="1:30" s="70" customFormat="1">
      <c r="A502" s="70" t="s">
        <v>3317</v>
      </c>
      <c r="B502" s="70" t="s">
        <v>1206</v>
      </c>
      <c r="C502" s="70" t="s">
        <v>1920</v>
      </c>
      <c r="D502" s="70">
        <v>3.1408</v>
      </c>
      <c r="E502" s="70">
        <v>0.15959999999999999</v>
      </c>
      <c r="F502" s="70">
        <v>19.63</v>
      </c>
      <c r="G502" s="70">
        <v>1</v>
      </c>
      <c r="H502" s="70">
        <v>0.27</v>
      </c>
      <c r="AB502" s="70" t="s">
        <v>3250</v>
      </c>
      <c r="AC502" s="70" t="s">
        <v>3512</v>
      </c>
      <c r="AD502" s="70" t="s">
        <v>3317</v>
      </c>
    </row>
    <row r="503" spans="1:30" s="70" customFormat="1">
      <c r="A503" s="70" t="s">
        <v>3309</v>
      </c>
      <c r="B503" s="70" t="s">
        <v>1206</v>
      </c>
      <c r="C503" s="70" t="s">
        <v>1920</v>
      </c>
      <c r="D503" s="70">
        <v>3.2080000000000002</v>
      </c>
      <c r="E503" s="70">
        <v>0.15959999999999999</v>
      </c>
      <c r="F503" s="70">
        <v>20.05</v>
      </c>
      <c r="G503" s="70">
        <v>1</v>
      </c>
      <c r="H503" s="70">
        <v>0.27</v>
      </c>
      <c r="AB503" s="70" t="s">
        <v>3250</v>
      </c>
      <c r="AC503" s="70" t="s">
        <v>3512</v>
      </c>
      <c r="AD503" s="70" t="s">
        <v>3309</v>
      </c>
    </row>
    <row r="504" spans="1:30" s="70" customFormat="1">
      <c r="A504" s="70" t="s">
        <v>3305</v>
      </c>
      <c r="B504" s="70" t="s">
        <v>1206</v>
      </c>
      <c r="C504" s="70" t="s">
        <v>1920</v>
      </c>
      <c r="D504" s="70">
        <v>3.3887999999999998</v>
      </c>
      <c r="E504" s="70">
        <v>0.15959999999999999</v>
      </c>
      <c r="F504" s="70">
        <v>21.18</v>
      </c>
      <c r="G504" s="70">
        <v>1</v>
      </c>
      <c r="H504" s="70">
        <v>0.27</v>
      </c>
      <c r="AB504" s="70" t="s">
        <v>3250</v>
      </c>
      <c r="AC504" s="70" t="s">
        <v>3512</v>
      </c>
      <c r="AD504" s="70" t="s">
        <v>3305</v>
      </c>
    </row>
    <row r="505" spans="1:30" s="70" customFormat="1">
      <c r="A505" s="70" t="s">
        <v>3363</v>
      </c>
      <c r="B505" s="70" t="s">
        <v>1206</v>
      </c>
      <c r="C505" s="70" t="s">
        <v>1920</v>
      </c>
      <c r="D505" s="70">
        <v>3.4224000000000001</v>
      </c>
      <c r="E505" s="70">
        <v>0.15959999999999999</v>
      </c>
      <c r="F505" s="70">
        <v>21.39</v>
      </c>
      <c r="G505" s="70">
        <v>1</v>
      </c>
      <c r="H505" s="70">
        <v>0.27</v>
      </c>
      <c r="AB505" s="70" t="s">
        <v>3250</v>
      </c>
      <c r="AC505" s="70" t="s">
        <v>3512</v>
      </c>
      <c r="AD505" s="70" t="s">
        <v>3363</v>
      </c>
    </row>
    <row r="506" spans="1:30" s="70" customFormat="1">
      <c r="A506" s="70" t="s">
        <v>3370</v>
      </c>
      <c r="B506" s="70" t="s">
        <v>1206</v>
      </c>
      <c r="C506" s="70" t="s">
        <v>1920</v>
      </c>
      <c r="D506" s="70">
        <v>3.5968</v>
      </c>
      <c r="E506" s="70">
        <v>0.15959999999999999</v>
      </c>
      <c r="F506" s="70">
        <v>22.48</v>
      </c>
      <c r="G506" s="70">
        <v>1</v>
      </c>
      <c r="H506" s="70">
        <v>0.27</v>
      </c>
      <c r="AB506" s="70" t="s">
        <v>3250</v>
      </c>
      <c r="AC506" s="70" t="s">
        <v>3512</v>
      </c>
      <c r="AD506" s="70" t="s">
        <v>3370</v>
      </c>
    </row>
    <row r="507" spans="1:30" s="70" customFormat="1">
      <c r="A507" s="70" t="s">
        <v>3315</v>
      </c>
      <c r="B507" s="70" t="s">
        <v>1206</v>
      </c>
      <c r="C507" s="70" t="s">
        <v>1920</v>
      </c>
      <c r="D507" s="70">
        <v>3.9775999999999998</v>
      </c>
      <c r="E507" s="70">
        <v>0.15959999999999999</v>
      </c>
      <c r="F507" s="70">
        <v>24.86</v>
      </c>
      <c r="G507" s="70">
        <v>1</v>
      </c>
      <c r="H507" s="70">
        <v>0.27</v>
      </c>
      <c r="AB507" s="70" t="s">
        <v>3250</v>
      </c>
      <c r="AC507" s="70" t="s">
        <v>3512</v>
      </c>
      <c r="AD507" s="70" t="s">
        <v>3315</v>
      </c>
    </row>
    <row r="508" spans="1:30" s="70" customFormat="1">
      <c r="A508" s="70" t="s">
        <v>3360</v>
      </c>
      <c r="B508" s="70" t="s">
        <v>1206</v>
      </c>
      <c r="C508" s="70" t="s">
        <v>1920</v>
      </c>
      <c r="D508" s="70">
        <v>4.0255999999999998</v>
      </c>
      <c r="E508" s="70">
        <v>0.15959999999999999</v>
      </c>
      <c r="F508" s="70">
        <v>25.16</v>
      </c>
      <c r="G508" s="70">
        <v>1</v>
      </c>
      <c r="H508" s="70">
        <v>0.27</v>
      </c>
      <c r="AB508" s="70" t="s">
        <v>3250</v>
      </c>
      <c r="AC508" s="70" t="s">
        <v>3512</v>
      </c>
      <c r="AD508" s="70" t="s">
        <v>3360</v>
      </c>
    </row>
    <row r="509" spans="1:30" s="70" customFormat="1">
      <c r="A509" s="70" t="s">
        <v>3313</v>
      </c>
      <c r="B509" s="70" t="s">
        <v>1206</v>
      </c>
      <c r="C509" s="70" t="s">
        <v>1920</v>
      </c>
      <c r="D509" s="70">
        <v>4.5808</v>
      </c>
      <c r="E509" s="70">
        <v>0.15959999999999999</v>
      </c>
      <c r="F509" s="70">
        <v>28.63</v>
      </c>
      <c r="G509" s="70">
        <v>1</v>
      </c>
      <c r="H509" s="70">
        <v>0.27</v>
      </c>
      <c r="AB509" s="70" t="s">
        <v>3250</v>
      </c>
      <c r="AC509" s="70" t="s">
        <v>3512</v>
      </c>
      <c r="AD509" s="70" t="s">
        <v>3313</v>
      </c>
    </row>
    <row r="510" spans="1:30" s="70" customFormat="1">
      <c r="A510" s="70" t="s">
        <v>3311</v>
      </c>
      <c r="B510" s="70" t="s">
        <v>1206</v>
      </c>
      <c r="C510" s="70" t="s">
        <v>1920</v>
      </c>
      <c r="D510" s="70">
        <v>5.5888</v>
      </c>
      <c r="E510" s="70">
        <v>0.15959999999999999</v>
      </c>
      <c r="F510" s="70">
        <v>34.93</v>
      </c>
      <c r="G510" s="70">
        <v>1</v>
      </c>
      <c r="H510" s="70">
        <v>0.27</v>
      </c>
      <c r="AB510" s="70" t="s">
        <v>3250</v>
      </c>
      <c r="AC510" s="70" t="s">
        <v>3512</v>
      </c>
      <c r="AD510" s="70" t="s">
        <v>3311</v>
      </c>
    </row>
    <row r="511" spans="1:30" s="70" customFormat="1">
      <c r="A511" s="70" t="s">
        <v>3558</v>
      </c>
      <c r="B511" s="70" t="s">
        <v>1206</v>
      </c>
      <c r="C511" s="70" t="s">
        <v>1921</v>
      </c>
      <c r="D511" s="70">
        <v>4</v>
      </c>
      <c r="E511" s="70">
        <v>0.33600000000000002</v>
      </c>
      <c r="F511" s="70">
        <v>11.9</v>
      </c>
      <c r="G511" s="70">
        <v>2</v>
      </c>
      <c r="H511" s="70">
        <v>0.2</v>
      </c>
      <c r="AB511" s="70" t="s">
        <v>3250</v>
      </c>
      <c r="AC511" s="70" t="s">
        <v>3559</v>
      </c>
      <c r="AD511" s="70" t="s">
        <v>3558</v>
      </c>
    </row>
    <row r="512" spans="1:30" s="70" customFormat="1">
      <c r="A512" s="70" t="s">
        <v>3560</v>
      </c>
      <c r="B512" s="70" t="s">
        <v>1206</v>
      </c>
      <c r="C512" s="70" t="s">
        <v>1921</v>
      </c>
      <c r="D512" s="70">
        <v>6.5</v>
      </c>
      <c r="E512" s="70">
        <v>0.33600000000000002</v>
      </c>
      <c r="F512" s="70">
        <v>19.350000000000001</v>
      </c>
      <c r="G512" s="70">
        <v>2</v>
      </c>
      <c r="H512" s="70">
        <v>0.2</v>
      </c>
      <c r="AB512" s="70" t="s">
        <v>3250</v>
      </c>
      <c r="AC512" s="70" t="s">
        <v>3559</v>
      </c>
      <c r="AD512" s="70" t="s">
        <v>3560</v>
      </c>
    </row>
    <row r="513" spans="1:30" s="70" customFormat="1">
      <c r="A513" s="70" t="s">
        <v>3561</v>
      </c>
      <c r="B513" s="70" t="s">
        <v>1206</v>
      </c>
      <c r="C513" s="70" t="s">
        <v>1921</v>
      </c>
      <c r="D513" s="70">
        <v>7.5</v>
      </c>
      <c r="E513" s="70">
        <v>0.33600000000000002</v>
      </c>
      <c r="F513" s="70">
        <v>22.32</v>
      </c>
      <c r="G513" s="70">
        <v>2</v>
      </c>
      <c r="H513" s="70">
        <v>0.2</v>
      </c>
      <c r="AB513" s="70" t="s">
        <v>3250</v>
      </c>
      <c r="AC513" s="70" t="s">
        <v>3559</v>
      </c>
      <c r="AD513" s="70" t="s">
        <v>3561</v>
      </c>
    </row>
    <row r="514" spans="1:30" s="70" customFormat="1">
      <c r="A514" s="70" t="s">
        <v>3562</v>
      </c>
      <c r="B514" s="70" t="s">
        <v>1206</v>
      </c>
      <c r="C514" s="70" t="s">
        <v>1921</v>
      </c>
      <c r="D514" s="70">
        <v>8.25</v>
      </c>
      <c r="E514" s="70">
        <v>0.33600000000000002</v>
      </c>
      <c r="F514" s="70">
        <v>24.55</v>
      </c>
      <c r="G514" s="70">
        <v>2</v>
      </c>
      <c r="H514" s="70">
        <v>0.2</v>
      </c>
      <c r="AB514" s="70" t="s">
        <v>3250</v>
      </c>
      <c r="AC514" s="70" t="s">
        <v>3559</v>
      </c>
      <c r="AD514" s="70" t="s">
        <v>3562</v>
      </c>
    </row>
    <row r="515" spans="1:30" s="70" customFormat="1">
      <c r="A515" s="70" t="s">
        <v>3563</v>
      </c>
      <c r="B515" s="70" t="s">
        <v>1206</v>
      </c>
      <c r="C515" s="70" t="s">
        <v>1921</v>
      </c>
      <c r="D515" s="70">
        <v>13.75</v>
      </c>
      <c r="E515" s="70">
        <v>0.33600000000000002</v>
      </c>
      <c r="F515" s="70">
        <v>40.92</v>
      </c>
      <c r="G515" s="70">
        <v>2</v>
      </c>
      <c r="H515" s="70">
        <v>0.2</v>
      </c>
      <c r="AB515" s="70" t="s">
        <v>3250</v>
      </c>
      <c r="AC515" s="70" t="s">
        <v>3559</v>
      </c>
      <c r="AD515" s="70" t="s">
        <v>3563</v>
      </c>
    </row>
    <row r="516" spans="1:30" s="70" customFormat="1">
      <c r="A516" s="70" t="s">
        <v>3564</v>
      </c>
      <c r="B516" s="70" t="s">
        <v>1206</v>
      </c>
      <c r="C516" s="70" t="s">
        <v>1921</v>
      </c>
      <c r="D516" s="70">
        <v>3.5</v>
      </c>
      <c r="E516" s="70">
        <v>0.33600000000000002</v>
      </c>
      <c r="F516" s="70">
        <v>10.42</v>
      </c>
      <c r="G516" s="70">
        <v>2</v>
      </c>
      <c r="H516" s="70">
        <v>0.2</v>
      </c>
      <c r="AB516" s="70" t="s">
        <v>3250</v>
      </c>
      <c r="AC516" s="70" t="s">
        <v>3559</v>
      </c>
      <c r="AD516" s="70" t="s">
        <v>3564</v>
      </c>
    </row>
    <row r="517" spans="1:30" s="70" customFormat="1">
      <c r="A517" s="70" t="s">
        <v>3565</v>
      </c>
      <c r="B517" s="70" t="s">
        <v>1206</v>
      </c>
      <c r="C517" s="70" t="s">
        <v>1921</v>
      </c>
      <c r="D517" s="70">
        <v>18</v>
      </c>
      <c r="E517" s="70">
        <v>1.4796</v>
      </c>
      <c r="F517" s="70">
        <v>12.19</v>
      </c>
      <c r="G517" s="70">
        <v>115</v>
      </c>
      <c r="H517" s="70">
        <v>0.2</v>
      </c>
      <c r="AB517" s="70" t="s">
        <v>3250</v>
      </c>
      <c r="AC517" s="70" t="s">
        <v>3566</v>
      </c>
      <c r="AD517" s="70" t="s">
        <v>3565</v>
      </c>
    </row>
    <row r="518" spans="1:30" s="70" customFormat="1">
      <c r="A518" s="70" t="s">
        <v>3567</v>
      </c>
      <c r="B518" s="70" t="s">
        <v>1206</v>
      </c>
      <c r="C518" s="70" t="s">
        <v>1921</v>
      </c>
      <c r="D518" s="70">
        <v>3.5</v>
      </c>
      <c r="E518" s="70">
        <v>0.32040000000000002</v>
      </c>
      <c r="F518" s="70">
        <v>10.92</v>
      </c>
      <c r="G518" s="70">
        <v>4.5999999999999996</v>
      </c>
      <c r="H518" s="70">
        <v>0.34</v>
      </c>
      <c r="AB518" s="70" t="s">
        <v>3250</v>
      </c>
      <c r="AC518" s="70" t="s">
        <v>3568</v>
      </c>
      <c r="AD518" s="70" t="s">
        <v>3567</v>
      </c>
    </row>
    <row r="519" spans="1:30" s="70" customFormat="1">
      <c r="A519" s="70" t="s">
        <v>3569</v>
      </c>
      <c r="B519" s="70" t="s">
        <v>1206</v>
      </c>
      <c r="C519" s="70" t="s">
        <v>1921</v>
      </c>
      <c r="D519" s="70">
        <v>4</v>
      </c>
      <c r="E519" s="70">
        <v>0.32040000000000002</v>
      </c>
      <c r="F519" s="70">
        <v>12.48</v>
      </c>
      <c r="G519" s="70">
        <v>4.5999999999999996</v>
      </c>
      <c r="H519" s="70">
        <v>0.34</v>
      </c>
      <c r="AB519" s="70" t="s">
        <v>3250</v>
      </c>
      <c r="AC519" s="70" t="s">
        <v>3568</v>
      </c>
      <c r="AD519" s="70" t="s">
        <v>3569</v>
      </c>
    </row>
    <row r="520" spans="1:30" s="70" customFormat="1">
      <c r="A520" s="70" t="s">
        <v>3570</v>
      </c>
      <c r="B520" s="70" t="s">
        <v>1206</v>
      </c>
      <c r="C520" s="70" t="s">
        <v>1921</v>
      </c>
      <c r="D520" s="70">
        <v>4.5</v>
      </c>
      <c r="E520" s="70">
        <v>0.32040000000000002</v>
      </c>
      <c r="F520" s="70">
        <v>14.04</v>
      </c>
      <c r="G520" s="70">
        <v>4.5999999999999996</v>
      </c>
      <c r="H520" s="70">
        <v>0.34</v>
      </c>
      <c r="AB520" s="70" t="s">
        <v>3250</v>
      </c>
      <c r="AC520" s="70" t="s">
        <v>3568</v>
      </c>
      <c r="AD520" s="70" t="s">
        <v>3570</v>
      </c>
    </row>
    <row r="521" spans="1:30" s="70" customFormat="1">
      <c r="A521" s="70" t="s">
        <v>3571</v>
      </c>
      <c r="B521" s="70" t="s">
        <v>1206</v>
      </c>
      <c r="C521" s="70" t="s">
        <v>1921</v>
      </c>
      <c r="D521" s="70">
        <v>5</v>
      </c>
      <c r="E521" s="70">
        <v>0.32040000000000002</v>
      </c>
      <c r="F521" s="70">
        <v>15.61</v>
      </c>
      <c r="G521" s="70">
        <v>4.5999999999999996</v>
      </c>
      <c r="H521" s="70">
        <v>0.34</v>
      </c>
      <c r="AB521" s="70" t="s">
        <v>3250</v>
      </c>
      <c r="AC521" s="70" t="s">
        <v>3568</v>
      </c>
      <c r="AD521" s="70" t="s">
        <v>3571</v>
      </c>
    </row>
    <row r="522" spans="1:30" s="70" customFormat="1">
      <c r="A522" s="70" t="s">
        <v>3572</v>
      </c>
      <c r="B522" s="70" t="s">
        <v>1206</v>
      </c>
      <c r="C522" s="70" t="s">
        <v>1921</v>
      </c>
      <c r="D522" s="70">
        <v>5.5</v>
      </c>
      <c r="E522" s="70">
        <v>0.32040000000000002</v>
      </c>
      <c r="F522" s="70">
        <v>17.170000000000002</v>
      </c>
      <c r="G522" s="70">
        <v>4.5999999999999996</v>
      </c>
      <c r="H522" s="70">
        <v>0.34</v>
      </c>
      <c r="AB522" s="70" t="s">
        <v>3250</v>
      </c>
      <c r="AC522" s="70" t="s">
        <v>3568</v>
      </c>
      <c r="AD522" s="70" t="s">
        <v>3572</v>
      </c>
    </row>
    <row r="523" spans="1:30" s="70" customFormat="1">
      <c r="A523" s="70" t="s">
        <v>3573</v>
      </c>
      <c r="B523" s="70" t="s">
        <v>1206</v>
      </c>
      <c r="C523" s="70" t="s">
        <v>1921</v>
      </c>
      <c r="D523" s="70">
        <v>6</v>
      </c>
      <c r="E523" s="70">
        <v>0.32040000000000002</v>
      </c>
      <c r="F523" s="70">
        <v>18.73</v>
      </c>
      <c r="G523" s="70">
        <v>4.5999999999999996</v>
      </c>
      <c r="H523" s="70">
        <v>0.34</v>
      </c>
      <c r="AB523" s="70" t="s">
        <v>3250</v>
      </c>
      <c r="AC523" s="70" t="s">
        <v>3568</v>
      </c>
      <c r="AD523" s="70" t="s">
        <v>3573</v>
      </c>
    </row>
    <row r="524" spans="1:30" s="70" customFormat="1">
      <c r="A524" s="70" t="s">
        <v>3574</v>
      </c>
      <c r="B524" s="70" t="s">
        <v>1206</v>
      </c>
      <c r="C524" s="70" t="s">
        <v>1921</v>
      </c>
      <c r="D524" s="70">
        <v>6.5</v>
      </c>
      <c r="E524" s="70">
        <v>0.32040000000000002</v>
      </c>
      <c r="F524" s="70">
        <v>20.29</v>
      </c>
      <c r="G524" s="70">
        <v>4.5999999999999996</v>
      </c>
      <c r="H524" s="70">
        <v>0.34</v>
      </c>
      <c r="AB524" s="70" t="s">
        <v>3250</v>
      </c>
      <c r="AC524" s="70" t="s">
        <v>3568</v>
      </c>
      <c r="AD524" s="70" t="s">
        <v>3574</v>
      </c>
    </row>
    <row r="525" spans="1:30" s="70" customFormat="1">
      <c r="A525" s="70" t="s">
        <v>3575</v>
      </c>
      <c r="B525" s="70" t="s">
        <v>1206</v>
      </c>
      <c r="C525" s="70" t="s">
        <v>1919</v>
      </c>
      <c r="D525" s="70">
        <v>3.5</v>
      </c>
      <c r="E525" s="70">
        <v>0.27</v>
      </c>
      <c r="F525" s="70">
        <v>12.96</v>
      </c>
      <c r="G525" s="70">
        <v>3.9</v>
      </c>
      <c r="H525" s="70">
        <v>0.23</v>
      </c>
      <c r="AB525" s="70" t="s">
        <v>3250</v>
      </c>
      <c r="AC525" s="70" t="s">
        <v>3568</v>
      </c>
      <c r="AD525" s="70" t="s">
        <v>3575</v>
      </c>
    </row>
    <row r="526" spans="1:30" s="70" customFormat="1">
      <c r="A526" s="70" t="s">
        <v>3576</v>
      </c>
      <c r="B526" s="70" t="s">
        <v>1206</v>
      </c>
      <c r="C526" s="70" t="s">
        <v>1919</v>
      </c>
      <c r="D526" s="70">
        <v>4</v>
      </c>
      <c r="E526" s="70">
        <v>0.27</v>
      </c>
      <c r="F526" s="70">
        <v>14.81</v>
      </c>
      <c r="G526" s="70">
        <v>3.9</v>
      </c>
      <c r="H526" s="70">
        <v>0.23</v>
      </c>
      <c r="AB526" s="70" t="s">
        <v>3250</v>
      </c>
      <c r="AC526" s="70" t="s">
        <v>3568</v>
      </c>
      <c r="AD526" s="70" t="s">
        <v>3576</v>
      </c>
    </row>
    <row r="527" spans="1:30" s="70" customFormat="1">
      <c r="A527" s="70" t="s">
        <v>3577</v>
      </c>
      <c r="B527" s="70" t="s">
        <v>1206</v>
      </c>
      <c r="C527" s="70" t="s">
        <v>1919</v>
      </c>
      <c r="D527" s="70">
        <v>4.5</v>
      </c>
      <c r="E527" s="70">
        <v>0.27</v>
      </c>
      <c r="F527" s="70">
        <v>16.670000000000002</v>
      </c>
      <c r="G527" s="70">
        <v>3.9</v>
      </c>
      <c r="H527" s="70">
        <v>0.23</v>
      </c>
      <c r="AB527" s="70" t="s">
        <v>3250</v>
      </c>
      <c r="AC527" s="70" t="s">
        <v>3568</v>
      </c>
      <c r="AD527" s="70" t="s">
        <v>3577</v>
      </c>
    </row>
    <row r="528" spans="1:30" s="70" customFormat="1">
      <c r="A528" s="70" t="s">
        <v>3578</v>
      </c>
      <c r="B528" s="70" t="s">
        <v>1206</v>
      </c>
      <c r="C528" s="70" t="s">
        <v>1919</v>
      </c>
      <c r="D528" s="70">
        <v>5</v>
      </c>
      <c r="E528" s="70">
        <v>0.27</v>
      </c>
      <c r="F528" s="70">
        <v>18.52</v>
      </c>
      <c r="G528" s="70">
        <v>3.9</v>
      </c>
      <c r="H528" s="70">
        <v>0.23</v>
      </c>
      <c r="AB528" s="70" t="s">
        <v>3250</v>
      </c>
      <c r="AC528" s="70" t="s">
        <v>3568</v>
      </c>
      <c r="AD528" s="70" t="s">
        <v>3578</v>
      </c>
    </row>
    <row r="529" spans="1:30" s="70" customFormat="1">
      <c r="A529" s="70" t="s">
        <v>3579</v>
      </c>
      <c r="B529" s="70" t="s">
        <v>1206</v>
      </c>
      <c r="C529" s="70" t="s">
        <v>1919</v>
      </c>
      <c r="D529" s="70">
        <v>5.5</v>
      </c>
      <c r="E529" s="70">
        <v>0.27</v>
      </c>
      <c r="F529" s="70">
        <v>20.37</v>
      </c>
      <c r="G529" s="70">
        <v>3.9</v>
      </c>
      <c r="H529" s="70">
        <v>0.23</v>
      </c>
      <c r="AB529" s="70" t="s">
        <v>3250</v>
      </c>
      <c r="AC529" s="70" t="s">
        <v>3568</v>
      </c>
      <c r="AD529" s="70" t="s">
        <v>3579</v>
      </c>
    </row>
    <row r="530" spans="1:30" s="70" customFormat="1">
      <c r="A530" s="70" t="s">
        <v>3580</v>
      </c>
      <c r="B530" s="70" t="s">
        <v>1206</v>
      </c>
      <c r="C530" s="70" t="s">
        <v>1919</v>
      </c>
      <c r="D530" s="70">
        <v>6</v>
      </c>
      <c r="E530" s="70">
        <v>0.27</v>
      </c>
      <c r="F530" s="70">
        <v>22.22</v>
      </c>
      <c r="G530" s="70">
        <v>3.9</v>
      </c>
      <c r="H530" s="70">
        <v>0.23</v>
      </c>
      <c r="AB530" s="70" t="s">
        <v>3250</v>
      </c>
      <c r="AC530" s="70" t="s">
        <v>3568</v>
      </c>
      <c r="AD530" s="70" t="s">
        <v>3580</v>
      </c>
    </row>
    <row r="531" spans="1:30" s="70" customFormat="1">
      <c r="A531" s="70" t="s">
        <v>3581</v>
      </c>
      <c r="B531" s="70" t="s">
        <v>1206</v>
      </c>
      <c r="C531" s="70" t="s">
        <v>1919</v>
      </c>
      <c r="D531" s="70">
        <v>6.5</v>
      </c>
      <c r="E531" s="70">
        <v>0.27</v>
      </c>
      <c r="F531" s="70">
        <v>24.07</v>
      </c>
      <c r="G531" s="70">
        <v>3.9</v>
      </c>
      <c r="H531" s="70">
        <v>0.23</v>
      </c>
      <c r="AB531" s="70" t="s">
        <v>3250</v>
      </c>
      <c r="AC531" s="70" t="s">
        <v>3568</v>
      </c>
      <c r="AD531" s="70" t="s">
        <v>3581</v>
      </c>
    </row>
    <row r="532" spans="1:30" s="70" customFormat="1">
      <c r="A532" s="70" t="s">
        <v>3582</v>
      </c>
      <c r="B532" s="70" t="s">
        <v>1206</v>
      </c>
      <c r="C532" s="70" t="s">
        <v>1921</v>
      </c>
      <c r="D532" s="70">
        <v>3.5</v>
      </c>
      <c r="E532" s="70">
        <v>0.3</v>
      </c>
      <c r="F532" s="70">
        <v>11.67</v>
      </c>
      <c r="G532" s="70">
        <v>0.5</v>
      </c>
      <c r="H532" s="70">
        <v>0.35</v>
      </c>
      <c r="AB532" s="70" t="s">
        <v>3250</v>
      </c>
      <c r="AC532" s="70" t="s">
        <v>3568</v>
      </c>
      <c r="AD532" s="70" t="s">
        <v>3582</v>
      </c>
    </row>
    <row r="533" spans="1:30" s="70" customFormat="1">
      <c r="A533" s="70" t="s">
        <v>3583</v>
      </c>
      <c r="B533" s="70" t="s">
        <v>1206</v>
      </c>
      <c r="C533" s="70" t="s">
        <v>1921</v>
      </c>
      <c r="D533" s="70">
        <v>4</v>
      </c>
      <c r="E533" s="70">
        <v>0.3</v>
      </c>
      <c r="F533" s="70">
        <v>13.33</v>
      </c>
      <c r="G533" s="70">
        <v>0.5</v>
      </c>
      <c r="H533" s="70">
        <v>0.35</v>
      </c>
      <c r="AB533" s="70" t="s">
        <v>3250</v>
      </c>
      <c r="AC533" s="70" t="s">
        <v>3568</v>
      </c>
      <c r="AD533" s="70" t="s">
        <v>3583</v>
      </c>
    </row>
    <row r="534" spans="1:30" s="70" customFormat="1">
      <c r="A534" s="70" t="s">
        <v>3584</v>
      </c>
      <c r="B534" s="70" t="s">
        <v>1206</v>
      </c>
      <c r="C534" s="70" t="s">
        <v>1921</v>
      </c>
      <c r="D534" s="70">
        <v>4.5</v>
      </c>
      <c r="E534" s="70">
        <v>0.3</v>
      </c>
      <c r="F534" s="70">
        <v>15</v>
      </c>
      <c r="G534" s="70">
        <v>0.5</v>
      </c>
      <c r="H534" s="70">
        <v>0.35</v>
      </c>
      <c r="AB534" s="70" t="s">
        <v>3250</v>
      </c>
      <c r="AC534" s="70" t="s">
        <v>3568</v>
      </c>
      <c r="AD534" s="70" t="s">
        <v>3584</v>
      </c>
    </row>
    <row r="535" spans="1:30" s="70" customFormat="1">
      <c r="A535" s="70" t="s">
        <v>3585</v>
      </c>
      <c r="B535" s="70" t="s">
        <v>1206</v>
      </c>
      <c r="C535" s="70" t="s">
        <v>1921</v>
      </c>
      <c r="D535" s="70">
        <v>5</v>
      </c>
      <c r="E535" s="70">
        <v>0.3</v>
      </c>
      <c r="F535" s="70">
        <v>16.670000000000002</v>
      </c>
      <c r="G535" s="70">
        <v>0.5</v>
      </c>
      <c r="H535" s="70">
        <v>0.35</v>
      </c>
      <c r="AB535" s="70" t="s">
        <v>3250</v>
      </c>
      <c r="AC535" s="70" t="s">
        <v>3568</v>
      </c>
      <c r="AD535" s="70" t="s">
        <v>3585</v>
      </c>
    </row>
    <row r="536" spans="1:30" s="70" customFormat="1">
      <c r="A536" s="70" t="s">
        <v>3586</v>
      </c>
      <c r="B536" s="70" t="s">
        <v>1206</v>
      </c>
      <c r="C536" s="70" t="s">
        <v>1921</v>
      </c>
      <c r="D536" s="70">
        <v>5.5</v>
      </c>
      <c r="E536" s="70">
        <v>0.3</v>
      </c>
      <c r="F536" s="70">
        <v>18.329999999999998</v>
      </c>
      <c r="G536" s="70">
        <v>0.5</v>
      </c>
      <c r="H536" s="70">
        <v>0.35</v>
      </c>
      <c r="AB536" s="70" t="s">
        <v>3250</v>
      </c>
      <c r="AC536" s="70" t="s">
        <v>3568</v>
      </c>
      <c r="AD536" s="70" t="s">
        <v>3586</v>
      </c>
    </row>
    <row r="537" spans="1:30" s="70" customFormat="1">
      <c r="A537" s="70" t="s">
        <v>3587</v>
      </c>
      <c r="B537" s="70" t="s">
        <v>1206</v>
      </c>
      <c r="C537" s="70" t="s">
        <v>1921</v>
      </c>
      <c r="D537" s="70">
        <v>6</v>
      </c>
      <c r="E537" s="70">
        <v>0.3</v>
      </c>
      <c r="F537" s="70">
        <v>20</v>
      </c>
      <c r="G537" s="70">
        <v>0.5</v>
      </c>
      <c r="H537" s="70">
        <v>0.35</v>
      </c>
      <c r="AB537" s="70" t="s">
        <v>3250</v>
      </c>
      <c r="AC537" s="70" t="s">
        <v>3568</v>
      </c>
      <c r="AD537" s="70" t="s">
        <v>3587</v>
      </c>
    </row>
    <row r="538" spans="1:30" s="70" customFormat="1">
      <c r="A538" s="70" t="s">
        <v>3588</v>
      </c>
      <c r="B538" s="70" t="s">
        <v>1206</v>
      </c>
      <c r="C538" s="70" t="s">
        <v>1921</v>
      </c>
      <c r="D538" s="70">
        <v>6.5</v>
      </c>
      <c r="E538" s="70">
        <v>0.3</v>
      </c>
      <c r="F538" s="70">
        <v>21.67</v>
      </c>
      <c r="G538" s="70">
        <v>0.5</v>
      </c>
      <c r="H538" s="70">
        <v>0.35</v>
      </c>
      <c r="AB538" s="70" t="s">
        <v>3250</v>
      </c>
      <c r="AC538" s="70" t="s">
        <v>3568</v>
      </c>
      <c r="AD538" s="70" t="s">
        <v>3588</v>
      </c>
    </row>
    <row r="539" spans="1:30" s="70" customFormat="1">
      <c r="A539" s="70" t="s">
        <v>3589</v>
      </c>
      <c r="B539" s="70" t="s">
        <v>1206</v>
      </c>
      <c r="C539" s="70" t="s">
        <v>1921</v>
      </c>
      <c r="D539" s="70">
        <v>3.5</v>
      </c>
      <c r="E539" s="70">
        <v>0.20004</v>
      </c>
      <c r="F539" s="70">
        <v>17.5</v>
      </c>
      <c r="G539" s="70">
        <v>3</v>
      </c>
      <c r="H539" s="70">
        <v>0.35</v>
      </c>
      <c r="AB539" s="70" t="s">
        <v>3250</v>
      </c>
      <c r="AC539" s="70" t="s">
        <v>3568</v>
      </c>
      <c r="AD539" s="70" t="s">
        <v>3589</v>
      </c>
    </row>
    <row r="540" spans="1:30" s="70" customFormat="1">
      <c r="A540" s="70" t="s">
        <v>3590</v>
      </c>
      <c r="B540" s="70" t="s">
        <v>1206</v>
      </c>
      <c r="C540" s="70" t="s">
        <v>1921</v>
      </c>
      <c r="D540" s="70">
        <v>4</v>
      </c>
      <c r="E540" s="70">
        <v>0.20004</v>
      </c>
      <c r="F540" s="70">
        <v>20</v>
      </c>
      <c r="G540" s="70">
        <v>3</v>
      </c>
      <c r="H540" s="70">
        <v>0.35</v>
      </c>
      <c r="AB540" s="70" t="s">
        <v>3250</v>
      </c>
      <c r="AC540" s="70" t="s">
        <v>3568</v>
      </c>
      <c r="AD540" s="70" t="s">
        <v>3590</v>
      </c>
    </row>
    <row r="541" spans="1:30" s="70" customFormat="1">
      <c r="A541" s="70" t="s">
        <v>3591</v>
      </c>
      <c r="B541" s="70" t="s">
        <v>1206</v>
      </c>
      <c r="C541" s="70" t="s">
        <v>1921</v>
      </c>
      <c r="D541" s="70">
        <v>4.5</v>
      </c>
      <c r="E541" s="70">
        <v>0.20004</v>
      </c>
      <c r="F541" s="70">
        <v>22.5</v>
      </c>
      <c r="G541" s="70">
        <v>3</v>
      </c>
      <c r="H541" s="70">
        <v>0.35</v>
      </c>
      <c r="AB541" s="70" t="s">
        <v>3250</v>
      </c>
      <c r="AC541" s="70" t="s">
        <v>3568</v>
      </c>
      <c r="AD541" s="70" t="s">
        <v>3591</v>
      </c>
    </row>
    <row r="542" spans="1:30" s="70" customFormat="1">
      <c r="A542" s="70" t="s">
        <v>3592</v>
      </c>
      <c r="B542" s="70" t="s">
        <v>1206</v>
      </c>
      <c r="C542" s="70" t="s">
        <v>1921</v>
      </c>
      <c r="D542" s="70">
        <v>5</v>
      </c>
      <c r="E542" s="70">
        <v>0.20004</v>
      </c>
      <c r="F542" s="70">
        <v>25</v>
      </c>
      <c r="G542" s="70">
        <v>3</v>
      </c>
      <c r="H542" s="70">
        <v>0.35</v>
      </c>
      <c r="AB542" s="70" t="s">
        <v>3250</v>
      </c>
      <c r="AC542" s="70" t="s">
        <v>3568</v>
      </c>
      <c r="AD542" s="70" t="s">
        <v>3592</v>
      </c>
    </row>
    <row r="543" spans="1:30" s="70" customFormat="1">
      <c r="A543" s="70" t="s">
        <v>3593</v>
      </c>
      <c r="B543" s="70" t="s">
        <v>1206</v>
      </c>
      <c r="C543" s="70" t="s">
        <v>1921</v>
      </c>
      <c r="D543" s="70">
        <v>5.5</v>
      </c>
      <c r="E543" s="70">
        <v>0.20004</v>
      </c>
      <c r="F543" s="70">
        <v>27.5</v>
      </c>
      <c r="G543" s="70">
        <v>3</v>
      </c>
      <c r="H543" s="70">
        <v>0.35</v>
      </c>
      <c r="AB543" s="70" t="s">
        <v>3250</v>
      </c>
      <c r="AC543" s="70" t="s">
        <v>3568</v>
      </c>
      <c r="AD543" s="70" t="s">
        <v>3593</v>
      </c>
    </row>
    <row r="544" spans="1:30" s="70" customFormat="1">
      <c r="A544" s="70" t="s">
        <v>3594</v>
      </c>
      <c r="B544" s="70" t="s">
        <v>1206</v>
      </c>
      <c r="C544" s="70" t="s">
        <v>1921</v>
      </c>
      <c r="D544" s="70">
        <v>6</v>
      </c>
      <c r="E544" s="70">
        <v>0.20004</v>
      </c>
      <c r="F544" s="70">
        <v>30</v>
      </c>
      <c r="G544" s="70">
        <v>3</v>
      </c>
      <c r="H544" s="70">
        <v>0.35</v>
      </c>
      <c r="AB544" s="70" t="s">
        <v>3250</v>
      </c>
      <c r="AC544" s="70" t="s">
        <v>3568</v>
      </c>
      <c r="AD544" s="70" t="s">
        <v>3594</v>
      </c>
    </row>
    <row r="545" spans="1:30" s="70" customFormat="1">
      <c r="A545" s="70" t="s">
        <v>3595</v>
      </c>
      <c r="B545" s="70" t="s">
        <v>1206</v>
      </c>
      <c r="C545" s="70" t="s">
        <v>1921</v>
      </c>
      <c r="D545" s="70">
        <v>6.5</v>
      </c>
      <c r="E545" s="70">
        <v>0.20004</v>
      </c>
      <c r="F545" s="70">
        <v>32.5</v>
      </c>
      <c r="G545" s="70">
        <v>3</v>
      </c>
      <c r="H545" s="70">
        <v>0.35</v>
      </c>
      <c r="AB545" s="70" t="s">
        <v>3250</v>
      </c>
      <c r="AC545" s="70" t="s">
        <v>3568</v>
      </c>
      <c r="AD545" s="70" t="s">
        <v>3595</v>
      </c>
    </row>
    <row r="546" spans="1:30" s="70" customFormat="1">
      <c r="A546" s="70" t="s">
        <v>3596</v>
      </c>
      <c r="B546" s="70" t="s">
        <v>1206</v>
      </c>
      <c r="C546" s="70" t="s">
        <v>1921</v>
      </c>
      <c r="D546" s="70">
        <v>3.63</v>
      </c>
      <c r="E546" s="70">
        <v>1.5</v>
      </c>
      <c r="F546" s="70">
        <v>2.42</v>
      </c>
      <c r="G546" s="70">
        <v>48</v>
      </c>
      <c r="H546" s="70">
        <v>0.19</v>
      </c>
      <c r="AB546" s="70" t="s">
        <v>3250</v>
      </c>
      <c r="AC546" s="70" t="s">
        <v>3597</v>
      </c>
      <c r="AD546" s="70" t="s">
        <v>3596</v>
      </c>
    </row>
    <row r="547" spans="1:30" s="70" customFormat="1">
      <c r="A547" s="70" t="s">
        <v>3598</v>
      </c>
      <c r="B547" s="70" t="s">
        <v>1206</v>
      </c>
      <c r="C547" s="70" t="s">
        <v>1919</v>
      </c>
      <c r="D547" s="70">
        <v>3.63</v>
      </c>
      <c r="E547" s="70">
        <v>8.2200000000000006</v>
      </c>
      <c r="F547" s="70">
        <v>0.44</v>
      </c>
      <c r="G547" s="70">
        <v>139.78</v>
      </c>
      <c r="H547" s="70">
        <v>0.19</v>
      </c>
      <c r="AB547" s="70" t="s">
        <v>3250</v>
      </c>
      <c r="AC547" s="70" t="s">
        <v>3597</v>
      </c>
      <c r="AD547" s="70" t="s">
        <v>3598</v>
      </c>
    </row>
    <row r="548" spans="1:30" s="70" customFormat="1">
      <c r="A548" s="70" t="s">
        <v>3599</v>
      </c>
      <c r="B548" s="70" t="s">
        <v>1206</v>
      </c>
      <c r="C548" s="70" t="s">
        <v>1919</v>
      </c>
      <c r="D548" s="70">
        <v>3</v>
      </c>
      <c r="E548" s="70">
        <v>3.75</v>
      </c>
      <c r="F548" s="70">
        <v>0.8</v>
      </c>
      <c r="G548" s="70">
        <v>85</v>
      </c>
      <c r="H548" s="70">
        <v>0.21</v>
      </c>
      <c r="AB548" s="70" t="s">
        <v>3250</v>
      </c>
      <c r="AC548" s="70" t="s">
        <v>3597</v>
      </c>
      <c r="AD548" s="70" t="s">
        <v>3599</v>
      </c>
    </row>
    <row r="549" spans="1:30" s="70" customFormat="1">
      <c r="A549" s="70" t="s">
        <v>3600</v>
      </c>
      <c r="B549" s="70" t="s">
        <v>1206</v>
      </c>
      <c r="C549" s="70" t="s">
        <v>1919</v>
      </c>
      <c r="D549" s="70">
        <v>4</v>
      </c>
      <c r="E549" s="70">
        <v>3.5999999999999899</v>
      </c>
      <c r="F549" s="70">
        <v>1.1100000000000001</v>
      </c>
      <c r="G549" s="70">
        <v>85</v>
      </c>
      <c r="H549" s="70">
        <v>0.21</v>
      </c>
      <c r="AB549" s="70" t="s">
        <v>3250</v>
      </c>
      <c r="AC549" s="70" t="s">
        <v>3597</v>
      </c>
      <c r="AD549" s="70" t="s">
        <v>3600</v>
      </c>
    </row>
    <row r="550" spans="1:30" s="70" customFormat="1">
      <c r="A550" s="70" t="s">
        <v>3601</v>
      </c>
      <c r="B550" s="70" t="s">
        <v>1206</v>
      </c>
      <c r="C550" s="70" t="s">
        <v>1919</v>
      </c>
      <c r="D550" s="70">
        <v>6</v>
      </c>
      <c r="E550" s="70">
        <v>3.9504000000000001</v>
      </c>
      <c r="F550" s="70">
        <v>1.52</v>
      </c>
      <c r="G550" s="70">
        <v>85</v>
      </c>
      <c r="H550" s="70">
        <v>0.21</v>
      </c>
      <c r="AB550" s="70" t="s">
        <v>3250</v>
      </c>
      <c r="AC550" s="70" t="s">
        <v>3597</v>
      </c>
      <c r="AD550" s="70" t="s">
        <v>3601</v>
      </c>
    </row>
    <row r="551" spans="1:30" s="70" customFormat="1">
      <c r="A551" s="70" t="s">
        <v>3602</v>
      </c>
      <c r="B551" s="70" t="s">
        <v>1206</v>
      </c>
      <c r="C551" s="70" t="s">
        <v>1919</v>
      </c>
      <c r="D551" s="70">
        <v>8</v>
      </c>
      <c r="E551" s="70">
        <v>4.32</v>
      </c>
      <c r="F551" s="70">
        <v>1.85</v>
      </c>
      <c r="G551" s="70">
        <v>85</v>
      </c>
      <c r="H551" s="70">
        <v>0.21</v>
      </c>
      <c r="AB551" s="70" t="s">
        <v>3250</v>
      </c>
      <c r="AC551" s="70" t="s">
        <v>3597</v>
      </c>
      <c r="AD551" s="70" t="s">
        <v>3602</v>
      </c>
    </row>
    <row r="552" spans="1:30" s="70" customFormat="1">
      <c r="A552" s="70" t="s">
        <v>3603</v>
      </c>
      <c r="B552" s="70" t="s">
        <v>1206</v>
      </c>
      <c r="C552" s="70" t="s">
        <v>1919</v>
      </c>
      <c r="D552" s="70">
        <v>10</v>
      </c>
      <c r="E552" s="70">
        <v>4.5</v>
      </c>
      <c r="F552" s="70">
        <v>2.2200000000000002</v>
      </c>
      <c r="G552" s="70">
        <v>85</v>
      </c>
      <c r="H552" s="70">
        <v>0.21</v>
      </c>
      <c r="AB552" s="70" t="s">
        <v>3250</v>
      </c>
      <c r="AC552" s="70" t="s">
        <v>3597</v>
      </c>
      <c r="AD552" s="70" t="s">
        <v>3603</v>
      </c>
    </row>
    <row r="553" spans="1:30" s="70" customFormat="1">
      <c r="A553" s="70" t="s">
        <v>3604</v>
      </c>
      <c r="B553" s="70" t="s">
        <v>1206</v>
      </c>
      <c r="C553" s="70" t="s">
        <v>1919</v>
      </c>
      <c r="D553" s="70">
        <v>12</v>
      </c>
      <c r="E553" s="70">
        <v>4.8</v>
      </c>
      <c r="F553" s="70">
        <v>2.5</v>
      </c>
      <c r="G553" s="70">
        <v>85</v>
      </c>
      <c r="H553" s="70">
        <v>0.21</v>
      </c>
      <c r="AB553" s="70" t="s">
        <v>3250</v>
      </c>
      <c r="AC553" s="70" t="s">
        <v>3597</v>
      </c>
      <c r="AD553" s="70" t="s">
        <v>3604</v>
      </c>
    </row>
    <row r="554" spans="1:30" s="70" customFormat="1">
      <c r="A554" s="70" t="s">
        <v>3605</v>
      </c>
      <c r="B554" s="70" t="s">
        <v>1206</v>
      </c>
      <c r="C554" s="70" t="s">
        <v>1919</v>
      </c>
      <c r="D554" s="70">
        <v>0.38</v>
      </c>
      <c r="E554" s="70">
        <v>12.504</v>
      </c>
      <c r="F554" s="70">
        <v>0.03</v>
      </c>
      <c r="G554" s="70">
        <v>139.78</v>
      </c>
      <c r="H554" s="70">
        <v>0.22</v>
      </c>
      <c r="AB554" s="70" t="s">
        <v>3250</v>
      </c>
      <c r="AC554" s="70" t="s">
        <v>3597</v>
      </c>
      <c r="AD554" s="70" t="s">
        <v>3605</v>
      </c>
    </row>
    <row r="555" spans="1:30" s="70" customFormat="1">
      <c r="A555" s="70" t="s">
        <v>3437</v>
      </c>
      <c r="B555" s="70" t="s">
        <v>1206</v>
      </c>
      <c r="C555" s="70" t="s">
        <v>1919</v>
      </c>
      <c r="D555" s="70">
        <v>0.38</v>
      </c>
      <c r="E555" s="70">
        <v>4.5023999999999997</v>
      </c>
      <c r="F555" s="70">
        <v>0.08</v>
      </c>
      <c r="G555" s="70">
        <v>144</v>
      </c>
      <c r="H555" s="70">
        <v>0.2</v>
      </c>
      <c r="AB555" s="70" t="s">
        <v>3250</v>
      </c>
      <c r="AC555" s="70" t="s">
        <v>3597</v>
      </c>
      <c r="AD555" s="70" t="s">
        <v>3437</v>
      </c>
    </row>
    <row r="556" spans="1:30" s="70" customFormat="1">
      <c r="A556" s="70" t="s">
        <v>3606</v>
      </c>
      <c r="B556" s="70" t="s">
        <v>1206</v>
      </c>
      <c r="C556" s="70" t="s">
        <v>1919</v>
      </c>
      <c r="D556" s="70">
        <v>3</v>
      </c>
      <c r="E556" s="70">
        <v>2.3795999999999999</v>
      </c>
      <c r="F556" s="70">
        <v>1.26</v>
      </c>
      <c r="G556" s="70">
        <v>62.4</v>
      </c>
      <c r="H556" s="70">
        <v>0.19</v>
      </c>
      <c r="AB556" s="70" t="s">
        <v>3250</v>
      </c>
      <c r="AC556" s="70" t="s">
        <v>3597</v>
      </c>
      <c r="AD556" s="70" t="s">
        <v>3606</v>
      </c>
    </row>
    <row r="557" spans="1:30" s="70" customFormat="1">
      <c r="A557" s="70" t="s">
        <v>3607</v>
      </c>
      <c r="B557" s="70" t="s">
        <v>1206</v>
      </c>
      <c r="C557" s="70" t="s">
        <v>1919</v>
      </c>
      <c r="D557" s="70">
        <v>3</v>
      </c>
      <c r="E557" s="70">
        <v>2.21999999999999</v>
      </c>
      <c r="F557" s="70">
        <v>1.35</v>
      </c>
      <c r="G557" s="70">
        <v>53.1</v>
      </c>
      <c r="H557" s="70">
        <v>0.19</v>
      </c>
      <c r="AB557" s="70" t="s">
        <v>3250</v>
      </c>
      <c r="AC557" s="70" t="s">
        <v>3597</v>
      </c>
      <c r="AD557" s="70" t="s">
        <v>3607</v>
      </c>
    </row>
    <row r="558" spans="1:30" s="70" customFormat="1">
      <c r="A558" s="70" t="s">
        <v>3608</v>
      </c>
      <c r="B558" s="70" t="s">
        <v>1206</v>
      </c>
      <c r="C558" s="70" t="s">
        <v>1919</v>
      </c>
      <c r="D558" s="70">
        <v>4</v>
      </c>
      <c r="E558" s="70">
        <v>2.4</v>
      </c>
      <c r="F558" s="70">
        <v>1.67</v>
      </c>
      <c r="G558" s="70">
        <v>53.1</v>
      </c>
      <c r="H558" s="70">
        <v>0.19</v>
      </c>
      <c r="AB558" s="70" t="s">
        <v>3250</v>
      </c>
      <c r="AC558" s="70" t="s">
        <v>3597</v>
      </c>
      <c r="AD558" s="70" t="s">
        <v>3608</v>
      </c>
    </row>
    <row r="559" spans="1:30" s="70" customFormat="1">
      <c r="A559" s="70" t="s">
        <v>3609</v>
      </c>
      <c r="B559" s="70" t="s">
        <v>1206</v>
      </c>
      <c r="C559" s="70" t="s">
        <v>1919</v>
      </c>
      <c r="D559" s="70">
        <v>1</v>
      </c>
      <c r="E559" s="70">
        <v>12.504</v>
      </c>
      <c r="F559" s="70">
        <v>0.08</v>
      </c>
      <c r="G559" s="70">
        <v>139.78</v>
      </c>
      <c r="H559" s="70">
        <v>0.22</v>
      </c>
      <c r="AB559" s="70" t="s">
        <v>3250</v>
      </c>
      <c r="AC559" s="70" t="s">
        <v>3597</v>
      </c>
      <c r="AD559" s="70" t="s">
        <v>3609</v>
      </c>
    </row>
    <row r="560" spans="1:30" s="70" customFormat="1">
      <c r="A560" s="70" t="s">
        <v>3610</v>
      </c>
      <c r="B560" s="70" t="s">
        <v>1206</v>
      </c>
      <c r="C560" s="70" t="s">
        <v>1919</v>
      </c>
      <c r="D560" s="70">
        <v>0.88</v>
      </c>
      <c r="E560" s="70">
        <v>4.3751999999999898</v>
      </c>
      <c r="F560" s="70">
        <v>0.2</v>
      </c>
      <c r="G560" s="70">
        <v>116</v>
      </c>
      <c r="H560" s="70">
        <v>0.2</v>
      </c>
      <c r="AB560" s="70" t="s">
        <v>3250</v>
      </c>
      <c r="AC560" s="70" t="s">
        <v>3597</v>
      </c>
      <c r="AD560" s="70" t="s">
        <v>3610</v>
      </c>
    </row>
    <row r="561" spans="1:30" s="70" customFormat="1">
      <c r="A561" s="70" t="s">
        <v>3429</v>
      </c>
      <c r="B561" s="70" t="s">
        <v>1206</v>
      </c>
      <c r="C561" s="70" t="s">
        <v>1922</v>
      </c>
      <c r="D561" s="70">
        <v>1</v>
      </c>
      <c r="E561" s="70">
        <v>0.24959999999999999</v>
      </c>
      <c r="F561" s="70">
        <v>4</v>
      </c>
      <c r="G561" s="70">
        <v>1.5</v>
      </c>
      <c r="H561" s="70">
        <v>0.35</v>
      </c>
      <c r="AB561" s="70" t="s">
        <v>3250</v>
      </c>
      <c r="AC561" s="70" t="s">
        <v>3597</v>
      </c>
      <c r="AD561" s="70" t="s">
        <v>3429</v>
      </c>
    </row>
    <row r="562" spans="1:30" s="70" customFormat="1">
      <c r="A562" s="70" t="s">
        <v>3483</v>
      </c>
      <c r="B562" s="70" t="s">
        <v>1206</v>
      </c>
      <c r="C562" s="70" t="s">
        <v>1919</v>
      </c>
      <c r="D562" s="70">
        <v>1</v>
      </c>
      <c r="E562" s="70">
        <v>12.504</v>
      </c>
      <c r="F562" s="70">
        <v>0.08</v>
      </c>
      <c r="G562" s="70">
        <v>139.78</v>
      </c>
      <c r="H562" s="70">
        <v>0.22</v>
      </c>
      <c r="AB562" s="70" t="s">
        <v>3250</v>
      </c>
      <c r="AC562" s="70" t="s">
        <v>3597</v>
      </c>
      <c r="AD562" s="70" t="s">
        <v>3483</v>
      </c>
    </row>
    <row r="563" spans="1:30" s="70" customFormat="1">
      <c r="A563" s="70" t="s">
        <v>3611</v>
      </c>
      <c r="B563" s="70" t="s">
        <v>1206</v>
      </c>
      <c r="C563" s="70" t="s">
        <v>1919</v>
      </c>
      <c r="D563" s="70">
        <v>6</v>
      </c>
      <c r="E563" s="70">
        <v>3.12</v>
      </c>
      <c r="F563" s="70">
        <v>1.923</v>
      </c>
      <c r="G563" s="70">
        <v>130</v>
      </c>
      <c r="H563" s="70">
        <v>0.13</v>
      </c>
      <c r="AB563" s="70" t="s">
        <v>3250</v>
      </c>
      <c r="AC563" s="70" t="s">
        <v>3612</v>
      </c>
      <c r="AD563" s="70" t="s">
        <v>3611</v>
      </c>
    </row>
    <row r="564" spans="1:30" s="70" customFormat="1">
      <c r="A564" s="70" t="s">
        <v>3613</v>
      </c>
      <c r="B564" s="70" t="s">
        <v>1206</v>
      </c>
      <c r="C564" s="70" t="s">
        <v>1919</v>
      </c>
      <c r="D564" s="70">
        <v>8</v>
      </c>
      <c r="E564" s="70">
        <v>3.7595999999999998</v>
      </c>
      <c r="F564" s="70">
        <v>2.1280000000000001</v>
      </c>
      <c r="G564" s="70">
        <v>130</v>
      </c>
      <c r="H564" s="70">
        <v>0.13</v>
      </c>
      <c r="AB564" s="70" t="s">
        <v>3250</v>
      </c>
      <c r="AC564" s="70" t="s">
        <v>3612</v>
      </c>
      <c r="AD564" s="70" t="s">
        <v>3613</v>
      </c>
    </row>
    <row r="565" spans="1:30" s="70" customFormat="1">
      <c r="A565" s="70" t="s">
        <v>3614</v>
      </c>
      <c r="B565" s="70" t="s">
        <v>1206</v>
      </c>
      <c r="C565" s="70" t="s">
        <v>1919</v>
      </c>
      <c r="D565" s="70">
        <v>6</v>
      </c>
      <c r="E565" s="70">
        <v>3.24</v>
      </c>
      <c r="F565" s="70">
        <v>1.8520000000000001</v>
      </c>
      <c r="G565" s="70">
        <v>105</v>
      </c>
      <c r="H565" s="70">
        <v>0.15</v>
      </c>
      <c r="AB565" s="70" t="s">
        <v>3250</v>
      </c>
      <c r="AC565" s="70" t="s">
        <v>3612</v>
      </c>
      <c r="AD565" s="70" t="s">
        <v>3614</v>
      </c>
    </row>
    <row r="566" spans="1:30" s="70" customFormat="1">
      <c r="A566" s="70" t="s">
        <v>3615</v>
      </c>
      <c r="B566" s="70" t="s">
        <v>1206</v>
      </c>
      <c r="C566" s="70" t="s">
        <v>1919</v>
      </c>
      <c r="D566" s="70">
        <v>8</v>
      </c>
      <c r="E566" s="70">
        <v>3.9996</v>
      </c>
      <c r="F566" s="70">
        <v>2</v>
      </c>
      <c r="G566" s="70">
        <v>105</v>
      </c>
      <c r="H566" s="70">
        <v>0.14000000000000001</v>
      </c>
      <c r="AB566" s="70" t="s">
        <v>3250</v>
      </c>
      <c r="AC566" s="70" t="s">
        <v>3612</v>
      </c>
      <c r="AD566" s="70" t="s">
        <v>3615</v>
      </c>
    </row>
    <row r="567" spans="1:30" s="70" customFormat="1">
      <c r="A567" s="70" t="s">
        <v>3616</v>
      </c>
      <c r="B567" s="70" t="s">
        <v>1206</v>
      </c>
      <c r="C567" s="70" t="s">
        <v>1919</v>
      </c>
      <c r="D567" s="70">
        <v>10</v>
      </c>
      <c r="E567" s="70">
        <v>4.5995999999999997</v>
      </c>
      <c r="F567" s="70">
        <v>2.1739999999999999</v>
      </c>
      <c r="G567" s="70">
        <v>105</v>
      </c>
      <c r="H567" s="70">
        <v>0.14000000000000001</v>
      </c>
      <c r="AB567" s="70" t="s">
        <v>3250</v>
      </c>
      <c r="AC567" s="70" t="s">
        <v>3612</v>
      </c>
      <c r="AD567" s="70" t="s">
        <v>3616</v>
      </c>
    </row>
    <row r="568" spans="1:30" s="70" customFormat="1">
      <c r="A568" s="70" t="s">
        <v>3617</v>
      </c>
      <c r="B568" s="70" t="s">
        <v>1206</v>
      </c>
      <c r="C568" s="70" t="s">
        <v>1919</v>
      </c>
      <c r="D568" s="70">
        <v>12</v>
      </c>
      <c r="E568" s="70">
        <v>5.16</v>
      </c>
      <c r="F568" s="70">
        <v>2.3260000000000001</v>
      </c>
      <c r="G568" s="70">
        <v>105</v>
      </c>
      <c r="H568" s="70">
        <v>0.14000000000000001</v>
      </c>
      <c r="AB568" s="70" t="s">
        <v>3250</v>
      </c>
      <c r="AC568" s="70" t="s">
        <v>3612</v>
      </c>
      <c r="AD568" s="70" t="s">
        <v>3617</v>
      </c>
    </row>
    <row r="569" spans="1:30" s="70" customFormat="1">
      <c r="A569" s="70" t="s">
        <v>3618</v>
      </c>
      <c r="B569" s="70" t="s">
        <v>1206</v>
      </c>
      <c r="C569" s="70" t="s">
        <v>1919</v>
      </c>
      <c r="D569" s="70">
        <v>6</v>
      </c>
      <c r="E569" s="70">
        <v>3.4799999999999902</v>
      </c>
      <c r="F569" s="70">
        <v>1.724</v>
      </c>
      <c r="G569" s="70">
        <v>115</v>
      </c>
      <c r="H569" s="70">
        <v>0.15</v>
      </c>
      <c r="AB569" s="70" t="s">
        <v>3250</v>
      </c>
      <c r="AC569" s="70" t="s">
        <v>3612</v>
      </c>
      <c r="AD569" s="70" t="s">
        <v>3618</v>
      </c>
    </row>
    <row r="570" spans="1:30" s="70" customFormat="1">
      <c r="A570" s="70" t="s">
        <v>3619</v>
      </c>
      <c r="B570" s="70" t="s">
        <v>1206</v>
      </c>
      <c r="C570" s="70" t="s">
        <v>1919</v>
      </c>
      <c r="D570" s="70">
        <v>8</v>
      </c>
      <c r="E570" s="70">
        <v>4.2396000000000003</v>
      </c>
      <c r="F570" s="70">
        <v>1.887</v>
      </c>
      <c r="G570" s="70">
        <v>115</v>
      </c>
      <c r="H570" s="70">
        <v>0.14000000000000001</v>
      </c>
      <c r="AB570" s="70" t="s">
        <v>3250</v>
      </c>
      <c r="AC570" s="70" t="s">
        <v>3612</v>
      </c>
      <c r="AD570" s="70" t="s">
        <v>3619</v>
      </c>
    </row>
    <row r="571" spans="1:30" s="70" customFormat="1">
      <c r="A571" s="70" t="s">
        <v>3620</v>
      </c>
      <c r="B571" s="70" t="s">
        <v>1206</v>
      </c>
      <c r="C571" s="70" t="s">
        <v>1919</v>
      </c>
      <c r="D571" s="70">
        <v>10</v>
      </c>
      <c r="E571" s="70">
        <v>4.8995999999999897</v>
      </c>
      <c r="F571" s="70">
        <v>2.0409999999999999</v>
      </c>
      <c r="G571" s="70">
        <v>115</v>
      </c>
      <c r="H571" s="70">
        <v>0.14000000000000001</v>
      </c>
      <c r="AB571" s="70" t="s">
        <v>3250</v>
      </c>
      <c r="AC571" s="70" t="s">
        <v>3612</v>
      </c>
      <c r="AD571" s="70" t="s">
        <v>3620</v>
      </c>
    </row>
    <row r="572" spans="1:30" s="70" customFormat="1">
      <c r="A572" s="70" t="s">
        <v>3621</v>
      </c>
      <c r="B572" s="70" t="s">
        <v>1206</v>
      </c>
      <c r="C572" s="70" t="s">
        <v>1919</v>
      </c>
      <c r="D572" s="70">
        <v>12</v>
      </c>
      <c r="E572" s="70">
        <v>5.52</v>
      </c>
      <c r="F572" s="70">
        <v>2.1739999999999999</v>
      </c>
      <c r="G572" s="70">
        <v>115</v>
      </c>
      <c r="H572" s="70">
        <v>0.14000000000000001</v>
      </c>
      <c r="AB572" s="70" t="s">
        <v>3250</v>
      </c>
      <c r="AC572" s="70" t="s">
        <v>3612</v>
      </c>
      <c r="AD572" s="70" t="s">
        <v>3621</v>
      </c>
    </row>
    <row r="573" spans="1:30" s="70" customFormat="1">
      <c r="A573" s="70" t="s">
        <v>3622</v>
      </c>
      <c r="B573" s="70" t="s">
        <v>1206</v>
      </c>
      <c r="C573" s="70" t="s">
        <v>1919</v>
      </c>
      <c r="D573" s="70">
        <v>6</v>
      </c>
      <c r="E573" s="70">
        <v>3.66</v>
      </c>
      <c r="F573" s="70">
        <v>1.639</v>
      </c>
      <c r="G573" s="70">
        <v>125</v>
      </c>
      <c r="H573" s="70">
        <v>0.14000000000000001</v>
      </c>
      <c r="AB573" s="70" t="s">
        <v>3250</v>
      </c>
      <c r="AC573" s="70" t="s">
        <v>3612</v>
      </c>
      <c r="AD573" s="70" t="s">
        <v>3622</v>
      </c>
    </row>
    <row r="574" spans="1:30" s="70" customFormat="1">
      <c r="A574" s="70" t="s">
        <v>3623</v>
      </c>
      <c r="B574" s="70" t="s">
        <v>1206</v>
      </c>
      <c r="C574" s="70" t="s">
        <v>1919</v>
      </c>
      <c r="D574" s="70">
        <v>8</v>
      </c>
      <c r="E574" s="70">
        <v>4.4795999999999996</v>
      </c>
      <c r="F574" s="70">
        <v>1.786</v>
      </c>
      <c r="G574" s="70">
        <v>125</v>
      </c>
      <c r="H574" s="70">
        <v>0.13</v>
      </c>
      <c r="AB574" s="70" t="s">
        <v>3250</v>
      </c>
      <c r="AC574" s="70" t="s">
        <v>3612</v>
      </c>
      <c r="AD574" s="70" t="s">
        <v>3623</v>
      </c>
    </row>
    <row r="575" spans="1:30" s="70" customFormat="1">
      <c r="A575" s="70" t="s">
        <v>3624</v>
      </c>
      <c r="B575" s="70" t="s">
        <v>1206</v>
      </c>
      <c r="C575" s="70" t="s">
        <v>1919</v>
      </c>
      <c r="D575" s="70">
        <v>10</v>
      </c>
      <c r="E575" s="70">
        <v>5.1996000000000002</v>
      </c>
      <c r="F575" s="70">
        <v>1.923</v>
      </c>
      <c r="G575" s="70">
        <v>125</v>
      </c>
      <c r="H575" s="70">
        <v>0.14000000000000001</v>
      </c>
      <c r="AB575" s="70" t="s">
        <v>3250</v>
      </c>
      <c r="AC575" s="70" t="s">
        <v>3612</v>
      </c>
      <c r="AD575" s="70" t="s">
        <v>3624</v>
      </c>
    </row>
    <row r="576" spans="1:30" s="70" customFormat="1">
      <c r="A576" s="70" t="s">
        <v>3625</v>
      </c>
      <c r="B576" s="70" t="s">
        <v>1206</v>
      </c>
      <c r="C576" s="70" t="s">
        <v>1919</v>
      </c>
      <c r="D576" s="70">
        <v>12</v>
      </c>
      <c r="E576" s="70">
        <v>5.88</v>
      </c>
      <c r="F576" s="70">
        <v>2.0409999999999999</v>
      </c>
      <c r="G576" s="70">
        <v>125</v>
      </c>
      <c r="H576" s="70">
        <v>0.13</v>
      </c>
      <c r="AB576" s="70" t="s">
        <v>3250</v>
      </c>
      <c r="AC576" s="70" t="s">
        <v>3612</v>
      </c>
      <c r="AD576" s="70" t="s">
        <v>3625</v>
      </c>
    </row>
    <row r="577" spans="1:30" s="70" customFormat="1">
      <c r="A577" s="70" t="s">
        <v>3626</v>
      </c>
      <c r="B577" s="70" t="s">
        <v>1206</v>
      </c>
      <c r="C577" s="70" t="s">
        <v>1919</v>
      </c>
      <c r="D577" s="70">
        <v>6</v>
      </c>
      <c r="E577" s="70">
        <v>3.9</v>
      </c>
      <c r="F577" s="70">
        <v>1.538</v>
      </c>
      <c r="G577" s="70">
        <v>130</v>
      </c>
      <c r="H577" s="70">
        <v>0.17</v>
      </c>
      <c r="AB577" s="70" t="s">
        <v>3250</v>
      </c>
      <c r="AC577" s="70" t="s">
        <v>3627</v>
      </c>
      <c r="AD577" s="70" t="s">
        <v>3626</v>
      </c>
    </row>
    <row r="578" spans="1:30" s="70" customFormat="1">
      <c r="A578" s="70" t="s">
        <v>3628</v>
      </c>
      <c r="B578" s="70" t="s">
        <v>1206</v>
      </c>
      <c r="C578" s="70" t="s">
        <v>1919</v>
      </c>
      <c r="D578" s="70">
        <v>8</v>
      </c>
      <c r="E578" s="70">
        <v>4.5599999999999996</v>
      </c>
      <c r="F578" s="70">
        <v>1.754</v>
      </c>
      <c r="G578" s="70">
        <v>130</v>
      </c>
      <c r="H578" s="70">
        <v>0.17</v>
      </c>
      <c r="AB578" s="70" t="s">
        <v>3250</v>
      </c>
      <c r="AC578" s="70" t="s">
        <v>3627</v>
      </c>
      <c r="AD578" s="70" t="s">
        <v>3628</v>
      </c>
    </row>
    <row r="579" spans="1:30" s="70" customFormat="1">
      <c r="A579" s="70" t="s">
        <v>3629</v>
      </c>
      <c r="B579" s="70" t="s">
        <v>1206</v>
      </c>
      <c r="C579" s="70" t="s">
        <v>1919</v>
      </c>
      <c r="D579" s="70">
        <v>6</v>
      </c>
      <c r="E579" s="70">
        <v>8.3328000000000007</v>
      </c>
      <c r="F579" s="70">
        <v>0.72</v>
      </c>
      <c r="G579" s="70">
        <v>105</v>
      </c>
      <c r="H579" s="70">
        <v>0.21</v>
      </c>
      <c r="AB579" s="70" t="s">
        <v>3250</v>
      </c>
      <c r="AC579" s="70" t="s">
        <v>3627</v>
      </c>
      <c r="AD579" s="70" t="s">
        <v>3629</v>
      </c>
    </row>
    <row r="580" spans="1:30" s="70" customFormat="1">
      <c r="A580" s="70" t="s">
        <v>3630</v>
      </c>
      <c r="B580" s="70" t="s">
        <v>1206</v>
      </c>
      <c r="C580" s="70" t="s">
        <v>1919</v>
      </c>
      <c r="D580" s="70">
        <v>8</v>
      </c>
      <c r="E580" s="70">
        <v>8.3328000000000007</v>
      </c>
      <c r="F580" s="70">
        <v>0.96</v>
      </c>
      <c r="G580" s="70">
        <v>105</v>
      </c>
      <c r="H580" s="70">
        <v>0.22</v>
      </c>
      <c r="AB580" s="70" t="s">
        <v>3250</v>
      </c>
      <c r="AC580" s="70" t="s">
        <v>3627</v>
      </c>
      <c r="AD580" s="70" t="s">
        <v>3630</v>
      </c>
    </row>
    <row r="581" spans="1:30" s="70" customFormat="1">
      <c r="A581" s="70" t="s">
        <v>3631</v>
      </c>
      <c r="B581" s="70" t="s">
        <v>1206</v>
      </c>
      <c r="C581" s="70" t="s">
        <v>1919</v>
      </c>
      <c r="D581" s="70">
        <v>10</v>
      </c>
      <c r="E581" s="70">
        <v>8.4743999999999993</v>
      </c>
      <c r="F581" s="70">
        <v>1.18</v>
      </c>
      <c r="G581" s="70">
        <v>105</v>
      </c>
      <c r="H581" s="70">
        <v>0.22</v>
      </c>
      <c r="AB581" s="70" t="s">
        <v>3250</v>
      </c>
      <c r="AC581" s="70" t="s">
        <v>3627</v>
      </c>
      <c r="AD581" s="70" t="s">
        <v>3631</v>
      </c>
    </row>
    <row r="582" spans="1:30" s="70" customFormat="1">
      <c r="A582" s="70" t="s">
        <v>3632</v>
      </c>
      <c r="B582" s="70" t="s">
        <v>1206</v>
      </c>
      <c r="C582" s="70" t="s">
        <v>1919</v>
      </c>
      <c r="D582" s="70">
        <v>12</v>
      </c>
      <c r="E582" s="70">
        <v>8.5703999999999994</v>
      </c>
      <c r="F582" s="70">
        <v>1.4</v>
      </c>
      <c r="G582" s="70">
        <v>105</v>
      </c>
      <c r="H582" s="70">
        <v>0.22</v>
      </c>
      <c r="AB582" s="70" t="s">
        <v>3250</v>
      </c>
      <c r="AC582" s="70" t="s">
        <v>3627</v>
      </c>
      <c r="AD582" s="70" t="s">
        <v>3632</v>
      </c>
    </row>
    <row r="583" spans="1:30" s="70" customFormat="1">
      <c r="A583" s="70" t="s">
        <v>3633</v>
      </c>
      <c r="B583" s="70" t="s">
        <v>1206</v>
      </c>
      <c r="C583" s="70" t="s">
        <v>1919</v>
      </c>
      <c r="D583" s="70">
        <v>6</v>
      </c>
      <c r="E583" s="70">
        <v>10.17</v>
      </c>
      <c r="F583" s="70">
        <v>0.59</v>
      </c>
      <c r="G583" s="70">
        <v>115</v>
      </c>
      <c r="H583" s="70">
        <v>0.2</v>
      </c>
      <c r="AB583" s="70" t="s">
        <v>3250</v>
      </c>
      <c r="AC583" s="70" t="s">
        <v>3627</v>
      </c>
      <c r="AD583" s="70" t="s">
        <v>3633</v>
      </c>
    </row>
    <row r="584" spans="1:30" s="70" customFormat="1">
      <c r="A584" s="70" t="s">
        <v>3634</v>
      </c>
      <c r="B584" s="70" t="s">
        <v>1206</v>
      </c>
      <c r="C584" s="70" t="s">
        <v>1919</v>
      </c>
      <c r="D584" s="70">
        <v>8</v>
      </c>
      <c r="E584" s="70">
        <v>9.1223999999999901</v>
      </c>
      <c r="F584" s="70">
        <v>0.877</v>
      </c>
      <c r="G584" s="70">
        <v>115</v>
      </c>
      <c r="H584" s="70">
        <v>0.2</v>
      </c>
      <c r="AB584" s="70" t="s">
        <v>3250</v>
      </c>
      <c r="AC584" s="70" t="s">
        <v>3627</v>
      </c>
      <c r="AD584" s="70" t="s">
        <v>3634</v>
      </c>
    </row>
    <row r="585" spans="1:30" s="70" customFormat="1">
      <c r="A585" s="70" t="s">
        <v>3635</v>
      </c>
      <c r="B585" s="70" t="s">
        <v>1206</v>
      </c>
      <c r="C585" s="70" t="s">
        <v>1919</v>
      </c>
      <c r="D585" s="70">
        <v>10</v>
      </c>
      <c r="E585" s="70">
        <v>9.1739999999999995</v>
      </c>
      <c r="F585" s="70">
        <v>1.0900000000000001</v>
      </c>
      <c r="G585" s="70">
        <v>115</v>
      </c>
      <c r="H585" s="70">
        <v>0.21</v>
      </c>
      <c r="AB585" s="70" t="s">
        <v>3250</v>
      </c>
      <c r="AC585" s="70" t="s">
        <v>3627</v>
      </c>
      <c r="AD585" s="70" t="s">
        <v>3635</v>
      </c>
    </row>
    <row r="586" spans="1:30" s="70" customFormat="1">
      <c r="A586" s="70" t="s">
        <v>3636</v>
      </c>
      <c r="B586" s="70" t="s">
        <v>1206</v>
      </c>
      <c r="C586" s="70" t="s">
        <v>1919</v>
      </c>
      <c r="D586" s="70">
        <v>12</v>
      </c>
      <c r="E586" s="70">
        <v>9.2303999999999995</v>
      </c>
      <c r="F586" s="70">
        <v>1.3</v>
      </c>
      <c r="G586" s="70">
        <v>115</v>
      </c>
      <c r="H586" s="70">
        <v>0.21</v>
      </c>
      <c r="AB586" s="70" t="s">
        <v>3250</v>
      </c>
      <c r="AC586" s="70" t="s">
        <v>3627</v>
      </c>
      <c r="AD586" s="70" t="s">
        <v>3636</v>
      </c>
    </row>
    <row r="587" spans="1:30" s="70" customFormat="1">
      <c r="A587" s="70" t="s">
        <v>3637</v>
      </c>
      <c r="B587" s="70" t="s">
        <v>1206</v>
      </c>
      <c r="C587" s="70" t="s">
        <v>1919</v>
      </c>
      <c r="D587" s="70">
        <v>6</v>
      </c>
      <c r="E587" s="70">
        <v>10.17</v>
      </c>
      <c r="F587" s="70">
        <v>0.59</v>
      </c>
      <c r="G587" s="70">
        <v>125</v>
      </c>
      <c r="H587" s="70">
        <v>0.19</v>
      </c>
      <c r="AB587" s="70" t="s">
        <v>3250</v>
      </c>
      <c r="AC587" s="70" t="s">
        <v>3627</v>
      </c>
      <c r="AD587" s="70" t="s">
        <v>3637</v>
      </c>
    </row>
    <row r="588" spans="1:30" s="70" customFormat="1">
      <c r="A588" s="70" t="s">
        <v>3638</v>
      </c>
      <c r="B588" s="70" t="s">
        <v>1206</v>
      </c>
      <c r="C588" s="70" t="s">
        <v>1919</v>
      </c>
      <c r="D588" s="70">
        <v>8</v>
      </c>
      <c r="E588" s="70">
        <v>10.126799999999999</v>
      </c>
      <c r="F588" s="70">
        <v>0.79</v>
      </c>
      <c r="G588" s="70">
        <v>125</v>
      </c>
      <c r="H588" s="70">
        <v>0.2</v>
      </c>
      <c r="AB588" s="70" t="s">
        <v>3250</v>
      </c>
      <c r="AC588" s="70" t="s">
        <v>3627</v>
      </c>
      <c r="AD588" s="70" t="s">
        <v>3638</v>
      </c>
    </row>
    <row r="589" spans="1:30" s="70" customFormat="1">
      <c r="A589" s="70" t="s">
        <v>3639</v>
      </c>
      <c r="B589" s="70" t="s">
        <v>1206</v>
      </c>
      <c r="C589" s="70" t="s">
        <v>1919</v>
      </c>
      <c r="D589" s="70">
        <v>10</v>
      </c>
      <c r="E589" s="70">
        <v>10.101599999999999</v>
      </c>
      <c r="F589" s="70">
        <v>0.99</v>
      </c>
      <c r="G589" s="70">
        <v>125</v>
      </c>
      <c r="H589" s="70">
        <v>0.2</v>
      </c>
      <c r="AB589" s="70" t="s">
        <v>3250</v>
      </c>
      <c r="AC589" s="70" t="s">
        <v>3627</v>
      </c>
      <c r="AD589" s="70" t="s">
        <v>3639</v>
      </c>
    </row>
    <row r="590" spans="1:30" s="70" customFormat="1">
      <c r="A590" s="70" t="s">
        <v>3640</v>
      </c>
      <c r="B590" s="70" t="s">
        <v>1206</v>
      </c>
      <c r="C590" s="70" t="s">
        <v>1919</v>
      </c>
      <c r="D590" s="70">
        <v>12</v>
      </c>
      <c r="E590" s="70">
        <v>10.083600000000001</v>
      </c>
      <c r="F590" s="70">
        <v>1.19</v>
      </c>
      <c r="G590" s="70">
        <v>125</v>
      </c>
      <c r="H590" s="70">
        <v>0.2</v>
      </c>
      <c r="AB590" s="70" t="s">
        <v>3250</v>
      </c>
      <c r="AC590" s="70" t="s">
        <v>3627</v>
      </c>
      <c r="AD590" s="70" t="s">
        <v>3640</v>
      </c>
    </row>
    <row r="591" spans="1:30" s="70" customFormat="1">
      <c r="A591" s="70" t="s">
        <v>3641</v>
      </c>
      <c r="B591" s="70" t="s">
        <v>1206</v>
      </c>
      <c r="C591" s="70" t="s">
        <v>1919</v>
      </c>
      <c r="D591" s="70">
        <v>6</v>
      </c>
      <c r="E591" s="70">
        <v>2.7</v>
      </c>
      <c r="F591" s="70">
        <v>2.222</v>
      </c>
      <c r="G591" s="70">
        <v>130</v>
      </c>
      <c r="H591" s="70">
        <v>0.13</v>
      </c>
      <c r="AB591" s="70" t="s">
        <v>3250</v>
      </c>
      <c r="AC591" s="70" t="s">
        <v>3642</v>
      </c>
      <c r="AD591" s="70" t="s">
        <v>3641</v>
      </c>
    </row>
    <row r="592" spans="1:30" s="70" customFormat="1">
      <c r="A592" s="70" t="s">
        <v>3643</v>
      </c>
      <c r="B592" s="70" t="s">
        <v>1206</v>
      </c>
      <c r="C592" s="70" t="s">
        <v>1919</v>
      </c>
      <c r="D592" s="70">
        <v>8</v>
      </c>
      <c r="E592" s="70">
        <v>3.12</v>
      </c>
      <c r="F592" s="70">
        <v>2.5640000000000001</v>
      </c>
      <c r="G592" s="70">
        <v>130</v>
      </c>
      <c r="H592" s="70">
        <v>0.13</v>
      </c>
      <c r="AB592" s="70" t="s">
        <v>3250</v>
      </c>
      <c r="AC592" s="70" t="s">
        <v>3642</v>
      </c>
      <c r="AD592" s="70" t="s">
        <v>3643</v>
      </c>
    </row>
    <row r="593" spans="1:30" s="70" customFormat="1">
      <c r="A593" s="70" t="s">
        <v>3644</v>
      </c>
      <c r="B593" s="70" t="s">
        <v>1206</v>
      </c>
      <c r="C593" s="70" t="s">
        <v>1919</v>
      </c>
      <c r="D593" s="70">
        <v>6</v>
      </c>
      <c r="E593" s="70">
        <v>2.64</v>
      </c>
      <c r="F593" s="70">
        <v>2.2730000000000001</v>
      </c>
      <c r="G593" s="70">
        <v>105</v>
      </c>
      <c r="H593" s="70">
        <v>0.15</v>
      </c>
      <c r="AB593" s="70" t="s">
        <v>3250</v>
      </c>
      <c r="AC593" s="70" t="s">
        <v>3642</v>
      </c>
      <c r="AD593" s="70" t="s">
        <v>3644</v>
      </c>
    </row>
    <row r="594" spans="1:30" s="70" customFormat="1">
      <c r="A594" s="70" t="s">
        <v>3645</v>
      </c>
      <c r="B594" s="70" t="s">
        <v>1206</v>
      </c>
      <c r="C594" s="70" t="s">
        <v>1919</v>
      </c>
      <c r="D594" s="70">
        <v>8</v>
      </c>
      <c r="E594" s="70">
        <v>2.9603999999999999</v>
      </c>
      <c r="F594" s="70">
        <v>2.7029999999999998</v>
      </c>
      <c r="G594" s="70">
        <v>105</v>
      </c>
      <c r="H594" s="70">
        <v>0.14000000000000001</v>
      </c>
      <c r="AB594" s="70" t="s">
        <v>3250</v>
      </c>
      <c r="AC594" s="70" t="s">
        <v>3642</v>
      </c>
      <c r="AD594" s="70" t="s">
        <v>3645</v>
      </c>
    </row>
    <row r="595" spans="1:30" s="70" customFormat="1">
      <c r="A595" s="70" t="s">
        <v>3646</v>
      </c>
      <c r="B595" s="70" t="s">
        <v>1206</v>
      </c>
      <c r="C595" s="70" t="s">
        <v>1919</v>
      </c>
      <c r="D595" s="70">
        <v>10</v>
      </c>
      <c r="E595" s="70">
        <v>3.3996</v>
      </c>
      <c r="F595" s="70">
        <v>2.9409999999999998</v>
      </c>
      <c r="G595" s="70">
        <v>105</v>
      </c>
      <c r="H595" s="70">
        <v>0.14000000000000001</v>
      </c>
      <c r="AB595" s="70" t="s">
        <v>3250</v>
      </c>
      <c r="AC595" s="70" t="s">
        <v>3642</v>
      </c>
      <c r="AD595" s="70" t="s">
        <v>3646</v>
      </c>
    </row>
    <row r="596" spans="1:30" s="70" customFormat="1">
      <c r="A596" s="70" t="s">
        <v>3647</v>
      </c>
      <c r="B596" s="70" t="s">
        <v>1206</v>
      </c>
      <c r="C596" s="70" t="s">
        <v>1919</v>
      </c>
      <c r="D596" s="70">
        <v>12</v>
      </c>
      <c r="E596" s="70">
        <v>3.5999999999999899</v>
      </c>
      <c r="F596" s="70">
        <v>3.3330000000000002</v>
      </c>
      <c r="G596" s="70">
        <v>105</v>
      </c>
      <c r="H596" s="70">
        <v>0.14000000000000001</v>
      </c>
      <c r="AB596" s="70" t="s">
        <v>3250</v>
      </c>
      <c r="AC596" s="70" t="s">
        <v>3642</v>
      </c>
      <c r="AD596" s="70" t="s">
        <v>3647</v>
      </c>
    </row>
    <row r="597" spans="1:30" s="70" customFormat="1">
      <c r="A597" s="70" t="s">
        <v>3648</v>
      </c>
      <c r="B597" s="70" t="s">
        <v>1206</v>
      </c>
      <c r="C597" s="70" t="s">
        <v>1919</v>
      </c>
      <c r="D597" s="70">
        <v>6</v>
      </c>
      <c r="E597" s="70">
        <v>2.88</v>
      </c>
      <c r="F597" s="70">
        <v>2.0830000000000002</v>
      </c>
      <c r="G597" s="70">
        <v>115</v>
      </c>
      <c r="H597" s="70">
        <v>0.15</v>
      </c>
      <c r="AB597" s="70" t="s">
        <v>3250</v>
      </c>
      <c r="AC597" s="70" t="s">
        <v>3642</v>
      </c>
      <c r="AD597" s="70" t="s">
        <v>3648</v>
      </c>
    </row>
    <row r="598" spans="1:30" s="70" customFormat="1">
      <c r="A598" s="70" t="s">
        <v>3649</v>
      </c>
      <c r="B598" s="70" t="s">
        <v>1206</v>
      </c>
      <c r="C598" s="70" t="s">
        <v>1919</v>
      </c>
      <c r="D598" s="70">
        <v>8</v>
      </c>
      <c r="E598" s="70">
        <v>3.2795999999999998</v>
      </c>
      <c r="F598" s="70">
        <v>2.4390000000000001</v>
      </c>
      <c r="G598" s="70">
        <v>115</v>
      </c>
      <c r="H598" s="70">
        <v>0.14000000000000001</v>
      </c>
      <c r="AB598" s="70" t="s">
        <v>3250</v>
      </c>
      <c r="AC598" s="70" t="s">
        <v>3642</v>
      </c>
      <c r="AD598" s="70" t="s">
        <v>3649</v>
      </c>
    </row>
    <row r="599" spans="1:30" s="70" customFormat="1">
      <c r="A599" s="70" t="s">
        <v>3650</v>
      </c>
      <c r="B599" s="70" t="s">
        <v>1206</v>
      </c>
      <c r="C599" s="70" t="s">
        <v>1919</v>
      </c>
      <c r="D599" s="70">
        <v>10</v>
      </c>
      <c r="E599" s="70">
        <v>3.6996000000000002</v>
      </c>
      <c r="F599" s="70">
        <v>2.7029999999999998</v>
      </c>
      <c r="G599" s="70">
        <v>115</v>
      </c>
      <c r="H599" s="70">
        <v>0.14000000000000001</v>
      </c>
      <c r="AB599" s="70" t="s">
        <v>3250</v>
      </c>
      <c r="AC599" s="70" t="s">
        <v>3642</v>
      </c>
      <c r="AD599" s="70" t="s">
        <v>3650</v>
      </c>
    </row>
    <row r="600" spans="1:30" s="70" customFormat="1">
      <c r="A600" s="70" t="s">
        <v>3651</v>
      </c>
      <c r="B600" s="70" t="s">
        <v>1206</v>
      </c>
      <c r="C600" s="70" t="s">
        <v>1919</v>
      </c>
      <c r="D600" s="70">
        <v>12</v>
      </c>
      <c r="E600" s="70">
        <v>3.96</v>
      </c>
      <c r="F600" s="70">
        <v>3.03</v>
      </c>
      <c r="G600" s="70">
        <v>115</v>
      </c>
      <c r="H600" s="70">
        <v>0.14000000000000001</v>
      </c>
      <c r="AB600" s="70" t="s">
        <v>3250</v>
      </c>
      <c r="AC600" s="70" t="s">
        <v>3642</v>
      </c>
      <c r="AD600" s="70" t="s">
        <v>3651</v>
      </c>
    </row>
    <row r="601" spans="1:30" s="70" customFormat="1">
      <c r="A601" s="70" t="s">
        <v>3652</v>
      </c>
      <c r="B601" s="70" t="s">
        <v>1206</v>
      </c>
      <c r="C601" s="70" t="s">
        <v>1919</v>
      </c>
      <c r="D601" s="70">
        <v>6</v>
      </c>
      <c r="E601" s="70">
        <v>3.12</v>
      </c>
      <c r="F601" s="70">
        <v>1.923</v>
      </c>
      <c r="G601" s="70">
        <v>125</v>
      </c>
      <c r="H601" s="70">
        <v>0.14000000000000001</v>
      </c>
      <c r="AB601" s="70" t="s">
        <v>3250</v>
      </c>
      <c r="AC601" s="70" t="s">
        <v>3642</v>
      </c>
      <c r="AD601" s="70" t="s">
        <v>3652</v>
      </c>
    </row>
    <row r="602" spans="1:30" s="70" customFormat="1">
      <c r="A602" s="70" t="s">
        <v>3653</v>
      </c>
      <c r="B602" s="70" t="s">
        <v>1206</v>
      </c>
      <c r="C602" s="70" t="s">
        <v>1919</v>
      </c>
      <c r="D602" s="70">
        <v>8</v>
      </c>
      <c r="E602" s="70">
        <v>3.5196000000000001</v>
      </c>
      <c r="F602" s="70">
        <v>2.2730000000000001</v>
      </c>
      <c r="G602" s="70">
        <v>125</v>
      </c>
      <c r="H602" s="70">
        <v>0.13</v>
      </c>
      <c r="AB602" s="70" t="s">
        <v>3250</v>
      </c>
      <c r="AC602" s="70" t="s">
        <v>3642</v>
      </c>
      <c r="AD602" s="70" t="s">
        <v>3653</v>
      </c>
    </row>
    <row r="603" spans="1:30" s="70" customFormat="1">
      <c r="A603" s="70" t="s">
        <v>3654</v>
      </c>
      <c r="B603" s="70" t="s">
        <v>1206</v>
      </c>
      <c r="C603" s="70" t="s">
        <v>1919</v>
      </c>
      <c r="D603" s="70">
        <v>10</v>
      </c>
      <c r="E603" s="70">
        <v>4.1003999999999996</v>
      </c>
      <c r="F603" s="70">
        <v>2.4390000000000001</v>
      </c>
      <c r="G603" s="70">
        <v>125</v>
      </c>
      <c r="H603" s="70">
        <v>0.14000000000000001</v>
      </c>
      <c r="AB603" s="70" t="s">
        <v>3250</v>
      </c>
      <c r="AC603" s="70" t="s">
        <v>3642</v>
      </c>
      <c r="AD603" s="70" t="s">
        <v>3654</v>
      </c>
    </row>
    <row r="604" spans="1:30" s="70" customFormat="1">
      <c r="A604" s="70" t="s">
        <v>3655</v>
      </c>
      <c r="B604" s="70" t="s">
        <v>1206</v>
      </c>
      <c r="C604" s="70" t="s">
        <v>1919</v>
      </c>
      <c r="D604" s="70">
        <v>12</v>
      </c>
      <c r="E604" s="70">
        <v>4.32</v>
      </c>
      <c r="F604" s="70">
        <v>2.778</v>
      </c>
      <c r="G604" s="70">
        <v>125</v>
      </c>
      <c r="H604" s="70">
        <v>0.13</v>
      </c>
      <c r="AB604" s="70" t="s">
        <v>3250</v>
      </c>
      <c r="AC604" s="70" t="s">
        <v>3642</v>
      </c>
      <c r="AD604" s="70" t="s">
        <v>3655</v>
      </c>
    </row>
    <row r="605" spans="1:30" s="70" customFormat="1">
      <c r="A605" s="70" t="s">
        <v>3656</v>
      </c>
      <c r="B605" s="70" t="s">
        <v>1206</v>
      </c>
      <c r="C605" s="70" t="s">
        <v>1922</v>
      </c>
      <c r="D605" s="70">
        <v>2</v>
      </c>
      <c r="E605" s="70">
        <v>0.16703999999999999</v>
      </c>
      <c r="F605" s="70">
        <v>11.971</v>
      </c>
      <c r="G605" s="70">
        <v>34.869999999999997</v>
      </c>
      <c r="H605" s="70">
        <v>0.26</v>
      </c>
      <c r="AB605" s="70" t="s">
        <v>3250</v>
      </c>
      <c r="AC605" s="70" t="s">
        <v>3657</v>
      </c>
      <c r="AD605" s="70" t="s">
        <v>3656</v>
      </c>
    </row>
    <row r="606" spans="1:30" s="70" customFormat="1">
      <c r="A606" s="70" t="s">
        <v>3658</v>
      </c>
      <c r="B606" s="70" t="s">
        <v>1206</v>
      </c>
      <c r="C606" s="70" t="s">
        <v>1922</v>
      </c>
      <c r="D606" s="70">
        <v>2.5</v>
      </c>
      <c r="E606" s="70">
        <v>0.16644</v>
      </c>
      <c r="F606" s="70">
        <v>15.023</v>
      </c>
      <c r="G606" s="70">
        <v>28.47</v>
      </c>
      <c r="H606" s="70">
        <v>0.26</v>
      </c>
      <c r="AB606" s="70" t="s">
        <v>3250</v>
      </c>
      <c r="AC606" s="70" t="s">
        <v>3657</v>
      </c>
      <c r="AD606" s="70" t="s">
        <v>3658</v>
      </c>
    </row>
    <row r="607" spans="1:30" s="70" customFormat="1">
      <c r="A607" s="70" t="s">
        <v>3659</v>
      </c>
      <c r="B607" s="70" t="s">
        <v>1206</v>
      </c>
      <c r="C607" s="70" t="s">
        <v>1922</v>
      </c>
      <c r="D607" s="70">
        <v>3</v>
      </c>
      <c r="E607" s="70">
        <v>0.16655999999999899</v>
      </c>
      <c r="F607" s="70">
        <v>18.018000000000001</v>
      </c>
      <c r="G607" s="70">
        <v>24.11</v>
      </c>
      <c r="H607" s="70">
        <v>0.26</v>
      </c>
      <c r="AB607" s="70" t="s">
        <v>3250</v>
      </c>
      <c r="AC607" s="70" t="s">
        <v>3657</v>
      </c>
      <c r="AD607" s="70" t="s">
        <v>3659</v>
      </c>
    </row>
    <row r="608" spans="1:30" s="70" customFormat="1">
      <c r="A608" s="70" t="s">
        <v>3660</v>
      </c>
      <c r="B608" s="70" t="s">
        <v>1206</v>
      </c>
      <c r="C608" s="70" t="s">
        <v>1922</v>
      </c>
      <c r="D608" s="70">
        <v>4</v>
      </c>
      <c r="E608" s="70">
        <v>0.16991999999999999</v>
      </c>
      <c r="F608" s="70">
        <v>23.54</v>
      </c>
      <c r="G608" s="70">
        <v>18.54</v>
      </c>
      <c r="H608" s="70">
        <v>0.26</v>
      </c>
      <c r="AB608" s="70" t="s">
        <v>3250</v>
      </c>
      <c r="AC608" s="70" t="s">
        <v>3657</v>
      </c>
      <c r="AD608" s="70" t="s">
        <v>3660</v>
      </c>
    </row>
    <row r="609" spans="1:30" s="70" customFormat="1">
      <c r="A609" s="70" t="s">
        <v>3661</v>
      </c>
      <c r="B609" s="70" t="s">
        <v>1206</v>
      </c>
      <c r="C609" s="70" t="s">
        <v>1922</v>
      </c>
      <c r="D609" s="70">
        <v>5</v>
      </c>
      <c r="E609" s="70">
        <v>0.16980000000000001</v>
      </c>
      <c r="F609" s="70">
        <v>29.452999999999999</v>
      </c>
      <c r="G609" s="70">
        <v>15.14</v>
      </c>
      <c r="H609" s="70">
        <v>0.27</v>
      </c>
      <c r="AB609" s="70" t="s">
        <v>3250</v>
      </c>
      <c r="AC609" s="70" t="s">
        <v>3657</v>
      </c>
      <c r="AD609" s="70" t="s">
        <v>3661</v>
      </c>
    </row>
    <row r="610" spans="1:30" s="70" customFormat="1">
      <c r="A610" s="70" t="s">
        <v>3662</v>
      </c>
      <c r="B610" s="70" t="s">
        <v>1206</v>
      </c>
      <c r="C610" s="70" t="s">
        <v>1922</v>
      </c>
      <c r="D610" s="70">
        <v>6</v>
      </c>
      <c r="E610" s="70">
        <v>0.16583999999999999</v>
      </c>
      <c r="F610" s="70">
        <v>36.186999999999998</v>
      </c>
      <c r="G610" s="70">
        <v>12.84</v>
      </c>
      <c r="H610" s="70">
        <v>0.27</v>
      </c>
      <c r="AB610" s="70" t="s">
        <v>3250</v>
      </c>
      <c r="AC610" s="70" t="s">
        <v>3657</v>
      </c>
      <c r="AD610" s="70" t="s">
        <v>3662</v>
      </c>
    </row>
    <row r="611" spans="1:30" s="70" customFormat="1">
      <c r="A611" s="70" t="s">
        <v>3663</v>
      </c>
      <c r="B611" s="70" t="s">
        <v>1206</v>
      </c>
      <c r="C611" s="70" t="s">
        <v>1920</v>
      </c>
      <c r="D611" s="70">
        <v>0.5</v>
      </c>
      <c r="E611" s="70">
        <v>1.56</v>
      </c>
      <c r="F611" s="70">
        <v>0.32</v>
      </c>
      <c r="G611" s="70">
        <v>45</v>
      </c>
      <c r="H611" s="70">
        <v>0.32</v>
      </c>
      <c r="AB611" s="70" t="s">
        <v>3250</v>
      </c>
      <c r="AC611" s="70" t="s">
        <v>3664</v>
      </c>
      <c r="AD611" s="70" t="s">
        <v>3663</v>
      </c>
    </row>
    <row r="612" spans="1:30" s="70" customFormat="1">
      <c r="A612" s="70" t="s">
        <v>3665</v>
      </c>
      <c r="B612" s="70" t="s">
        <v>1206</v>
      </c>
      <c r="C612" s="70" t="s">
        <v>1920</v>
      </c>
      <c r="D612" s="70">
        <v>0.63</v>
      </c>
      <c r="E612" s="70">
        <v>1.5995999999999999</v>
      </c>
      <c r="F612" s="70">
        <v>0.39</v>
      </c>
      <c r="G612" s="70">
        <v>45</v>
      </c>
      <c r="H612" s="70">
        <v>0.32</v>
      </c>
      <c r="AB612" s="70" t="s">
        <v>3250</v>
      </c>
      <c r="AC612" s="70" t="s">
        <v>3664</v>
      </c>
      <c r="AD612" s="70" t="s">
        <v>3665</v>
      </c>
    </row>
    <row r="613" spans="1:30" s="70" customFormat="1">
      <c r="A613" s="70" t="s">
        <v>3666</v>
      </c>
      <c r="B613" s="70" t="s">
        <v>1206</v>
      </c>
      <c r="C613" s="70" t="s">
        <v>1920</v>
      </c>
      <c r="D613" s="70">
        <v>0.75</v>
      </c>
      <c r="E613" s="70">
        <v>1.5995999999999999</v>
      </c>
      <c r="F613" s="70">
        <v>0.47</v>
      </c>
      <c r="G613" s="70">
        <v>45</v>
      </c>
      <c r="H613" s="70">
        <v>0.32</v>
      </c>
      <c r="AB613" s="70" t="s">
        <v>3250</v>
      </c>
      <c r="AC613" s="70" t="s">
        <v>3664</v>
      </c>
      <c r="AD613" s="70" t="s">
        <v>3666</v>
      </c>
    </row>
    <row r="614" spans="1:30" s="70" customFormat="1">
      <c r="A614" s="70" t="s">
        <v>3667</v>
      </c>
      <c r="B614" s="70" t="s">
        <v>1206</v>
      </c>
      <c r="C614" s="70" t="s">
        <v>1922</v>
      </c>
      <c r="D614" s="70">
        <v>0.5</v>
      </c>
      <c r="E614" s="70">
        <v>1.2995999999999901</v>
      </c>
      <c r="F614" s="70">
        <v>0.38</v>
      </c>
      <c r="G614" s="70">
        <v>45</v>
      </c>
      <c r="H614" s="70">
        <v>0.32</v>
      </c>
      <c r="AB614" s="70" t="s">
        <v>3250</v>
      </c>
      <c r="AC614" s="70" t="s">
        <v>3664</v>
      </c>
      <c r="AD614" s="70" t="s">
        <v>3667</v>
      </c>
    </row>
    <row r="615" spans="1:30" s="70" customFormat="1">
      <c r="A615" s="70" t="s">
        <v>3668</v>
      </c>
      <c r="B615" s="70" t="s">
        <v>1206</v>
      </c>
      <c r="C615" s="70" t="s">
        <v>1922</v>
      </c>
      <c r="D615" s="70">
        <v>0.63</v>
      </c>
      <c r="E615" s="70">
        <v>1.5</v>
      </c>
      <c r="F615" s="70">
        <v>0.42</v>
      </c>
      <c r="G615" s="70">
        <v>45</v>
      </c>
      <c r="H615" s="70">
        <v>0.32</v>
      </c>
      <c r="AB615" s="70" t="s">
        <v>3250</v>
      </c>
      <c r="AC615" s="70" t="s">
        <v>3664</v>
      </c>
      <c r="AD615" s="70" t="s">
        <v>3668</v>
      </c>
    </row>
    <row r="616" spans="1:30" s="70" customFormat="1">
      <c r="A616" s="70" t="s">
        <v>3669</v>
      </c>
      <c r="B616" s="70" t="s">
        <v>1206</v>
      </c>
      <c r="C616" s="70" t="s">
        <v>1922</v>
      </c>
      <c r="D616" s="70">
        <v>0.75</v>
      </c>
      <c r="E616" s="70">
        <v>1.7003999999999999</v>
      </c>
      <c r="F616" s="70">
        <v>0.44</v>
      </c>
      <c r="G616" s="70">
        <v>45</v>
      </c>
      <c r="H616" s="70">
        <v>0.32</v>
      </c>
      <c r="AB616" s="70" t="s">
        <v>3250</v>
      </c>
      <c r="AC616" s="70" t="s">
        <v>3664</v>
      </c>
      <c r="AD616" s="70" t="s">
        <v>3669</v>
      </c>
    </row>
    <row r="617" spans="1:30" s="70" customFormat="1">
      <c r="A617" s="70" t="s">
        <v>3670</v>
      </c>
      <c r="B617" s="70" t="s">
        <v>1206</v>
      </c>
      <c r="C617" s="70" t="s">
        <v>1922</v>
      </c>
      <c r="D617" s="70">
        <v>6.01</v>
      </c>
      <c r="E617" s="70">
        <v>4.29</v>
      </c>
      <c r="F617" s="70">
        <v>1.4</v>
      </c>
      <c r="G617" s="70">
        <v>116</v>
      </c>
      <c r="H617" s="70">
        <v>0.2</v>
      </c>
      <c r="AB617" s="70" t="s">
        <v>3250</v>
      </c>
      <c r="AC617" s="70" t="s">
        <v>3664</v>
      </c>
      <c r="AD617" s="70" t="s">
        <v>3670</v>
      </c>
    </row>
    <row r="618" spans="1:30" s="70" customFormat="1">
      <c r="A618" s="70" t="s">
        <v>3671</v>
      </c>
      <c r="B618" s="70" t="s">
        <v>1206</v>
      </c>
      <c r="C618" s="70" t="s">
        <v>1922</v>
      </c>
      <c r="D618" s="70">
        <v>0.5</v>
      </c>
      <c r="E618" s="70">
        <v>3.2004000000000001</v>
      </c>
      <c r="F618" s="70">
        <v>0.16</v>
      </c>
      <c r="G618" s="70">
        <v>80</v>
      </c>
      <c r="H618" s="70">
        <v>0.26</v>
      </c>
      <c r="AB618" s="70" t="s">
        <v>3250</v>
      </c>
      <c r="AC618" s="70" t="s">
        <v>3664</v>
      </c>
      <c r="AD618" s="70" t="s">
        <v>3671</v>
      </c>
    </row>
    <row r="619" spans="1:30" s="70" customFormat="1">
      <c r="A619" s="70" t="s">
        <v>3672</v>
      </c>
      <c r="B619" s="70" t="s">
        <v>1206</v>
      </c>
      <c r="C619" s="70" t="s">
        <v>1922</v>
      </c>
      <c r="D619" s="70">
        <v>0.63</v>
      </c>
      <c r="E619" s="70">
        <v>3.2004000000000001</v>
      </c>
      <c r="F619" s="70">
        <v>0.2</v>
      </c>
      <c r="G619" s="70">
        <v>80</v>
      </c>
      <c r="H619" s="70">
        <v>0.26</v>
      </c>
      <c r="AB619" s="70" t="s">
        <v>3250</v>
      </c>
      <c r="AC619" s="70" t="s">
        <v>3664</v>
      </c>
      <c r="AD619" s="70" t="s">
        <v>3672</v>
      </c>
    </row>
    <row r="620" spans="1:30" s="70" customFormat="1">
      <c r="A620" s="70" t="s">
        <v>3673</v>
      </c>
      <c r="B620" s="70" t="s">
        <v>1206</v>
      </c>
      <c r="C620" s="70" t="s">
        <v>1922</v>
      </c>
      <c r="D620" s="70">
        <v>0.75</v>
      </c>
      <c r="E620" s="70">
        <v>2.6004</v>
      </c>
      <c r="F620" s="70">
        <v>0.28999999999999998</v>
      </c>
      <c r="G620" s="70">
        <v>70</v>
      </c>
      <c r="H620" s="70">
        <v>0.26</v>
      </c>
      <c r="AB620" s="70" t="s">
        <v>3250</v>
      </c>
      <c r="AC620" s="70" t="s">
        <v>3664</v>
      </c>
      <c r="AD620" s="70" t="s">
        <v>3673</v>
      </c>
    </row>
    <row r="621" spans="1:30" s="70" customFormat="1">
      <c r="A621" s="70" t="s">
        <v>3674</v>
      </c>
      <c r="B621" s="70" t="s">
        <v>1206</v>
      </c>
      <c r="C621" s="70" t="s">
        <v>1922</v>
      </c>
      <c r="D621" s="70">
        <v>0.75</v>
      </c>
      <c r="E621" s="70">
        <v>3.2004000000000001</v>
      </c>
      <c r="F621" s="70">
        <v>0.23</v>
      </c>
      <c r="G621" s="70">
        <v>80</v>
      </c>
      <c r="H621" s="70">
        <v>0.26</v>
      </c>
      <c r="AB621" s="70" t="s">
        <v>3250</v>
      </c>
      <c r="AC621" s="70" t="s">
        <v>3664</v>
      </c>
      <c r="AD621" s="70" t="s">
        <v>3674</v>
      </c>
    </row>
    <row r="622" spans="1:30" s="70" customFormat="1">
      <c r="A622" s="70" t="s">
        <v>3675</v>
      </c>
      <c r="B622" s="70" t="s">
        <v>1206</v>
      </c>
      <c r="C622" s="70" t="s">
        <v>1922</v>
      </c>
      <c r="D622" s="70">
        <v>1.01</v>
      </c>
      <c r="E622" s="70">
        <v>5.0304000000000002</v>
      </c>
      <c r="F622" s="70">
        <v>0.2</v>
      </c>
      <c r="G622" s="70">
        <v>116</v>
      </c>
      <c r="H622" s="70">
        <v>0.2</v>
      </c>
      <c r="AB622" s="70" t="s">
        <v>3250</v>
      </c>
      <c r="AC622" s="70" t="s">
        <v>3664</v>
      </c>
      <c r="AD622" s="70" t="s">
        <v>3675</v>
      </c>
    </row>
    <row r="623" spans="1:30" s="70" customFormat="1">
      <c r="A623" s="70" t="s">
        <v>3676</v>
      </c>
      <c r="B623" s="70" t="s">
        <v>1206</v>
      </c>
      <c r="C623" s="70" t="s">
        <v>1922</v>
      </c>
      <c r="D623" s="70">
        <v>1.76</v>
      </c>
      <c r="E623" s="70">
        <v>5.01</v>
      </c>
      <c r="F623" s="70">
        <v>0.35</v>
      </c>
      <c r="G623" s="70">
        <v>116</v>
      </c>
      <c r="H623" s="70">
        <v>0.2</v>
      </c>
      <c r="AB623" s="70" t="s">
        <v>3250</v>
      </c>
      <c r="AC623" s="70" t="s">
        <v>3664</v>
      </c>
      <c r="AD623" s="70" t="s">
        <v>3676</v>
      </c>
    </row>
    <row r="624" spans="1:30" s="70" customFormat="1">
      <c r="A624" s="70" t="s">
        <v>3677</v>
      </c>
      <c r="B624" s="70" t="s">
        <v>1206</v>
      </c>
      <c r="C624" s="70" t="s">
        <v>1922</v>
      </c>
      <c r="D624" s="70">
        <v>0.5</v>
      </c>
      <c r="E624" s="70">
        <v>0.6</v>
      </c>
      <c r="F624" s="70">
        <v>0.83</v>
      </c>
      <c r="G624" s="70">
        <v>25</v>
      </c>
      <c r="H624" s="70">
        <v>0.32</v>
      </c>
      <c r="AB624" s="70" t="s">
        <v>3250</v>
      </c>
      <c r="AC624" s="70" t="s">
        <v>3664</v>
      </c>
      <c r="AD624" s="70" t="s">
        <v>3677</v>
      </c>
    </row>
    <row r="625" spans="1:30" s="70" customFormat="1">
      <c r="A625" s="70" t="s">
        <v>3678</v>
      </c>
      <c r="B625" s="70" t="s">
        <v>1206</v>
      </c>
      <c r="C625" s="70" t="s">
        <v>1922</v>
      </c>
      <c r="D625" s="70">
        <v>0.5</v>
      </c>
      <c r="E625" s="70">
        <v>1.2995999999999901</v>
      </c>
      <c r="F625" s="70">
        <v>0.38</v>
      </c>
      <c r="G625" s="70">
        <v>38</v>
      </c>
      <c r="H625" s="70">
        <v>0.32</v>
      </c>
      <c r="AB625" s="70" t="s">
        <v>3250</v>
      </c>
      <c r="AC625" s="70" t="s">
        <v>3664</v>
      </c>
      <c r="AD625" s="70" t="s">
        <v>3678</v>
      </c>
    </row>
    <row r="626" spans="1:30" s="70" customFormat="1">
      <c r="A626" s="70" t="s">
        <v>3679</v>
      </c>
      <c r="B626" s="70" t="s">
        <v>1206</v>
      </c>
      <c r="C626" s="70" t="s">
        <v>1922</v>
      </c>
      <c r="D626" s="70">
        <v>1.01</v>
      </c>
      <c r="E626" s="70">
        <v>5.0304000000000002</v>
      </c>
      <c r="F626" s="70">
        <v>0.2</v>
      </c>
      <c r="G626" s="70">
        <v>116</v>
      </c>
      <c r="H626" s="70">
        <v>0.2</v>
      </c>
      <c r="AB626" s="70" t="s">
        <v>3250</v>
      </c>
      <c r="AC626" s="70" t="s">
        <v>3664</v>
      </c>
      <c r="AD626" s="70" t="s">
        <v>3679</v>
      </c>
    </row>
    <row r="627" spans="1:30" s="70" customFormat="1">
      <c r="A627" s="70" t="s">
        <v>3680</v>
      </c>
      <c r="B627" s="70" t="s">
        <v>1206</v>
      </c>
      <c r="C627" s="70" t="s">
        <v>1922</v>
      </c>
      <c r="D627" s="70">
        <v>0.5</v>
      </c>
      <c r="E627" s="70">
        <v>0.50039999999999996</v>
      </c>
      <c r="F627" s="70">
        <v>1</v>
      </c>
      <c r="G627" s="70">
        <v>38</v>
      </c>
      <c r="H627" s="70">
        <v>0.32</v>
      </c>
      <c r="AB627" s="70" t="s">
        <v>3250</v>
      </c>
      <c r="AC627" s="70" t="s">
        <v>3664</v>
      </c>
      <c r="AD627" s="70" t="s">
        <v>3680</v>
      </c>
    </row>
    <row r="628" spans="1:30" s="70" customFormat="1">
      <c r="A628" s="70" t="s">
        <v>3681</v>
      </c>
      <c r="B628" s="70" t="s">
        <v>1206</v>
      </c>
      <c r="C628" s="70" t="s">
        <v>1922</v>
      </c>
      <c r="D628" s="70">
        <v>0.38</v>
      </c>
      <c r="E628" s="70">
        <v>5.1504000000000003</v>
      </c>
      <c r="F628" s="70">
        <v>7.0000000000000007E-2</v>
      </c>
      <c r="G628" s="70">
        <v>116</v>
      </c>
      <c r="H628" s="70">
        <v>0.2</v>
      </c>
      <c r="AB628" s="70" t="s">
        <v>3250</v>
      </c>
      <c r="AC628" s="70" t="s">
        <v>3664</v>
      </c>
      <c r="AD628" s="70" t="s">
        <v>3681</v>
      </c>
    </row>
    <row r="629" spans="1:30" s="70" customFormat="1">
      <c r="A629" s="70" t="s">
        <v>3682</v>
      </c>
      <c r="B629" s="70" t="s">
        <v>1206</v>
      </c>
      <c r="C629" s="70" t="s">
        <v>1922</v>
      </c>
      <c r="D629" s="70">
        <v>0.5</v>
      </c>
      <c r="E629" s="70">
        <v>5.4504000000000001</v>
      </c>
      <c r="F629" s="70">
        <v>0.09</v>
      </c>
      <c r="G629" s="70">
        <v>105</v>
      </c>
      <c r="H629" s="70">
        <v>0.2</v>
      </c>
      <c r="AB629" s="70" t="s">
        <v>3250</v>
      </c>
      <c r="AC629" s="70" t="s">
        <v>3664</v>
      </c>
      <c r="AD629" s="70" t="s">
        <v>3682</v>
      </c>
    </row>
    <row r="630" spans="1:30" s="70" customFormat="1">
      <c r="A630" s="70" t="s">
        <v>3683</v>
      </c>
      <c r="B630" s="70" t="s">
        <v>1206</v>
      </c>
      <c r="C630" s="70" t="s">
        <v>1922</v>
      </c>
      <c r="D630" s="70">
        <v>0.63</v>
      </c>
      <c r="E630" s="70">
        <v>5.6003999999999996</v>
      </c>
      <c r="F630" s="70">
        <v>0.11</v>
      </c>
      <c r="G630" s="70">
        <v>105</v>
      </c>
      <c r="H630" s="70">
        <v>0.2</v>
      </c>
      <c r="AB630" s="70" t="s">
        <v>3250</v>
      </c>
      <c r="AC630" s="70" t="s">
        <v>3664</v>
      </c>
      <c r="AD630" s="70" t="s">
        <v>3683</v>
      </c>
    </row>
    <row r="631" spans="1:30" s="70" customFormat="1">
      <c r="A631" s="70" t="s">
        <v>3684</v>
      </c>
      <c r="B631" s="70" t="s">
        <v>1206</v>
      </c>
      <c r="C631" s="70" t="s">
        <v>1922</v>
      </c>
      <c r="D631" s="70">
        <v>0.75</v>
      </c>
      <c r="E631" s="70">
        <v>5.0796000000000001</v>
      </c>
      <c r="F631" s="70">
        <v>0.14000000000000001</v>
      </c>
      <c r="G631" s="70">
        <v>116</v>
      </c>
      <c r="H631" s="70">
        <v>0.2</v>
      </c>
      <c r="AB631" s="70" t="s">
        <v>3250</v>
      </c>
      <c r="AC631" s="70" t="s">
        <v>3664</v>
      </c>
      <c r="AD631" s="70" t="s">
        <v>3684</v>
      </c>
    </row>
    <row r="632" spans="1:30" s="70" customFormat="1">
      <c r="A632" s="70" t="s">
        <v>3685</v>
      </c>
      <c r="B632" s="70" t="s">
        <v>1206</v>
      </c>
      <c r="C632" s="70" t="s">
        <v>1922</v>
      </c>
      <c r="D632" s="70">
        <v>0.75</v>
      </c>
      <c r="E632" s="70">
        <v>5.7695999999999996</v>
      </c>
      <c r="F632" s="70">
        <v>0.13</v>
      </c>
      <c r="G632" s="70">
        <v>105</v>
      </c>
      <c r="H632" s="70">
        <v>0.2</v>
      </c>
      <c r="AB632" s="70" t="s">
        <v>3250</v>
      </c>
      <c r="AC632" s="70" t="s">
        <v>3664</v>
      </c>
      <c r="AD632" s="70" t="s">
        <v>3685</v>
      </c>
    </row>
    <row r="633" spans="1:30" s="70" customFormat="1">
      <c r="A633" s="70" t="s">
        <v>3686</v>
      </c>
      <c r="B633" s="70" t="s">
        <v>1206</v>
      </c>
      <c r="C633" s="70" t="s">
        <v>1922</v>
      </c>
      <c r="D633" s="70">
        <v>0.5</v>
      </c>
      <c r="E633" s="70">
        <v>1.7003999999999999</v>
      </c>
      <c r="F633" s="70">
        <v>0.28999999999999998</v>
      </c>
      <c r="G633" s="70">
        <v>45</v>
      </c>
      <c r="H633" s="70">
        <v>0.32</v>
      </c>
      <c r="AB633" s="70" t="s">
        <v>3250</v>
      </c>
      <c r="AC633" s="70" t="s">
        <v>3664</v>
      </c>
      <c r="AD633" s="70" t="s">
        <v>3686</v>
      </c>
    </row>
    <row r="634" spans="1:30" s="70" customFormat="1">
      <c r="A634" s="70" t="s">
        <v>3687</v>
      </c>
      <c r="B634" s="70" t="s">
        <v>1206</v>
      </c>
      <c r="C634" s="70" t="s">
        <v>1922</v>
      </c>
      <c r="D634" s="70">
        <v>0.38</v>
      </c>
      <c r="E634" s="70">
        <v>5.0004</v>
      </c>
      <c r="F634" s="70">
        <v>0.08</v>
      </c>
      <c r="G634" s="70">
        <v>115.81</v>
      </c>
      <c r="H634" s="70">
        <v>0.2</v>
      </c>
      <c r="AB634" s="70" t="s">
        <v>3250</v>
      </c>
      <c r="AC634" s="70" t="s">
        <v>3664</v>
      </c>
      <c r="AD634" s="70" t="s">
        <v>3687</v>
      </c>
    </row>
    <row r="635" spans="1:30" s="70" customFormat="1">
      <c r="A635" s="70" t="s">
        <v>3254</v>
      </c>
      <c r="B635" s="70" t="s">
        <v>1206</v>
      </c>
      <c r="C635" s="70" t="s">
        <v>1922</v>
      </c>
      <c r="D635" s="70">
        <v>0.88</v>
      </c>
      <c r="E635" s="70">
        <v>4.8600000000000003</v>
      </c>
      <c r="F635" s="70">
        <v>0.18</v>
      </c>
      <c r="G635" s="70">
        <v>115.81</v>
      </c>
      <c r="H635" s="70">
        <v>0.2</v>
      </c>
      <c r="AB635" s="70" t="s">
        <v>3250</v>
      </c>
      <c r="AC635" s="70" t="s">
        <v>3664</v>
      </c>
      <c r="AD635" s="70" t="s">
        <v>3254</v>
      </c>
    </row>
    <row r="636" spans="1:30" s="70" customFormat="1">
      <c r="A636" s="70" t="s">
        <v>3429</v>
      </c>
      <c r="B636" s="70" t="s">
        <v>1206</v>
      </c>
      <c r="C636" s="70" t="s">
        <v>1922</v>
      </c>
      <c r="D636" s="70">
        <v>1</v>
      </c>
      <c r="E636" s="70">
        <v>0.24959999999999999</v>
      </c>
      <c r="F636" s="70">
        <v>4</v>
      </c>
      <c r="G636" s="70">
        <v>1.5</v>
      </c>
      <c r="H636" s="70">
        <v>0.35</v>
      </c>
      <c r="AB636" s="70" t="s">
        <v>3250</v>
      </c>
      <c r="AC636" s="70" t="s">
        <v>3664</v>
      </c>
      <c r="AD636" s="70" t="s">
        <v>3429</v>
      </c>
    </row>
    <row r="637" spans="1:30" s="70" customFormat="1">
      <c r="A637" s="70" t="s">
        <v>3688</v>
      </c>
      <c r="B637" s="70" t="s">
        <v>1206</v>
      </c>
      <c r="C637" s="70" t="s">
        <v>1923</v>
      </c>
      <c r="D637" s="70">
        <v>1</v>
      </c>
      <c r="E637" s="70">
        <v>12.004799999999999</v>
      </c>
      <c r="F637" s="70">
        <v>0.08</v>
      </c>
      <c r="G637" s="70">
        <v>120</v>
      </c>
      <c r="H637" s="70">
        <v>0.2</v>
      </c>
      <c r="AB637" s="70" t="s">
        <v>3250</v>
      </c>
      <c r="AC637" s="70" t="s">
        <v>3689</v>
      </c>
      <c r="AD637" s="70" t="s">
        <v>3688</v>
      </c>
    </row>
    <row r="638" spans="1:30" s="70" customFormat="1">
      <c r="A638" s="70" t="s">
        <v>3690</v>
      </c>
      <c r="B638" s="70" t="s">
        <v>1206</v>
      </c>
      <c r="C638" s="70" t="s">
        <v>1923</v>
      </c>
      <c r="D638" s="70">
        <v>1.5</v>
      </c>
      <c r="E638" s="70">
        <v>18.007199999999902</v>
      </c>
      <c r="F638" s="70">
        <v>0.08</v>
      </c>
      <c r="G638" s="70">
        <v>120</v>
      </c>
      <c r="H638" s="70">
        <v>0.2</v>
      </c>
      <c r="AB638" s="70" t="s">
        <v>3250</v>
      </c>
      <c r="AC638" s="70" t="s">
        <v>3689</v>
      </c>
      <c r="AD638" s="70" t="s">
        <v>3690</v>
      </c>
    </row>
    <row r="639" spans="1:30" s="70" customFormat="1">
      <c r="A639" s="70" t="s">
        <v>3691</v>
      </c>
      <c r="B639" s="70" t="s">
        <v>1206</v>
      </c>
      <c r="C639" s="70" t="s">
        <v>1923</v>
      </c>
      <c r="D639" s="70">
        <v>2.5</v>
      </c>
      <c r="E639" s="70">
        <v>30.012</v>
      </c>
      <c r="F639" s="70">
        <v>0.08</v>
      </c>
      <c r="G639" s="70">
        <v>120</v>
      </c>
      <c r="H639" s="70">
        <v>0.2</v>
      </c>
      <c r="AB639" s="70" t="s">
        <v>3250</v>
      </c>
      <c r="AC639" s="70" t="s">
        <v>3689</v>
      </c>
      <c r="AD639" s="70" t="s">
        <v>3691</v>
      </c>
    </row>
    <row r="640" spans="1:30" s="70" customFormat="1">
      <c r="A640" s="70" t="s">
        <v>3692</v>
      </c>
      <c r="B640" s="70" t="s">
        <v>1206</v>
      </c>
      <c r="C640" s="70" t="s">
        <v>1923</v>
      </c>
      <c r="D640" s="70">
        <v>0.5</v>
      </c>
      <c r="E640" s="70">
        <v>6.0023999999999997</v>
      </c>
      <c r="F640" s="70">
        <v>0.08</v>
      </c>
      <c r="G640" s="70">
        <v>120</v>
      </c>
      <c r="H640" s="70">
        <v>0.2</v>
      </c>
      <c r="AB640" s="70" t="s">
        <v>3250</v>
      </c>
      <c r="AC640" s="70" t="s">
        <v>3689</v>
      </c>
      <c r="AD640" s="70" t="s">
        <v>3692</v>
      </c>
    </row>
    <row r="641" spans="1:30" s="70" customFormat="1">
      <c r="A641" s="70" t="s">
        <v>3693</v>
      </c>
      <c r="B641" s="70" t="s">
        <v>1206</v>
      </c>
      <c r="C641" s="70" t="s">
        <v>1923</v>
      </c>
      <c r="D641" s="70">
        <v>0.38</v>
      </c>
      <c r="E641" s="70">
        <v>1.7904</v>
      </c>
      <c r="F641" s="70">
        <v>0.21</v>
      </c>
      <c r="G641" s="70">
        <v>120</v>
      </c>
      <c r="H641" s="70">
        <v>0.24</v>
      </c>
      <c r="AB641" s="70" t="s">
        <v>3250</v>
      </c>
      <c r="AC641" s="70" t="s">
        <v>3689</v>
      </c>
      <c r="AD641" s="70" t="s">
        <v>3693</v>
      </c>
    </row>
    <row r="642" spans="1:30" s="70" customFormat="1">
      <c r="A642" s="70" t="s">
        <v>3694</v>
      </c>
      <c r="B642" s="70" t="s">
        <v>1206</v>
      </c>
      <c r="C642" s="70" t="s">
        <v>1923</v>
      </c>
      <c r="D642" s="70">
        <v>0.75</v>
      </c>
      <c r="E642" s="70">
        <v>3</v>
      </c>
      <c r="F642" s="70">
        <v>0.25</v>
      </c>
      <c r="G642" s="70">
        <v>100</v>
      </c>
      <c r="H642" s="70">
        <v>0.3</v>
      </c>
      <c r="AB642" s="70" t="s">
        <v>3250</v>
      </c>
      <c r="AC642" s="70" t="s">
        <v>3689</v>
      </c>
      <c r="AD642" s="70" t="s">
        <v>3694</v>
      </c>
    </row>
    <row r="643" spans="1:30" s="70" customFormat="1">
      <c r="A643" s="70" t="s">
        <v>3695</v>
      </c>
      <c r="B643" s="70" t="s">
        <v>1206</v>
      </c>
      <c r="C643" s="70" t="s">
        <v>1923</v>
      </c>
      <c r="D643" s="70">
        <v>0.75</v>
      </c>
      <c r="E643" s="70">
        <v>8.0003999999999902</v>
      </c>
      <c r="F643" s="70">
        <v>0.09</v>
      </c>
      <c r="G643" s="70">
        <v>144</v>
      </c>
      <c r="H643" s="70">
        <v>0.3</v>
      </c>
      <c r="AB643" s="70" t="s">
        <v>3250</v>
      </c>
      <c r="AC643" s="70" t="s">
        <v>3689</v>
      </c>
      <c r="AD643" s="70" t="s">
        <v>3695</v>
      </c>
    </row>
    <row r="644" spans="1:30" s="70" customFormat="1">
      <c r="A644" s="70" t="s">
        <v>3696</v>
      </c>
      <c r="B644" s="70" t="s">
        <v>1206</v>
      </c>
      <c r="C644" s="70" t="s">
        <v>1923</v>
      </c>
      <c r="D644" s="70">
        <v>0.25</v>
      </c>
      <c r="E644" s="70">
        <v>1.6703999999999899</v>
      </c>
      <c r="F644" s="70">
        <v>0.15</v>
      </c>
      <c r="G644" s="70">
        <v>70</v>
      </c>
      <c r="H644" s="70">
        <v>0.36</v>
      </c>
      <c r="AB644" s="70" t="s">
        <v>3250</v>
      </c>
      <c r="AC644" s="70" t="s">
        <v>3689</v>
      </c>
      <c r="AD644" s="70" t="s">
        <v>3696</v>
      </c>
    </row>
    <row r="645" spans="1:30" s="70" customFormat="1">
      <c r="A645" s="70" t="s">
        <v>3697</v>
      </c>
      <c r="B645" s="70" t="s">
        <v>1206</v>
      </c>
      <c r="C645" s="70" t="s">
        <v>1923</v>
      </c>
      <c r="D645" s="70">
        <v>0.25</v>
      </c>
      <c r="E645" s="70">
        <v>0.56040000000000001</v>
      </c>
      <c r="F645" s="70">
        <v>0.45</v>
      </c>
      <c r="G645" s="70">
        <v>69.89</v>
      </c>
      <c r="H645" s="70">
        <v>0.3</v>
      </c>
      <c r="AB645" s="70" t="s">
        <v>3250</v>
      </c>
      <c r="AC645" s="70" t="s">
        <v>3689</v>
      </c>
      <c r="AD645" s="70" t="s">
        <v>3697</v>
      </c>
    </row>
    <row r="646" spans="1:30" s="70" customFormat="1">
      <c r="A646" s="70" t="s">
        <v>3698</v>
      </c>
      <c r="B646" s="70" t="s">
        <v>1206</v>
      </c>
      <c r="C646" s="70" t="s">
        <v>1923</v>
      </c>
      <c r="D646" s="70">
        <v>0.38</v>
      </c>
      <c r="E646" s="70">
        <v>1.1399999999999999</v>
      </c>
      <c r="F646" s="70">
        <v>0.33</v>
      </c>
      <c r="G646" s="70">
        <v>70</v>
      </c>
      <c r="H646" s="70">
        <v>0.35</v>
      </c>
      <c r="AB646" s="70" t="s">
        <v>3250</v>
      </c>
      <c r="AC646" s="70" t="s">
        <v>3689</v>
      </c>
      <c r="AD646" s="70" t="s">
        <v>3698</v>
      </c>
    </row>
    <row r="647" spans="1:30" s="70" customFormat="1">
      <c r="A647" s="70" t="s">
        <v>3699</v>
      </c>
      <c r="B647" s="70" t="s">
        <v>1206</v>
      </c>
      <c r="C647" s="70" t="s">
        <v>1919</v>
      </c>
      <c r="D647" s="70">
        <v>0.5</v>
      </c>
      <c r="E647" s="70">
        <v>0.18959999999999999</v>
      </c>
      <c r="F647" s="70">
        <v>2.63</v>
      </c>
      <c r="G647" s="70">
        <v>85</v>
      </c>
      <c r="H647" s="70">
        <v>0.21</v>
      </c>
      <c r="AB647" s="70" t="s">
        <v>3250</v>
      </c>
      <c r="AC647" s="70" t="s">
        <v>3689</v>
      </c>
      <c r="AD647" s="70" t="s">
        <v>3699</v>
      </c>
    </row>
    <row r="648" spans="1:30" s="70" customFormat="1">
      <c r="A648" s="70" t="s">
        <v>3700</v>
      </c>
      <c r="B648" s="70" t="s">
        <v>1206</v>
      </c>
      <c r="C648" s="70" t="s">
        <v>1923</v>
      </c>
      <c r="D648" s="70">
        <v>0.2</v>
      </c>
      <c r="E648" s="70">
        <v>2.4011999999999998</v>
      </c>
      <c r="F648" s="70">
        <v>0.08</v>
      </c>
      <c r="G648" s="70">
        <v>120</v>
      </c>
      <c r="H648" s="70">
        <v>0.2</v>
      </c>
      <c r="AB648" s="70" t="s">
        <v>3250</v>
      </c>
      <c r="AC648" s="70" t="s">
        <v>3689</v>
      </c>
      <c r="AD648" s="70" t="s">
        <v>3700</v>
      </c>
    </row>
    <row r="649" spans="1:30" s="70" customFormat="1">
      <c r="A649" s="70" t="s">
        <v>3701</v>
      </c>
      <c r="B649" s="70" t="s">
        <v>1206</v>
      </c>
      <c r="C649" s="70" t="s">
        <v>1923</v>
      </c>
      <c r="D649" s="70">
        <v>1</v>
      </c>
      <c r="E649" s="70">
        <v>1.2995999999999901</v>
      </c>
      <c r="F649" s="70">
        <v>0.77</v>
      </c>
      <c r="G649" s="70">
        <v>59</v>
      </c>
      <c r="H649" s="70">
        <v>0.22</v>
      </c>
      <c r="AB649" s="70" t="s">
        <v>3250</v>
      </c>
      <c r="AC649" s="70" t="s">
        <v>3689</v>
      </c>
      <c r="AD649" s="70" t="s">
        <v>3701</v>
      </c>
    </row>
    <row r="650" spans="1:30" s="70" customFormat="1">
      <c r="A650" s="70" t="s">
        <v>3290</v>
      </c>
      <c r="B650" s="70" t="s">
        <v>1206</v>
      </c>
      <c r="C650" s="70" t="s">
        <v>1922</v>
      </c>
      <c r="D650" s="70">
        <v>6.25E-2</v>
      </c>
      <c r="E650" s="70">
        <v>3.9996</v>
      </c>
      <c r="F650" s="70">
        <v>0</v>
      </c>
      <c r="G650" s="70">
        <v>488.22</v>
      </c>
      <c r="H650" s="70">
        <v>0.12</v>
      </c>
      <c r="AB650" s="70" t="s">
        <v>3250</v>
      </c>
      <c r="AC650" s="70" t="s">
        <v>3689</v>
      </c>
      <c r="AD650" s="70" t="s">
        <v>3290</v>
      </c>
    </row>
    <row r="651" spans="1:30" s="70" customFormat="1">
      <c r="A651" s="70" t="s">
        <v>3702</v>
      </c>
      <c r="B651" s="70" t="s">
        <v>1206</v>
      </c>
      <c r="C651" s="70" t="s">
        <v>1923</v>
      </c>
      <c r="D651" s="70">
        <v>1</v>
      </c>
      <c r="E651" s="70">
        <v>9.9995999999999992</v>
      </c>
      <c r="F651" s="70">
        <v>0.1</v>
      </c>
      <c r="G651" s="70">
        <v>159.74</v>
      </c>
      <c r="H651" s="70">
        <v>0.19</v>
      </c>
      <c r="AB651" s="70" t="s">
        <v>3250</v>
      </c>
      <c r="AC651" s="70" t="s">
        <v>3689</v>
      </c>
      <c r="AD651" s="70" t="s">
        <v>3702</v>
      </c>
    </row>
    <row r="652" spans="1:30" s="70" customFormat="1">
      <c r="A652" s="70" t="s">
        <v>3703</v>
      </c>
      <c r="B652" s="70" t="s">
        <v>1206</v>
      </c>
      <c r="C652" s="70" t="s">
        <v>1923</v>
      </c>
      <c r="D652" s="70">
        <v>0.5</v>
      </c>
      <c r="E652" s="70">
        <v>9.9995999999999992</v>
      </c>
      <c r="F652" s="70">
        <v>0.05</v>
      </c>
      <c r="G652" s="70">
        <v>159.74</v>
      </c>
      <c r="H652" s="70">
        <v>0.19</v>
      </c>
      <c r="AB652" s="70" t="s">
        <v>3250</v>
      </c>
      <c r="AC652" s="70" t="s">
        <v>3689</v>
      </c>
      <c r="AD652" s="70" t="s">
        <v>3703</v>
      </c>
    </row>
    <row r="653" spans="1:30" s="70" customFormat="1">
      <c r="A653" s="70" t="s">
        <v>3704</v>
      </c>
      <c r="B653" s="70" t="s">
        <v>1206</v>
      </c>
      <c r="C653" s="70" t="s">
        <v>1923</v>
      </c>
      <c r="D653" s="70">
        <v>0.5</v>
      </c>
      <c r="E653" s="70">
        <v>11.0304</v>
      </c>
      <c r="F653" s="70">
        <v>0.05</v>
      </c>
      <c r="G653" s="70">
        <v>119.81</v>
      </c>
      <c r="H653" s="70">
        <v>0.3</v>
      </c>
      <c r="AB653" s="70" t="s">
        <v>3250</v>
      </c>
      <c r="AC653" s="70" t="s">
        <v>3689</v>
      </c>
      <c r="AD653" s="70" t="s">
        <v>3704</v>
      </c>
    </row>
    <row r="654" spans="1:30" s="70" customFormat="1">
      <c r="A654" s="70" t="s">
        <v>3705</v>
      </c>
      <c r="B654" s="70" t="s">
        <v>1206</v>
      </c>
      <c r="C654" s="70" t="s">
        <v>1923</v>
      </c>
      <c r="D654" s="70">
        <v>0.75</v>
      </c>
      <c r="E654" s="70">
        <v>0.66120000000000001</v>
      </c>
      <c r="F654" s="70">
        <v>1.1299999999999999</v>
      </c>
      <c r="G654" s="70">
        <v>70</v>
      </c>
      <c r="H654" s="70">
        <v>0.24</v>
      </c>
      <c r="AB654" s="70" t="s">
        <v>3250</v>
      </c>
      <c r="AC654" s="70" t="s">
        <v>3689</v>
      </c>
      <c r="AD654" s="70" t="s">
        <v>3705</v>
      </c>
    </row>
    <row r="655" spans="1:30" s="70" customFormat="1">
      <c r="A655" s="70" t="s">
        <v>3425</v>
      </c>
      <c r="B655" s="70" t="s">
        <v>1206</v>
      </c>
      <c r="C655" s="70" t="s">
        <v>1923</v>
      </c>
      <c r="D655" s="70">
        <v>0.75</v>
      </c>
      <c r="E655" s="70">
        <v>0.83040000000000003</v>
      </c>
      <c r="F655" s="70">
        <v>0.9</v>
      </c>
      <c r="G655" s="70">
        <v>36.94</v>
      </c>
      <c r="H655" s="70">
        <v>0.31</v>
      </c>
      <c r="AB655" s="70" t="s">
        <v>3250</v>
      </c>
      <c r="AC655" s="70" t="s">
        <v>3689</v>
      </c>
      <c r="AD655" s="70" t="s">
        <v>3425</v>
      </c>
    </row>
    <row r="656" spans="1:30" s="70" customFormat="1">
      <c r="A656" s="70" t="s">
        <v>3426</v>
      </c>
      <c r="B656" s="70" t="s">
        <v>1206</v>
      </c>
      <c r="C656" s="70" t="s">
        <v>1923</v>
      </c>
      <c r="D656" s="70">
        <v>0.75</v>
      </c>
      <c r="E656" s="70">
        <v>0.8004</v>
      </c>
      <c r="F656" s="70">
        <v>0.94</v>
      </c>
      <c r="G656" s="70">
        <v>22</v>
      </c>
      <c r="H656" s="70">
        <v>0.31</v>
      </c>
      <c r="AB656" s="70" t="s">
        <v>3250</v>
      </c>
      <c r="AC656" s="70" t="s">
        <v>3689</v>
      </c>
      <c r="AD656" s="70" t="s">
        <v>3426</v>
      </c>
    </row>
    <row r="657" spans="1:30" s="70" customFormat="1">
      <c r="A657" s="70" t="s">
        <v>3706</v>
      </c>
      <c r="B657" s="70" t="s">
        <v>1206</v>
      </c>
      <c r="C657" s="70" t="s">
        <v>1922</v>
      </c>
      <c r="D657" s="70">
        <v>6.5</v>
      </c>
      <c r="E657" s="70">
        <v>0.23147999999999999</v>
      </c>
      <c r="F657" s="70">
        <v>28.08</v>
      </c>
      <c r="G657" s="70">
        <v>7.15</v>
      </c>
      <c r="H657" s="70">
        <v>0.3</v>
      </c>
      <c r="AB657" s="70" t="s">
        <v>3250</v>
      </c>
      <c r="AC657" s="70" t="s">
        <v>3707</v>
      </c>
      <c r="AD657" s="70" t="s">
        <v>3706</v>
      </c>
    </row>
    <row r="658" spans="1:30" s="70" customFormat="1">
      <c r="A658" s="70" t="s">
        <v>3708</v>
      </c>
      <c r="B658" s="70" t="s">
        <v>1206</v>
      </c>
      <c r="C658" s="70" t="s">
        <v>1922</v>
      </c>
      <c r="D658" s="70">
        <v>6.5</v>
      </c>
      <c r="E658" s="70">
        <v>0.16883999999999999</v>
      </c>
      <c r="F658" s="70">
        <v>38.497</v>
      </c>
      <c r="G658" s="70">
        <v>7.15</v>
      </c>
      <c r="H658" s="70">
        <v>0.3</v>
      </c>
      <c r="AB658" s="70" t="s">
        <v>3250</v>
      </c>
      <c r="AC658" s="70" t="s">
        <v>3707</v>
      </c>
      <c r="AD658" s="70" t="s">
        <v>3708</v>
      </c>
    </row>
    <row r="659" spans="1:30" s="70" customFormat="1">
      <c r="A659" s="70" t="s">
        <v>3709</v>
      </c>
      <c r="B659" s="70" t="s">
        <v>1206</v>
      </c>
      <c r="C659" s="70" t="s">
        <v>1922</v>
      </c>
      <c r="D659" s="70">
        <v>8.25</v>
      </c>
      <c r="E659" s="70">
        <v>0.24359999999999901</v>
      </c>
      <c r="F659" s="70">
        <v>33.866999999999997</v>
      </c>
      <c r="G659" s="70">
        <v>5.85</v>
      </c>
      <c r="H659" s="70">
        <v>0.28999999999999998</v>
      </c>
      <c r="AB659" s="70" t="s">
        <v>3250</v>
      </c>
      <c r="AC659" s="70" t="s">
        <v>3707</v>
      </c>
      <c r="AD659" s="70" t="s">
        <v>3709</v>
      </c>
    </row>
    <row r="660" spans="1:30" s="70" customFormat="1">
      <c r="A660" s="70" t="s">
        <v>3710</v>
      </c>
      <c r="B660" s="70" t="s">
        <v>1206</v>
      </c>
      <c r="C660" s="70" t="s">
        <v>1922</v>
      </c>
      <c r="D660" s="70">
        <v>10.25</v>
      </c>
      <c r="E660" s="70">
        <v>0.2424</v>
      </c>
      <c r="F660" s="70">
        <v>42.284999999999997</v>
      </c>
      <c r="G660" s="70">
        <v>4.9000000000000004</v>
      </c>
      <c r="H660" s="70">
        <v>0.28999999999999998</v>
      </c>
      <c r="AB660" s="70" t="s">
        <v>3250</v>
      </c>
      <c r="AC660" s="70" t="s">
        <v>3707</v>
      </c>
      <c r="AD660" s="70" t="s">
        <v>3710</v>
      </c>
    </row>
    <row r="661" spans="1:30" s="70" customFormat="1">
      <c r="A661" s="70" t="s">
        <v>3711</v>
      </c>
      <c r="B661" s="70" t="s">
        <v>1206</v>
      </c>
      <c r="C661" s="70" t="s">
        <v>1922</v>
      </c>
      <c r="D661" s="70">
        <v>6.5</v>
      </c>
      <c r="E661" s="70">
        <v>0.23951999999999901</v>
      </c>
      <c r="F661" s="70">
        <v>27.132999999999999</v>
      </c>
      <c r="G661" s="70">
        <v>7.15</v>
      </c>
      <c r="H661" s="70">
        <v>0.3</v>
      </c>
      <c r="AB661" s="70" t="s">
        <v>3250</v>
      </c>
      <c r="AC661" s="70" t="s">
        <v>3707</v>
      </c>
      <c r="AD661" s="70" t="s">
        <v>3711</v>
      </c>
    </row>
    <row r="662" spans="1:30" s="70" customFormat="1">
      <c r="A662" s="70" t="s">
        <v>3712</v>
      </c>
      <c r="B662" s="70" t="s">
        <v>1206</v>
      </c>
      <c r="C662" s="70" t="s">
        <v>1922</v>
      </c>
      <c r="D662" s="70">
        <v>6.5</v>
      </c>
      <c r="E662" s="70">
        <v>0.16883999999999999</v>
      </c>
      <c r="F662" s="70">
        <v>38.497</v>
      </c>
      <c r="G662" s="70">
        <v>7.15</v>
      </c>
      <c r="H662" s="70">
        <v>0.3</v>
      </c>
      <c r="AB662" s="70" t="s">
        <v>3250</v>
      </c>
      <c r="AC662" s="70" t="s">
        <v>3707</v>
      </c>
      <c r="AD662" s="70" t="s">
        <v>3712</v>
      </c>
    </row>
    <row r="663" spans="1:30" s="70" customFormat="1">
      <c r="A663" s="70" t="s">
        <v>3713</v>
      </c>
      <c r="B663" s="70" t="s">
        <v>1206</v>
      </c>
      <c r="C663" s="70" t="s">
        <v>1922</v>
      </c>
      <c r="D663" s="70">
        <v>8.25</v>
      </c>
      <c r="E663" s="70">
        <v>0.24359999999999901</v>
      </c>
      <c r="F663" s="70">
        <v>33.866999999999997</v>
      </c>
      <c r="G663" s="70">
        <v>5.85</v>
      </c>
      <c r="H663" s="70">
        <v>0.28999999999999998</v>
      </c>
      <c r="AB663" s="70" t="s">
        <v>3250</v>
      </c>
      <c r="AC663" s="70" t="s">
        <v>3707</v>
      </c>
      <c r="AD663" s="70" t="s">
        <v>3713</v>
      </c>
    </row>
    <row r="664" spans="1:30" s="70" customFormat="1">
      <c r="A664" s="70" t="s">
        <v>3714</v>
      </c>
      <c r="B664" s="70" t="s">
        <v>1206</v>
      </c>
      <c r="C664" s="70" t="s">
        <v>1922</v>
      </c>
      <c r="D664" s="70">
        <v>10.25</v>
      </c>
      <c r="E664" s="70">
        <v>0.25428000000000001</v>
      </c>
      <c r="F664" s="70">
        <v>40.308</v>
      </c>
      <c r="G664" s="70">
        <v>4.9000000000000004</v>
      </c>
      <c r="H664" s="70">
        <v>0.28999999999999998</v>
      </c>
      <c r="AB664" s="70" t="s">
        <v>3250</v>
      </c>
      <c r="AC664" s="70" t="s">
        <v>3707</v>
      </c>
      <c r="AD664" s="70" t="s">
        <v>3714</v>
      </c>
    </row>
    <row r="665" spans="1:30" s="70" customFormat="1">
      <c r="A665" s="70" t="s">
        <v>3715</v>
      </c>
      <c r="B665" s="70" t="s">
        <v>1206</v>
      </c>
      <c r="C665" s="70" t="s">
        <v>1922</v>
      </c>
      <c r="D665" s="70">
        <v>6.5</v>
      </c>
      <c r="E665" s="70">
        <v>0.24767999999999901</v>
      </c>
      <c r="F665" s="70">
        <v>26.242000000000001</v>
      </c>
      <c r="G665" s="70">
        <v>7.15</v>
      </c>
      <c r="H665" s="70">
        <v>0.3</v>
      </c>
      <c r="AB665" s="70" t="s">
        <v>3250</v>
      </c>
      <c r="AC665" s="70" t="s">
        <v>3707</v>
      </c>
      <c r="AD665" s="70" t="s">
        <v>3715</v>
      </c>
    </row>
    <row r="666" spans="1:30" s="70" customFormat="1">
      <c r="A666" s="70" t="s">
        <v>3716</v>
      </c>
      <c r="B666" s="70" t="s">
        <v>1206</v>
      </c>
      <c r="C666" s="70" t="s">
        <v>1922</v>
      </c>
      <c r="D666" s="70">
        <v>6.5</v>
      </c>
      <c r="E666" s="70">
        <v>0.1842</v>
      </c>
      <c r="F666" s="70">
        <v>35.292000000000002</v>
      </c>
      <c r="G666" s="70">
        <v>7.15</v>
      </c>
      <c r="H666" s="70">
        <v>0.3</v>
      </c>
      <c r="AB666" s="70" t="s">
        <v>3250</v>
      </c>
      <c r="AC666" s="70" t="s">
        <v>3707</v>
      </c>
      <c r="AD666" s="70" t="s">
        <v>3716</v>
      </c>
    </row>
    <row r="667" spans="1:30" s="70" customFormat="1">
      <c r="A667" s="70" t="s">
        <v>3717</v>
      </c>
      <c r="B667" s="70" t="s">
        <v>1206</v>
      </c>
      <c r="C667" s="70" t="s">
        <v>1922</v>
      </c>
      <c r="D667" s="70">
        <v>8.25</v>
      </c>
      <c r="E667" s="70">
        <v>0.25356000000000001</v>
      </c>
      <c r="F667" s="70">
        <v>32.543999999999997</v>
      </c>
      <c r="G667" s="70">
        <v>5.85</v>
      </c>
      <c r="H667" s="70">
        <v>0.28999999999999998</v>
      </c>
      <c r="AB667" s="70" t="s">
        <v>3250</v>
      </c>
      <c r="AC667" s="70" t="s">
        <v>3707</v>
      </c>
      <c r="AD667" s="70" t="s">
        <v>3717</v>
      </c>
    </row>
    <row r="668" spans="1:30" s="70" customFormat="1">
      <c r="A668" s="70" t="s">
        <v>3718</v>
      </c>
      <c r="B668" s="70" t="s">
        <v>1206</v>
      </c>
      <c r="C668" s="70" t="s">
        <v>1922</v>
      </c>
      <c r="D668" s="70">
        <v>10.25</v>
      </c>
      <c r="E668" s="70">
        <v>0.26628000000000002</v>
      </c>
      <c r="F668" s="70">
        <v>38.497</v>
      </c>
      <c r="G668" s="70">
        <v>4.9000000000000004</v>
      </c>
      <c r="H668" s="70">
        <v>0.28999999999999998</v>
      </c>
      <c r="AB668" s="70" t="s">
        <v>3250</v>
      </c>
      <c r="AC668" s="70" t="s">
        <v>3707</v>
      </c>
      <c r="AD668" s="70" t="s">
        <v>3718</v>
      </c>
    </row>
    <row r="669" spans="1:30" s="70" customFormat="1">
      <c r="A669" s="70" t="s">
        <v>3719</v>
      </c>
      <c r="B669" s="70" t="s">
        <v>1206</v>
      </c>
      <c r="C669" s="70" t="s">
        <v>1922</v>
      </c>
      <c r="D669" s="70">
        <v>6.5</v>
      </c>
      <c r="E669" s="70">
        <v>0.29771999999999998</v>
      </c>
      <c r="F669" s="70">
        <v>21.83</v>
      </c>
      <c r="G669" s="70">
        <v>7.15</v>
      </c>
      <c r="H669" s="70">
        <v>0.3</v>
      </c>
      <c r="AB669" s="70" t="s">
        <v>3250</v>
      </c>
      <c r="AC669" s="70" t="s">
        <v>3707</v>
      </c>
      <c r="AD669" s="70" t="s">
        <v>3719</v>
      </c>
    </row>
    <row r="670" spans="1:30" s="70" customFormat="1">
      <c r="A670" s="70" t="s">
        <v>3720</v>
      </c>
      <c r="B670" s="70" t="s">
        <v>1206</v>
      </c>
      <c r="C670" s="70" t="s">
        <v>1922</v>
      </c>
      <c r="D670" s="70">
        <v>6.5</v>
      </c>
      <c r="E670" s="70">
        <v>0.199679999999999</v>
      </c>
      <c r="F670" s="70">
        <v>32.543999999999997</v>
      </c>
      <c r="G670" s="70">
        <v>7.15</v>
      </c>
      <c r="H670" s="70">
        <v>0.3</v>
      </c>
      <c r="AB670" s="70" t="s">
        <v>3250</v>
      </c>
      <c r="AC670" s="70" t="s">
        <v>3707</v>
      </c>
      <c r="AD670" s="70" t="s">
        <v>3720</v>
      </c>
    </row>
    <row r="671" spans="1:30" s="70" customFormat="1">
      <c r="A671" s="70" t="s">
        <v>3721</v>
      </c>
      <c r="B671" s="70" t="s">
        <v>1206</v>
      </c>
      <c r="C671" s="70" t="s">
        <v>1922</v>
      </c>
      <c r="D671" s="70">
        <v>8.25</v>
      </c>
      <c r="E671" s="70">
        <v>0.29375999999999902</v>
      </c>
      <c r="F671" s="70">
        <v>28.08</v>
      </c>
      <c r="G671" s="70">
        <v>5.85</v>
      </c>
      <c r="H671" s="70">
        <v>0.28999999999999998</v>
      </c>
      <c r="AB671" s="70" t="s">
        <v>3250</v>
      </c>
      <c r="AC671" s="70" t="s">
        <v>3707</v>
      </c>
      <c r="AD671" s="70" t="s">
        <v>3721</v>
      </c>
    </row>
    <row r="672" spans="1:30" s="70" customFormat="1">
      <c r="A672" s="70" t="s">
        <v>3722</v>
      </c>
      <c r="B672" s="70" t="s">
        <v>1206</v>
      </c>
      <c r="C672" s="70" t="s">
        <v>1922</v>
      </c>
      <c r="D672" s="70">
        <v>10.25</v>
      </c>
      <c r="E672" s="70">
        <v>0.29039999999999999</v>
      </c>
      <c r="F672" s="70">
        <v>35.292000000000002</v>
      </c>
      <c r="G672" s="70">
        <v>4.9000000000000004</v>
      </c>
      <c r="H672" s="70">
        <v>0.28999999999999998</v>
      </c>
      <c r="AB672" s="70" t="s">
        <v>3250</v>
      </c>
      <c r="AC672" s="70" t="s">
        <v>3707</v>
      </c>
      <c r="AD672" s="70" t="s">
        <v>3722</v>
      </c>
    </row>
    <row r="673" spans="1:30" s="70" customFormat="1">
      <c r="A673" s="70" t="s">
        <v>3723</v>
      </c>
      <c r="B673" s="70" t="s">
        <v>1206</v>
      </c>
      <c r="C673" s="70" t="s">
        <v>1922</v>
      </c>
      <c r="D673" s="70">
        <v>6.5</v>
      </c>
      <c r="E673" s="70">
        <v>0.30636000000000002</v>
      </c>
      <c r="F673" s="70">
        <v>21.22</v>
      </c>
      <c r="G673" s="70">
        <v>7.15</v>
      </c>
      <c r="H673" s="70">
        <v>0.3</v>
      </c>
      <c r="AB673" s="70" t="s">
        <v>3250</v>
      </c>
      <c r="AC673" s="70" t="s">
        <v>3707</v>
      </c>
      <c r="AD673" s="70" t="s">
        <v>3723</v>
      </c>
    </row>
    <row r="674" spans="1:30" s="70" customFormat="1">
      <c r="A674" s="70" t="s">
        <v>3724</v>
      </c>
      <c r="B674" s="70" t="s">
        <v>1206</v>
      </c>
      <c r="C674" s="70" t="s">
        <v>1922</v>
      </c>
      <c r="D674" s="70">
        <v>6.5</v>
      </c>
      <c r="E674" s="70">
        <v>0.20760000000000001</v>
      </c>
      <c r="F674" s="70">
        <v>31.312999999999999</v>
      </c>
      <c r="G674" s="70">
        <v>7.15</v>
      </c>
      <c r="H674" s="70">
        <v>0.3</v>
      </c>
      <c r="AB674" s="70" t="s">
        <v>3250</v>
      </c>
      <c r="AC674" s="70" t="s">
        <v>3707</v>
      </c>
      <c r="AD674" s="70" t="s">
        <v>3724</v>
      </c>
    </row>
    <row r="675" spans="1:30" s="70" customFormat="1">
      <c r="A675" s="70" t="s">
        <v>3725</v>
      </c>
      <c r="B675" s="70" t="s">
        <v>1206</v>
      </c>
      <c r="C675" s="70" t="s">
        <v>1922</v>
      </c>
      <c r="D675" s="70">
        <v>8.25</v>
      </c>
      <c r="E675" s="70">
        <v>0.30408000000000002</v>
      </c>
      <c r="F675" s="70">
        <v>27.132999999999999</v>
      </c>
      <c r="G675" s="70">
        <v>5.85</v>
      </c>
      <c r="H675" s="70">
        <v>0.28999999999999998</v>
      </c>
      <c r="AB675" s="70" t="s">
        <v>3250</v>
      </c>
      <c r="AC675" s="70" t="s">
        <v>3707</v>
      </c>
      <c r="AD675" s="70" t="s">
        <v>3725</v>
      </c>
    </row>
    <row r="676" spans="1:30" s="70" customFormat="1">
      <c r="A676" s="70" t="s">
        <v>3726</v>
      </c>
      <c r="B676" s="70" t="s">
        <v>1206</v>
      </c>
      <c r="C676" s="70" t="s">
        <v>1922</v>
      </c>
      <c r="D676" s="70">
        <v>10.25</v>
      </c>
      <c r="E676" s="70">
        <v>0.29039999999999999</v>
      </c>
      <c r="F676" s="70">
        <v>35.292000000000002</v>
      </c>
      <c r="G676" s="70">
        <v>4.9000000000000004</v>
      </c>
      <c r="H676" s="70">
        <v>0.28999999999999998</v>
      </c>
      <c r="AB676" s="70" t="s">
        <v>3250</v>
      </c>
      <c r="AC676" s="70" t="s">
        <v>3707</v>
      </c>
      <c r="AD676" s="70" t="s">
        <v>3726</v>
      </c>
    </row>
    <row r="677" spans="1:30" s="70" customFormat="1">
      <c r="A677" s="70" t="s">
        <v>3727</v>
      </c>
      <c r="B677" s="70" t="s">
        <v>1206</v>
      </c>
      <c r="C677" s="70" t="s">
        <v>1922</v>
      </c>
      <c r="D677" s="70">
        <v>6.5</v>
      </c>
      <c r="E677" s="70">
        <v>0.32363999999999998</v>
      </c>
      <c r="F677" s="70">
        <v>20.085999999999999</v>
      </c>
      <c r="G677" s="70">
        <v>7.15</v>
      </c>
      <c r="H677" s="70">
        <v>0.3</v>
      </c>
      <c r="AB677" s="70" t="s">
        <v>3250</v>
      </c>
      <c r="AC677" s="70" t="s">
        <v>3707</v>
      </c>
      <c r="AD677" s="70" t="s">
        <v>3727</v>
      </c>
    </row>
    <row r="678" spans="1:30" s="70" customFormat="1">
      <c r="A678" s="70" t="s">
        <v>3728</v>
      </c>
      <c r="B678" s="70" t="s">
        <v>1206</v>
      </c>
      <c r="C678" s="70" t="s">
        <v>1922</v>
      </c>
      <c r="D678" s="70">
        <v>6.5</v>
      </c>
      <c r="E678" s="70">
        <v>0.23147999999999999</v>
      </c>
      <c r="F678" s="70">
        <v>28.08</v>
      </c>
      <c r="G678" s="70">
        <v>7.15</v>
      </c>
      <c r="H678" s="70">
        <v>0.3</v>
      </c>
      <c r="AB678" s="70" t="s">
        <v>3250</v>
      </c>
      <c r="AC678" s="70" t="s">
        <v>3707</v>
      </c>
      <c r="AD678" s="70" t="s">
        <v>3728</v>
      </c>
    </row>
    <row r="679" spans="1:30" s="70" customFormat="1">
      <c r="A679" s="70" t="s">
        <v>3729</v>
      </c>
      <c r="B679" s="70" t="s">
        <v>1206</v>
      </c>
      <c r="C679" s="70" t="s">
        <v>1922</v>
      </c>
      <c r="D679" s="70">
        <v>8.25</v>
      </c>
      <c r="E679" s="70">
        <v>0.31440000000000001</v>
      </c>
      <c r="F679" s="70">
        <v>26.242000000000001</v>
      </c>
      <c r="G679" s="70">
        <v>5.85</v>
      </c>
      <c r="H679" s="70">
        <v>0.28999999999999998</v>
      </c>
      <c r="AB679" s="70" t="s">
        <v>3250</v>
      </c>
      <c r="AC679" s="70" t="s">
        <v>3707</v>
      </c>
      <c r="AD679" s="70" t="s">
        <v>3729</v>
      </c>
    </row>
    <row r="680" spans="1:30" s="70" customFormat="1">
      <c r="A680" s="70" t="s">
        <v>3730</v>
      </c>
      <c r="B680" s="70" t="s">
        <v>1206</v>
      </c>
      <c r="C680" s="70" t="s">
        <v>1922</v>
      </c>
      <c r="D680" s="70">
        <v>10.25</v>
      </c>
      <c r="E680" s="70">
        <v>0.315</v>
      </c>
      <c r="F680" s="70">
        <v>32.543999999999997</v>
      </c>
      <c r="G680" s="70">
        <v>4.9000000000000004</v>
      </c>
      <c r="H680" s="70">
        <v>0.28999999999999998</v>
      </c>
      <c r="AB680" s="70" t="s">
        <v>3250</v>
      </c>
      <c r="AC680" s="70" t="s">
        <v>3707</v>
      </c>
      <c r="AD680" s="70" t="s">
        <v>3730</v>
      </c>
    </row>
    <row r="681" spans="1:30" s="70" customFormat="1">
      <c r="A681" s="70" t="s">
        <v>3731</v>
      </c>
      <c r="B681" s="70" t="s">
        <v>1206</v>
      </c>
      <c r="C681" s="70" t="s">
        <v>1922</v>
      </c>
      <c r="D681" s="70">
        <v>6.5</v>
      </c>
      <c r="E681" s="70">
        <v>0.30215999999999998</v>
      </c>
      <c r="F681" s="70">
        <v>21.515999999999998</v>
      </c>
      <c r="G681" s="70">
        <v>7.15</v>
      </c>
      <c r="H681" s="70">
        <v>0.3</v>
      </c>
      <c r="AB681" s="70" t="s">
        <v>3250</v>
      </c>
      <c r="AC681" s="70" t="s">
        <v>3732</v>
      </c>
      <c r="AD681" s="70" t="s">
        <v>3731</v>
      </c>
    </row>
    <row r="682" spans="1:30" s="70" customFormat="1">
      <c r="A682" s="70" t="s">
        <v>3733</v>
      </c>
      <c r="B682" s="70" t="s">
        <v>1206</v>
      </c>
      <c r="C682" s="70" t="s">
        <v>1922</v>
      </c>
      <c r="D682" s="70">
        <v>6.5</v>
      </c>
      <c r="E682" s="70">
        <v>0.212999999999999</v>
      </c>
      <c r="F682" s="70">
        <v>30.518000000000001</v>
      </c>
      <c r="G682" s="70">
        <v>7.15</v>
      </c>
      <c r="H682" s="70">
        <v>0.3</v>
      </c>
      <c r="AB682" s="70" t="s">
        <v>3250</v>
      </c>
      <c r="AC682" s="70" t="s">
        <v>3732</v>
      </c>
      <c r="AD682" s="70" t="s">
        <v>3733</v>
      </c>
    </row>
    <row r="683" spans="1:30" s="70" customFormat="1">
      <c r="A683" s="70" t="s">
        <v>3734</v>
      </c>
      <c r="B683" s="70" t="s">
        <v>1206</v>
      </c>
      <c r="C683" s="70" t="s">
        <v>1922</v>
      </c>
      <c r="D683" s="70">
        <v>8.5</v>
      </c>
      <c r="E683" s="70">
        <v>0.29759999999999998</v>
      </c>
      <c r="F683" s="70">
        <v>28.562999999999999</v>
      </c>
      <c r="G683" s="70">
        <v>5.71</v>
      </c>
      <c r="H683" s="70">
        <v>0.28999999999999998</v>
      </c>
      <c r="AB683" s="70" t="s">
        <v>3250</v>
      </c>
      <c r="AC683" s="70" t="s">
        <v>3732</v>
      </c>
      <c r="AD683" s="70" t="s">
        <v>3734</v>
      </c>
    </row>
    <row r="684" spans="1:30" s="70" customFormat="1">
      <c r="A684" s="70" t="s">
        <v>3735</v>
      </c>
      <c r="B684" s="70" t="s">
        <v>1206</v>
      </c>
      <c r="C684" s="70" t="s">
        <v>1922</v>
      </c>
      <c r="D684" s="70">
        <v>10.25</v>
      </c>
      <c r="E684" s="70">
        <v>0.29039999999999999</v>
      </c>
      <c r="F684" s="70">
        <v>35.296999999999997</v>
      </c>
      <c r="G684" s="70">
        <v>4.9000000000000004</v>
      </c>
      <c r="H684" s="70">
        <v>0.28999999999999998</v>
      </c>
      <c r="AB684" s="70" t="s">
        <v>3250</v>
      </c>
      <c r="AC684" s="70" t="s">
        <v>3732</v>
      </c>
      <c r="AD684" s="70" t="s">
        <v>3735</v>
      </c>
    </row>
    <row r="685" spans="1:30" s="70" customFormat="1">
      <c r="A685" s="70" t="s">
        <v>3736</v>
      </c>
      <c r="B685" s="70" t="s">
        <v>1206</v>
      </c>
      <c r="C685" s="70" t="s">
        <v>1922</v>
      </c>
      <c r="D685" s="70">
        <v>10.25</v>
      </c>
      <c r="E685" s="70">
        <v>0.19044</v>
      </c>
      <c r="F685" s="70">
        <v>53.816000000000003</v>
      </c>
      <c r="G685" s="70">
        <v>4.9000000000000004</v>
      </c>
      <c r="H685" s="70">
        <v>0.28999999999999998</v>
      </c>
      <c r="AB685" s="70" t="s">
        <v>3250</v>
      </c>
      <c r="AC685" s="70" t="s">
        <v>3732</v>
      </c>
      <c r="AD685" s="70" t="s">
        <v>3736</v>
      </c>
    </row>
    <row r="686" spans="1:30" s="70" customFormat="1">
      <c r="A686" s="70" t="s">
        <v>3737</v>
      </c>
      <c r="B686" s="70" t="s">
        <v>1206</v>
      </c>
      <c r="C686" s="70" t="s">
        <v>1922</v>
      </c>
      <c r="D686" s="70">
        <v>12.25</v>
      </c>
      <c r="E686" s="70">
        <v>0.2802</v>
      </c>
      <c r="F686" s="70">
        <v>43.715000000000003</v>
      </c>
      <c r="G686" s="70">
        <v>4.2699999999999996</v>
      </c>
      <c r="H686" s="70">
        <v>0.28000000000000003</v>
      </c>
      <c r="AB686" s="70" t="s">
        <v>3250</v>
      </c>
      <c r="AC686" s="70" t="s">
        <v>3732</v>
      </c>
      <c r="AD686" s="70" t="s">
        <v>3737</v>
      </c>
    </row>
    <row r="687" spans="1:30" s="70" customFormat="1">
      <c r="A687" s="70" t="s">
        <v>3738</v>
      </c>
      <c r="B687" s="70" t="s">
        <v>1206</v>
      </c>
      <c r="C687" s="70" t="s">
        <v>1922</v>
      </c>
      <c r="D687" s="70">
        <v>6.5</v>
      </c>
      <c r="E687" s="70">
        <v>0.30959999999999999</v>
      </c>
      <c r="F687" s="70">
        <v>20.986999999999998</v>
      </c>
      <c r="G687" s="70">
        <v>7.15</v>
      </c>
      <c r="H687" s="70">
        <v>0.3</v>
      </c>
      <c r="AB687" s="70" t="s">
        <v>3250</v>
      </c>
      <c r="AC687" s="70" t="s">
        <v>3732</v>
      </c>
      <c r="AD687" s="70" t="s">
        <v>3738</v>
      </c>
    </row>
    <row r="688" spans="1:30" s="70" customFormat="1">
      <c r="A688" s="70" t="s">
        <v>3739</v>
      </c>
      <c r="B688" s="70" t="s">
        <v>1206</v>
      </c>
      <c r="C688" s="70" t="s">
        <v>1922</v>
      </c>
      <c r="D688" s="70">
        <v>6.5</v>
      </c>
      <c r="E688" s="70">
        <v>0.212999999999999</v>
      </c>
      <c r="F688" s="70">
        <v>30.518000000000001</v>
      </c>
      <c r="G688" s="70">
        <v>7.15</v>
      </c>
      <c r="H688" s="70">
        <v>0.3</v>
      </c>
      <c r="AB688" s="70" t="s">
        <v>3250</v>
      </c>
      <c r="AC688" s="70" t="s">
        <v>3732</v>
      </c>
      <c r="AD688" s="70" t="s">
        <v>3739</v>
      </c>
    </row>
    <row r="689" spans="1:30" s="70" customFormat="1">
      <c r="A689" s="70" t="s">
        <v>3740</v>
      </c>
      <c r="B689" s="70" t="s">
        <v>1206</v>
      </c>
      <c r="C689" s="70" t="s">
        <v>1922</v>
      </c>
      <c r="D689" s="70">
        <v>8.5</v>
      </c>
      <c r="E689" s="70">
        <v>0.30719999999999997</v>
      </c>
      <c r="F689" s="70">
        <v>27.672000000000001</v>
      </c>
      <c r="G689" s="70">
        <v>5.71</v>
      </c>
      <c r="H689" s="70">
        <v>0.28999999999999998</v>
      </c>
      <c r="AB689" s="70" t="s">
        <v>3250</v>
      </c>
      <c r="AC689" s="70" t="s">
        <v>3732</v>
      </c>
      <c r="AD689" s="70" t="s">
        <v>3740</v>
      </c>
    </row>
    <row r="690" spans="1:30" s="70" customFormat="1">
      <c r="A690" s="70" t="s">
        <v>3741</v>
      </c>
      <c r="B690" s="70" t="s">
        <v>1206</v>
      </c>
      <c r="C690" s="70" t="s">
        <v>1922</v>
      </c>
      <c r="D690" s="70">
        <v>10.25</v>
      </c>
      <c r="E690" s="70">
        <v>0.30168</v>
      </c>
      <c r="F690" s="70">
        <v>33.973999999999997</v>
      </c>
      <c r="G690" s="70">
        <v>4.9000000000000004</v>
      </c>
      <c r="H690" s="70">
        <v>0.28999999999999998</v>
      </c>
      <c r="AB690" s="70" t="s">
        <v>3250</v>
      </c>
      <c r="AC690" s="70" t="s">
        <v>3732</v>
      </c>
      <c r="AD690" s="70" t="s">
        <v>3741</v>
      </c>
    </row>
    <row r="691" spans="1:30" s="70" customFormat="1">
      <c r="A691" s="70" t="s">
        <v>3742</v>
      </c>
      <c r="B691" s="70" t="s">
        <v>1206</v>
      </c>
      <c r="C691" s="70" t="s">
        <v>1922</v>
      </c>
      <c r="D691" s="70">
        <v>10.25</v>
      </c>
      <c r="E691" s="70">
        <v>0.20135999999999901</v>
      </c>
      <c r="F691" s="70">
        <v>50.892000000000003</v>
      </c>
      <c r="G691" s="70">
        <v>4.9000000000000004</v>
      </c>
      <c r="H691" s="70">
        <v>0.28999999999999998</v>
      </c>
      <c r="AB691" s="70" t="s">
        <v>3250</v>
      </c>
      <c r="AC691" s="70" t="s">
        <v>3732</v>
      </c>
      <c r="AD691" s="70" t="s">
        <v>3742</v>
      </c>
    </row>
    <row r="692" spans="1:30" s="70" customFormat="1">
      <c r="A692" s="70" t="s">
        <v>3743</v>
      </c>
      <c r="B692" s="70" t="s">
        <v>1206</v>
      </c>
      <c r="C692" s="70" t="s">
        <v>1922</v>
      </c>
      <c r="D692" s="70">
        <v>12.25</v>
      </c>
      <c r="E692" s="70">
        <v>0.29352</v>
      </c>
      <c r="F692" s="70">
        <v>41.738</v>
      </c>
      <c r="G692" s="70">
        <v>4.2699999999999996</v>
      </c>
      <c r="H692" s="70">
        <v>0.28000000000000003</v>
      </c>
      <c r="AB692" s="70" t="s">
        <v>3250</v>
      </c>
      <c r="AC692" s="70" t="s">
        <v>3732</v>
      </c>
      <c r="AD692" s="70" t="s">
        <v>3743</v>
      </c>
    </row>
    <row r="693" spans="1:30" s="70" customFormat="1">
      <c r="A693" s="70" t="s">
        <v>3744</v>
      </c>
      <c r="B693" s="70" t="s">
        <v>1206</v>
      </c>
      <c r="C693" s="70" t="s">
        <v>1922</v>
      </c>
      <c r="D693" s="70">
        <v>6.5</v>
      </c>
      <c r="E693" s="70">
        <v>0.32496000000000003</v>
      </c>
      <c r="F693" s="70">
        <v>19.998999999999999</v>
      </c>
      <c r="G693" s="70">
        <v>7.15</v>
      </c>
      <c r="H693" s="70">
        <v>0.3</v>
      </c>
      <c r="AB693" s="70" t="s">
        <v>3250</v>
      </c>
      <c r="AC693" s="70" t="s">
        <v>3732</v>
      </c>
      <c r="AD693" s="70" t="s">
        <v>3744</v>
      </c>
    </row>
    <row r="694" spans="1:30" s="70" customFormat="1">
      <c r="A694" s="70" t="s">
        <v>3745</v>
      </c>
      <c r="B694" s="70" t="s">
        <v>1206</v>
      </c>
      <c r="C694" s="70" t="s">
        <v>1922</v>
      </c>
      <c r="D694" s="70">
        <v>6.5</v>
      </c>
      <c r="E694" s="70">
        <v>0.23483999999999999</v>
      </c>
      <c r="F694" s="70">
        <v>27.672000000000001</v>
      </c>
      <c r="G694" s="70">
        <v>7.15</v>
      </c>
      <c r="H694" s="70">
        <v>0.3</v>
      </c>
      <c r="AB694" s="70" t="s">
        <v>3250</v>
      </c>
      <c r="AC694" s="70" t="s">
        <v>3732</v>
      </c>
      <c r="AD694" s="70" t="s">
        <v>3745</v>
      </c>
    </row>
    <row r="695" spans="1:30" s="70" customFormat="1">
      <c r="A695" s="70" t="s">
        <v>3746</v>
      </c>
      <c r="B695" s="70" t="s">
        <v>1206</v>
      </c>
      <c r="C695" s="70" t="s">
        <v>1922</v>
      </c>
      <c r="D695" s="70">
        <v>8.5</v>
      </c>
      <c r="E695" s="70">
        <v>0.33611999999999997</v>
      </c>
      <c r="F695" s="70">
        <v>25.286999999999999</v>
      </c>
      <c r="G695" s="70">
        <v>5.71</v>
      </c>
      <c r="H695" s="70">
        <v>0.28999999999999998</v>
      </c>
      <c r="AB695" s="70" t="s">
        <v>3250</v>
      </c>
      <c r="AC695" s="70" t="s">
        <v>3732</v>
      </c>
      <c r="AD695" s="70" t="s">
        <v>3746</v>
      </c>
    </row>
    <row r="696" spans="1:30" s="70" customFormat="1">
      <c r="A696" s="70" t="s">
        <v>3747</v>
      </c>
      <c r="B696" s="70" t="s">
        <v>1206</v>
      </c>
      <c r="C696" s="70" t="s">
        <v>1922</v>
      </c>
      <c r="D696" s="70">
        <v>10.25</v>
      </c>
      <c r="E696" s="70">
        <v>0.31307999999999903</v>
      </c>
      <c r="F696" s="70">
        <v>32.743000000000002</v>
      </c>
      <c r="G696" s="70">
        <v>4.9000000000000004</v>
      </c>
      <c r="H696" s="70">
        <v>0.28999999999999998</v>
      </c>
      <c r="AB696" s="70" t="s">
        <v>3250</v>
      </c>
      <c r="AC696" s="70" t="s">
        <v>3732</v>
      </c>
      <c r="AD696" s="70" t="s">
        <v>3747</v>
      </c>
    </row>
    <row r="697" spans="1:30" s="70" customFormat="1">
      <c r="A697" s="70" t="s">
        <v>3748</v>
      </c>
      <c r="B697" s="70" t="s">
        <v>1206</v>
      </c>
      <c r="C697" s="70" t="s">
        <v>1922</v>
      </c>
      <c r="D697" s="70">
        <v>10.25</v>
      </c>
      <c r="E697" s="70">
        <v>0.22344</v>
      </c>
      <c r="F697" s="70">
        <v>45.878999999999998</v>
      </c>
      <c r="G697" s="70">
        <v>4.9000000000000004</v>
      </c>
      <c r="H697" s="70">
        <v>0.28999999999999998</v>
      </c>
      <c r="AB697" s="70" t="s">
        <v>3250</v>
      </c>
      <c r="AC697" s="70" t="s">
        <v>3732</v>
      </c>
      <c r="AD697" s="70" t="s">
        <v>3748</v>
      </c>
    </row>
    <row r="698" spans="1:30" s="70" customFormat="1">
      <c r="A698" s="70" t="s">
        <v>3749</v>
      </c>
      <c r="B698" s="70" t="s">
        <v>1206</v>
      </c>
      <c r="C698" s="70" t="s">
        <v>1922</v>
      </c>
      <c r="D698" s="70">
        <v>12.25</v>
      </c>
      <c r="E698" s="70">
        <v>0.32016</v>
      </c>
      <c r="F698" s="70">
        <v>38.26</v>
      </c>
      <c r="G698" s="70">
        <v>4.2699999999999996</v>
      </c>
      <c r="H698" s="70">
        <v>0.28000000000000003</v>
      </c>
      <c r="AB698" s="70" t="s">
        <v>3250</v>
      </c>
      <c r="AC698" s="70" t="s">
        <v>3732</v>
      </c>
      <c r="AD698" s="70" t="s">
        <v>3749</v>
      </c>
    </row>
    <row r="699" spans="1:30" s="70" customFormat="1">
      <c r="A699" s="70" t="s">
        <v>3750</v>
      </c>
      <c r="B699" s="70" t="s">
        <v>1206</v>
      </c>
      <c r="C699" s="70" t="s">
        <v>1922</v>
      </c>
      <c r="D699" s="70">
        <v>6.5</v>
      </c>
      <c r="E699" s="70">
        <v>0.28692000000000001</v>
      </c>
      <c r="F699" s="70">
        <v>22.65</v>
      </c>
      <c r="G699" s="70">
        <v>7.15</v>
      </c>
      <c r="H699" s="70">
        <v>0.3</v>
      </c>
      <c r="AB699" s="70" t="s">
        <v>3250</v>
      </c>
      <c r="AC699" s="70" t="s">
        <v>3732</v>
      </c>
      <c r="AD699" s="70" t="s">
        <v>3750</v>
      </c>
    </row>
    <row r="700" spans="1:30" s="70" customFormat="1">
      <c r="A700" s="70" t="s">
        <v>3751</v>
      </c>
      <c r="B700" s="70" t="s">
        <v>1206</v>
      </c>
      <c r="C700" s="70" t="s">
        <v>1922</v>
      </c>
      <c r="D700" s="70">
        <v>6.5</v>
      </c>
      <c r="E700" s="70">
        <v>0.20579999999999901</v>
      </c>
      <c r="F700" s="70">
        <v>31.593</v>
      </c>
      <c r="G700" s="70">
        <v>7.15</v>
      </c>
      <c r="H700" s="70">
        <v>0.3</v>
      </c>
      <c r="AB700" s="70" t="s">
        <v>3250</v>
      </c>
      <c r="AC700" s="70" t="s">
        <v>3732</v>
      </c>
      <c r="AD700" s="70" t="s">
        <v>3751</v>
      </c>
    </row>
    <row r="701" spans="1:30" s="70" customFormat="1">
      <c r="A701" s="70" t="s">
        <v>3752</v>
      </c>
      <c r="B701" s="70" t="s">
        <v>1206</v>
      </c>
      <c r="C701" s="70" t="s">
        <v>1922</v>
      </c>
      <c r="D701" s="70">
        <v>8.5</v>
      </c>
      <c r="E701" s="70">
        <v>0.29759999999999998</v>
      </c>
      <c r="F701" s="70">
        <v>28.562999999999999</v>
      </c>
      <c r="G701" s="70">
        <v>5.71</v>
      </c>
      <c r="H701" s="70">
        <v>0.28999999999999998</v>
      </c>
      <c r="AB701" s="70" t="s">
        <v>3250</v>
      </c>
      <c r="AC701" s="70" t="s">
        <v>3732</v>
      </c>
      <c r="AD701" s="70" t="s">
        <v>3752</v>
      </c>
    </row>
    <row r="702" spans="1:30" s="70" customFormat="1">
      <c r="A702" s="70" t="s">
        <v>3753</v>
      </c>
      <c r="B702" s="70" t="s">
        <v>1206</v>
      </c>
      <c r="C702" s="70" t="s">
        <v>1922</v>
      </c>
      <c r="D702" s="70">
        <v>10.25</v>
      </c>
      <c r="E702" s="70">
        <v>0.27911999999999998</v>
      </c>
      <c r="F702" s="70">
        <v>36.722000000000001</v>
      </c>
      <c r="G702" s="70">
        <v>4.9000000000000004</v>
      </c>
      <c r="H702" s="70">
        <v>0.28999999999999998</v>
      </c>
      <c r="AB702" s="70" t="s">
        <v>3250</v>
      </c>
      <c r="AC702" s="70" t="s">
        <v>3732</v>
      </c>
      <c r="AD702" s="70" t="s">
        <v>3753</v>
      </c>
    </row>
    <row r="703" spans="1:30" s="70" customFormat="1">
      <c r="A703" s="70" t="s">
        <v>3754</v>
      </c>
      <c r="B703" s="70" t="s">
        <v>1206</v>
      </c>
      <c r="C703" s="70" t="s">
        <v>1922</v>
      </c>
      <c r="D703" s="70">
        <v>10.25</v>
      </c>
      <c r="E703" s="70">
        <v>0.17951999999999901</v>
      </c>
      <c r="F703" s="70">
        <v>57.084000000000003</v>
      </c>
      <c r="G703" s="70">
        <v>4.9000000000000004</v>
      </c>
      <c r="H703" s="70">
        <v>0.28999999999999998</v>
      </c>
      <c r="AB703" s="70" t="s">
        <v>3250</v>
      </c>
      <c r="AC703" s="70" t="s">
        <v>3732</v>
      </c>
      <c r="AD703" s="70" t="s">
        <v>3754</v>
      </c>
    </row>
    <row r="704" spans="1:30" s="70" customFormat="1">
      <c r="A704" s="70" t="s">
        <v>3755</v>
      </c>
      <c r="B704" s="70" t="s">
        <v>1206</v>
      </c>
      <c r="C704" s="70" t="s">
        <v>1922</v>
      </c>
      <c r="D704" s="70">
        <v>12.25</v>
      </c>
      <c r="E704" s="70">
        <v>0.26700000000000002</v>
      </c>
      <c r="F704" s="70">
        <v>45.878999999999998</v>
      </c>
      <c r="G704" s="70">
        <v>4.2699999999999996</v>
      </c>
      <c r="H704" s="70">
        <v>0.28000000000000003</v>
      </c>
      <c r="AB704" s="70" t="s">
        <v>3250</v>
      </c>
      <c r="AC704" s="70" t="s">
        <v>3732</v>
      </c>
      <c r="AD704" s="70" t="s">
        <v>3755</v>
      </c>
    </row>
    <row r="705" spans="1:30" s="70" customFormat="1">
      <c r="A705" s="70" t="s">
        <v>3756</v>
      </c>
      <c r="B705" s="70" t="s">
        <v>1206</v>
      </c>
      <c r="C705" s="70" t="s">
        <v>1922</v>
      </c>
      <c r="D705" s="70">
        <v>48</v>
      </c>
      <c r="E705" s="70">
        <v>4.1399999999999997</v>
      </c>
      <c r="F705" s="70">
        <v>11.593</v>
      </c>
      <c r="G705" s="70">
        <v>1.83</v>
      </c>
      <c r="H705" s="70">
        <v>0.27</v>
      </c>
      <c r="AB705" s="70" t="s">
        <v>3250</v>
      </c>
      <c r="AC705" s="70" t="s">
        <v>3732</v>
      </c>
      <c r="AD705" s="70" t="s">
        <v>3756</v>
      </c>
    </row>
    <row r="706" spans="1:30" s="70" customFormat="1">
      <c r="A706" s="70" t="s">
        <v>3757</v>
      </c>
      <c r="B706" s="70" t="s">
        <v>1206</v>
      </c>
      <c r="C706" s="70" t="s">
        <v>1922</v>
      </c>
      <c r="D706" s="70">
        <v>48</v>
      </c>
      <c r="E706" s="70">
        <v>3.0396000000000001</v>
      </c>
      <c r="F706" s="70">
        <v>15.804</v>
      </c>
      <c r="G706" s="70">
        <v>1.83</v>
      </c>
      <c r="H706" s="70">
        <v>0.27</v>
      </c>
      <c r="AB706" s="70" t="s">
        <v>3250</v>
      </c>
      <c r="AC706" s="70" t="s">
        <v>3732</v>
      </c>
      <c r="AD706" s="70" t="s">
        <v>3757</v>
      </c>
    </row>
    <row r="707" spans="1:30" s="70" customFormat="1">
      <c r="A707" s="70" t="s">
        <v>3758</v>
      </c>
      <c r="B707" s="70" t="s">
        <v>1206</v>
      </c>
      <c r="C707" s="70" t="s">
        <v>1922</v>
      </c>
      <c r="D707" s="70">
        <v>48</v>
      </c>
      <c r="E707" s="70">
        <v>2.45688</v>
      </c>
      <c r="F707" s="70">
        <v>19.536999999999999</v>
      </c>
      <c r="G707" s="70">
        <v>1.83</v>
      </c>
      <c r="H707" s="70">
        <v>0.27</v>
      </c>
      <c r="AB707" s="70" t="s">
        <v>3250</v>
      </c>
      <c r="AC707" s="70" t="s">
        <v>3732</v>
      </c>
      <c r="AD707" s="70" t="s">
        <v>3758</v>
      </c>
    </row>
    <row r="708" spans="1:30" s="70" customFormat="1">
      <c r="A708" s="70" t="s">
        <v>3759</v>
      </c>
      <c r="B708" s="70" t="s">
        <v>1206</v>
      </c>
      <c r="C708" s="70" t="s">
        <v>1922</v>
      </c>
      <c r="D708" s="70">
        <v>48</v>
      </c>
      <c r="E708" s="70">
        <v>2.2296</v>
      </c>
      <c r="F708" s="70">
        <v>21.515999999999998</v>
      </c>
      <c r="G708" s="70">
        <v>1.83</v>
      </c>
      <c r="H708" s="70">
        <v>0.27</v>
      </c>
      <c r="AB708" s="70" t="s">
        <v>3250</v>
      </c>
      <c r="AC708" s="70" t="s">
        <v>3732</v>
      </c>
      <c r="AD708" s="70" t="s">
        <v>3759</v>
      </c>
    </row>
    <row r="709" spans="1:30" s="70" customFormat="1">
      <c r="A709" s="70" t="s">
        <v>3760</v>
      </c>
      <c r="B709" s="70" t="s">
        <v>1206</v>
      </c>
      <c r="C709" s="70" t="s">
        <v>1922</v>
      </c>
      <c r="D709" s="70">
        <v>4.5</v>
      </c>
      <c r="E709" s="70">
        <v>0.35304000000000002</v>
      </c>
      <c r="F709" s="70">
        <v>12.746</v>
      </c>
      <c r="G709" s="70">
        <v>9.89</v>
      </c>
      <c r="H709" s="70">
        <v>0.31</v>
      </c>
      <c r="AB709" s="70" t="s">
        <v>3250</v>
      </c>
      <c r="AC709" s="70" t="s">
        <v>3761</v>
      </c>
      <c r="AD709" s="70" t="s">
        <v>3760</v>
      </c>
    </row>
    <row r="710" spans="1:30" s="70" customFormat="1">
      <c r="A710" s="70" t="s">
        <v>3762</v>
      </c>
      <c r="B710" s="70" t="s">
        <v>1206</v>
      </c>
      <c r="C710" s="70" t="s">
        <v>1922</v>
      </c>
      <c r="D710" s="70">
        <v>4.5</v>
      </c>
      <c r="E710" s="70">
        <v>0.29208000000000001</v>
      </c>
      <c r="F710" s="70">
        <v>15.409000000000001</v>
      </c>
      <c r="G710" s="70">
        <v>9.89</v>
      </c>
      <c r="H710" s="70">
        <v>0.31</v>
      </c>
      <c r="AB710" s="70" t="s">
        <v>3250</v>
      </c>
      <c r="AC710" s="70" t="s">
        <v>3761</v>
      </c>
      <c r="AD710" s="70" t="s">
        <v>3762</v>
      </c>
    </row>
    <row r="711" spans="1:30" s="70" customFormat="1">
      <c r="A711" s="70" t="s">
        <v>3731</v>
      </c>
      <c r="B711" s="70" t="s">
        <v>1206</v>
      </c>
      <c r="C711" s="70" t="s">
        <v>1922</v>
      </c>
      <c r="D711" s="70">
        <v>6.5</v>
      </c>
      <c r="E711" s="70">
        <v>0.33695999999999998</v>
      </c>
      <c r="F711" s="70">
        <v>19.292999999999999</v>
      </c>
      <c r="G711" s="70">
        <v>7.15</v>
      </c>
      <c r="H711" s="70">
        <v>0.3</v>
      </c>
      <c r="AB711" s="70" t="s">
        <v>3250</v>
      </c>
      <c r="AC711" s="70" t="s">
        <v>3761</v>
      </c>
      <c r="AD711" s="70" t="s">
        <v>3731</v>
      </c>
    </row>
    <row r="712" spans="1:30" s="70" customFormat="1">
      <c r="A712" s="70" t="s">
        <v>3733</v>
      </c>
      <c r="B712" s="70" t="s">
        <v>1206</v>
      </c>
      <c r="C712" s="70" t="s">
        <v>1922</v>
      </c>
      <c r="D712" s="70">
        <v>6.5</v>
      </c>
      <c r="E712" s="70">
        <v>0.24767999999999901</v>
      </c>
      <c r="F712" s="70">
        <v>26.238</v>
      </c>
      <c r="G712" s="70">
        <v>7.15</v>
      </c>
      <c r="H712" s="70">
        <v>0.3</v>
      </c>
      <c r="AB712" s="70" t="s">
        <v>3250</v>
      </c>
      <c r="AC712" s="70" t="s">
        <v>3761</v>
      </c>
      <c r="AD712" s="70" t="s">
        <v>3733</v>
      </c>
    </row>
    <row r="713" spans="1:30" s="70" customFormat="1">
      <c r="A713" s="70" t="s">
        <v>3763</v>
      </c>
      <c r="B713" s="70" t="s">
        <v>1206</v>
      </c>
      <c r="C713" s="70" t="s">
        <v>1922</v>
      </c>
      <c r="D713" s="70">
        <v>8.25</v>
      </c>
      <c r="E713" s="70">
        <v>0.32363999999999998</v>
      </c>
      <c r="F713" s="70">
        <v>25.486999999999998</v>
      </c>
      <c r="G713" s="70">
        <v>5.85</v>
      </c>
      <c r="H713" s="70">
        <v>0.28999999999999998</v>
      </c>
      <c r="AB713" s="70" t="s">
        <v>3250</v>
      </c>
      <c r="AC713" s="70" t="s">
        <v>3761</v>
      </c>
      <c r="AD713" s="70" t="s">
        <v>3763</v>
      </c>
    </row>
    <row r="714" spans="1:30" s="70" customFormat="1">
      <c r="A714" s="70" t="s">
        <v>3735</v>
      </c>
      <c r="B714" s="70" t="s">
        <v>1206</v>
      </c>
      <c r="C714" s="70" t="s">
        <v>1922</v>
      </c>
      <c r="D714" s="70">
        <v>10.25</v>
      </c>
      <c r="E714" s="70">
        <v>0.32244</v>
      </c>
      <c r="F714" s="70">
        <v>31.792999999999999</v>
      </c>
      <c r="G714" s="70">
        <v>4.9000000000000004</v>
      </c>
      <c r="H714" s="70">
        <v>0.28999999999999998</v>
      </c>
      <c r="AB714" s="70" t="s">
        <v>3250</v>
      </c>
      <c r="AC714" s="70" t="s">
        <v>3761</v>
      </c>
      <c r="AD714" s="70" t="s">
        <v>3735</v>
      </c>
    </row>
    <row r="715" spans="1:30" s="70" customFormat="1">
      <c r="A715" s="70" t="s">
        <v>3736</v>
      </c>
      <c r="B715" s="70" t="s">
        <v>1206</v>
      </c>
      <c r="C715" s="70" t="s">
        <v>1922</v>
      </c>
      <c r="D715" s="70">
        <v>10.25</v>
      </c>
      <c r="E715" s="70">
        <v>0.2334</v>
      </c>
      <c r="F715" s="70">
        <v>43.914999999999999</v>
      </c>
      <c r="G715" s="70">
        <v>4.9000000000000004</v>
      </c>
      <c r="H715" s="70">
        <v>0.28999999999999998</v>
      </c>
      <c r="AB715" s="70" t="s">
        <v>3250</v>
      </c>
      <c r="AC715" s="70" t="s">
        <v>3761</v>
      </c>
      <c r="AD715" s="70" t="s">
        <v>3736</v>
      </c>
    </row>
    <row r="716" spans="1:30" s="70" customFormat="1">
      <c r="A716" s="70" t="s">
        <v>3737</v>
      </c>
      <c r="B716" s="70" t="s">
        <v>1206</v>
      </c>
      <c r="C716" s="70" t="s">
        <v>1922</v>
      </c>
      <c r="D716" s="70">
        <v>12.25</v>
      </c>
      <c r="E716" s="70">
        <v>0.31847999999999999</v>
      </c>
      <c r="F716" s="70">
        <v>38.46</v>
      </c>
      <c r="G716" s="70">
        <v>4.2699999999999996</v>
      </c>
      <c r="H716" s="70">
        <v>0.28000000000000003</v>
      </c>
      <c r="AB716" s="70" t="s">
        <v>3250</v>
      </c>
      <c r="AC716" s="70" t="s">
        <v>3761</v>
      </c>
      <c r="AD716" s="70" t="s">
        <v>3737</v>
      </c>
    </row>
    <row r="717" spans="1:30" s="70" customFormat="1">
      <c r="A717" s="70" t="s">
        <v>3764</v>
      </c>
      <c r="B717" s="70" t="s">
        <v>1206</v>
      </c>
      <c r="C717" s="70" t="s">
        <v>1922</v>
      </c>
      <c r="D717" s="70">
        <v>4.5</v>
      </c>
      <c r="E717" s="70">
        <v>0.35868</v>
      </c>
      <c r="F717" s="70">
        <v>12.545</v>
      </c>
      <c r="G717" s="70">
        <v>9.89</v>
      </c>
      <c r="H717" s="70">
        <v>0.31</v>
      </c>
      <c r="AB717" s="70" t="s">
        <v>3250</v>
      </c>
      <c r="AC717" s="70" t="s">
        <v>3761</v>
      </c>
      <c r="AD717" s="70" t="s">
        <v>3764</v>
      </c>
    </row>
    <row r="718" spans="1:30" s="70" customFormat="1">
      <c r="A718" s="70" t="s">
        <v>3765</v>
      </c>
      <c r="B718" s="70" t="s">
        <v>1206</v>
      </c>
      <c r="C718" s="70" t="s">
        <v>1922</v>
      </c>
      <c r="D718" s="70">
        <v>4.5</v>
      </c>
      <c r="E718" s="70">
        <v>0.30299999999999999</v>
      </c>
      <c r="F718" s="70">
        <v>14.853</v>
      </c>
      <c r="G718" s="70">
        <v>9.89</v>
      </c>
      <c r="H718" s="70">
        <v>0.31</v>
      </c>
      <c r="AB718" s="70" t="s">
        <v>3250</v>
      </c>
      <c r="AC718" s="70" t="s">
        <v>3761</v>
      </c>
      <c r="AD718" s="70" t="s">
        <v>3765</v>
      </c>
    </row>
    <row r="719" spans="1:30" s="70" customFormat="1">
      <c r="A719" s="70" t="s">
        <v>3738</v>
      </c>
      <c r="B719" s="70" t="s">
        <v>1206</v>
      </c>
      <c r="C719" s="70" t="s">
        <v>1922</v>
      </c>
      <c r="D719" s="70">
        <v>6.5</v>
      </c>
      <c r="E719" s="70">
        <v>0.35208</v>
      </c>
      <c r="F719" s="70">
        <v>18.46</v>
      </c>
      <c r="G719" s="70">
        <v>7.15</v>
      </c>
      <c r="H719" s="70">
        <v>0.3</v>
      </c>
      <c r="AB719" s="70" t="s">
        <v>3250</v>
      </c>
      <c r="AC719" s="70" t="s">
        <v>3761</v>
      </c>
      <c r="AD719" s="70" t="s">
        <v>3738</v>
      </c>
    </row>
    <row r="720" spans="1:30" s="70" customFormat="1">
      <c r="A720" s="70" t="s">
        <v>3739</v>
      </c>
      <c r="B720" s="70" t="s">
        <v>1206</v>
      </c>
      <c r="C720" s="70" t="s">
        <v>1922</v>
      </c>
      <c r="D720" s="70">
        <v>6.5</v>
      </c>
      <c r="E720" s="70">
        <v>0.26232</v>
      </c>
      <c r="F720" s="70">
        <v>24.776</v>
      </c>
      <c r="G720" s="70">
        <v>7.15</v>
      </c>
      <c r="H720" s="70">
        <v>0.3</v>
      </c>
      <c r="AB720" s="70" t="s">
        <v>3250</v>
      </c>
      <c r="AC720" s="70" t="s">
        <v>3761</v>
      </c>
      <c r="AD720" s="70" t="s">
        <v>3739</v>
      </c>
    </row>
    <row r="721" spans="1:30" s="70" customFormat="1">
      <c r="A721" s="70" t="s">
        <v>3766</v>
      </c>
      <c r="B721" s="70" t="s">
        <v>1206</v>
      </c>
      <c r="C721" s="70" t="s">
        <v>1922</v>
      </c>
      <c r="D721" s="70">
        <v>8.25</v>
      </c>
      <c r="E721" s="70">
        <v>0.34236</v>
      </c>
      <c r="F721" s="70">
        <v>24.100999999999999</v>
      </c>
      <c r="G721" s="70">
        <v>5.85</v>
      </c>
      <c r="H721" s="70">
        <v>0.28999999999999998</v>
      </c>
      <c r="AB721" s="70" t="s">
        <v>3250</v>
      </c>
      <c r="AC721" s="70" t="s">
        <v>3761</v>
      </c>
      <c r="AD721" s="70" t="s">
        <v>3766</v>
      </c>
    </row>
    <row r="722" spans="1:30" s="70" customFormat="1">
      <c r="A722" s="70" t="s">
        <v>3741</v>
      </c>
      <c r="B722" s="70" t="s">
        <v>1206</v>
      </c>
      <c r="C722" s="70" t="s">
        <v>1922</v>
      </c>
      <c r="D722" s="70">
        <v>10.25</v>
      </c>
      <c r="E722" s="70">
        <v>0.34499999999999997</v>
      </c>
      <c r="F722" s="70">
        <v>29.71</v>
      </c>
      <c r="G722" s="70">
        <v>4.9000000000000004</v>
      </c>
      <c r="H722" s="70">
        <v>0.28999999999999998</v>
      </c>
      <c r="AB722" s="70" t="s">
        <v>3250</v>
      </c>
      <c r="AC722" s="70" t="s">
        <v>3761</v>
      </c>
      <c r="AD722" s="70" t="s">
        <v>3741</v>
      </c>
    </row>
    <row r="723" spans="1:30" s="70" customFormat="1">
      <c r="A723" s="70" t="s">
        <v>3742</v>
      </c>
      <c r="B723" s="70" t="s">
        <v>1206</v>
      </c>
      <c r="C723" s="70" t="s">
        <v>1922</v>
      </c>
      <c r="D723" s="70">
        <v>10.25</v>
      </c>
      <c r="E723" s="70">
        <v>0.25547999999999998</v>
      </c>
      <c r="F723" s="70">
        <v>40.127000000000002</v>
      </c>
      <c r="G723" s="70">
        <v>4.9000000000000004</v>
      </c>
      <c r="H723" s="70">
        <v>0.28999999999999998</v>
      </c>
      <c r="AB723" s="70" t="s">
        <v>3250</v>
      </c>
      <c r="AC723" s="70" t="s">
        <v>3761</v>
      </c>
      <c r="AD723" s="70" t="s">
        <v>3742</v>
      </c>
    </row>
    <row r="724" spans="1:30" s="70" customFormat="1">
      <c r="A724" s="70" t="s">
        <v>3743</v>
      </c>
      <c r="B724" s="70" t="s">
        <v>1206</v>
      </c>
      <c r="C724" s="70" t="s">
        <v>1922</v>
      </c>
      <c r="D724" s="70">
        <v>12.25</v>
      </c>
      <c r="E724" s="70">
        <v>0.34511999999999998</v>
      </c>
      <c r="F724" s="70">
        <v>35.497</v>
      </c>
      <c r="G724" s="70">
        <v>4.2699999999999996</v>
      </c>
      <c r="H724" s="70">
        <v>0.28000000000000003</v>
      </c>
      <c r="AB724" s="70" t="s">
        <v>3250</v>
      </c>
      <c r="AC724" s="70" t="s">
        <v>3761</v>
      </c>
      <c r="AD724" s="70" t="s">
        <v>3743</v>
      </c>
    </row>
    <row r="725" spans="1:30" s="70" customFormat="1">
      <c r="A725" s="70" t="s">
        <v>3767</v>
      </c>
      <c r="B725" s="70" t="s">
        <v>1206</v>
      </c>
      <c r="C725" s="70" t="s">
        <v>1922</v>
      </c>
      <c r="D725" s="70">
        <v>4.5</v>
      </c>
      <c r="E725" s="70">
        <v>0.39311999999999903</v>
      </c>
      <c r="F725" s="70">
        <v>11.446999999999999</v>
      </c>
      <c r="G725" s="70">
        <v>9.89</v>
      </c>
      <c r="H725" s="70">
        <v>0.31</v>
      </c>
      <c r="AB725" s="70" t="s">
        <v>3250</v>
      </c>
      <c r="AC725" s="70" t="s">
        <v>3761</v>
      </c>
      <c r="AD725" s="70" t="s">
        <v>3767</v>
      </c>
    </row>
    <row r="726" spans="1:30" s="70" customFormat="1">
      <c r="A726" s="70" t="s">
        <v>3768</v>
      </c>
      <c r="B726" s="70" t="s">
        <v>1206</v>
      </c>
      <c r="C726" s="70" t="s">
        <v>1922</v>
      </c>
      <c r="D726" s="70">
        <v>4.5</v>
      </c>
      <c r="E726" s="70">
        <v>0.3306</v>
      </c>
      <c r="F726" s="70">
        <v>13.612</v>
      </c>
      <c r="G726" s="70">
        <v>9.89</v>
      </c>
      <c r="H726" s="70">
        <v>0.31</v>
      </c>
      <c r="AB726" s="70" t="s">
        <v>3250</v>
      </c>
      <c r="AC726" s="70" t="s">
        <v>3761</v>
      </c>
      <c r="AD726" s="70" t="s">
        <v>3768</v>
      </c>
    </row>
    <row r="727" spans="1:30" s="70" customFormat="1">
      <c r="A727" s="70" t="s">
        <v>3744</v>
      </c>
      <c r="B727" s="70" t="s">
        <v>1206</v>
      </c>
      <c r="C727" s="70" t="s">
        <v>1922</v>
      </c>
      <c r="D727" s="70">
        <v>6.5</v>
      </c>
      <c r="E727" s="70">
        <v>0.38279999999999997</v>
      </c>
      <c r="F727" s="70">
        <v>16.978999999999999</v>
      </c>
      <c r="G727" s="70">
        <v>7.15</v>
      </c>
      <c r="H727" s="70">
        <v>0.3</v>
      </c>
      <c r="AB727" s="70" t="s">
        <v>3250</v>
      </c>
      <c r="AC727" s="70" t="s">
        <v>3761</v>
      </c>
      <c r="AD727" s="70" t="s">
        <v>3744</v>
      </c>
    </row>
    <row r="728" spans="1:30" s="70" customFormat="1">
      <c r="A728" s="70" t="s">
        <v>3745</v>
      </c>
      <c r="B728" s="70" t="s">
        <v>1206</v>
      </c>
      <c r="C728" s="70" t="s">
        <v>1922</v>
      </c>
      <c r="D728" s="70">
        <v>6.5</v>
      </c>
      <c r="E728" s="70">
        <v>0.29927999999999999</v>
      </c>
      <c r="F728" s="70">
        <v>21.716000000000001</v>
      </c>
      <c r="G728" s="70">
        <v>7.15</v>
      </c>
      <c r="H728" s="70">
        <v>0.3</v>
      </c>
      <c r="AB728" s="70" t="s">
        <v>3250</v>
      </c>
      <c r="AC728" s="70" t="s">
        <v>3761</v>
      </c>
      <c r="AD728" s="70" t="s">
        <v>3745</v>
      </c>
    </row>
    <row r="729" spans="1:30" s="70" customFormat="1">
      <c r="A729" s="70" t="s">
        <v>3769</v>
      </c>
      <c r="B729" s="70" t="s">
        <v>1206</v>
      </c>
      <c r="C729" s="70" t="s">
        <v>1922</v>
      </c>
      <c r="D729" s="70">
        <v>8.25</v>
      </c>
      <c r="E729" s="70">
        <v>0.37991999999999998</v>
      </c>
      <c r="F729" s="70">
        <v>21.716000000000001</v>
      </c>
      <c r="G729" s="70">
        <v>5.85</v>
      </c>
      <c r="H729" s="70">
        <v>0.28999999999999998</v>
      </c>
      <c r="AB729" s="70" t="s">
        <v>3250</v>
      </c>
      <c r="AC729" s="70" t="s">
        <v>3761</v>
      </c>
      <c r="AD729" s="70" t="s">
        <v>3769</v>
      </c>
    </row>
    <row r="730" spans="1:30" s="70" customFormat="1">
      <c r="A730" s="70" t="s">
        <v>3747</v>
      </c>
      <c r="B730" s="70" t="s">
        <v>1206</v>
      </c>
      <c r="C730" s="70" t="s">
        <v>1922</v>
      </c>
      <c r="D730" s="70">
        <v>10.25</v>
      </c>
      <c r="E730" s="70">
        <v>0.37919999999999998</v>
      </c>
      <c r="F730" s="70">
        <v>27.030999999999999</v>
      </c>
      <c r="G730" s="70">
        <v>4.9000000000000004</v>
      </c>
      <c r="H730" s="70">
        <v>0.28999999999999998</v>
      </c>
      <c r="AB730" s="70" t="s">
        <v>3250</v>
      </c>
      <c r="AC730" s="70" t="s">
        <v>3761</v>
      </c>
      <c r="AD730" s="70" t="s">
        <v>3747</v>
      </c>
    </row>
    <row r="731" spans="1:30" s="70" customFormat="1">
      <c r="A731" s="70" t="s">
        <v>3748</v>
      </c>
      <c r="B731" s="70" t="s">
        <v>1206</v>
      </c>
      <c r="C731" s="70" t="s">
        <v>1922</v>
      </c>
      <c r="D731" s="70">
        <v>10.25</v>
      </c>
      <c r="E731" s="70">
        <v>0.3</v>
      </c>
      <c r="F731" s="70">
        <v>34.173999999999999</v>
      </c>
      <c r="G731" s="70">
        <v>4.9000000000000004</v>
      </c>
      <c r="H731" s="70">
        <v>0.28999999999999998</v>
      </c>
      <c r="AB731" s="70" t="s">
        <v>3250</v>
      </c>
      <c r="AC731" s="70" t="s">
        <v>3761</v>
      </c>
      <c r="AD731" s="70" t="s">
        <v>3748</v>
      </c>
    </row>
    <row r="732" spans="1:30" s="70" customFormat="1">
      <c r="A732" s="70" t="s">
        <v>3749</v>
      </c>
      <c r="B732" s="70" t="s">
        <v>1206</v>
      </c>
      <c r="C732" s="70" t="s">
        <v>1922</v>
      </c>
      <c r="D732" s="70">
        <v>12.25</v>
      </c>
      <c r="E732" s="70">
        <v>0.35843999999999998</v>
      </c>
      <c r="F732" s="70">
        <v>34.173999999999999</v>
      </c>
      <c r="G732" s="70">
        <v>4.2699999999999996</v>
      </c>
      <c r="H732" s="70">
        <v>0.28000000000000003</v>
      </c>
      <c r="AB732" s="70" t="s">
        <v>3250</v>
      </c>
      <c r="AC732" s="70" t="s">
        <v>3761</v>
      </c>
      <c r="AD732" s="70" t="s">
        <v>3749</v>
      </c>
    </row>
    <row r="733" spans="1:30" s="70" customFormat="1">
      <c r="A733" s="70" t="s">
        <v>3770</v>
      </c>
      <c r="B733" s="70" t="s">
        <v>1206</v>
      </c>
      <c r="C733" s="70" t="s">
        <v>1922</v>
      </c>
      <c r="D733" s="70">
        <v>4.5</v>
      </c>
      <c r="E733" s="70">
        <v>0.30299999999999999</v>
      </c>
      <c r="F733" s="70">
        <v>14.853</v>
      </c>
      <c r="G733" s="70">
        <v>9.89</v>
      </c>
      <c r="H733" s="70">
        <v>0.31</v>
      </c>
      <c r="AB733" s="70" t="s">
        <v>3250</v>
      </c>
      <c r="AC733" s="70" t="s">
        <v>3761</v>
      </c>
      <c r="AD733" s="70" t="s">
        <v>3770</v>
      </c>
    </row>
    <row r="734" spans="1:30" s="70" customFormat="1">
      <c r="A734" s="70" t="s">
        <v>3771</v>
      </c>
      <c r="B734" s="70" t="s">
        <v>1206</v>
      </c>
      <c r="C734" s="70" t="s">
        <v>1922</v>
      </c>
      <c r="D734" s="70">
        <v>4.5</v>
      </c>
      <c r="E734" s="70">
        <v>0.25968000000000002</v>
      </c>
      <c r="F734" s="70">
        <v>17.327999999999999</v>
      </c>
      <c r="G734" s="70">
        <v>9.89</v>
      </c>
      <c r="H734" s="70">
        <v>0.31</v>
      </c>
      <c r="AB734" s="70" t="s">
        <v>3250</v>
      </c>
      <c r="AC734" s="70" t="s">
        <v>3761</v>
      </c>
      <c r="AD734" s="70" t="s">
        <v>3771</v>
      </c>
    </row>
    <row r="735" spans="1:30" s="70" customFormat="1">
      <c r="A735" s="70" t="s">
        <v>3750</v>
      </c>
      <c r="B735" s="70" t="s">
        <v>1206</v>
      </c>
      <c r="C735" s="70" t="s">
        <v>1922</v>
      </c>
      <c r="D735" s="70">
        <v>6.5</v>
      </c>
      <c r="E735" s="70">
        <v>0.28452</v>
      </c>
      <c r="F735" s="70">
        <v>22.85</v>
      </c>
      <c r="G735" s="70">
        <v>7.15</v>
      </c>
      <c r="H735" s="70">
        <v>0.3</v>
      </c>
      <c r="AB735" s="70" t="s">
        <v>3250</v>
      </c>
      <c r="AC735" s="70" t="s">
        <v>3761</v>
      </c>
      <c r="AD735" s="70" t="s">
        <v>3750</v>
      </c>
    </row>
    <row r="736" spans="1:30" s="70" customFormat="1">
      <c r="A736" s="70" t="s">
        <v>3751</v>
      </c>
      <c r="B736" s="70" t="s">
        <v>1206</v>
      </c>
      <c r="C736" s="70" t="s">
        <v>1922</v>
      </c>
      <c r="D736" s="70">
        <v>6.5</v>
      </c>
      <c r="E736" s="70">
        <v>0.21876000000000001</v>
      </c>
      <c r="F736" s="70">
        <v>29.71</v>
      </c>
      <c r="G736" s="70">
        <v>7.15</v>
      </c>
      <c r="H736" s="70">
        <v>0.3</v>
      </c>
      <c r="AB736" s="70" t="s">
        <v>3250</v>
      </c>
      <c r="AC736" s="70" t="s">
        <v>3761</v>
      </c>
      <c r="AD736" s="70" t="s">
        <v>3751</v>
      </c>
    </row>
    <row r="737" spans="1:30" s="70" customFormat="1">
      <c r="A737" s="70" t="s">
        <v>3772</v>
      </c>
      <c r="B737" s="70" t="s">
        <v>1206</v>
      </c>
      <c r="C737" s="70" t="s">
        <v>1922</v>
      </c>
      <c r="D737" s="70">
        <v>8.25</v>
      </c>
      <c r="E737" s="70">
        <v>0.27767999999999998</v>
      </c>
      <c r="F737" s="70">
        <v>29.71</v>
      </c>
      <c r="G737" s="70">
        <v>5.85</v>
      </c>
      <c r="H737" s="70">
        <v>0.28999999999999998</v>
      </c>
      <c r="AB737" s="70" t="s">
        <v>3250</v>
      </c>
      <c r="AC737" s="70" t="s">
        <v>3761</v>
      </c>
      <c r="AD737" s="70" t="s">
        <v>3772</v>
      </c>
    </row>
    <row r="738" spans="1:30" s="70" customFormat="1">
      <c r="A738" s="70" t="s">
        <v>3753</v>
      </c>
      <c r="B738" s="70" t="s">
        <v>1206</v>
      </c>
      <c r="C738" s="70" t="s">
        <v>1922</v>
      </c>
      <c r="D738" s="70">
        <v>10.25</v>
      </c>
      <c r="E738" s="70">
        <v>0.27755999999999997</v>
      </c>
      <c r="F738" s="70">
        <v>36.921999999999997</v>
      </c>
      <c r="G738" s="70">
        <v>4.9000000000000004</v>
      </c>
      <c r="H738" s="70">
        <v>0.28999999999999998</v>
      </c>
      <c r="AB738" s="70" t="s">
        <v>3250</v>
      </c>
      <c r="AC738" s="70" t="s">
        <v>3761</v>
      </c>
      <c r="AD738" s="70" t="s">
        <v>3753</v>
      </c>
    </row>
    <row r="739" spans="1:30" s="70" customFormat="1">
      <c r="A739" s="70" t="s">
        <v>3754</v>
      </c>
      <c r="B739" s="70" t="s">
        <v>1206</v>
      </c>
      <c r="C739" s="70" t="s">
        <v>1922</v>
      </c>
      <c r="D739" s="70">
        <v>10.25</v>
      </c>
      <c r="E739" s="70">
        <v>0.21156</v>
      </c>
      <c r="F739" s="70">
        <v>48.46</v>
      </c>
      <c r="G739" s="70">
        <v>4.9000000000000004</v>
      </c>
      <c r="H739" s="70">
        <v>0.28999999999999998</v>
      </c>
      <c r="AB739" s="70" t="s">
        <v>3250</v>
      </c>
      <c r="AC739" s="70" t="s">
        <v>3761</v>
      </c>
      <c r="AD739" s="70" t="s">
        <v>3754</v>
      </c>
    </row>
    <row r="740" spans="1:30" s="70" customFormat="1">
      <c r="A740" s="70" t="s">
        <v>3755</v>
      </c>
      <c r="B740" s="70" t="s">
        <v>1206</v>
      </c>
      <c r="C740" s="70" t="s">
        <v>1922</v>
      </c>
      <c r="D740" s="70">
        <v>12.25</v>
      </c>
      <c r="E740" s="70">
        <v>0.27900000000000003</v>
      </c>
      <c r="F740" s="70">
        <v>43.914999999999999</v>
      </c>
      <c r="G740" s="70">
        <v>4.2699999999999996</v>
      </c>
      <c r="H740" s="70">
        <v>0.28000000000000003</v>
      </c>
      <c r="AB740" s="70" t="s">
        <v>3250</v>
      </c>
      <c r="AC740" s="70" t="s">
        <v>3761</v>
      </c>
      <c r="AD740" s="70" t="s">
        <v>3755</v>
      </c>
    </row>
    <row r="741" spans="1:30" s="70" customFormat="1">
      <c r="A741" s="70" t="s">
        <v>3773</v>
      </c>
      <c r="B741" s="70" t="s">
        <v>1206</v>
      </c>
      <c r="C741" s="70" t="s">
        <v>1922</v>
      </c>
      <c r="D741" s="70">
        <v>2.27</v>
      </c>
      <c r="E741" s="70">
        <v>1.1304000000000001</v>
      </c>
      <c r="F741" s="70">
        <v>2.0070000000000001</v>
      </c>
      <c r="G741" s="70">
        <v>29.09</v>
      </c>
      <c r="H741" s="70">
        <v>0.26</v>
      </c>
      <c r="AB741" s="70" t="s">
        <v>3250</v>
      </c>
      <c r="AC741" s="70" t="s">
        <v>3774</v>
      </c>
      <c r="AD741" s="70" t="s">
        <v>3773</v>
      </c>
    </row>
    <row r="742" spans="1:30" s="70" customFormat="1">
      <c r="A742" s="70" t="s">
        <v>3775</v>
      </c>
      <c r="B742" s="70" t="s">
        <v>1206</v>
      </c>
      <c r="C742" s="70" t="s">
        <v>1922</v>
      </c>
      <c r="D742" s="70">
        <v>1.83</v>
      </c>
      <c r="E742" s="70">
        <v>0.47039999999999998</v>
      </c>
      <c r="F742" s="70">
        <v>3.8889999999999998</v>
      </c>
      <c r="G742" s="70">
        <v>35.69</v>
      </c>
      <c r="H742" s="70">
        <v>0.26</v>
      </c>
      <c r="AB742" s="70" t="s">
        <v>3250</v>
      </c>
      <c r="AC742" s="70" t="s">
        <v>3774</v>
      </c>
      <c r="AD742" s="70" t="s">
        <v>3775</v>
      </c>
    </row>
    <row r="743" spans="1:30" s="70" customFormat="1">
      <c r="A743" s="70" t="s">
        <v>3776</v>
      </c>
      <c r="B743" s="70" t="s">
        <v>1206</v>
      </c>
      <c r="C743" s="70" t="s">
        <v>1922</v>
      </c>
      <c r="D743" s="70">
        <v>2.5499999999999998</v>
      </c>
      <c r="E743" s="70">
        <v>0.56040000000000001</v>
      </c>
      <c r="F743" s="70">
        <v>4.5259999999999998</v>
      </c>
      <c r="G743" s="70">
        <v>25.92</v>
      </c>
      <c r="H743" s="70">
        <v>0.26</v>
      </c>
      <c r="AB743" s="70" t="s">
        <v>3250</v>
      </c>
      <c r="AC743" s="70" t="s">
        <v>3774</v>
      </c>
      <c r="AD743" s="70" t="s">
        <v>3776</v>
      </c>
    </row>
    <row r="744" spans="1:30" s="70" customFormat="1">
      <c r="A744" s="70" t="s">
        <v>3777</v>
      </c>
      <c r="B744" s="70" t="s">
        <v>1206</v>
      </c>
      <c r="C744" s="70" t="s">
        <v>1922</v>
      </c>
      <c r="D744" s="70">
        <v>3.27</v>
      </c>
      <c r="E744" s="70">
        <v>0.66</v>
      </c>
      <c r="F744" s="70">
        <v>4.93</v>
      </c>
      <c r="G744" s="70">
        <v>20.440000000000001</v>
      </c>
      <c r="H744" s="70">
        <v>0.26</v>
      </c>
      <c r="AB744" s="70" t="s">
        <v>3250</v>
      </c>
      <c r="AC744" s="70" t="s">
        <v>3774</v>
      </c>
      <c r="AD744" s="70" t="s">
        <v>3777</v>
      </c>
    </row>
    <row r="745" spans="1:30" s="70" customFormat="1">
      <c r="A745" s="70" t="s">
        <v>3778</v>
      </c>
      <c r="B745" s="70" t="s">
        <v>1206</v>
      </c>
      <c r="C745" s="70" t="s">
        <v>1922</v>
      </c>
      <c r="D745" s="70">
        <v>4.47</v>
      </c>
      <c r="E745" s="70">
        <v>0.84</v>
      </c>
      <c r="F745" s="70">
        <v>5.3230000000000004</v>
      </c>
      <c r="G745" s="70">
        <v>15.23</v>
      </c>
      <c r="H745" s="70">
        <v>0.27</v>
      </c>
      <c r="AB745" s="70" t="s">
        <v>3250</v>
      </c>
      <c r="AC745" s="70" t="s">
        <v>3774</v>
      </c>
      <c r="AD745" s="70" t="s">
        <v>3778</v>
      </c>
    </row>
    <row r="746" spans="1:30" s="70" customFormat="1">
      <c r="A746" s="70" t="s">
        <v>3779</v>
      </c>
      <c r="B746" s="70" t="s">
        <v>1206</v>
      </c>
      <c r="C746" s="70" t="s">
        <v>1922</v>
      </c>
      <c r="D746" s="70">
        <v>5.67</v>
      </c>
      <c r="E746" s="70">
        <v>1.0104</v>
      </c>
      <c r="F746" s="70">
        <v>5.6020000000000003</v>
      </c>
      <c r="G746" s="70">
        <v>12.22</v>
      </c>
      <c r="H746" s="70">
        <v>0.27</v>
      </c>
      <c r="AB746" s="70" t="s">
        <v>3250</v>
      </c>
      <c r="AC746" s="70" t="s">
        <v>3774</v>
      </c>
      <c r="AD746" s="70" t="s">
        <v>3779</v>
      </c>
    </row>
    <row r="747" spans="1:30" s="70" customFormat="1">
      <c r="A747" s="70" t="s">
        <v>3780</v>
      </c>
      <c r="B747" s="70" t="s">
        <v>1206</v>
      </c>
      <c r="C747" s="70" t="s">
        <v>1922</v>
      </c>
      <c r="D747" s="70">
        <v>6.87</v>
      </c>
      <c r="E747" s="70">
        <v>1.1903999999999999</v>
      </c>
      <c r="F747" s="70">
        <v>5.7729999999999997</v>
      </c>
      <c r="G747" s="70">
        <v>10.26</v>
      </c>
      <c r="H747" s="70">
        <v>0.27</v>
      </c>
      <c r="AB747" s="70" t="s">
        <v>3250</v>
      </c>
      <c r="AC747" s="70" t="s">
        <v>3774</v>
      </c>
      <c r="AD747" s="70" t="s">
        <v>3780</v>
      </c>
    </row>
    <row r="748" spans="1:30" s="70" customFormat="1">
      <c r="A748" s="70" t="s">
        <v>3781</v>
      </c>
      <c r="B748" s="70" t="s">
        <v>1206</v>
      </c>
      <c r="C748" s="70" t="s">
        <v>1922</v>
      </c>
      <c r="D748" s="70">
        <v>8.07</v>
      </c>
      <c r="E748" s="70">
        <v>1.38</v>
      </c>
      <c r="F748" s="70">
        <v>5.8609999999999998</v>
      </c>
      <c r="G748" s="70">
        <v>8.8800000000000008</v>
      </c>
      <c r="H748" s="70">
        <v>0.27</v>
      </c>
      <c r="AB748" s="70" t="s">
        <v>3250</v>
      </c>
      <c r="AC748" s="70" t="s">
        <v>3774</v>
      </c>
      <c r="AD748" s="70" t="s">
        <v>3781</v>
      </c>
    </row>
    <row r="749" spans="1:30" s="70" customFormat="1">
      <c r="A749" s="70" t="s">
        <v>3782</v>
      </c>
      <c r="B749" s="70" t="s">
        <v>1206</v>
      </c>
      <c r="C749" s="70" t="s">
        <v>1922</v>
      </c>
      <c r="D749" s="70">
        <v>2.27</v>
      </c>
      <c r="E749" s="70">
        <v>0.83040000000000003</v>
      </c>
      <c r="F749" s="70">
        <v>2.7210000000000001</v>
      </c>
      <c r="G749" s="70">
        <v>29.09</v>
      </c>
      <c r="H749" s="70">
        <v>0.26</v>
      </c>
      <c r="AB749" s="70" t="s">
        <v>3250</v>
      </c>
      <c r="AC749" s="70" t="s">
        <v>3774</v>
      </c>
      <c r="AD749" s="70" t="s">
        <v>3782</v>
      </c>
    </row>
    <row r="750" spans="1:30" s="70" customFormat="1">
      <c r="A750" s="70" t="s">
        <v>3783</v>
      </c>
      <c r="B750" s="70" t="s">
        <v>1206</v>
      </c>
      <c r="C750" s="70" t="s">
        <v>1922</v>
      </c>
      <c r="D750" s="70">
        <v>1.83</v>
      </c>
      <c r="E750" s="70">
        <v>0.44040000000000001</v>
      </c>
      <c r="F750" s="70">
        <v>4.1500000000000004</v>
      </c>
      <c r="G750" s="70">
        <v>35.69</v>
      </c>
      <c r="H750" s="70">
        <v>0.26</v>
      </c>
      <c r="AB750" s="70" t="s">
        <v>3250</v>
      </c>
      <c r="AC750" s="70" t="s">
        <v>3774</v>
      </c>
      <c r="AD750" s="70" t="s">
        <v>3783</v>
      </c>
    </row>
    <row r="751" spans="1:30" s="70" customFormat="1">
      <c r="A751" s="70" t="s">
        <v>3784</v>
      </c>
      <c r="B751" s="70" t="s">
        <v>1206</v>
      </c>
      <c r="C751" s="70" t="s">
        <v>1922</v>
      </c>
      <c r="D751" s="70">
        <v>2.5499999999999998</v>
      </c>
      <c r="E751" s="70">
        <v>0.54</v>
      </c>
      <c r="F751" s="70">
        <v>4.7060000000000004</v>
      </c>
      <c r="G751" s="70">
        <v>25.92</v>
      </c>
      <c r="H751" s="70">
        <v>0.26</v>
      </c>
      <c r="AB751" s="70" t="s">
        <v>3250</v>
      </c>
      <c r="AC751" s="70" t="s">
        <v>3774</v>
      </c>
      <c r="AD751" s="70" t="s">
        <v>3784</v>
      </c>
    </row>
    <row r="752" spans="1:30" s="70" customFormat="1">
      <c r="A752" s="70" t="s">
        <v>3785</v>
      </c>
      <c r="B752" s="70" t="s">
        <v>1206</v>
      </c>
      <c r="C752" s="70" t="s">
        <v>1922</v>
      </c>
      <c r="D752" s="70">
        <v>3.27</v>
      </c>
      <c r="E752" s="70">
        <v>0.65039999999999998</v>
      </c>
      <c r="F752" s="70">
        <v>5.032</v>
      </c>
      <c r="G752" s="70">
        <v>20.440000000000001</v>
      </c>
      <c r="H752" s="70">
        <v>0.26</v>
      </c>
      <c r="AB752" s="70" t="s">
        <v>3250</v>
      </c>
      <c r="AC752" s="70" t="s">
        <v>3774</v>
      </c>
      <c r="AD752" s="70" t="s">
        <v>3785</v>
      </c>
    </row>
    <row r="753" spans="1:30" s="70" customFormat="1">
      <c r="A753" s="70" t="s">
        <v>3786</v>
      </c>
      <c r="B753" s="70" t="s">
        <v>1206</v>
      </c>
      <c r="C753" s="70" t="s">
        <v>1922</v>
      </c>
      <c r="D753" s="70">
        <v>4.47</v>
      </c>
      <c r="E753" s="70">
        <v>0.83040000000000003</v>
      </c>
      <c r="F753" s="70">
        <v>5.4</v>
      </c>
      <c r="G753" s="70">
        <v>15.23</v>
      </c>
      <c r="H753" s="70">
        <v>0.27</v>
      </c>
      <c r="AB753" s="70" t="s">
        <v>3250</v>
      </c>
      <c r="AC753" s="70" t="s">
        <v>3774</v>
      </c>
      <c r="AD753" s="70" t="s">
        <v>3786</v>
      </c>
    </row>
    <row r="754" spans="1:30" s="70" customFormat="1">
      <c r="A754" s="70" t="s">
        <v>3787</v>
      </c>
      <c r="B754" s="70" t="s">
        <v>1206</v>
      </c>
      <c r="C754" s="70" t="s">
        <v>1922</v>
      </c>
      <c r="D754" s="70">
        <v>5.67</v>
      </c>
      <c r="E754" s="70">
        <v>1.00464</v>
      </c>
      <c r="F754" s="70">
        <v>5.6440000000000001</v>
      </c>
      <c r="G754" s="70">
        <v>12.22</v>
      </c>
      <c r="H754" s="70">
        <v>0.27</v>
      </c>
      <c r="AB754" s="70" t="s">
        <v>3250</v>
      </c>
      <c r="AC754" s="70" t="s">
        <v>3774</v>
      </c>
      <c r="AD754" s="70" t="s">
        <v>3787</v>
      </c>
    </row>
    <row r="755" spans="1:30" s="70" customFormat="1">
      <c r="A755" s="70" t="s">
        <v>3788</v>
      </c>
      <c r="B755" s="70" t="s">
        <v>1206</v>
      </c>
      <c r="C755" s="70" t="s">
        <v>1922</v>
      </c>
      <c r="D755" s="70">
        <v>6.87</v>
      </c>
      <c r="E755" s="70">
        <v>1.1903999999999999</v>
      </c>
      <c r="F755" s="70">
        <v>5.7729999999999997</v>
      </c>
      <c r="G755" s="70">
        <v>10.26</v>
      </c>
      <c r="H755" s="70">
        <v>0.27</v>
      </c>
      <c r="AB755" s="70" t="s">
        <v>3250</v>
      </c>
      <c r="AC755" s="70" t="s">
        <v>3774</v>
      </c>
      <c r="AD755" s="70" t="s">
        <v>3788</v>
      </c>
    </row>
    <row r="756" spans="1:30" s="70" customFormat="1">
      <c r="A756" s="70" t="s">
        <v>3789</v>
      </c>
      <c r="B756" s="70" t="s">
        <v>1206</v>
      </c>
      <c r="C756" s="70" t="s">
        <v>1922</v>
      </c>
      <c r="D756" s="70">
        <v>8.07</v>
      </c>
      <c r="E756" s="70">
        <v>1.3704000000000001</v>
      </c>
      <c r="F756" s="70">
        <v>5.907</v>
      </c>
      <c r="G756" s="70">
        <v>8.8800000000000008</v>
      </c>
      <c r="H756" s="70">
        <v>0.27</v>
      </c>
      <c r="AB756" s="70" t="s">
        <v>3250</v>
      </c>
      <c r="AC756" s="70" t="s">
        <v>3774</v>
      </c>
      <c r="AD756" s="70" t="s">
        <v>3789</v>
      </c>
    </row>
    <row r="757" spans="1:30" s="70" customFormat="1">
      <c r="A757" s="70" t="s">
        <v>3790</v>
      </c>
      <c r="B757" s="70" t="s">
        <v>1206</v>
      </c>
      <c r="C757" s="70" t="s">
        <v>1922</v>
      </c>
      <c r="D757" s="70">
        <v>2.27</v>
      </c>
      <c r="E757" s="70">
        <v>0.69</v>
      </c>
      <c r="F757" s="70">
        <v>3.2989999999999999</v>
      </c>
      <c r="G757" s="70">
        <v>29.09</v>
      </c>
      <c r="H757" s="70">
        <v>0.26</v>
      </c>
      <c r="AB757" s="70" t="s">
        <v>3250</v>
      </c>
      <c r="AC757" s="70" t="s">
        <v>3774</v>
      </c>
      <c r="AD757" s="70" t="s">
        <v>3790</v>
      </c>
    </row>
    <row r="758" spans="1:30" s="70" customFormat="1">
      <c r="A758" s="70" t="s">
        <v>3791</v>
      </c>
      <c r="B758" s="70" t="s">
        <v>1206</v>
      </c>
      <c r="C758" s="70" t="s">
        <v>1922</v>
      </c>
      <c r="D758" s="70">
        <v>1.83</v>
      </c>
      <c r="E758" s="70">
        <v>0.41724</v>
      </c>
      <c r="F758" s="70">
        <v>4.3860000000000001</v>
      </c>
      <c r="G758" s="70">
        <v>35.69</v>
      </c>
      <c r="H758" s="70">
        <v>0.26</v>
      </c>
      <c r="AB758" s="70" t="s">
        <v>3250</v>
      </c>
      <c r="AC758" s="70" t="s">
        <v>3774</v>
      </c>
      <c r="AD758" s="70" t="s">
        <v>3791</v>
      </c>
    </row>
    <row r="759" spans="1:30" s="70" customFormat="1">
      <c r="A759" s="70" t="s">
        <v>3792</v>
      </c>
      <c r="B759" s="70" t="s">
        <v>1206</v>
      </c>
      <c r="C759" s="70" t="s">
        <v>1922</v>
      </c>
      <c r="D759" s="70">
        <v>2.5499999999999998</v>
      </c>
      <c r="E759" s="70">
        <v>0.53039999999999998</v>
      </c>
      <c r="F759" s="70">
        <v>4.8319999999999999</v>
      </c>
      <c r="G759" s="70">
        <v>25.92</v>
      </c>
      <c r="H759" s="70">
        <v>0.26</v>
      </c>
      <c r="AB759" s="70" t="s">
        <v>3250</v>
      </c>
      <c r="AC759" s="70" t="s">
        <v>3774</v>
      </c>
      <c r="AD759" s="70" t="s">
        <v>3792</v>
      </c>
    </row>
    <row r="760" spans="1:30" s="70" customFormat="1">
      <c r="A760" s="70" t="s">
        <v>3793</v>
      </c>
      <c r="B760" s="70" t="s">
        <v>1206</v>
      </c>
      <c r="C760" s="70" t="s">
        <v>1922</v>
      </c>
      <c r="D760" s="70">
        <v>3.27</v>
      </c>
      <c r="E760" s="70">
        <v>0.63647999999999905</v>
      </c>
      <c r="F760" s="70">
        <v>5.1379999999999999</v>
      </c>
      <c r="G760" s="70">
        <v>20.440000000000001</v>
      </c>
      <c r="H760" s="70">
        <v>0.26</v>
      </c>
      <c r="AB760" s="70" t="s">
        <v>3250</v>
      </c>
      <c r="AC760" s="70" t="s">
        <v>3774</v>
      </c>
      <c r="AD760" s="70" t="s">
        <v>3793</v>
      </c>
    </row>
    <row r="761" spans="1:30" s="70" customFormat="1">
      <c r="A761" s="70" t="s">
        <v>3794</v>
      </c>
      <c r="B761" s="70" t="s">
        <v>1206</v>
      </c>
      <c r="C761" s="70" t="s">
        <v>1922</v>
      </c>
      <c r="D761" s="70">
        <v>4.47</v>
      </c>
      <c r="E761" s="70">
        <v>0.8196</v>
      </c>
      <c r="F761" s="70">
        <v>5.4390000000000001</v>
      </c>
      <c r="G761" s="70">
        <v>15.23</v>
      </c>
      <c r="H761" s="70">
        <v>0.27</v>
      </c>
      <c r="AB761" s="70" t="s">
        <v>3250</v>
      </c>
      <c r="AC761" s="70" t="s">
        <v>3774</v>
      </c>
      <c r="AD761" s="70" t="s">
        <v>3794</v>
      </c>
    </row>
    <row r="762" spans="1:30" s="70" customFormat="1">
      <c r="A762" s="70" t="s">
        <v>3795</v>
      </c>
      <c r="B762" s="70" t="s">
        <v>1206</v>
      </c>
      <c r="C762" s="70" t="s">
        <v>1922</v>
      </c>
      <c r="D762" s="70">
        <v>5.67</v>
      </c>
      <c r="E762" s="70">
        <v>0.99960000000000004</v>
      </c>
      <c r="F762" s="70">
        <v>5.6859999999999999</v>
      </c>
      <c r="G762" s="70">
        <v>12.22</v>
      </c>
      <c r="H762" s="70">
        <v>0.27</v>
      </c>
      <c r="AB762" s="70" t="s">
        <v>3250</v>
      </c>
      <c r="AC762" s="70" t="s">
        <v>3774</v>
      </c>
      <c r="AD762" s="70" t="s">
        <v>3795</v>
      </c>
    </row>
    <row r="763" spans="1:30" s="70" customFormat="1">
      <c r="A763" s="70" t="s">
        <v>3796</v>
      </c>
      <c r="B763" s="70" t="s">
        <v>1206</v>
      </c>
      <c r="C763" s="70" t="s">
        <v>1922</v>
      </c>
      <c r="D763" s="70">
        <v>6.87</v>
      </c>
      <c r="E763" s="70">
        <v>1.1796</v>
      </c>
      <c r="F763" s="70">
        <v>5.8170000000000002</v>
      </c>
      <c r="G763" s="70">
        <v>10.26</v>
      </c>
      <c r="H763" s="70">
        <v>0.27</v>
      </c>
      <c r="AB763" s="70" t="s">
        <v>3250</v>
      </c>
      <c r="AC763" s="70" t="s">
        <v>3774</v>
      </c>
      <c r="AD763" s="70" t="s">
        <v>3796</v>
      </c>
    </row>
    <row r="764" spans="1:30" s="70" customFormat="1">
      <c r="A764" s="70" t="s">
        <v>3797</v>
      </c>
      <c r="B764" s="70" t="s">
        <v>1206</v>
      </c>
      <c r="C764" s="70" t="s">
        <v>1922</v>
      </c>
      <c r="D764" s="70">
        <v>8.07</v>
      </c>
      <c r="E764" s="70">
        <v>1.3704000000000001</v>
      </c>
      <c r="F764" s="70">
        <v>5.907</v>
      </c>
      <c r="G764" s="70">
        <v>8.8800000000000008</v>
      </c>
      <c r="H764" s="70">
        <v>0.27</v>
      </c>
      <c r="AB764" s="70" t="s">
        <v>3250</v>
      </c>
      <c r="AC764" s="70" t="s">
        <v>3774</v>
      </c>
      <c r="AD764" s="70" t="s">
        <v>3797</v>
      </c>
    </row>
    <row r="765" spans="1:30" s="70" customFormat="1">
      <c r="A765" s="70" t="s">
        <v>3798</v>
      </c>
      <c r="B765" s="70" t="s">
        <v>1206</v>
      </c>
      <c r="C765" s="70" t="s">
        <v>1922</v>
      </c>
      <c r="D765" s="70">
        <v>2.27</v>
      </c>
      <c r="E765" s="70">
        <v>1.1796</v>
      </c>
      <c r="F765" s="70">
        <v>1.9279999999999999</v>
      </c>
      <c r="G765" s="70">
        <v>29.09</v>
      </c>
      <c r="H765" s="70">
        <v>0.26</v>
      </c>
      <c r="AB765" s="70" t="s">
        <v>3250</v>
      </c>
      <c r="AC765" s="70" t="s">
        <v>3774</v>
      </c>
      <c r="AD765" s="70" t="s">
        <v>3798</v>
      </c>
    </row>
    <row r="766" spans="1:30" s="70" customFormat="1">
      <c r="A766" s="70" t="s">
        <v>3799</v>
      </c>
      <c r="B766" s="70" t="s">
        <v>1206</v>
      </c>
      <c r="C766" s="70" t="s">
        <v>1922</v>
      </c>
      <c r="D766" s="70">
        <v>1.83</v>
      </c>
      <c r="E766" s="70">
        <v>0.56040000000000001</v>
      </c>
      <c r="F766" s="70">
        <v>3.282</v>
      </c>
      <c r="G766" s="70">
        <v>35.69</v>
      </c>
      <c r="H766" s="70">
        <v>0.26</v>
      </c>
      <c r="AB766" s="70" t="s">
        <v>3250</v>
      </c>
      <c r="AC766" s="70" t="s">
        <v>3774</v>
      </c>
      <c r="AD766" s="70" t="s">
        <v>3799</v>
      </c>
    </row>
    <row r="767" spans="1:30" s="70" customFormat="1">
      <c r="A767" s="70" t="s">
        <v>3800</v>
      </c>
      <c r="B767" s="70" t="s">
        <v>1206</v>
      </c>
      <c r="C767" s="70" t="s">
        <v>1922</v>
      </c>
      <c r="D767" s="70">
        <v>2.5499999999999998</v>
      </c>
      <c r="E767" s="70">
        <v>0.6996</v>
      </c>
      <c r="F767" s="70">
        <v>3.6549999999999998</v>
      </c>
      <c r="G767" s="70">
        <v>25.92</v>
      </c>
      <c r="H767" s="70">
        <v>0.26</v>
      </c>
      <c r="AB767" s="70" t="s">
        <v>3250</v>
      </c>
      <c r="AC767" s="70" t="s">
        <v>3774</v>
      </c>
      <c r="AD767" s="70" t="s">
        <v>3800</v>
      </c>
    </row>
    <row r="768" spans="1:30" s="70" customFormat="1">
      <c r="A768" s="70" t="s">
        <v>3801</v>
      </c>
      <c r="B768" s="70" t="s">
        <v>1206</v>
      </c>
      <c r="C768" s="70" t="s">
        <v>1922</v>
      </c>
      <c r="D768" s="70">
        <v>3.27</v>
      </c>
      <c r="E768" s="70">
        <v>0.84960000000000002</v>
      </c>
      <c r="F768" s="70">
        <v>3.867</v>
      </c>
      <c r="G768" s="70">
        <v>20.440000000000001</v>
      </c>
      <c r="H768" s="70">
        <v>0.26</v>
      </c>
      <c r="AB768" s="70" t="s">
        <v>3250</v>
      </c>
      <c r="AC768" s="70" t="s">
        <v>3774</v>
      </c>
      <c r="AD768" s="70" t="s">
        <v>3801</v>
      </c>
    </row>
    <row r="769" spans="1:30" s="70" customFormat="1">
      <c r="A769" s="70" t="s">
        <v>3802</v>
      </c>
      <c r="B769" s="70" t="s">
        <v>1206</v>
      </c>
      <c r="C769" s="70" t="s">
        <v>1922</v>
      </c>
      <c r="D769" s="70">
        <v>4.47</v>
      </c>
      <c r="E769" s="70">
        <v>1.1004</v>
      </c>
      <c r="F769" s="70">
        <v>4.0759999999999996</v>
      </c>
      <c r="G769" s="70">
        <v>15.23</v>
      </c>
      <c r="H769" s="70">
        <v>0.27</v>
      </c>
      <c r="AB769" s="70" t="s">
        <v>3250</v>
      </c>
      <c r="AC769" s="70" t="s">
        <v>3774</v>
      </c>
      <c r="AD769" s="70" t="s">
        <v>3802</v>
      </c>
    </row>
    <row r="770" spans="1:30" s="70" customFormat="1">
      <c r="A770" s="70" t="s">
        <v>3803</v>
      </c>
      <c r="B770" s="70" t="s">
        <v>1206</v>
      </c>
      <c r="C770" s="70" t="s">
        <v>1922</v>
      </c>
      <c r="D770" s="70">
        <v>5.67</v>
      </c>
      <c r="E770" s="70">
        <v>1.35</v>
      </c>
      <c r="F770" s="70">
        <v>4.2009999999999996</v>
      </c>
      <c r="G770" s="70">
        <v>12.22</v>
      </c>
      <c r="H770" s="70">
        <v>0.27</v>
      </c>
      <c r="AB770" s="70" t="s">
        <v>3250</v>
      </c>
      <c r="AC770" s="70" t="s">
        <v>3774</v>
      </c>
      <c r="AD770" s="70" t="s">
        <v>3803</v>
      </c>
    </row>
    <row r="771" spans="1:30" s="70" customFormat="1">
      <c r="A771" s="70" t="s">
        <v>3804</v>
      </c>
      <c r="B771" s="70" t="s">
        <v>1206</v>
      </c>
      <c r="C771" s="70" t="s">
        <v>1922</v>
      </c>
      <c r="D771" s="70">
        <v>6.87</v>
      </c>
      <c r="E771" s="70">
        <v>1.6104000000000001</v>
      </c>
      <c r="F771" s="70">
        <v>4.2779999999999996</v>
      </c>
      <c r="G771" s="70">
        <v>10.26</v>
      </c>
      <c r="H771" s="70">
        <v>0.27</v>
      </c>
      <c r="AB771" s="70" t="s">
        <v>3250</v>
      </c>
      <c r="AC771" s="70" t="s">
        <v>3774</v>
      </c>
      <c r="AD771" s="70" t="s">
        <v>3804</v>
      </c>
    </row>
    <row r="772" spans="1:30" s="70" customFormat="1">
      <c r="A772" s="70" t="s">
        <v>3805</v>
      </c>
      <c r="B772" s="70" t="s">
        <v>1206</v>
      </c>
      <c r="C772" s="70" t="s">
        <v>1922</v>
      </c>
      <c r="D772" s="70">
        <v>8.07</v>
      </c>
      <c r="E772" s="70">
        <v>1.8599999999999901</v>
      </c>
      <c r="F772" s="70">
        <v>4.3310000000000004</v>
      </c>
      <c r="G772" s="70">
        <v>8.8800000000000008</v>
      </c>
      <c r="H772" s="70">
        <v>0.27</v>
      </c>
      <c r="AB772" s="70" t="s">
        <v>3250</v>
      </c>
      <c r="AC772" s="70" t="s">
        <v>3774</v>
      </c>
      <c r="AD772" s="70" t="s">
        <v>3805</v>
      </c>
    </row>
    <row r="773" spans="1:30" s="70" customFormat="1">
      <c r="A773" s="70" t="s">
        <v>3806</v>
      </c>
      <c r="B773" s="70" t="s">
        <v>1206</v>
      </c>
      <c r="C773" s="70" t="s">
        <v>1922</v>
      </c>
      <c r="D773" s="70">
        <v>2.27</v>
      </c>
      <c r="E773" s="70">
        <v>0.89999999999999902</v>
      </c>
      <c r="F773" s="70">
        <v>2.5169999999999999</v>
      </c>
      <c r="G773" s="70">
        <v>29.09</v>
      </c>
      <c r="H773" s="70">
        <v>0.26</v>
      </c>
      <c r="AB773" s="70" t="s">
        <v>3250</v>
      </c>
      <c r="AC773" s="70" t="s">
        <v>3774</v>
      </c>
      <c r="AD773" s="70" t="s">
        <v>3806</v>
      </c>
    </row>
    <row r="774" spans="1:30" s="70" customFormat="1">
      <c r="A774" s="70" t="s">
        <v>3807</v>
      </c>
      <c r="B774" s="70" t="s">
        <v>1206</v>
      </c>
      <c r="C774" s="70" t="s">
        <v>1922</v>
      </c>
      <c r="D774" s="70">
        <v>1.83</v>
      </c>
      <c r="E774" s="70">
        <v>0.53039999999999998</v>
      </c>
      <c r="F774" s="70">
        <v>3.4420000000000002</v>
      </c>
      <c r="G774" s="70">
        <v>35.69</v>
      </c>
      <c r="H774" s="70">
        <v>0.26</v>
      </c>
      <c r="AB774" s="70" t="s">
        <v>3250</v>
      </c>
      <c r="AC774" s="70" t="s">
        <v>3774</v>
      </c>
      <c r="AD774" s="70" t="s">
        <v>3807</v>
      </c>
    </row>
    <row r="775" spans="1:30" s="70" customFormat="1">
      <c r="A775" s="70" t="s">
        <v>3808</v>
      </c>
      <c r="B775" s="70" t="s">
        <v>1206</v>
      </c>
      <c r="C775" s="70" t="s">
        <v>1922</v>
      </c>
      <c r="D775" s="70">
        <v>2.5499999999999998</v>
      </c>
      <c r="E775" s="70">
        <v>0.66959999999999997</v>
      </c>
      <c r="F775" s="70">
        <v>3.823</v>
      </c>
      <c r="G775" s="70">
        <v>25.92</v>
      </c>
      <c r="H775" s="70">
        <v>0.26</v>
      </c>
      <c r="AB775" s="70" t="s">
        <v>3250</v>
      </c>
      <c r="AC775" s="70" t="s">
        <v>3774</v>
      </c>
      <c r="AD775" s="70" t="s">
        <v>3808</v>
      </c>
    </row>
    <row r="776" spans="1:30" s="70" customFormat="1">
      <c r="A776" s="70" t="s">
        <v>3809</v>
      </c>
      <c r="B776" s="70" t="s">
        <v>1206</v>
      </c>
      <c r="C776" s="70" t="s">
        <v>1922</v>
      </c>
      <c r="D776" s="70">
        <v>3.27</v>
      </c>
      <c r="E776" s="70">
        <v>0.8196</v>
      </c>
      <c r="F776" s="70">
        <v>3.9809999999999999</v>
      </c>
      <c r="G776" s="70">
        <v>20.440000000000001</v>
      </c>
      <c r="H776" s="70">
        <v>0.26</v>
      </c>
      <c r="AB776" s="70" t="s">
        <v>3250</v>
      </c>
      <c r="AC776" s="70" t="s">
        <v>3774</v>
      </c>
      <c r="AD776" s="70" t="s">
        <v>3809</v>
      </c>
    </row>
    <row r="777" spans="1:30" s="70" customFormat="1">
      <c r="A777" s="70" t="s">
        <v>3810</v>
      </c>
      <c r="B777" s="70" t="s">
        <v>1206</v>
      </c>
      <c r="C777" s="70" t="s">
        <v>1922</v>
      </c>
      <c r="D777" s="70">
        <v>4.47</v>
      </c>
      <c r="E777" s="70">
        <v>1.08</v>
      </c>
      <c r="F777" s="70">
        <v>4.1500000000000004</v>
      </c>
      <c r="G777" s="70">
        <v>15.23</v>
      </c>
      <c r="H777" s="70">
        <v>0.27</v>
      </c>
      <c r="AB777" s="70" t="s">
        <v>3250</v>
      </c>
      <c r="AC777" s="70" t="s">
        <v>3774</v>
      </c>
      <c r="AD777" s="70" t="s">
        <v>3810</v>
      </c>
    </row>
    <row r="778" spans="1:30" s="70" customFormat="1">
      <c r="A778" s="70" t="s">
        <v>3811</v>
      </c>
      <c r="B778" s="70" t="s">
        <v>1206</v>
      </c>
      <c r="C778" s="70" t="s">
        <v>1922</v>
      </c>
      <c r="D778" s="70">
        <v>5.67</v>
      </c>
      <c r="E778" s="70">
        <v>1.3295999999999999</v>
      </c>
      <c r="F778" s="70">
        <v>4.2519999999999998</v>
      </c>
      <c r="G778" s="70">
        <v>12.22</v>
      </c>
      <c r="H778" s="70">
        <v>0.27</v>
      </c>
      <c r="AB778" s="70" t="s">
        <v>3250</v>
      </c>
      <c r="AC778" s="70" t="s">
        <v>3774</v>
      </c>
      <c r="AD778" s="70" t="s">
        <v>3811</v>
      </c>
    </row>
    <row r="779" spans="1:30" s="70" customFormat="1">
      <c r="A779" s="70" t="s">
        <v>3812</v>
      </c>
      <c r="B779" s="70" t="s">
        <v>1206</v>
      </c>
      <c r="C779" s="70" t="s">
        <v>1922</v>
      </c>
      <c r="D779" s="70">
        <v>6.87</v>
      </c>
      <c r="E779" s="70">
        <v>1.5995999999999999</v>
      </c>
      <c r="F779" s="70">
        <v>4.3049999999999997</v>
      </c>
      <c r="G779" s="70">
        <v>10.26</v>
      </c>
      <c r="H779" s="70">
        <v>0.27</v>
      </c>
      <c r="AB779" s="70" t="s">
        <v>3250</v>
      </c>
      <c r="AC779" s="70" t="s">
        <v>3774</v>
      </c>
      <c r="AD779" s="70" t="s">
        <v>3812</v>
      </c>
    </row>
    <row r="780" spans="1:30" s="70" customFormat="1">
      <c r="A780" s="70" t="s">
        <v>3813</v>
      </c>
      <c r="B780" s="70" t="s">
        <v>1206</v>
      </c>
      <c r="C780" s="70" t="s">
        <v>1922</v>
      </c>
      <c r="D780" s="70">
        <v>8.07</v>
      </c>
      <c r="E780" s="70">
        <v>1.8504</v>
      </c>
      <c r="F780" s="70">
        <v>4.3579999999999997</v>
      </c>
      <c r="G780" s="70">
        <v>8.8800000000000008</v>
      </c>
      <c r="H780" s="70">
        <v>0.27</v>
      </c>
      <c r="AB780" s="70" t="s">
        <v>3250</v>
      </c>
      <c r="AC780" s="70" t="s">
        <v>3774</v>
      </c>
      <c r="AD780" s="70" t="s">
        <v>3813</v>
      </c>
    </row>
    <row r="781" spans="1:30" s="70" customFormat="1">
      <c r="A781" s="70" t="s">
        <v>3814</v>
      </c>
      <c r="B781" s="70" t="s">
        <v>1206</v>
      </c>
      <c r="C781" s="70" t="s">
        <v>1922</v>
      </c>
      <c r="D781" s="70">
        <v>2.27</v>
      </c>
      <c r="E781" s="70">
        <v>0.78</v>
      </c>
      <c r="F781" s="70">
        <v>2.895</v>
      </c>
      <c r="G781" s="70">
        <v>29.09</v>
      </c>
      <c r="H781" s="70">
        <v>0.26</v>
      </c>
      <c r="AB781" s="70" t="s">
        <v>3250</v>
      </c>
      <c r="AC781" s="70" t="s">
        <v>3774</v>
      </c>
      <c r="AD781" s="70" t="s">
        <v>3814</v>
      </c>
    </row>
    <row r="782" spans="1:30" s="70" customFormat="1">
      <c r="A782" s="70" t="s">
        <v>3815</v>
      </c>
      <c r="B782" s="70" t="s">
        <v>1206</v>
      </c>
      <c r="C782" s="70" t="s">
        <v>1922</v>
      </c>
      <c r="D782" s="70">
        <v>1.83</v>
      </c>
      <c r="E782" s="70">
        <v>0.51</v>
      </c>
      <c r="F782" s="70">
        <v>3.5750000000000002</v>
      </c>
      <c r="G782" s="70">
        <v>35.69</v>
      </c>
      <c r="H782" s="70">
        <v>0.26</v>
      </c>
      <c r="AB782" s="70" t="s">
        <v>3250</v>
      </c>
      <c r="AC782" s="70" t="s">
        <v>3774</v>
      </c>
      <c r="AD782" s="70" t="s">
        <v>3815</v>
      </c>
    </row>
    <row r="783" spans="1:30" s="70" customFormat="1">
      <c r="A783" s="70" t="s">
        <v>3816</v>
      </c>
      <c r="B783" s="70" t="s">
        <v>1206</v>
      </c>
      <c r="C783" s="70" t="s">
        <v>1922</v>
      </c>
      <c r="D783" s="70">
        <v>2.5499999999999998</v>
      </c>
      <c r="E783" s="70">
        <v>0.66959999999999997</v>
      </c>
      <c r="F783" s="70">
        <v>3.823</v>
      </c>
      <c r="G783" s="70">
        <v>25.92</v>
      </c>
      <c r="H783" s="70">
        <v>0.26</v>
      </c>
      <c r="AB783" s="70" t="s">
        <v>3250</v>
      </c>
      <c r="AC783" s="70" t="s">
        <v>3774</v>
      </c>
      <c r="AD783" s="70" t="s">
        <v>3816</v>
      </c>
    </row>
    <row r="784" spans="1:30" s="70" customFormat="1">
      <c r="A784" s="70" t="s">
        <v>3817</v>
      </c>
      <c r="B784" s="70" t="s">
        <v>1206</v>
      </c>
      <c r="C784" s="70" t="s">
        <v>1922</v>
      </c>
      <c r="D784" s="70">
        <v>3.27</v>
      </c>
      <c r="E784" s="70">
        <v>0.8196</v>
      </c>
      <c r="F784" s="70">
        <v>3.9809999999999999</v>
      </c>
      <c r="G784" s="70">
        <v>20.440000000000001</v>
      </c>
      <c r="H784" s="70">
        <v>0.26</v>
      </c>
      <c r="AB784" s="70" t="s">
        <v>3250</v>
      </c>
      <c r="AC784" s="70" t="s">
        <v>3774</v>
      </c>
      <c r="AD784" s="70" t="s">
        <v>3817</v>
      </c>
    </row>
    <row r="785" spans="1:30" s="70" customFormat="1">
      <c r="A785" s="70" t="s">
        <v>3818</v>
      </c>
      <c r="B785" s="70" t="s">
        <v>1206</v>
      </c>
      <c r="C785" s="70" t="s">
        <v>1922</v>
      </c>
      <c r="D785" s="70">
        <v>4.47</v>
      </c>
      <c r="E785" s="70">
        <v>1.08</v>
      </c>
      <c r="F785" s="70">
        <v>4.1500000000000004</v>
      </c>
      <c r="G785" s="70">
        <v>15.23</v>
      </c>
      <c r="H785" s="70">
        <v>0.27</v>
      </c>
      <c r="AB785" s="70" t="s">
        <v>3250</v>
      </c>
      <c r="AC785" s="70" t="s">
        <v>3774</v>
      </c>
      <c r="AD785" s="70" t="s">
        <v>3818</v>
      </c>
    </row>
    <row r="786" spans="1:30" s="70" customFormat="1">
      <c r="A786" s="70" t="s">
        <v>3819</v>
      </c>
      <c r="B786" s="70" t="s">
        <v>1206</v>
      </c>
      <c r="C786" s="70" t="s">
        <v>1922</v>
      </c>
      <c r="D786" s="70">
        <v>5.67</v>
      </c>
      <c r="E786" s="70">
        <v>1.3295999999999999</v>
      </c>
      <c r="F786" s="70">
        <v>4.2519999999999998</v>
      </c>
      <c r="G786" s="70">
        <v>12.22</v>
      </c>
      <c r="H786" s="70">
        <v>0.27</v>
      </c>
      <c r="AB786" s="70" t="s">
        <v>3250</v>
      </c>
      <c r="AC786" s="70" t="s">
        <v>3774</v>
      </c>
      <c r="AD786" s="70" t="s">
        <v>3819</v>
      </c>
    </row>
    <row r="787" spans="1:30" s="70" customFormat="1">
      <c r="A787" s="70" t="s">
        <v>3820</v>
      </c>
      <c r="B787" s="70" t="s">
        <v>1206</v>
      </c>
      <c r="C787" s="70" t="s">
        <v>1922</v>
      </c>
      <c r="D787" s="70">
        <v>6.87</v>
      </c>
      <c r="E787" s="70">
        <v>1.5995999999999999</v>
      </c>
      <c r="F787" s="70">
        <v>4.3049999999999997</v>
      </c>
      <c r="G787" s="70">
        <v>10.26</v>
      </c>
      <c r="H787" s="70">
        <v>0.27</v>
      </c>
      <c r="AB787" s="70" t="s">
        <v>3250</v>
      </c>
      <c r="AC787" s="70" t="s">
        <v>3774</v>
      </c>
      <c r="AD787" s="70" t="s">
        <v>3820</v>
      </c>
    </row>
    <row r="788" spans="1:30" s="70" customFormat="1">
      <c r="A788" s="70" t="s">
        <v>3821</v>
      </c>
      <c r="B788" s="70" t="s">
        <v>1206</v>
      </c>
      <c r="C788" s="70" t="s">
        <v>1922</v>
      </c>
      <c r="D788" s="70">
        <v>8.07</v>
      </c>
      <c r="E788" s="70">
        <v>1.8504</v>
      </c>
      <c r="F788" s="70">
        <v>4.3579999999999997</v>
      </c>
      <c r="G788" s="70">
        <v>8.8800000000000008</v>
      </c>
      <c r="H788" s="70">
        <v>0.27</v>
      </c>
      <c r="AB788" s="70" t="s">
        <v>3250</v>
      </c>
      <c r="AC788" s="70" t="s">
        <v>3774</v>
      </c>
      <c r="AD788" s="70" t="s">
        <v>3821</v>
      </c>
    </row>
    <row r="789" spans="1:30" s="70" customFormat="1">
      <c r="A789" s="70" t="s">
        <v>3822</v>
      </c>
      <c r="B789" s="70" t="s">
        <v>1206</v>
      </c>
      <c r="C789" s="70" t="s">
        <v>1922</v>
      </c>
      <c r="D789" s="70">
        <v>2.27</v>
      </c>
      <c r="E789" s="70">
        <v>1.1796</v>
      </c>
      <c r="F789" s="70">
        <v>1.9279999999999999</v>
      </c>
      <c r="G789" s="70">
        <v>29.09</v>
      </c>
      <c r="H789" s="70">
        <v>0.26</v>
      </c>
      <c r="AB789" s="70" t="s">
        <v>3250</v>
      </c>
      <c r="AC789" s="70" t="s">
        <v>3774</v>
      </c>
      <c r="AD789" s="70" t="s">
        <v>3822</v>
      </c>
    </row>
    <row r="790" spans="1:30" s="70" customFormat="1">
      <c r="A790" s="70" t="s">
        <v>3823</v>
      </c>
      <c r="B790" s="70" t="s">
        <v>1206</v>
      </c>
      <c r="C790" s="70" t="s">
        <v>1922</v>
      </c>
      <c r="D790" s="70">
        <v>1.83</v>
      </c>
      <c r="E790" s="70">
        <v>0.30959999999999999</v>
      </c>
      <c r="F790" s="70">
        <v>5.907</v>
      </c>
      <c r="G790" s="70">
        <v>35.69</v>
      </c>
      <c r="H790" s="70">
        <v>0.26</v>
      </c>
      <c r="AB790" s="70" t="s">
        <v>3250</v>
      </c>
      <c r="AC790" s="70" t="s">
        <v>3774</v>
      </c>
      <c r="AD790" s="70" t="s">
        <v>3823</v>
      </c>
    </row>
    <row r="791" spans="1:30" s="70" customFormat="1">
      <c r="A791" s="70" t="s">
        <v>3824</v>
      </c>
      <c r="B791" s="70" t="s">
        <v>1206</v>
      </c>
      <c r="C791" s="70" t="s">
        <v>1922</v>
      </c>
      <c r="D791" s="70">
        <v>2.5499999999999998</v>
      </c>
      <c r="E791" s="70">
        <v>0.28476000000000001</v>
      </c>
      <c r="F791" s="70">
        <v>8.9540000000000006</v>
      </c>
      <c r="G791" s="70">
        <v>25.92</v>
      </c>
      <c r="H791" s="70">
        <v>0.26</v>
      </c>
      <c r="AB791" s="70" t="s">
        <v>3250</v>
      </c>
      <c r="AC791" s="70" t="s">
        <v>3774</v>
      </c>
      <c r="AD791" s="70" t="s">
        <v>3824</v>
      </c>
    </row>
    <row r="792" spans="1:30" s="70" customFormat="1">
      <c r="A792" s="70" t="s">
        <v>3825</v>
      </c>
      <c r="B792" s="70" t="s">
        <v>1206</v>
      </c>
      <c r="C792" s="70" t="s">
        <v>1922</v>
      </c>
      <c r="D792" s="70">
        <v>3.27</v>
      </c>
      <c r="E792" s="70">
        <v>0.27311999999999997</v>
      </c>
      <c r="F792" s="70">
        <v>11.971</v>
      </c>
      <c r="G792" s="70">
        <v>20.440000000000001</v>
      </c>
      <c r="H792" s="70">
        <v>0.26</v>
      </c>
      <c r="AB792" s="70" t="s">
        <v>3250</v>
      </c>
      <c r="AC792" s="70" t="s">
        <v>3774</v>
      </c>
      <c r="AD792" s="70" t="s">
        <v>3825</v>
      </c>
    </row>
    <row r="793" spans="1:30" s="70" customFormat="1">
      <c r="A793" s="70" t="s">
        <v>3826</v>
      </c>
      <c r="B793" s="70" t="s">
        <v>1206</v>
      </c>
      <c r="C793" s="70" t="s">
        <v>1922</v>
      </c>
      <c r="D793" s="70">
        <v>4.47</v>
      </c>
      <c r="E793" s="70">
        <v>0.26279999999999998</v>
      </c>
      <c r="F793" s="70">
        <v>17.007000000000001</v>
      </c>
      <c r="G793" s="70">
        <v>15.23</v>
      </c>
      <c r="H793" s="70">
        <v>0.27</v>
      </c>
      <c r="AB793" s="70" t="s">
        <v>3250</v>
      </c>
      <c r="AC793" s="70" t="s">
        <v>3774</v>
      </c>
      <c r="AD793" s="70" t="s">
        <v>3826</v>
      </c>
    </row>
    <row r="794" spans="1:30" s="70" customFormat="1">
      <c r="A794" s="70" t="s">
        <v>3827</v>
      </c>
      <c r="B794" s="70" t="s">
        <v>1206</v>
      </c>
      <c r="C794" s="70" t="s">
        <v>1922</v>
      </c>
      <c r="D794" s="70">
        <v>5.67</v>
      </c>
      <c r="E794" s="70">
        <v>0.25919999999999999</v>
      </c>
      <c r="F794" s="70">
        <v>21.876999999999999</v>
      </c>
      <c r="G794" s="70">
        <v>12.22</v>
      </c>
      <c r="H794" s="70">
        <v>0.27</v>
      </c>
      <c r="AB794" s="70" t="s">
        <v>3250</v>
      </c>
      <c r="AC794" s="70" t="s">
        <v>3774</v>
      </c>
      <c r="AD794" s="70" t="s">
        <v>3827</v>
      </c>
    </row>
    <row r="795" spans="1:30" s="70" customFormat="1">
      <c r="A795" s="70" t="s">
        <v>3828</v>
      </c>
      <c r="B795" s="70" t="s">
        <v>1206</v>
      </c>
      <c r="C795" s="70" t="s">
        <v>1922</v>
      </c>
      <c r="D795" s="70">
        <v>6.87</v>
      </c>
      <c r="E795" s="70">
        <v>0.25512000000000001</v>
      </c>
      <c r="F795" s="70">
        <v>26.928000000000001</v>
      </c>
      <c r="G795" s="70">
        <v>10.26</v>
      </c>
      <c r="H795" s="70">
        <v>0.27</v>
      </c>
      <c r="AB795" s="70" t="s">
        <v>3250</v>
      </c>
      <c r="AC795" s="70" t="s">
        <v>3774</v>
      </c>
      <c r="AD795" s="70" t="s">
        <v>3828</v>
      </c>
    </row>
    <row r="796" spans="1:30" s="70" customFormat="1">
      <c r="A796" s="70" t="s">
        <v>3829</v>
      </c>
      <c r="B796" s="70" t="s">
        <v>1206</v>
      </c>
      <c r="C796" s="70" t="s">
        <v>1922</v>
      </c>
      <c r="D796" s="70">
        <v>8.07</v>
      </c>
      <c r="E796" s="70">
        <v>0.25691999999999998</v>
      </c>
      <c r="F796" s="70">
        <v>31.408000000000001</v>
      </c>
      <c r="G796" s="70">
        <v>8.8800000000000008</v>
      </c>
      <c r="H796" s="70">
        <v>0.27</v>
      </c>
      <c r="AB796" s="70" t="s">
        <v>3250</v>
      </c>
      <c r="AC796" s="70" t="s">
        <v>3774</v>
      </c>
      <c r="AD796" s="70" t="s">
        <v>3829</v>
      </c>
    </row>
    <row r="797" spans="1:30" s="70" customFormat="1">
      <c r="A797" s="70" t="s">
        <v>3830</v>
      </c>
      <c r="B797" s="70" t="s">
        <v>1206</v>
      </c>
      <c r="C797" s="70" t="s">
        <v>1922</v>
      </c>
      <c r="D797" s="70">
        <v>2.27</v>
      </c>
      <c r="E797" s="70">
        <v>0.89999999999999902</v>
      </c>
      <c r="F797" s="70">
        <v>2.5169999999999999</v>
      </c>
      <c r="G797" s="70">
        <v>29.09</v>
      </c>
      <c r="H797" s="70">
        <v>0.26</v>
      </c>
      <c r="AB797" s="70" t="s">
        <v>3250</v>
      </c>
      <c r="AC797" s="70" t="s">
        <v>3774</v>
      </c>
      <c r="AD797" s="70" t="s">
        <v>3830</v>
      </c>
    </row>
    <row r="798" spans="1:30" s="70" customFormat="1">
      <c r="A798" s="70" t="s">
        <v>3831</v>
      </c>
      <c r="B798" s="70" t="s">
        <v>1206</v>
      </c>
      <c r="C798" s="70" t="s">
        <v>1922</v>
      </c>
      <c r="D798" s="70">
        <v>1.83</v>
      </c>
      <c r="E798" s="70">
        <v>0.28139999999999998</v>
      </c>
      <c r="F798" s="70">
        <v>6.5030000000000001</v>
      </c>
      <c r="G798" s="70">
        <v>35.69</v>
      </c>
      <c r="H798" s="70">
        <v>0.26</v>
      </c>
      <c r="AB798" s="70" t="s">
        <v>3250</v>
      </c>
      <c r="AC798" s="70" t="s">
        <v>3774</v>
      </c>
      <c r="AD798" s="70" t="s">
        <v>3831</v>
      </c>
    </row>
    <row r="799" spans="1:30" s="70" customFormat="1">
      <c r="A799" s="70" t="s">
        <v>3832</v>
      </c>
      <c r="B799" s="70" t="s">
        <v>1206</v>
      </c>
      <c r="C799" s="70" t="s">
        <v>1922</v>
      </c>
      <c r="D799" s="70">
        <v>2.5499999999999998</v>
      </c>
      <c r="E799" s="70">
        <v>0.27</v>
      </c>
      <c r="F799" s="70">
        <v>9.4589999999999996</v>
      </c>
      <c r="G799" s="70">
        <v>25.92</v>
      </c>
      <c r="H799" s="70">
        <v>0.26</v>
      </c>
      <c r="AB799" s="70" t="s">
        <v>3250</v>
      </c>
      <c r="AC799" s="70" t="s">
        <v>3774</v>
      </c>
      <c r="AD799" s="70" t="s">
        <v>3832</v>
      </c>
    </row>
    <row r="800" spans="1:30" s="70" customFormat="1">
      <c r="A800" s="70" t="s">
        <v>3833</v>
      </c>
      <c r="B800" s="70" t="s">
        <v>1206</v>
      </c>
      <c r="C800" s="70" t="s">
        <v>1922</v>
      </c>
      <c r="D800" s="70">
        <v>3.27</v>
      </c>
      <c r="E800" s="70">
        <v>0.26195999999999903</v>
      </c>
      <c r="F800" s="70">
        <v>12.483000000000001</v>
      </c>
      <c r="G800" s="70">
        <v>20.440000000000001</v>
      </c>
      <c r="H800" s="70">
        <v>0.26</v>
      </c>
      <c r="AB800" s="70" t="s">
        <v>3250</v>
      </c>
      <c r="AC800" s="70" t="s">
        <v>3774</v>
      </c>
      <c r="AD800" s="70" t="s">
        <v>3833</v>
      </c>
    </row>
    <row r="801" spans="1:30" s="70" customFormat="1">
      <c r="A801" s="70" t="s">
        <v>3834</v>
      </c>
      <c r="B801" s="70" t="s">
        <v>1206</v>
      </c>
      <c r="C801" s="70" t="s">
        <v>1922</v>
      </c>
      <c r="D801" s="70">
        <v>4.47</v>
      </c>
      <c r="E801" s="70">
        <v>0.25296000000000002</v>
      </c>
      <c r="F801" s="70">
        <v>17.669</v>
      </c>
      <c r="G801" s="70">
        <v>15.23</v>
      </c>
      <c r="H801" s="70">
        <v>0.27</v>
      </c>
      <c r="AB801" s="70" t="s">
        <v>3250</v>
      </c>
      <c r="AC801" s="70" t="s">
        <v>3774</v>
      </c>
      <c r="AD801" s="70" t="s">
        <v>3834</v>
      </c>
    </row>
    <row r="802" spans="1:30" s="70" customFormat="1">
      <c r="A802" s="70" t="s">
        <v>3835</v>
      </c>
      <c r="B802" s="70" t="s">
        <v>1206</v>
      </c>
      <c r="C802" s="70" t="s">
        <v>1922</v>
      </c>
      <c r="D802" s="70">
        <v>5.67</v>
      </c>
      <c r="E802" s="70">
        <v>0.25308000000000003</v>
      </c>
      <c r="F802" s="70">
        <v>22.405999999999999</v>
      </c>
      <c r="G802" s="70">
        <v>12.22</v>
      </c>
      <c r="H802" s="70">
        <v>0.27</v>
      </c>
      <c r="AB802" s="70" t="s">
        <v>3250</v>
      </c>
      <c r="AC802" s="70" t="s">
        <v>3774</v>
      </c>
      <c r="AD802" s="70" t="s">
        <v>3835</v>
      </c>
    </row>
    <row r="803" spans="1:30" s="70" customFormat="1">
      <c r="A803" s="70" t="s">
        <v>3836</v>
      </c>
      <c r="B803" s="70" t="s">
        <v>1206</v>
      </c>
      <c r="C803" s="70" t="s">
        <v>1922</v>
      </c>
      <c r="D803" s="70">
        <v>6.87</v>
      </c>
      <c r="E803" s="70">
        <v>0.24779999999999999</v>
      </c>
      <c r="F803" s="70">
        <v>27.721</v>
      </c>
      <c r="G803" s="70">
        <v>10.26</v>
      </c>
      <c r="H803" s="70">
        <v>0.27</v>
      </c>
      <c r="AB803" s="70" t="s">
        <v>3250</v>
      </c>
      <c r="AC803" s="70" t="s">
        <v>3774</v>
      </c>
      <c r="AD803" s="70" t="s">
        <v>3836</v>
      </c>
    </row>
    <row r="804" spans="1:30" s="70" customFormat="1">
      <c r="A804" s="70" t="s">
        <v>3837</v>
      </c>
      <c r="B804" s="70" t="s">
        <v>1206</v>
      </c>
      <c r="C804" s="70" t="s">
        <v>1922</v>
      </c>
      <c r="D804" s="70">
        <v>8.07</v>
      </c>
      <c r="E804" s="70">
        <v>0.24840000000000001</v>
      </c>
      <c r="F804" s="70">
        <v>32.482999999999997</v>
      </c>
      <c r="G804" s="70">
        <v>8.8800000000000008</v>
      </c>
      <c r="H804" s="70">
        <v>0.27</v>
      </c>
      <c r="AB804" s="70" t="s">
        <v>3250</v>
      </c>
      <c r="AC804" s="70" t="s">
        <v>3774</v>
      </c>
      <c r="AD804" s="70" t="s">
        <v>3837</v>
      </c>
    </row>
    <row r="805" spans="1:30" s="70" customFormat="1">
      <c r="A805" s="70" t="s">
        <v>3838</v>
      </c>
      <c r="B805" s="70" t="s">
        <v>1206</v>
      </c>
      <c r="C805" s="70" t="s">
        <v>1922</v>
      </c>
      <c r="D805" s="70">
        <v>2.27</v>
      </c>
      <c r="E805" s="70">
        <v>0.78</v>
      </c>
      <c r="F805" s="70">
        <v>2.895</v>
      </c>
      <c r="G805" s="70">
        <v>29.09</v>
      </c>
      <c r="H805" s="70">
        <v>0.26</v>
      </c>
      <c r="AB805" s="70" t="s">
        <v>3250</v>
      </c>
      <c r="AC805" s="70" t="s">
        <v>3774</v>
      </c>
      <c r="AD805" s="70" t="s">
        <v>3838</v>
      </c>
    </row>
    <row r="806" spans="1:30" s="70" customFormat="1">
      <c r="A806" s="70" t="s">
        <v>3839</v>
      </c>
      <c r="B806" s="70" t="s">
        <v>1206</v>
      </c>
      <c r="C806" s="70" t="s">
        <v>1922</v>
      </c>
      <c r="D806" s="70">
        <v>1.83</v>
      </c>
      <c r="E806" s="70">
        <v>0.26519999999999999</v>
      </c>
      <c r="F806" s="70">
        <v>6.9020000000000001</v>
      </c>
      <c r="G806" s="70">
        <v>35.69</v>
      </c>
      <c r="H806" s="70">
        <v>0.26</v>
      </c>
      <c r="AB806" s="70" t="s">
        <v>3250</v>
      </c>
      <c r="AC806" s="70" t="s">
        <v>3774</v>
      </c>
      <c r="AD806" s="70" t="s">
        <v>3839</v>
      </c>
    </row>
    <row r="807" spans="1:30" s="70" customFormat="1">
      <c r="A807" s="70" t="s">
        <v>3840</v>
      </c>
      <c r="B807" s="70" t="s">
        <v>1206</v>
      </c>
      <c r="C807" s="70" t="s">
        <v>1922</v>
      </c>
      <c r="D807" s="70">
        <v>2.5499999999999998</v>
      </c>
      <c r="E807" s="70">
        <v>0.25751999999999903</v>
      </c>
      <c r="F807" s="70">
        <v>9.9030000000000005</v>
      </c>
      <c r="G807" s="70">
        <v>25.92</v>
      </c>
      <c r="H807" s="70">
        <v>0.26</v>
      </c>
      <c r="AB807" s="70" t="s">
        <v>3250</v>
      </c>
      <c r="AC807" s="70" t="s">
        <v>3774</v>
      </c>
      <c r="AD807" s="70" t="s">
        <v>3840</v>
      </c>
    </row>
    <row r="808" spans="1:30" s="70" customFormat="1">
      <c r="A808" s="70" t="s">
        <v>3841</v>
      </c>
      <c r="B808" s="70" t="s">
        <v>1206</v>
      </c>
      <c r="C808" s="70" t="s">
        <v>1922</v>
      </c>
      <c r="D808" s="70">
        <v>3.27</v>
      </c>
      <c r="E808" s="70">
        <v>0.25451999999999902</v>
      </c>
      <c r="F808" s="70">
        <v>12.849</v>
      </c>
      <c r="G808" s="70">
        <v>20.440000000000001</v>
      </c>
      <c r="H808" s="70">
        <v>0.26</v>
      </c>
      <c r="AB808" s="70" t="s">
        <v>3250</v>
      </c>
      <c r="AC808" s="70" t="s">
        <v>3774</v>
      </c>
      <c r="AD808" s="70" t="s">
        <v>3841</v>
      </c>
    </row>
    <row r="809" spans="1:30" s="70" customFormat="1">
      <c r="A809" s="70" t="s">
        <v>3842</v>
      </c>
      <c r="B809" s="70" t="s">
        <v>1206</v>
      </c>
      <c r="C809" s="70" t="s">
        <v>1922</v>
      </c>
      <c r="D809" s="70">
        <v>4.47</v>
      </c>
      <c r="E809" s="70">
        <v>0.24804000000000001</v>
      </c>
      <c r="F809" s="70">
        <v>18.018000000000001</v>
      </c>
      <c r="G809" s="70">
        <v>15.23</v>
      </c>
      <c r="H809" s="70">
        <v>0.27</v>
      </c>
      <c r="AB809" s="70" t="s">
        <v>3250</v>
      </c>
      <c r="AC809" s="70" t="s">
        <v>3774</v>
      </c>
      <c r="AD809" s="70" t="s">
        <v>3842</v>
      </c>
    </row>
    <row r="810" spans="1:30" s="70" customFormat="1">
      <c r="A810" s="70" t="s">
        <v>3843</v>
      </c>
      <c r="B810" s="70" t="s">
        <v>1206</v>
      </c>
      <c r="C810" s="70" t="s">
        <v>1922</v>
      </c>
      <c r="D810" s="70">
        <v>5.67</v>
      </c>
      <c r="E810" s="70">
        <v>0.24696000000000001</v>
      </c>
      <c r="F810" s="70">
        <v>22.96</v>
      </c>
      <c r="G810" s="70">
        <v>12.22</v>
      </c>
      <c r="H810" s="70">
        <v>0.27</v>
      </c>
      <c r="AB810" s="70" t="s">
        <v>3250</v>
      </c>
      <c r="AC810" s="70" t="s">
        <v>3774</v>
      </c>
      <c r="AD810" s="70" t="s">
        <v>3843</v>
      </c>
    </row>
    <row r="811" spans="1:30" s="70" customFormat="1">
      <c r="A811" s="70" t="s">
        <v>3844</v>
      </c>
      <c r="B811" s="70" t="s">
        <v>1206</v>
      </c>
      <c r="C811" s="70" t="s">
        <v>1922</v>
      </c>
      <c r="D811" s="70">
        <v>6.87</v>
      </c>
      <c r="E811" s="70">
        <v>0.24779999999999999</v>
      </c>
      <c r="F811" s="70">
        <v>27.721</v>
      </c>
      <c r="G811" s="70">
        <v>10.26</v>
      </c>
      <c r="H811" s="70">
        <v>0.27</v>
      </c>
      <c r="AB811" s="70" t="s">
        <v>3250</v>
      </c>
      <c r="AC811" s="70" t="s">
        <v>3774</v>
      </c>
      <c r="AD811" s="70" t="s">
        <v>3844</v>
      </c>
    </row>
    <row r="812" spans="1:30" s="70" customFormat="1">
      <c r="A812" s="70" t="s">
        <v>3845</v>
      </c>
      <c r="B812" s="70" t="s">
        <v>1206</v>
      </c>
      <c r="C812" s="70" t="s">
        <v>1922</v>
      </c>
      <c r="D812" s="70">
        <v>8.07</v>
      </c>
      <c r="E812" s="70">
        <v>0.24840000000000001</v>
      </c>
      <c r="F812" s="70">
        <v>32.482999999999997</v>
      </c>
      <c r="G812" s="70">
        <v>8.8800000000000008</v>
      </c>
      <c r="H812" s="70">
        <v>0.27</v>
      </c>
      <c r="AB812" s="70" t="s">
        <v>3250</v>
      </c>
      <c r="AC812" s="70" t="s">
        <v>3774</v>
      </c>
      <c r="AD812" s="70" t="s">
        <v>3845</v>
      </c>
    </row>
    <row r="813" spans="1:30" s="70" customFormat="1">
      <c r="A813" s="70" t="s">
        <v>3846</v>
      </c>
      <c r="B813" s="70" t="s">
        <v>1206</v>
      </c>
      <c r="C813" s="70" t="s">
        <v>1922</v>
      </c>
      <c r="D813" s="70">
        <v>2.52</v>
      </c>
      <c r="E813" s="70">
        <v>1.2804</v>
      </c>
      <c r="F813" s="70">
        <v>1.9750000000000001</v>
      </c>
      <c r="G813" s="70">
        <v>41.9</v>
      </c>
      <c r="H813" s="70">
        <v>0.26</v>
      </c>
      <c r="AB813" s="70" t="s">
        <v>3250</v>
      </c>
      <c r="AC813" s="70" t="s">
        <v>3774</v>
      </c>
      <c r="AD813" s="70" t="s">
        <v>3846</v>
      </c>
    </row>
    <row r="814" spans="1:30" s="70" customFormat="1">
      <c r="A814" s="70" t="s">
        <v>3847</v>
      </c>
      <c r="B814" s="70" t="s">
        <v>1206</v>
      </c>
      <c r="C814" s="70" t="s">
        <v>1922</v>
      </c>
      <c r="D814" s="70">
        <v>2.08</v>
      </c>
      <c r="E814" s="70">
        <v>0.48624000000000001</v>
      </c>
      <c r="F814" s="70">
        <v>4.2779999999999996</v>
      </c>
      <c r="G814" s="70">
        <v>50.36</v>
      </c>
      <c r="H814" s="70">
        <v>0.25</v>
      </c>
      <c r="AB814" s="70" t="s">
        <v>3250</v>
      </c>
      <c r="AC814" s="70" t="s">
        <v>3774</v>
      </c>
      <c r="AD814" s="70" t="s">
        <v>3847</v>
      </c>
    </row>
    <row r="815" spans="1:30" s="70" customFormat="1">
      <c r="A815" s="70" t="s">
        <v>3848</v>
      </c>
      <c r="B815" s="70" t="s">
        <v>1206</v>
      </c>
      <c r="C815" s="70" t="s">
        <v>1922</v>
      </c>
      <c r="D815" s="70">
        <v>2.8</v>
      </c>
      <c r="E815" s="70">
        <v>0.53039999999999998</v>
      </c>
      <c r="F815" s="70">
        <v>5.2850000000000001</v>
      </c>
      <c r="G815" s="70">
        <v>37.69</v>
      </c>
      <c r="H815" s="70">
        <v>0.26</v>
      </c>
      <c r="AB815" s="70" t="s">
        <v>3250</v>
      </c>
      <c r="AC815" s="70" t="s">
        <v>3774</v>
      </c>
      <c r="AD815" s="70" t="s">
        <v>3848</v>
      </c>
    </row>
    <row r="816" spans="1:30" s="70" customFormat="1">
      <c r="A816" s="70" t="s">
        <v>3849</v>
      </c>
      <c r="B816" s="70" t="s">
        <v>1206</v>
      </c>
      <c r="C816" s="70" t="s">
        <v>1922</v>
      </c>
      <c r="D816" s="70">
        <v>3.52</v>
      </c>
      <c r="E816" s="70">
        <v>0.59040000000000004</v>
      </c>
      <c r="F816" s="70">
        <v>5.9530000000000003</v>
      </c>
      <c r="G816" s="70">
        <v>30.2</v>
      </c>
      <c r="H816" s="70">
        <v>0.26</v>
      </c>
      <c r="AB816" s="70" t="s">
        <v>3250</v>
      </c>
      <c r="AC816" s="70" t="s">
        <v>3774</v>
      </c>
      <c r="AD816" s="70" t="s">
        <v>3849</v>
      </c>
    </row>
    <row r="817" spans="1:30" s="70" customFormat="1">
      <c r="A817" s="70" t="s">
        <v>3850</v>
      </c>
      <c r="B817" s="70" t="s">
        <v>1206</v>
      </c>
      <c r="C817" s="70" t="s">
        <v>1922</v>
      </c>
      <c r="D817" s="70">
        <v>4.72</v>
      </c>
      <c r="E817" s="70">
        <v>0.6996</v>
      </c>
      <c r="F817" s="70">
        <v>6.726</v>
      </c>
      <c r="G817" s="70">
        <v>22.79</v>
      </c>
      <c r="H817" s="70">
        <v>0.26</v>
      </c>
      <c r="AB817" s="70" t="s">
        <v>3250</v>
      </c>
      <c r="AC817" s="70" t="s">
        <v>3774</v>
      </c>
      <c r="AD817" s="70" t="s">
        <v>3850</v>
      </c>
    </row>
    <row r="818" spans="1:30" s="70" customFormat="1">
      <c r="A818" s="70" t="s">
        <v>3851</v>
      </c>
      <c r="B818" s="70" t="s">
        <v>1206</v>
      </c>
      <c r="C818" s="70" t="s">
        <v>1922</v>
      </c>
      <c r="D818" s="70">
        <v>5.92</v>
      </c>
      <c r="E818" s="70">
        <v>0.81323999999999996</v>
      </c>
      <c r="F818" s="70">
        <v>7.28</v>
      </c>
      <c r="G818" s="70">
        <v>18.37</v>
      </c>
      <c r="H818" s="70">
        <v>0.26</v>
      </c>
      <c r="AB818" s="70" t="s">
        <v>3250</v>
      </c>
      <c r="AC818" s="70" t="s">
        <v>3774</v>
      </c>
      <c r="AD818" s="70" t="s">
        <v>3851</v>
      </c>
    </row>
    <row r="819" spans="1:30" s="70" customFormat="1">
      <c r="A819" s="70" t="s">
        <v>3852</v>
      </c>
      <c r="B819" s="70" t="s">
        <v>1206</v>
      </c>
      <c r="C819" s="70" t="s">
        <v>1922</v>
      </c>
      <c r="D819" s="70">
        <v>7.12</v>
      </c>
      <c r="E819" s="70">
        <v>0.93371999999999999</v>
      </c>
      <c r="F819" s="70">
        <v>7.625</v>
      </c>
      <c r="G819" s="70">
        <v>15.45</v>
      </c>
      <c r="H819" s="70">
        <v>0.27</v>
      </c>
      <c r="AB819" s="70" t="s">
        <v>3250</v>
      </c>
      <c r="AC819" s="70" t="s">
        <v>3774</v>
      </c>
      <c r="AD819" s="70" t="s">
        <v>3852</v>
      </c>
    </row>
    <row r="820" spans="1:30" s="70" customFormat="1">
      <c r="A820" s="70" t="s">
        <v>3853</v>
      </c>
      <c r="B820" s="70" t="s">
        <v>1206</v>
      </c>
      <c r="C820" s="70" t="s">
        <v>1922</v>
      </c>
      <c r="D820" s="70">
        <v>8.32</v>
      </c>
      <c r="E820" s="70">
        <v>1.0499999999999901</v>
      </c>
      <c r="F820" s="70">
        <v>7.9219999999999997</v>
      </c>
      <c r="G820" s="70">
        <v>13.37</v>
      </c>
      <c r="H820" s="70">
        <v>0.27</v>
      </c>
      <c r="AB820" s="70" t="s">
        <v>3250</v>
      </c>
      <c r="AC820" s="70" t="s">
        <v>3774</v>
      </c>
      <c r="AD820" s="70" t="s">
        <v>3853</v>
      </c>
    </row>
    <row r="821" spans="1:30" s="70" customFormat="1">
      <c r="A821" s="70" t="s">
        <v>3854</v>
      </c>
      <c r="B821" s="70" t="s">
        <v>1206</v>
      </c>
      <c r="C821" s="70" t="s">
        <v>1922</v>
      </c>
      <c r="D821" s="70">
        <v>2.27</v>
      </c>
      <c r="E821" s="70">
        <v>0.81</v>
      </c>
      <c r="F821" s="70">
        <v>2.8</v>
      </c>
      <c r="G821" s="70">
        <v>29.09</v>
      </c>
      <c r="H821" s="70">
        <v>0.26</v>
      </c>
      <c r="AB821" s="70" t="s">
        <v>3250</v>
      </c>
      <c r="AC821" s="70" t="s">
        <v>3774</v>
      </c>
      <c r="AD821" s="70" t="s">
        <v>3854</v>
      </c>
    </row>
    <row r="822" spans="1:30" s="70" customFormat="1">
      <c r="A822" s="70" t="s">
        <v>3855</v>
      </c>
      <c r="B822" s="70" t="s">
        <v>1206</v>
      </c>
      <c r="C822" s="70" t="s">
        <v>1922</v>
      </c>
      <c r="D822" s="70">
        <v>1.83</v>
      </c>
      <c r="E822" s="70">
        <v>0.39</v>
      </c>
      <c r="F822" s="70">
        <v>4.7060000000000004</v>
      </c>
      <c r="G822" s="70">
        <v>35.69</v>
      </c>
      <c r="H822" s="70">
        <v>0.26</v>
      </c>
      <c r="AB822" s="70" t="s">
        <v>3250</v>
      </c>
      <c r="AC822" s="70" t="s">
        <v>3774</v>
      </c>
      <c r="AD822" s="70" t="s">
        <v>3855</v>
      </c>
    </row>
    <row r="823" spans="1:30" s="70" customFormat="1">
      <c r="A823" s="70" t="s">
        <v>3856</v>
      </c>
      <c r="B823" s="70" t="s">
        <v>1206</v>
      </c>
      <c r="C823" s="70" t="s">
        <v>1922</v>
      </c>
      <c r="D823" s="70">
        <v>2.5499999999999998</v>
      </c>
      <c r="E823" s="70">
        <v>0.45960000000000001</v>
      </c>
      <c r="F823" s="70">
        <v>5.56</v>
      </c>
      <c r="G823" s="70">
        <v>25.92</v>
      </c>
      <c r="H823" s="70">
        <v>0.26</v>
      </c>
      <c r="AB823" s="70" t="s">
        <v>3250</v>
      </c>
      <c r="AC823" s="70" t="s">
        <v>3774</v>
      </c>
      <c r="AD823" s="70" t="s">
        <v>3856</v>
      </c>
    </row>
    <row r="824" spans="1:30" s="70" customFormat="1">
      <c r="A824" s="70" t="s">
        <v>3857</v>
      </c>
      <c r="B824" s="70" t="s">
        <v>1206</v>
      </c>
      <c r="C824" s="70" t="s">
        <v>1922</v>
      </c>
      <c r="D824" s="70">
        <v>3.27</v>
      </c>
      <c r="E824" s="70">
        <v>0.53039999999999998</v>
      </c>
      <c r="F824" s="70">
        <v>6.1920000000000002</v>
      </c>
      <c r="G824" s="70">
        <v>20.440000000000001</v>
      </c>
      <c r="H824" s="70">
        <v>0.26</v>
      </c>
      <c r="AB824" s="70" t="s">
        <v>3250</v>
      </c>
      <c r="AC824" s="70" t="s">
        <v>3774</v>
      </c>
      <c r="AD824" s="70" t="s">
        <v>3857</v>
      </c>
    </row>
    <row r="825" spans="1:30" s="70" customFormat="1">
      <c r="A825" s="70" t="s">
        <v>3858</v>
      </c>
      <c r="B825" s="70" t="s">
        <v>1206</v>
      </c>
      <c r="C825" s="70" t="s">
        <v>1922</v>
      </c>
      <c r="D825" s="70">
        <v>4.47</v>
      </c>
      <c r="E825" s="70">
        <v>0.64763999999999999</v>
      </c>
      <c r="F825" s="70">
        <v>6.9020000000000001</v>
      </c>
      <c r="G825" s="70">
        <v>15.23</v>
      </c>
      <c r="H825" s="70">
        <v>0.27</v>
      </c>
      <c r="AB825" s="70" t="s">
        <v>3250</v>
      </c>
      <c r="AC825" s="70" t="s">
        <v>3774</v>
      </c>
      <c r="AD825" s="70" t="s">
        <v>3858</v>
      </c>
    </row>
    <row r="826" spans="1:30" s="70" customFormat="1">
      <c r="A826" s="70" t="s">
        <v>3859</v>
      </c>
      <c r="B826" s="70" t="s">
        <v>1206</v>
      </c>
      <c r="C826" s="70" t="s">
        <v>1922</v>
      </c>
      <c r="D826" s="70">
        <v>5.67</v>
      </c>
      <c r="E826" s="70">
        <v>0.77039999999999997</v>
      </c>
      <c r="F826" s="70">
        <v>7.3470000000000004</v>
      </c>
      <c r="G826" s="70">
        <v>12.22</v>
      </c>
      <c r="H826" s="70">
        <v>0.27</v>
      </c>
      <c r="AB826" s="70" t="s">
        <v>3250</v>
      </c>
      <c r="AC826" s="70" t="s">
        <v>3774</v>
      </c>
      <c r="AD826" s="70" t="s">
        <v>3859</v>
      </c>
    </row>
    <row r="827" spans="1:30" s="70" customFormat="1">
      <c r="A827" s="70" t="s">
        <v>3860</v>
      </c>
      <c r="B827" s="70" t="s">
        <v>1206</v>
      </c>
      <c r="C827" s="70" t="s">
        <v>1922</v>
      </c>
      <c r="D827" s="70">
        <v>6.87</v>
      </c>
      <c r="E827" s="70">
        <v>0.89039999999999997</v>
      </c>
      <c r="F827" s="70">
        <v>7.6970000000000001</v>
      </c>
      <c r="G827" s="70">
        <v>10.26</v>
      </c>
      <c r="H827" s="70">
        <v>0.27</v>
      </c>
      <c r="AB827" s="70" t="s">
        <v>3250</v>
      </c>
      <c r="AC827" s="70" t="s">
        <v>3774</v>
      </c>
      <c r="AD827" s="70" t="s">
        <v>3860</v>
      </c>
    </row>
    <row r="828" spans="1:30" s="70" customFormat="1">
      <c r="A828" s="70" t="s">
        <v>3861</v>
      </c>
      <c r="B828" s="70" t="s">
        <v>1206</v>
      </c>
      <c r="C828" s="70" t="s">
        <v>1922</v>
      </c>
      <c r="D828" s="70">
        <v>8.07</v>
      </c>
      <c r="E828" s="70">
        <v>1.02</v>
      </c>
      <c r="F828" s="70">
        <v>7.9219999999999997</v>
      </c>
      <c r="G828" s="70">
        <v>8.8800000000000008</v>
      </c>
      <c r="H828" s="70">
        <v>0.27</v>
      </c>
      <c r="AB828" s="70" t="s">
        <v>3250</v>
      </c>
      <c r="AC828" s="70" t="s">
        <v>3774</v>
      </c>
      <c r="AD828" s="70" t="s">
        <v>3861</v>
      </c>
    </row>
    <row r="829" spans="1:30" s="70" customFormat="1">
      <c r="A829" s="70" t="s">
        <v>3862</v>
      </c>
      <c r="B829" s="70" t="s">
        <v>1206</v>
      </c>
      <c r="C829" s="70" t="s">
        <v>1922</v>
      </c>
      <c r="D829" s="70">
        <v>2.27</v>
      </c>
      <c r="E829" s="70">
        <v>0.65039999999999998</v>
      </c>
      <c r="F829" s="70">
        <v>3.4790000000000001</v>
      </c>
      <c r="G829" s="70">
        <v>29.09</v>
      </c>
      <c r="H829" s="70">
        <v>0.26</v>
      </c>
      <c r="AB829" s="70" t="s">
        <v>3250</v>
      </c>
      <c r="AC829" s="70" t="s">
        <v>3774</v>
      </c>
      <c r="AD829" s="70" t="s">
        <v>3862</v>
      </c>
    </row>
    <row r="830" spans="1:30" s="70" customFormat="1">
      <c r="A830" s="70" t="s">
        <v>3863</v>
      </c>
      <c r="B830" s="70" t="s">
        <v>1206</v>
      </c>
      <c r="C830" s="70" t="s">
        <v>1922</v>
      </c>
      <c r="D830" s="70">
        <v>1.83</v>
      </c>
      <c r="E830" s="70">
        <v>0.36</v>
      </c>
      <c r="F830" s="70">
        <v>5.0670000000000002</v>
      </c>
      <c r="G830" s="70">
        <v>35.69</v>
      </c>
      <c r="H830" s="70">
        <v>0.26</v>
      </c>
      <c r="AB830" s="70" t="s">
        <v>3250</v>
      </c>
      <c r="AC830" s="70" t="s">
        <v>3774</v>
      </c>
      <c r="AD830" s="70" t="s">
        <v>3863</v>
      </c>
    </row>
    <row r="831" spans="1:30" s="70" customFormat="1">
      <c r="A831" s="70" t="s">
        <v>3864</v>
      </c>
      <c r="B831" s="70" t="s">
        <v>1206</v>
      </c>
      <c r="C831" s="70" t="s">
        <v>1922</v>
      </c>
      <c r="D831" s="70">
        <v>2.5499999999999998</v>
      </c>
      <c r="E831" s="70">
        <v>0.43835999999999897</v>
      </c>
      <c r="F831" s="70">
        <v>5.8170000000000002</v>
      </c>
      <c r="G831" s="70">
        <v>25.92</v>
      </c>
      <c r="H831" s="70">
        <v>0.26</v>
      </c>
      <c r="AB831" s="70" t="s">
        <v>3250</v>
      </c>
      <c r="AC831" s="70" t="s">
        <v>3774</v>
      </c>
      <c r="AD831" s="70" t="s">
        <v>3864</v>
      </c>
    </row>
    <row r="832" spans="1:30" s="70" customFormat="1">
      <c r="A832" s="70" t="s">
        <v>3865</v>
      </c>
      <c r="B832" s="70" t="s">
        <v>1206</v>
      </c>
      <c r="C832" s="70" t="s">
        <v>1922</v>
      </c>
      <c r="D832" s="70">
        <v>3.27</v>
      </c>
      <c r="E832" s="70">
        <v>0.51</v>
      </c>
      <c r="F832" s="70">
        <v>6.3959999999999999</v>
      </c>
      <c r="G832" s="70">
        <v>20.440000000000001</v>
      </c>
      <c r="H832" s="70">
        <v>0.26</v>
      </c>
      <c r="AB832" s="70" t="s">
        <v>3250</v>
      </c>
      <c r="AC832" s="70" t="s">
        <v>3774</v>
      </c>
      <c r="AD832" s="70" t="s">
        <v>3865</v>
      </c>
    </row>
    <row r="833" spans="1:30" s="70" customFormat="1">
      <c r="A833" s="70" t="s">
        <v>3866</v>
      </c>
      <c r="B833" s="70" t="s">
        <v>1206</v>
      </c>
      <c r="C833" s="70" t="s">
        <v>1922</v>
      </c>
      <c r="D833" s="70">
        <v>4.47</v>
      </c>
      <c r="E833" s="70">
        <v>0.63636000000000004</v>
      </c>
      <c r="F833" s="70">
        <v>7.024</v>
      </c>
      <c r="G833" s="70">
        <v>15.23</v>
      </c>
      <c r="H833" s="70">
        <v>0.27</v>
      </c>
      <c r="AB833" s="70" t="s">
        <v>3250</v>
      </c>
      <c r="AC833" s="70" t="s">
        <v>3774</v>
      </c>
      <c r="AD833" s="70" t="s">
        <v>3866</v>
      </c>
    </row>
    <row r="834" spans="1:30" s="70" customFormat="1">
      <c r="A834" s="70" t="s">
        <v>3867</v>
      </c>
      <c r="B834" s="70" t="s">
        <v>1206</v>
      </c>
      <c r="C834" s="70" t="s">
        <v>1922</v>
      </c>
      <c r="D834" s="70">
        <v>5.67</v>
      </c>
      <c r="E834" s="70">
        <v>0.764759999999999</v>
      </c>
      <c r="F834" s="70">
        <v>7.4139999999999997</v>
      </c>
      <c r="G834" s="70">
        <v>12.22</v>
      </c>
      <c r="H834" s="70">
        <v>0.27</v>
      </c>
      <c r="AB834" s="70" t="s">
        <v>3250</v>
      </c>
      <c r="AC834" s="70" t="s">
        <v>3774</v>
      </c>
      <c r="AD834" s="70" t="s">
        <v>3867</v>
      </c>
    </row>
    <row r="835" spans="1:30" s="70" customFormat="1">
      <c r="A835" s="70" t="s">
        <v>3868</v>
      </c>
      <c r="B835" s="70" t="s">
        <v>1206</v>
      </c>
      <c r="C835" s="70" t="s">
        <v>1922</v>
      </c>
      <c r="D835" s="70">
        <v>6.87</v>
      </c>
      <c r="E835" s="70">
        <v>0.88403999999999905</v>
      </c>
      <c r="F835" s="70">
        <v>7.7709999999999999</v>
      </c>
      <c r="G835" s="70">
        <v>10.26</v>
      </c>
      <c r="H835" s="70">
        <v>0.27</v>
      </c>
      <c r="AB835" s="70" t="s">
        <v>3250</v>
      </c>
      <c r="AC835" s="70" t="s">
        <v>3774</v>
      </c>
      <c r="AD835" s="70" t="s">
        <v>3868</v>
      </c>
    </row>
    <row r="836" spans="1:30" s="70" customFormat="1">
      <c r="A836" s="70" t="s">
        <v>3869</v>
      </c>
      <c r="B836" s="70" t="s">
        <v>1206</v>
      </c>
      <c r="C836" s="70" t="s">
        <v>1922</v>
      </c>
      <c r="D836" s="70">
        <v>8.07</v>
      </c>
      <c r="E836" s="70">
        <v>1.0104</v>
      </c>
      <c r="F836" s="70">
        <v>8</v>
      </c>
      <c r="G836" s="70">
        <v>8.8800000000000008</v>
      </c>
      <c r="H836" s="70">
        <v>0.27</v>
      </c>
      <c r="AB836" s="70" t="s">
        <v>3250</v>
      </c>
      <c r="AC836" s="70" t="s">
        <v>3774</v>
      </c>
      <c r="AD836" s="70" t="s">
        <v>3869</v>
      </c>
    </row>
    <row r="837" spans="1:30" s="70" customFormat="1">
      <c r="A837" s="70" t="s">
        <v>3870</v>
      </c>
      <c r="B837" s="70" t="s">
        <v>1206</v>
      </c>
      <c r="C837" s="70" t="s">
        <v>1922</v>
      </c>
      <c r="D837" s="70">
        <v>19.5</v>
      </c>
      <c r="E837" s="70">
        <v>0.65039999999999998</v>
      </c>
      <c r="F837" s="70">
        <v>30</v>
      </c>
      <c r="G837" s="70">
        <v>12.95</v>
      </c>
      <c r="H837" s="70">
        <v>0.11</v>
      </c>
      <c r="AB837" s="70" t="s">
        <v>3250</v>
      </c>
      <c r="AC837" s="70" t="s">
        <v>3871</v>
      </c>
      <c r="AD837" s="70" t="s">
        <v>3870</v>
      </c>
    </row>
    <row r="838" spans="1:30" s="70" customFormat="1">
      <c r="A838" s="70" t="s">
        <v>3872</v>
      </c>
      <c r="B838" s="70" t="s">
        <v>1206</v>
      </c>
      <c r="C838" s="70" t="s">
        <v>1920</v>
      </c>
      <c r="D838" s="70">
        <v>1</v>
      </c>
      <c r="E838" s="70">
        <v>1.1004</v>
      </c>
      <c r="F838" s="70">
        <v>0.91</v>
      </c>
      <c r="G838" s="70">
        <v>40.06</v>
      </c>
      <c r="H838" s="70">
        <v>0.39</v>
      </c>
      <c r="AB838" s="70" t="s">
        <v>3250</v>
      </c>
      <c r="AC838" s="70" t="s">
        <v>3873</v>
      </c>
      <c r="AD838" s="70" t="s">
        <v>3872</v>
      </c>
    </row>
    <row r="839" spans="1:30" s="70" customFormat="1">
      <c r="A839" s="70" t="s">
        <v>3874</v>
      </c>
      <c r="B839" s="70" t="s">
        <v>1206</v>
      </c>
      <c r="C839" s="70" t="s">
        <v>1920</v>
      </c>
      <c r="D839" s="70">
        <v>1</v>
      </c>
      <c r="E839" s="70">
        <v>1.1903999999999999</v>
      </c>
      <c r="F839" s="70">
        <v>0.84</v>
      </c>
      <c r="G839" s="70">
        <v>43.93</v>
      </c>
      <c r="H839" s="70">
        <v>0.39</v>
      </c>
      <c r="AB839" s="70" t="s">
        <v>3250</v>
      </c>
      <c r="AC839" s="70" t="s">
        <v>3873</v>
      </c>
      <c r="AD839" s="70" t="s">
        <v>3874</v>
      </c>
    </row>
    <row r="840" spans="1:30" s="70" customFormat="1">
      <c r="A840" s="70" t="s">
        <v>3875</v>
      </c>
      <c r="B840" s="70" t="s">
        <v>1206</v>
      </c>
      <c r="C840" s="70" t="s">
        <v>1920</v>
      </c>
      <c r="D840" s="70">
        <v>1</v>
      </c>
      <c r="E840" s="70">
        <v>0.78</v>
      </c>
      <c r="F840" s="70">
        <v>1.28</v>
      </c>
      <c r="G840" s="70">
        <v>26.21</v>
      </c>
      <c r="H840" s="70">
        <v>0.39</v>
      </c>
      <c r="AB840" s="70" t="s">
        <v>3250</v>
      </c>
      <c r="AC840" s="70" t="s">
        <v>3873</v>
      </c>
      <c r="AD840" s="70" t="s">
        <v>3875</v>
      </c>
    </row>
    <row r="841" spans="1:30" s="70" customFormat="1">
      <c r="A841" s="70" t="s">
        <v>3876</v>
      </c>
      <c r="B841" s="70" t="s">
        <v>1206</v>
      </c>
      <c r="C841" s="70" t="s">
        <v>1920</v>
      </c>
      <c r="D841" s="70">
        <v>1</v>
      </c>
      <c r="E841" s="70">
        <v>0.98039999999999905</v>
      </c>
      <c r="F841" s="70">
        <v>1.02</v>
      </c>
      <c r="G841" s="70">
        <v>34.880000000000003</v>
      </c>
      <c r="H841" s="70">
        <v>0.39</v>
      </c>
      <c r="AB841" s="70" t="s">
        <v>3250</v>
      </c>
      <c r="AC841" s="70" t="s">
        <v>3873</v>
      </c>
      <c r="AD841" s="70" t="s">
        <v>3876</v>
      </c>
    </row>
    <row r="842" spans="1:30" s="70" customFormat="1">
      <c r="A842" s="70" t="s">
        <v>3877</v>
      </c>
      <c r="B842" s="70" t="s">
        <v>1206</v>
      </c>
      <c r="C842" s="70" t="s">
        <v>1920</v>
      </c>
      <c r="D842" s="70">
        <v>1</v>
      </c>
      <c r="E842" s="70">
        <v>1.1603999999999901</v>
      </c>
      <c r="F842" s="70">
        <v>0.86</v>
      </c>
      <c r="G842" s="70">
        <v>42.43</v>
      </c>
      <c r="H842" s="70">
        <v>0.39</v>
      </c>
      <c r="AB842" s="70" t="s">
        <v>3250</v>
      </c>
      <c r="AC842" s="70" t="s">
        <v>3873</v>
      </c>
      <c r="AD842" s="70" t="s">
        <v>3877</v>
      </c>
    </row>
    <row r="843" spans="1:30" s="70" customFormat="1">
      <c r="A843" s="70" t="s">
        <v>3878</v>
      </c>
      <c r="B843" s="70" t="s">
        <v>1206</v>
      </c>
      <c r="C843" s="70" t="s">
        <v>1920</v>
      </c>
      <c r="D843" s="70">
        <v>0.5</v>
      </c>
      <c r="E843" s="70">
        <v>1.1603999999999901</v>
      </c>
      <c r="F843" s="70">
        <v>0.43</v>
      </c>
      <c r="G843" s="70">
        <v>42.43</v>
      </c>
      <c r="H843" s="70">
        <v>0.39</v>
      </c>
      <c r="AB843" s="70" t="s">
        <v>3250</v>
      </c>
      <c r="AC843" s="70" t="s">
        <v>3873</v>
      </c>
      <c r="AD843" s="70" t="s">
        <v>3878</v>
      </c>
    </row>
    <row r="844" spans="1:30" s="70" customFormat="1">
      <c r="A844" s="70" t="s">
        <v>3879</v>
      </c>
      <c r="B844" s="70" t="s">
        <v>1206</v>
      </c>
      <c r="C844" s="70" t="s">
        <v>1920</v>
      </c>
      <c r="D844" s="70">
        <v>0.75</v>
      </c>
      <c r="E844" s="70">
        <v>1.1603999999999901</v>
      </c>
      <c r="F844" s="70">
        <v>0.65</v>
      </c>
      <c r="G844" s="70">
        <v>42.43</v>
      </c>
      <c r="H844" s="70">
        <v>0.39</v>
      </c>
      <c r="AB844" s="70" t="s">
        <v>3250</v>
      </c>
      <c r="AC844" s="70" t="s">
        <v>3873</v>
      </c>
      <c r="AD844" s="70" t="s">
        <v>3879</v>
      </c>
    </row>
    <row r="845" spans="1:30" s="70" customFormat="1">
      <c r="A845" s="70" t="s">
        <v>3880</v>
      </c>
      <c r="B845" s="70" t="s">
        <v>1206</v>
      </c>
      <c r="C845" s="70" t="s">
        <v>1920</v>
      </c>
      <c r="D845" s="70">
        <v>1</v>
      </c>
      <c r="E845" s="70">
        <v>1.1399999999999999</v>
      </c>
      <c r="F845" s="70">
        <v>0.88</v>
      </c>
      <c r="G845" s="70">
        <v>41.87</v>
      </c>
      <c r="H845" s="70">
        <v>0.39</v>
      </c>
      <c r="AB845" s="70" t="s">
        <v>3250</v>
      </c>
      <c r="AC845" s="70" t="s">
        <v>3873</v>
      </c>
      <c r="AD845" s="70" t="s">
        <v>3880</v>
      </c>
    </row>
    <row r="846" spans="1:30" s="70" customFormat="1">
      <c r="A846" s="70" t="s">
        <v>3881</v>
      </c>
      <c r="B846" s="70" t="s">
        <v>1206</v>
      </c>
      <c r="C846" s="70" t="s">
        <v>1920</v>
      </c>
      <c r="D846" s="70">
        <v>1</v>
      </c>
      <c r="E846" s="70">
        <v>1.1796</v>
      </c>
      <c r="F846" s="70">
        <v>0.85</v>
      </c>
      <c r="G846" s="70">
        <v>43.93</v>
      </c>
      <c r="H846" s="70">
        <v>0.39</v>
      </c>
      <c r="AB846" s="70" t="s">
        <v>3250</v>
      </c>
      <c r="AC846" s="70" t="s">
        <v>3873</v>
      </c>
      <c r="AD846" s="70" t="s">
        <v>3881</v>
      </c>
    </row>
    <row r="847" spans="1:30" s="70" customFormat="1">
      <c r="A847" s="70" t="s">
        <v>3882</v>
      </c>
      <c r="B847" s="70" t="s">
        <v>1206</v>
      </c>
      <c r="C847" s="70" t="s">
        <v>1920</v>
      </c>
      <c r="D847" s="70">
        <v>1</v>
      </c>
      <c r="E847" s="70">
        <v>0.63959999999999995</v>
      </c>
      <c r="F847" s="70">
        <v>1.56</v>
      </c>
      <c r="G847" s="70">
        <v>23</v>
      </c>
      <c r="H847" s="70">
        <v>0.45</v>
      </c>
      <c r="AB847" s="70" t="s">
        <v>3250</v>
      </c>
      <c r="AC847" s="70" t="s">
        <v>3873</v>
      </c>
      <c r="AD847" s="70" t="s">
        <v>3882</v>
      </c>
    </row>
    <row r="848" spans="1:30" s="70" customFormat="1">
      <c r="A848" s="70" t="s">
        <v>3883</v>
      </c>
      <c r="B848" s="70" t="s">
        <v>1206</v>
      </c>
      <c r="C848" s="70" t="s">
        <v>1920</v>
      </c>
      <c r="D848" s="70">
        <v>1</v>
      </c>
      <c r="E848" s="70">
        <v>1.0404</v>
      </c>
      <c r="F848" s="70">
        <v>0.96</v>
      </c>
      <c r="G848" s="70">
        <v>37.94</v>
      </c>
      <c r="H848" s="70">
        <v>0.39</v>
      </c>
      <c r="AB848" s="70" t="s">
        <v>3250</v>
      </c>
      <c r="AC848" s="70" t="s">
        <v>3873</v>
      </c>
      <c r="AD848" s="70" t="s">
        <v>3883</v>
      </c>
    </row>
    <row r="849" spans="1:37" s="70" customFormat="1">
      <c r="A849" s="70" t="s">
        <v>3884</v>
      </c>
      <c r="B849" s="70" t="s">
        <v>1206</v>
      </c>
      <c r="C849" s="70" t="s">
        <v>1920</v>
      </c>
      <c r="D849" s="70">
        <v>0.5</v>
      </c>
      <c r="E849" s="70">
        <v>1.0404</v>
      </c>
      <c r="F849" s="70">
        <v>0.48</v>
      </c>
      <c r="G849" s="70">
        <v>37.94</v>
      </c>
      <c r="H849" s="70">
        <v>0.39</v>
      </c>
      <c r="AB849" s="70" t="s">
        <v>3250</v>
      </c>
      <c r="AC849" s="70" t="s">
        <v>3873</v>
      </c>
      <c r="AD849" s="70" t="s">
        <v>3884</v>
      </c>
    </row>
    <row r="850" spans="1:37" s="70" customFormat="1">
      <c r="A850" s="70" t="s">
        <v>3885</v>
      </c>
      <c r="B850" s="70" t="s">
        <v>1206</v>
      </c>
      <c r="C850" s="70" t="s">
        <v>1920</v>
      </c>
      <c r="D850" s="70">
        <v>2</v>
      </c>
      <c r="E850" s="70">
        <v>1.0404</v>
      </c>
      <c r="F850" s="70">
        <v>1.92</v>
      </c>
      <c r="G850" s="70">
        <v>37.94</v>
      </c>
      <c r="H850" s="70">
        <v>0.39</v>
      </c>
      <c r="AB850" s="70" t="s">
        <v>3250</v>
      </c>
      <c r="AC850" s="70" t="s">
        <v>3873</v>
      </c>
      <c r="AD850" s="70" t="s">
        <v>3885</v>
      </c>
    </row>
    <row r="851" spans="1:37" s="70" customFormat="1">
      <c r="A851" s="70" t="s">
        <v>3886</v>
      </c>
      <c r="B851" s="70" t="s">
        <v>1206</v>
      </c>
      <c r="C851" s="70" t="s">
        <v>1920</v>
      </c>
      <c r="D851" s="70">
        <v>4</v>
      </c>
      <c r="E851" s="70">
        <v>1.0404</v>
      </c>
      <c r="F851" s="70">
        <v>3.84</v>
      </c>
      <c r="G851" s="70">
        <v>37.94</v>
      </c>
      <c r="H851" s="70">
        <v>0.39</v>
      </c>
      <c r="AB851" s="70" t="s">
        <v>3250</v>
      </c>
      <c r="AC851" s="70" t="s">
        <v>3873</v>
      </c>
      <c r="AD851" s="70" t="s">
        <v>3886</v>
      </c>
    </row>
    <row r="852" spans="1:37" s="70" customFormat="1">
      <c r="A852" s="70" t="s">
        <v>3887</v>
      </c>
      <c r="B852" s="70" t="s">
        <v>1206</v>
      </c>
      <c r="C852" s="70" t="s">
        <v>1920</v>
      </c>
      <c r="D852" s="70">
        <v>0.5</v>
      </c>
      <c r="E852" s="70">
        <v>0.62039999999999995</v>
      </c>
      <c r="F852" s="70">
        <v>0.8</v>
      </c>
      <c r="G852" s="70">
        <v>36.94</v>
      </c>
      <c r="H852" s="70">
        <v>0.28000000000000003</v>
      </c>
      <c r="AB852" s="70" t="s">
        <v>3250</v>
      </c>
      <c r="AC852" s="70" t="s">
        <v>3873</v>
      </c>
      <c r="AD852" s="70" t="s">
        <v>3887</v>
      </c>
    </row>
    <row r="853" spans="1:37" s="70" customFormat="1">
      <c r="A853" s="76" t="s">
        <v>3892</v>
      </c>
      <c r="AB853" s="77" t="s">
        <v>3250</v>
      </c>
      <c r="AC853" s="78" t="s">
        <v>3914</v>
      </c>
      <c r="AD853" s="79" t="str">
        <f>MaterialsTable[[#This Row],[FramingMaterial]]&amp;" Framed "&amp;MaterialsTable[[#This Row],[Framing Configuration]]&amp;" "&amp;MaterialsTable[[#This Row],[Framing Depth]]&amp;" R-"&amp;MaterialsTable[[#This Row],[CavityInsulation (R-XX)]]&amp;" ins."</f>
        <v>Metal Framed Wall16inOC 3_5in R-0 ins.</v>
      </c>
      <c r="AE853" s="83" t="s">
        <v>1774</v>
      </c>
      <c r="AF853" s="85" t="s">
        <v>3922</v>
      </c>
      <c r="AG853" s="85" t="s">
        <v>3923</v>
      </c>
      <c r="AH853" s="85" t="s">
        <v>3924</v>
      </c>
      <c r="AI853" s="85">
        <v>0</v>
      </c>
      <c r="AJ853" s="84">
        <v>0.64300000000000002</v>
      </c>
      <c r="AK853" s="83" t="s">
        <v>3925</v>
      </c>
    </row>
    <row r="854" spans="1:37" s="70" customFormat="1">
      <c r="A854" s="76" t="s">
        <v>3893</v>
      </c>
      <c r="AB854" s="77" t="s">
        <v>3250</v>
      </c>
      <c r="AC854" s="78" t="s">
        <v>3914</v>
      </c>
      <c r="AD854" s="86" t="str">
        <f>MaterialsTable[[#This Row],[FramingMaterial]]&amp;" Framed "&amp;MaterialsTable[[#This Row],[Framing Configuration]]&amp;" "&amp;MaterialsTable[[#This Row],[Framing Depth]]&amp;" R-"&amp;MaterialsTable[[#This Row],[CavityInsulation (R-XX)]]&amp;" ins."</f>
        <v>Metal Framed Wall16inOC 3_5in R-5 ins.</v>
      </c>
      <c r="AE854" s="83" t="s">
        <v>1774</v>
      </c>
      <c r="AF854" s="85" t="s">
        <v>3922</v>
      </c>
      <c r="AG854" s="85" t="s">
        <v>3923</v>
      </c>
      <c r="AH854" s="85" t="s">
        <v>3924</v>
      </c>
      <c r="AI854" s="85">
        <v>5</v>
      </c>
      <c r="AJ854" s="84">
        <v>1.3089999999999999</v>
      </c>
      <c r="AK854" s="83" t="s">
        <v>3925</v>
      </c>
    </row>
    <row r="855" spans="1:37">
      <c r="A855" s="76" t="s">
        <v>3894</v>
      </c>
      <c r="B855" s="70"/>
      <c r="C855" s="70"/>
      <c r="D855" s="70"/>
      <c r="E855" s="70"/>
      <c r="F855" s="70"/>
      <c r="G855" s="70"/>
      <c r="H855" s="70"/>
      <c r="I855" s="70"/>
      <c r="J855" s="70"/>
      <c r="K855" s="70"/>
      <c r="L855" s="70"/>
      <c r="M855" s="70"/>
      <c r="N855" s="70"/>
      <c r="O855" s="70"/>
      <c r="P855" s="70"/>
      <c r="Q855" s="70"/>
      <c r="R855" s="70"/>
      <c r="S855" s="70"/>
      <c r="T855" s="70"/>
      <c r="U855" s="70"/>
      <c r="V855" s="70"/>
      <c r="W855" s="70"/>
      <c r="X855" s="70"/>
      <c r="Y855" s="70"/>
      <c r="Z855" s="70"/>
      <c r="AA855" s="70"/>
      <c r="AB855" s="77" t="s">
        <v>3250</v>
      </c>
      <c r="AC855" s="78" t="s">
        <v>3914</v>
      </c>
      <c r="AD855" s="86" t="str">
        <f>MaterialsTable[[#This Row],[FramingMaterial]]&amp;" Framed "&amp;MaterialsTable[[#This Row],[Framing Configuration]]&amp;" "&amp;MaterialsTable[[#This Row],[Framing Depth]]&amp;" R-"&amp;MaterialsTable[[#This Row],[CavityInsulation (R-XX)]]&amp;" ins."</f>
        <v>Metal Framed Wall16inOC 3_5in R-11 ins.</v>
      </c>
      <c r="AE855" s="83" t="s">
        <v>1774</v>
      </c>
      <c r="AF855" s="85" t="s">
        <v>3922</v>
      </c>
      <c r="AG855" s="85" t="s">
        <v>3923</v>
      </c>
      <c r="AH855" s="85" t="s">
        <v>3924</v>
      </c>
      <c r="AI855" s="85">
        <v>11</v>
      </c>
      <c r="AJ855" s="84">
        <v>2.9239999999999999</v>
      </c>
      <c r="AK855" s="83" t="s">
        <v>3925</v>
      </c>
    </row>
    <row r="856" spans="1:37">
      <c r="A856" s="76" t="s">
        <v>3895</v>
      </c>
      <c r="B856" s="70"/>
      <c r="C856" s="70"/>
      <c r="D856" s="70"/>
      <c r="E856" s="70"/>
      <c r="F856" s="70"/>
      <c r="G856" s="70"/>
      <c r="H856" s="70"/>
      <c r="I856" s="70"/>
      <c r="J856" s="70"/>
      <c r="K856" s="70"/>
      <c r="L856" s="70"/>
      <c r="M856" s="70"/>
      <c r="N856" s="70"/>
      <c r="O856" s="70"/>
      <c r="P856" s="70"/>
      <c r="Q856" s="70"/>
      <c r="R856" s="70"/>
      <c r="S856" s="70"/>
      <c r="T856" s="70"/>
      <c r="U856" s="70"/>
      <c r="V856" s="70"/>
      <c r="W856" s="70"/>
      <c r="X856" s="70"/>
      <c r="Y856" s="70"/>
      <c r="Z856" s="70"/>
      <c r="AA856" s="70"/>
      <c r="AB856" s="77" t="s">
        <v>3250</v>
      </c>
      <c r="AC856" s="78" t="s">
        <v>3914</v>
      </c>
      <c r="AD856" s="86" t="str">
        <f>MaterialsTable[[#This Row],[FramingMaterial]]&amp;" Framed "&amp;MaterialsTable[[#This Row],[Framing Configuration]]&amp;" "&amp;MaterialsTable[[#This Row],[Framing Depth]]&amp;" R-"&amp;MaterialsTable[[#This Row],[CavityInsulation (R-XX)]]&amp;" ins."</f>
        <v>Metal Framed Wall16inOC 3_5in R-13 ins.</v>
      </c>
      <c r="AE856" s="83" t="s">
        <v>1774</v>
      </c>
      <c r="AF856" s="85" t="s">
        <v>3922</v>
      </c>
      <c r="AG856" s="85" t="s">
        <v>3923</v>
      </c>
      <c r="AH856" s="85" t="s">
        <v>3924</v>
      </c>
      <c r="AI856" s="85">
        <v>13</v>
      </c>
      <c r="AJ856" s="84">
        <v>3.0680000000000001</v>
      </c>
      <c r="AK856" s="83" t="s">
        <v>3925</v>
      </c>
    </row>
    <row r="857" spans="1:37">
      <c r="A857" s="76" t="s">
        <v>3896</v>
      </c>
      <c r="B857" s="70"/>
      <c r="C857" s="70"/>
      <c r="D857" s="70"/>
      <c r="E857" s="70"/>
      <c r="F857" s="70"/>
      <c r="G857" s="70"/>
      <c r="H857" s="70"/>
      <c r="I857" s="70"/>
      <c r="J857" s="70"/>
      <c r="K857" s="70"/>
      <c r="L857" s="70"/>
      <c r="M857" s="70"/>
      <c r="N857" s="70"/>
      <c r="O857" s="70"/>
      <c r="P857" s="70"/>
      <c r="Q857" s="70"/>
      <c r="R857" s="70"/>
      <c r="S857" s="70"/>
      <c r="T857" s="70"/>
      <c r="U857" s="70"/>
      <c r="V857" s="70"/>
      <c r="W857" s="70"/>
      <c r="X857" s="70"/>
      <c r="Y857" s="70"/>
      <c r="Z857" s="70"/>
      <c r="AA857" s="70"/>
      <c r="AB857" s="77" t="s">
        <v>3250</v>
      </c>
      <c r="AC857" s="78" t="s">
        <v>3914</v>
      </c>
      <c r="AD857" s="86" t="str">
        <f>MaterialsTable[[#This Row],[FramingMaterial]]&amp;" Framed "&amp;MaterialsTable[[#This Row],[Framing Configuration]]&amp;" "&amp;MaterialsTable[[#This Row],[Framing Depth]]&amp;" R-"&amp;MaterialsTable[[#This Row],[CavityInsulation (R-XX)]]&amp;" ins."</f>
        <v>Metal Framed Wall16inOC 3_5in R-15 ins.</v>
      </c>
      <c r="AE857" s="83" t="s">
        <v>1774</v>
      </c>
      <c r="AF857" s="85" t="s">
        <v>3922</v>
      </c>
      <c r="AG857" s="85" t="s">
        <v>3923</v>
      </c>
      <c r="AH857" s="85" t="s">
        <v>3924</v>
      </c>
      <c r="AI857" s="85">
        <v>15</v>
      </c>
      <c r="AJ857" s="84">
        <v>3.1989999999999998</v>
      </c>
      <c r="AK857" s="83" t="s">
        <v>3925</v>
      </c>
    </row>
    <row r="858" spans="1:37">
      <c r="A858" s="76" t="s">
        <v>3897</v>
      </c>
      <c r="B858" s="70"/>
      <c r="C858" s="70"/>
      <c r="D858" s="70"/>
      <c r="E858" s="70"/>
      <c r="F858" s="70"/>
      <c r="G858" s="70"/>
      <c r="H858" s="70"/>
      <c r="I858" s="70"/>
      <c r="J858" s="70"/>
      <c r="K858" s="70"/>
      <c r="L858" s="70"/>
      <c r="M858" s="70"/>
      <c r="N858" s="70"/>
      <c r="O858" s="70"/>
      <c r="P858" s="70"/>
      <c r="Q858" s="70"/>
      <c r="R858" s="70"/>
      <c r="S858" s="70"/>
      <c r="T858" s="70"/>
      <c r="U858" s="70"/>
      <c r="V858" s="70"/>
      <c r="W858" s="70"/>
      <c r="X858" s="70"/>
      <c r="Y858" s="70"/>
      <c r="Z858" s="70"/>
      <c r="AA858" s="70"/>
      <c r="AB858" s="77" t="s">
        <v>3250</v>
      </c>
      <c r="AC858" s="78" t="s">
        <v>3914</v>
      </c>
      <c r="AD858" s="86" t="str">
        <f>MaterialsTable[[#This Row],[FramingMaterial]]&amp;" Framed "&amp;MaterialsTable[[#This Row],[Framing Configuration]]&amp;" "&amp;MaterialsTable[[#This Row],[Framing Depth]]&amp;" R-"&amp;MaterialsTable[[#This Row],[CavityInsulation (R-XX)]]&amp;" ins."</f>
        <v>Metal Framed Wall16inOC 5_5in R-19 ins.</v>
      </c>
      <c r="AE858" s="83" t="s">
        <v>1774</v>
      </c>
      <c r="AF858" s="85" t="s">
        <v>3922</v>
      </c>
      <c r="AG858" s="85" t="s">
        <v>3926</v>
      </c>
      <c r="AH858" s="85" t="s">
        <v>3927</v>
      </c>
      <c r="AI858" s="85">
        <v>19</v>
      </c>
      <c r="AJ858" s="84">
        <v>3.9239999999999999</v>
      </c>
      <c r="AK858" s="83" t="s">
        <v>3925</v>
      </c>
    </row>
    <row r="859" spans="1:37">
      <c r="A859" s="76" t="s">
        <v>3898</v>
      </c>
      <c r="B859" s="70"/>
      <c r="C859" s="70"/>
      <c r="D859" s="70"/>
      <c r="E859" s="70"/>
      <c r="F859" s="70"/>
      <c r="G859" s="70"/>
      <c r="H859" s="70"/>
      <c r="I859" s="70"/>
      <c r="J859" s="70"/>
      <c r="K859" s="70"/>
      <c r="L859" s="70"/>
      <c r="M859" s="70"/>
      <c r="N859" s="70"/>
      <c r="O859" s="70"/>
      <c r="P859" s="70"/>
      <c r="Q859" s="70"/>
      <c r="R859" s="70"/>
      <c r="S859" s="70"/>
      <c r="T859" s="70"/>
      <c r="U859" s="70"/>
      <c r="V859" s="70"/>
      <c r="W859" s="70"/>
      <c r="X859" s="70"/>
      <c r="Y859" s="70"/>
      <c r="Z859" s="70"/>
      <c r="AA859" s="70"/>
      <c r="AB859" s="77" t="s">
        <v>3250</v>
      </c>
      <c r="AC859" s="78" t="s">
        <v>3914</v>
      </c>
      <c r="AD859" s="86" t="str">
        <f>MaterialsTable[[#This Row],[FramingMaterial]]&amp;" Framed "&amp;MaterialsTable[[#This Row],[Framing Configuration]]&amp;" "&amp;MaterialsTable[[#This Row],[Framing Depth]]&amp;" R-"&amp;MaterialsTable[[#This Row],[CavityInsulation (R-XX)]]&amp;" ins."</f>
        <v>Metal Framed Wall16inOC 5_5in R-21 ins.</v>
      </c>
      <c r="AE859" s="83" t="s">
        <v>1774</v>
      </c>
      <c r="AF859" s="85" t="s">
        <v>3922</v>
      </c>
      <c r="AG859" s="85" t="s">
        <v>3926</v>
      </c>
      <c r="AH859" s="85" t="s">
        <v>3927</v>
      </c>
      <c r="AI859" s="85">
        <v>21</v>
      </c>
      <c r="AJ859" s="84">
        <v>4.0780000000000003</v>
      </c>
      <c r="AK859" s="83" t="s">
        <v>3925</v>
      </c>
    </row>
    <row r="860" spans="1:37">
      <c r="A860" s="76" t="s">
        <v>3899</v>
      </c>
      <c r="B860" s="70"/>
      <c r="C860" s="70"/>
      <c r="D860" s="70"/>
      <c r="E860" s="70"/>
      <c r="F860" s="70"/>
      <c r="G860" s="70"/>
      <c r="H860" s="70"/>
      <c r="I860" s="70"/>
      <c r="J860" s="70"/>
      <c r="K860" s="70"/>
      <c r="L860" s="70"/>
      <c r="M860" s="70"/>
      <c r="N860" s="70"/>
      <c r="O860" s="70"/>
      <c r="P860" s="70"/>
      <c r="Q860" s="70"/>
      <c r="R860" s="70"/>
      <c r="S860" s="70"/>
      <c r="T860" s="70"/>
      <c r="U860" s="70"/>
      <c r="V860" s="70"/>
      <c r="W860" s="70"/>
      <c r="X860" s="70"/>
      <c r="Y860" s="70"/>
      <c r="Z860" s="70"/>
      <c r="AA860" s="70"/>
      <c r="AB860" s="77" t="s">
        <v>3250</v>
      </c>
      <c r="AC860" s="78" t="s">
        <v>3914</v>
      </c>
      <c r="AD860" s="86" t="str">
        <f>MaterialsTable[[#This Row],[FramingMaterial]]&amp;" Framed "&amp;MaterialsTable[[#This Row],[Framing Configuration]]&amp;" "&amp;MaterialsTable[[#This Row],[Framing Depth]]&amp;" R-"&amp;MaterialsTable[[#This Row],[CavityInsulation (R-XX)]]&amp;" ins."</f>
        <v>Metal Framed Wall16inOC 7_25in R-19 ins.</v>
      </c>
      <c r="AE860" s="83" t="s">
        <v>1774</v>
      </c>
      <c r="AF860" s="85" t="s">
        <v>3922</v>
      </c>
      <c r="AG860" s="85" t="s">
        <v>3928</v>
      </c>
      <c r="AH860" s="85" t="s">
        <v>3929</v>
      </c>
      <c r="AI860" s="85">
        <v>19</v>
      </c>
      <c r="AJ860" s="84">
        <v>4.5579999999999998</v>
      </c>
      <c r="AK860" s="83" t="s">
        <v>3925</v>
      </c>
    </row>
    <row r="861" spans="1:37">
      <c r="A861" s="76" t="s">
        <v>3900</v>
      </c>
      <c r="B861" s="70"/>
      <c r="C861" s="70"/>
      <c r="D861" s="70"/>
      <c r="E861" s="70"/>
      <c r="F861" s="70"/>
      <c r="G861" s="70"/>
      <c r="H861" s="70"/>
      <c r="I861" s="70"/>
      <c r="J861" s="70"/>
      <c r="K861" s="70"/>
      <c r="L861" s="70"/>
      <c r="M861" s="70"/>
      <c r="N861" s="70"/>
      <c r="O861" s="70"/>
      <c r="P861" s="70"/>
      <c r="Q861" s="70"/>
      <c r="R861" s="70"/>
      <c r="S861" s="70"/>
      <c r="T861" s="70"/>
      <c r="U861" s="70"/>
      <c r="V861" s="70"/>
      <c r="W861" s="70"/>
      <c r="X861" s="70"/>
      <c r="Y861" s="70"/>
      <c r="Z861" s="70"/>
      <c r="AA861" s="70"/>
      <c r="AB861" s="77" t="s">
        <v>3250</v>
      </c>
      <c r="AC861" s="78" t="s">
        <v>3914</v>
      </c>
      <c r="AD861" s="86" t="str">
        <f>MaterialsTable[[#This Row],[FramingMaterial]]&amp;" Framed "&amp;MaterialsTable[[#This Row],[Framing Configuration]]&amp;" "&amp;MaterialsTable[[#This Row],[Framing Depth]]&amp;" R-"&amp;MaterialsTable[[#This Row],[CavityInsulation (R-XX)]]&amp;" ins."</f>
        <v>Metal Framed Wall16inOC 7_25in R-22 ins.</v>
      </c>
      <c r="AE861" s="83" t="s">
        <v>1774</v>
      </c>
      <c r="AF861" s="85" t="s">
        <v>3922</v>
      </c>
      <c r="AG861" s="85" t="s">
        <v>3928</v>
      </c>
      <c r="AH861" s="85" t="s">
        <v>3929</v>
      </c>
      <c r="AI861" s="85">
        <v>22</v>
      </c>
      <c r="AJ861" s="84">
        <v>4.71</v>
      </c>
      <c r="AK861" s="83" t="s">
        <v>3925</v>
      </c>
    </row>
    <row r="862" spans="1:37">
      <c r="A862" s="76" t="s">
        <v>3901</v>
      </c>
      <c r="B862" s="70"/>
      <c r="C862" s="70"/>
      <c r="D862" s="70"/>
      <c r="E862" s="70"/>
      <c r="F862" s="70"/>
      <c r="G862" s="70"/>
      <c r="H862" s="70"/>
      <c r="I862" s="70"/>
      <c r="J862" s="70"/>
      <c r="K862" s="70"/>
      <c r="L862" s="70"/>
      <c r="M862" s="70"/>
      <c r="N862" s="70"/>
      <c r="O862" s="70"/>
      <c r="P862" s="70"/>
      <c r="Q862" s="70"/>
      <c r="R862" s="70"/>
      <c r="S862" s="70"/>
      <c r="T862" s="70"/>
      <c r="U862" s="70"/>
      <c r="V862" s="70"/>
      <c r="W862" s="70"/>
      <c r="X862" s="70"/>
      <c r="Y862" s="70"/>
      <c r="Z862" s="70"/>
      <c r="AA862" s="70"/>
      <c r="AB862" s="77" t="s">
        <v>3250</v>
      </c>
      <c r="AC862" s="78" t="s">
        <v>3914</v>
      </c>
      <c r="AD862" s="86" t="str">
        <f>MaterialsTable[[#This Row],[FramingMaterial]]&amp;" Framed "&amp;MaterialsTable[[#This Row],[Framing Configuration]]&amp;" "&amp;MaterialsTable[[#This Row],[Framing Depth]]&amp;" R-"&amp;MaterialsTable[[#This Row],[CavityInsulation (R-XX)]]&amp;" ins."</f>
        <v>Metal Framed Wall16inOC 7_25in R-25 ins.</v>
      </c>
      <c r="AE862" s="83" t="s">
        <v>1774</v>
      </c>
      <c r="AF862" s="85" t="s">
        <v>3922</v>
      </c>
      <c r="AG862" s="85" t="s">
        <v>3928</v>
      </c>
      <c r="AH862" s="85" t="s">
        <v>3929</v>
      </c>
      <c r="AI862" s="85">
        <v>25</v>
      </c>
      <c r="AJ862" s="84">
        <v>4.7889999999999997</v>
      </c>
      <c r="AK862" s="83" t="s">
        <v>3925</v>
      </c>
    </row>
    <row r="863" spans="1:37">
      <c r="A863" s="76" t="s">
        <v>3902</v>
      </c>
      <c r="B863" s="70"/>
      <c r="C863" s="70"/>
      <c r="D863" s="70"/>
      <c r="E863" s="70"/>
      <c r="F863" s="70"/>
      <c r="G863" s="70"/>
      <c r="H863" s="70"/>
      <c r="I863" s="70"/>
      <c r="J863" s="70"/>
      <c r="K863" s="70"/>
      <c r="L863" s="70"/>
      <c r="M863" s="70"/>
      <c r="N863" s="70"/>
      <c r="O863" s="70"/>
      <c r="P863" s="70"/>
      <c r="Q863" s="70"/>
      <c r="R863" s="70"/>
      <c r="S863" s="70"/>
      <c r="T863" s="70"/>
      <c r="U863" s="70"/>
      <c r="V863" s="70"/>
      <c r="W863" s="70"/>
      <c r="X863" s="70"/>
      <c r="Y863" s="70"/>
      <c r="Z863" s="70"/>
      <c r="AA863" s="70"/>
      <c r="AB863" s="77" t="s">
        <v>3250</v>
      </c>
      <c r="AC863" s="78" t="s">
        <v>3914</v>
      </c>
      <c r="AD863" s="86" t="str">
        <f>MaterialsTable[[#This Row],[FramingMaterial]]&amp;" Framed "&amp;MaterialsTable[[#This Row],[Framing Configuration]]&amp;" "&amp;MaterialsTable[[#This Row],[Framing Depth]]&amp;" R-"&amp;MaterialsTable[[#This Row],[CavityInsulation (R-XX)]]&amp;" ins."</f>
        <v>Metal Framed Wall16inOC 7_25in R-30 ins.</v>
      </c>
      <c r="AE863" s="83" t="s">
        <v>1774</v>
      </c>
      <c r="AF863" s="85" t="s">
        <v>3922</v>
      </c>
      <c r="AG863" s="85" t="s">
        <v>3928</v>
      </c>
      <c r="AH863" s="85" t="s">
        <v>3929</v>
      </c>
      <c r="AI863" s="85">
        <v>30</v>
      </c>
      <c r="AJ863" s="84">
        <v>4.8289999999999997</v>
      </c>
      <c r="AK863" s="83" t="s">
        <v>3925</v>
      </c>
    </row>
    <row r="864" spans="1:37">
      <c r="A864" s="76" t="s">
        <v>3903</v>
      </c>
      <c r="B864" s="70"/>
      <c r="C864" s="70"/>
      <c r="D864" s="70"/>
      <c r="E864" s="70"/>
      <c r="F864" s="70"/>
      <c r="G864" s="70"/>
      <c r="H864" s="70"/>
      <c r="I864" s="70"/>
      <c r="J864" s="70"/>
      <c r="K864" s="70"/>
      <c r="L864" s="70"/>
      <c r="M864" s="70"/>
      <c r="N864" s="70"/>
      <c r="O864" s="70"/>
      <c r="P864" s="70"/>
      <c r="Q864" s="70"/>
      <c r="R864" s="70"/>
      <c r="S864" s="70"/>
      <c r="T864" s="70"/>
      <c r="U864" s="70"/>
      <c r="V864" s="70"/>
      <c r="W864" s="70"/>
      <c r="X864" s="70"/>
      <c r="Y864" s="70"/>
      <c r="Z864" s="70"/>
      <c r="AA864" s="70"/>
      <c r="AB864" s="77" t="s">
        <v>3250</v>
      </c>
      <c r="AC864" s="78" t="s">
        <v>3914</v>
      </c>
      <c r="AD864" s="86" t="str">
        <f>MaterialsTable[[#This Row],[FramingMaterial]]&amp;" Framed "&amp;MaterialsTable[[#This Row],[Framing Configuration]]&amp;" "&amp;MaterialsTable[[#This Row],[Framing Depth]]&amp;" R-"&amp;MaterialsTable[[#This Row],[CavityInsulation (R-XX)]]&amp;" ins."</f>
        <v>Metal Framed Wall24inOC 3_5in R-0 ins.</v>
      </c>
      <c r="AE864" s="83" t="s">
        <v>1774</v>
      </c>
      <c r="AF864" s="85" t="s">
        <v>3930</v>
      </c>
      <c r="AG864" s="85" t="s">
        <v>3923</v>
      </c>
      <c r="AH864" s="85" t="s">
        <v>3924</v>
      </c>
      <c r="AI864" s="85">
        <v>0</v>
      </c>
      <c r="AJ864" s="84">
        <v>0.65800000000000003</v>
      </c>
      <c r="AK864" s="83" t="s">
        <v>3925</v>
      </c>
    </row>
    <row r="865" spans="1:37">
      <c r="A865" s="76" t="s">
        <v>3904</v>
      </c>
      <c r="B865" s="70"/>
      <c r="C865" s="70"/>
      <c r="D865" s="70"/>
      <c r="E865" s="70"/>
      <c r="F865" s="70"/>
      <c r="G865" s="70"/>
      <c r="H865" s="70"/>
      <c r="I865" s="70"/>
      <c r="J865" s="70"/>
      <c r="K865" s="70"/>
      <c r="L865" s="70"/>
      <c r="M865" s="70"/>
      <c r="N865" s="70"/>
      <c r="O865" s="70"/>
      <c r="P865" s="70"/>
      <c r="Q865" s="70"/>
      <c r="R865" s="70"/>
      <c r="S865" s="70"/>
      <c r="T865" s="70"/>
      <c r="U865" s="70"/>
      <c r="V865" s="70"/>
      <c r="W865" s="70"/>
      <c r="X865" s="70"/>
      <c r="Y865" s="70"/>
      <c r="Z865" s="70"/>
      <c r="AA865" s="70"/>
      <c r="AB865" s="77" t="s">
        <v>3250</v>
      </c>
      <c r="AC865" s="78" t="s">
        <v>3914</v>
      </c>
      <c r="AD865" s="86" t="str">
        <f>MaterialsTable[[#This Row],[FramingMaterial]]&amp;" Framed "&amp;MaterialsTable[[#This Row],[Framing Configuration]]&amp;" "&amp;MaterialsTable[[#This Row],[Framing Depth]]&amp;" R-"&amp;MaterialsTable[[#This Row],[CavityInsulation (R-XX)]]&amp;" ins."</f>
        <v>Metal Framed Wall24inOC 3_5in R-5 ins.</v>
      </c>
      <c r="AE865" s="83" t="s">
        <v>1774</v>
      </c>
      <c r="AF865" s="85" t="s">
        <v>3930</v>
      </c>
      <c r="AG865" s="85" t="s">
        <v>3923</v>
      </c>
      <c r="AH865" s="85" t="s">
        <v>3924</v>
      </c>
      <c r="AI865" s="85">
        <v>5</v>
      </c>
      <c r="AJ865" s="84">
        <v>1.4630000000000001</v>
      </c>
      <c r="AK865" s="83" t="s">
        <v>3925</v>
      </c>
    </row>
    <row r="866" spans="1:37">
      <c r="A866" s="76" t="s">
        <v>3905</v>
      </c>
      <c r="B866" s="70"/>
      <c r="C866" s="70"/>
      <c r="D866" s="70"/>
      <c r="E866" s="70"/>
      <c r="F866" s="70"/>
      <c r="G866" s="70"/>
      <c r="H866" s="70"/>
      <c r="I866" s="70"/>
      <c r="J866" s="70"/>
      <c r="K866" s="70"/>
      <c r="L866" s="70"/>
      <c r="M866" s="70"/>
      <c r="N866" s="70"/>
      <c r="O866" s="70"/>
      <c r="P866" s="70"/>
      <c r="Q866" s="70"/>
      <c r="R866" s="70"/>
      <c r="S866" s="70"/>
      <c r="T866" s="70"/>
      <c r="U866" s="70"/>
      <c r="V866" s="70"/>
      <c r="W866" s="70"/>
      <c r="X866" s="70"/>
      <c r="Y866" s="70"/>
      <c r="Z866" s="70"/>
      <c r="AA866" s="70"/>
      <c r="AB866" s="77" t="s">
        <v>3250</v>
      </c>
      <c r="AC866" s="78" t="s">
        <v>3914</v>
      </c>
      <c r="AD866" s="86" t="str">
        <f>MaterialsTable[[#This Row],[FramingMaterial]]&amp;" Framed "&amp;MaterialsTable[[#This Row],[Framing Configuration]]&amp;" "&amp;MaterialsTable[[#This Row],[Framing Depth]]&amp;" R-"&amp;MaterialsTable[[#This Row],[CavityInsulation (R-XX)]]&amp;" ins."</f>
        <v>Metal Framed Wall24inOC 3_5in R-11 ins.</v>
      </c>
      <c r="AE866" s="83" t="s">
        <v>1774</v>
      </c>
      <c r="AF866" s="85" t="s">
        <v>3930</v>
      </c>
      <c r="AG866" s="85" t="s">
        <v>3923</v>
      </c>
      <c r="AH866" s="85" t="s">
        <v>3924</v>
      </c>
      <c r="AI866" s="85">
        <v>11</v>
      </c>
      <c r="AJ866" s="84">
        <v>3.222</v>
      </c>
      <c r="AK866" s="83" t="s">
        <v>3925</v>
      </c>
    </row>
    <row r="867" spans="1:37">
      <c r="A867" s="76" t="s">
        <v>3906</v>
      </c>
      <c r="B867" s="70"/>
      <c r="C867" s="70"/>
      <c r="D867" s="70"/>
      <c r="E867" s="70"/>
      <c r="F867" s="70"/>
      <c r="G867" s="70"/>
      <c r="H867" s="70"/>
      <c r="I867" s="70"/>
      <c r="J867" s="70"/>
      <c r="K867" s="70"/>
      <c r="L867" s="70"/>
      <c r="M867" s="70"/>
      <c r="N867" s="70"/>
      <c r="O867" s="70"/>
      <c r="P867" s="70"/>
      <c r="Q867" s="70"/>
      <c r="R867" s="70"/>
      <c r="S867" s="70"/>
      <c r="T867" s="70"/>
      <c r="U867" s="70"/>
      <c r="V867" s="70"/>
      <c r="W867" s="70"/>
      <c r="X867" s="70"/>
      <c r="Y867" s="70"/>
      <c r="Z867" s="70"/>
      <c r="AA867" s="70"/>
      <c r="AB867" s="77" t="s">
        <v>3250</v>
      </c>
      <c r="AC867" s="78" t="s">
        <v>3914</v>
      </c>
      <c r="AD867" s="86" t="str">
        <f>MaterialsTable[[#This Row],[FramingMaterial]]&amp;" Framed "&amp;MaterialsTable[[#This Row],[Framing Configuration]]&amp;" "&amp;MaterialsTable[[#This Row],[Framing Depth]]&amp;" R-"&amp;MaterialsTable[[#This Row],[CavityInsulation (R-XX)]]&amp;" ins."</f>
        <v>Metal Framed Wall24inOC 3_5in R-13 ins.</v>
      </c>
      <c r="AE867" s="83" t="s">
        <v>1774</v>
      </c>
      <c r="AF867" s="85" t="s">
        <v>3930</v>
      </c>
      <c r="AG867" s="85" t="s">
        <v>3923</v>
      </c>
      <c r="AH867" s="85" t="s">
        <v>3924</v>
      </c>
      <c r="AI867" s="85">
        <v>13</v>
      </c>
      <c r="AJ867" s="84">
        <v>3.3860000000000001</v>
      </c>
      <c r="AK867" s="83" t="s">
        <v>3925</v>
      </c>
    </row>
    <row r="868" spans="1:37">
      <c r="A868" s="76" t="s">
        <v>3907</v>
      </c>
      <c r="B868" s="70"/>
      <c r="C868" s="70"/>
      <c r="D868" s="70"/>
      <c r="E868" s="70"/>
      <c r="F868" s="70"/>
      <c r="G868" s="70"/>
      <c r="H868" s="70"/>
      <c r="I868" s="70"/>
      <c r="J868" s="70"/>
      <c r="K868" s="70"/>
      <c r="L868" s="70"/>
      <c r="M868" s="70"/>
      <c r="N868" s="70"/>
      <c r="O868" s="70"/>
      <c r="P868" s="70"/>
      <c r="Q868" s="70"/>
      <c r="R868" s="70"/>
      <c r="S868" s="70"/>
      <c r="T868" s="70"/>
      <c r="U868" s="70"/>
      <c r="V868" s="70"/>
      <c r="W868" s="70"/>
      <c r="X868" s="70"/>
      <c r="Y868" s="70"/>
      <c r="Z868" s="70"/>
      <c r="AA868" s="70"/>
      <c r="AB868" s="77" t="s">
        <v>3250</v>
      </c>
      <c r="AC868" s="78" t="s">
        <v>3914</v>
      </c>
      <c r="AD868" s="86" t="str">
        <f>MaterialsTable[[#This Row],[FramingMaterial]]&amp;" Framed "&amp;MaterialsTable[[#This Row],[Framing Configuration]]&amp;" "&amp;MaterialsTable[[#This Row],[Framing Depth]]&amp;" R-"&amp;MaterialsTable[[#This Row],[CavityInsulation (R-XX)]]&amp;" ins."</f>
        <v>Metal Framed Wall24inOC 3_5in R-15 ins.</v>
      </c>
      <c r="AE868" s="83" t="s">
        <v>1774</v>
      </c>
      <c r="AF868" s="85" t="s">
        <v>3930</v>
      </c>
      <c r="AG868" s="85" t="s">
        <v>3923</v>
      </c>
      <c r="AH868" s="85" t="s">
        <v>3924</v>
      </c>
      <c r="AI868" s="85">
        <v>15</v>
      </c>
      <c r="AJ868" s="84">
        <v>3.536</v>
      </c>
      <c r="AK868" s="83" t="s">
        <v>3925</v>
      </c>
    </row>
    <row r="869" spans="1:37">
      <c r="A869" s="76" t="s">
        <v>3908</v>
      </c>
      <c r="B869" s="70"/>
      <c r="C869" s="70"/>
      <c r="D869" s="70"/>
      <c r="E869" s="70"/>
      <c r="F869" s="70"/>
      <c r="G869" s="70"/>
      <c r="H869" s="70"/>
      <c r="I869" s="70"/>
      <c r="J869" s="70"/>
      <c r="K869" s="70"/>
      <c r="L869" s="70"/>
      <c r="M869" s="70"/>
      <c r="N869" s="70"/>
      <c r="O869" s="70"/>
      <c r="P869" s="70"/>
      <c r="Q869" s="70"/>
      <c r="R869" s="70"/>
      <c r="S869" s="70"/>
      <c r="T869" s="70"/>
      <c r="U869" s="70"/>
      <c r="V869" s="70"/>
      <c r="W869" s="70"/>
      <c r="X869" s="70"/>
      <c r="Y869" s="70"/>
      <c r="Z869" s="70"/>
      <c r="AA869" s="70"/>
      <c r="AB869" s="77" t="s">
        <v>3250</v>
      </c>
      <c r="AC869" s="78" t="s">
        <v>3914</v>
      </c>
      <c r="AD869" s="86" t="str">
        <f>MaterialsTable[[#This Row],[FramingMaterial]]&amp;" Framed "&amp;MaterialsTable[[#This Row],[Framing Configuration]]&amp;" "&amp;MaterialsTable[[#This Row],[Framing Depth]]&amp;" R-"&amp;MaterialsTable[[#This Row],[CavityInsulation (R-XX)]]&amp;" ins."</f>
        <v>Metal Framed Wall24inOC 5_5in R-19 ins.</v>
      </c>
      <c r="AE869" s="83" t="s">
        <v>1774</v>
      </c>
      <c r="AF869" s="85" t="s">
        <v>3930</v>
      </c>
      <c r="AG869" s="85" t="s">
        <v>3926</v>
      </c>
      <c r="AH869" s="85" t="s">
        <v>3927</v>
      </c>
      <c r="AI869" s="85">
        <v>19</v>
      </c>
      <c r="AJ869" s="84">
        <v>4.5579999999999998</v>
      </c>
      <c r="AK869" s="83" t="s">
        <v>3925</v>
      </c>
    </row>
    <row r="870" spans="1:37">
      <c r="A870" s="76" t="s">
        <v>3909</v>
      </c>
      <c r="B870" s="70"/>
      <c r="C870" s="70"/>
      <c r="D870" s="70"/>
      <c r="E870" s="70"/>
      <c r="F870" s="70"/>
      <c r="G870" s="70"/>
      <c r="H870" s="70"/>
      <c r="I870" s="70"/>
      <c r="J870" s="70"/>
      <c r="K870" s="70"/>
      <c r="L870" s="70"/>
      <c r="M870" s="70"/>
      <c r="N870" s="70"/>
      <c r="O870" s="70"/>
      <c r="P870" s="70"/>
      <c r="Q870" s="70"/>
      <c r="R870" s="70"/>
      <c r="S870" s="70"/>
      <c r="T870" s="70"/>
      <c r="U870" s="70"/>
      <c r="V870" s="70"/>
      <c r="W870" s="70"/>
      <c r="X870" s="70"/>
      <c r="Y870" s="70"/>
      <c r="Z870" s="70"/>
      <c r="AA870" s="70"/>
      <c r="AB870" s="77" t="s">
        <v>3250</v>
      </c>
      <c r="AC870" s="78" t="s">
        <v>3914</v>
      </c>
      <c r="AD870" s="86" t="str">
        <f>MaterialsTable[[#This Row],[FramingMaterial]]&amp;" Framed "&amp;MaterialsTable[[#This Row],[Framing Configuration]]&amp;" "&amp;MaterialsTable[[#This Row],[Framing Depth]]&amp;" R-"&amp;MaterialsTable[[#This Row],[CavityInsulation (R-XX)]]&amp;" ins."</f>
        <v>Metal Framed Wall24inOC 5_5in R-21 ins.</v>
      </c>
      <c r="AE870" s="83" t="s">
        <v>1774</v>
      </c>
      <c r="AF870" s="85" t="s">
        <v>3930</v>
      </c>
      <c r="AG870" s="85" t="s">
        <v>3926</v>
      </c>
      <c r="AH870" s="85" t="s">
        <v>3927</v>
      </c>
      <c r="AI870" s="85">
        <v>21</v>
      </c>
      <c r="AJ870" s="84">
        <v>4.6710000000000003</v>
      </c>
      <c r="AK870" s="83" t="s">
        <v>3925</v>
      </c>
    </row>
    <row r="871" spans="1:37">
      <c r="A871" s="76" t="s">
        <v>3910</v>
      </c>
      <c r="B871" s="70"/>
      <c r="C871" s="70"/>
      <c r="D871" s="70"/>
      <c r="E871" s="70"/>
      <c r="F871" s="70"/>
      <c r="G871" s="70"/>
      <c r="H871" s="70"/>
      <c r="I871" s="70"/>
      <c r="J871" s="70"/>
      <c r="K871" s="70"/>
      <c r="L871" s="70"/>
      <c r="M871" s="70"/>
      <c r="N871" s="70"/>
      <c r="O871" s="70"/>
      <c r="P871" s="70"/>
      <c r="Q871" s="70"/>
      <c r="R871" s="70"/>
      <c r="S871" s="70"/>
      <c r="T871" s="70"/>
      <c r="U871" s="70"/>
      <c r="V871" s="70"/>
      <c r="W871" s="70"/>
      <c r="X871" s="70"/>
      <c r="Y871" s="70"/>
      <c r="Z871" s="70"/>
      <c r="AA871" s="70"/>
      <c r="AB871" s="77" t="s">
        <v>3250</v>
      </c>
      <c r="AC871" s="78" t="s">
        <v>3914</v>
      </c>
      <c r="AD871" s="86" t="str">
        <f>MaterialsTable[[#This Row],[FramingMaterial]]&amp;" Framed "&amp;MaterialsTable[[#This Row],[Framing Configuration]]&amp;" "&amp;MaterialsTable[[#This Row],[Framing Depth]]&amp;" R-"&amp;MaterialsTable[[#This Row],[CavityInsulation (R-XX)]]&amp;" ins."</f>
        <v>Metal Framed Wall24inOC 7_25in R-19 ins.</v>
      </c>
      <c r="AE871" s="83" t="s">
        <v>1774</v>
      </c>
      <c r="AF871" s="85" t="s">
        <v>3930</v>
      </c>
      <c r="AG871" s="85" t="s">
        <v>3928</v>
      </c>
      <c r="AH871" s="85" t="s">
        <v>3929</v>
      </c>
      <c r="AI871" s="85">
        <v>19</v>
      </c>
      <c r="AJ871" s="84">
        <v>4.9960000000000004</v>
      </c>
      <c r="AK871" s="83" t="s">
        <v>3925</v>
      </c>
    </row>
    <row r="872" spans="1:37">
      <c r="A872" s="76" t="s">
        <v>3911</v>
      </c>
      <c r="B872" s="70"/>
      <c r="C872" s="70"/>
      <c r="D872" s="70"/>
      <c r="E872" s="70"/>
      <c r="F872" s="70"/>
      <c r="G872" s="70"/>
      <c r="H872" s="70"/>
      <c r="I872" s="70"/>
      <c r="J872" s="70"/>
      <c r="K872" s="70"/>
      <c r="L872" s="70"/>
      <c r="M872" s="70"/>
      <c r="N872" s="70"/>
      <c r="O872" s="70"/>
      <c r="P872" s="70"/>
      <c r="Q872" s="70"/>
      <c r="R872" s="70"/>
      <c r="S872" s="70"/>
      <c r="T872" s="70"/>
      <c r="U872" s="70"/>
      <c r="V872" s="70"/>
      <c r="W872" s="70"/>
      <c r="X872" s="70"/>
      <c r="Y872" s="70"/>
      <c r="Z872" s="70"/>
      <c r="AA872" s="70"/>
      <c r="AB872" s="77" t="s">
        <v>3250</v>
      </c>
      <c r="AC872" s="78" t="s">
        <v>3914</v>
      </c>
      <c r="AD872" s="86" t="str">
        <f>MaterialsTable[[#This Row],[FramingMaterial]]&amp;" Framed "&amp;MaterialsTable[[#This Row],[Framing Configuration]]&amp;" "&amp;MaterialsTable[[#This Row],[Framing Depth]]&amp;" R-"&amp;MaterialsTable[[#This Row],[CavityInsulation (R-XX)]]&amp;" ins."</f>
        <v>Metal Framed Wall24inOC 7_25in R-22 ins.</v>
      </c>
      <c r="AE872" s="83" t="s">
        <v>1774</v>
      </c>
      <c r="AF872" s="85" t="s">
        <v>3930</v>
      </c>
      <c r="AG872" s="85" t="s">
        <v>3928</v>
      </c>
      <c r="AH872" s="85" t="s">
        <v>3929</v>
      </c>
      <c r="AI872" s="85">
        <v>22</v>
      </c>
      <c r="AJ872" s="84">
        <v>5.1710000000000003</v>
      </c>
      <c r="AK872" s="83" t="s">
        <v>3925</v>
      </c>
    </row>
    <row r="873" spans="1:37">
      <c r="A873" s="76" t="s">
        <v>3912</v>
      </c>
      <c r="B873" s="70"/>
      <c r="C873" s="70"/>
      <c r="D873" s="70"/>
      <c r="E873" s="70"/>
      <c r="F873" s="70"/>
      <c r="G873" s="70"/>
      <c r="H873" s="70"/>
      <c r="I873" s="70"/>
      <c r="J873" s="70"/>
      <c r="K873" s="70"/>
      <c r="L873" s="70"/>
      <c r="M873" s="70"/>
      <c r="N873" s="70"/>
      <c r="O873" s="70"/>
      <c r="P873" s="70"/>
      <c r="Q873" s="70"/>
      <c r="R873" s="70"/>
      <c r="S873" s="70"/>
      <c r="T873" s="70"/>
      <c r="U873" s="70"/>
      <c r="V873" s="70"/>
      <c r="W873" s="70"/>
      <c r="X873" s="70"/>
      <c r="Y873" s="70"/>
      <c r="Z873" s="70"/>
      <c r="AA873" s="70"/>
      <c r="AB873" s="77" t="s">
        <v>3250</v>
      </c>
      <c r="AC873" s="78" t="s">
        <v>3914</v>
      </c>
      <c r="AD873" s="86" t="str">
        <f>MaterialsTable[[#This Row],[FramingMaterial]]&amp;" Framed "&amp;MaterialsTable[[#This Row],[Framing Configuration]]&amp;" "&amp;MaterialsTable[[#This Row],[Framing Depth]]&amp;" R-"&amp;MaterialsTable[[#This Row],[CavityInsulation (R-XX)]]&amp;" ins."</f>
        <v>Metal Framed Wall24inOC 7_25in R-25 ins.</v>
      </c>
      <c r="AE873" s="83" t="s">
        <v>1774</v>
      </c>
      <c r="AF873" s="85" t="s">
        <v>3930</v>
      </c>
      <c r="AG873" s="85" t="s">
        <v>3928</v>
      </c>
      <c r="AH873" s="85" t="s">
        <v>3929</v>
      </c>
      <c r="AI873" s="85">
        <v>25</v>
      </c>
      <c r="AJ873" s="84">
        <v>5.2629999999999999</v>
      </c>
      <c r="AK873" s="83" t="s">
        <v>3925</v>
      </c>
    </row>
    <row r="874" spans="1:37">
      <c r="A874" s="76" t="s">
        <v>3913</v>
      </c>
      <c r="B874" s="70"/>
      <c r="C874" s="70"/>
      <c r="D874" s="70"/>
      <c r="E874" s="70"/>
      <c r="F874" s="70"/>
      <c r="G874" s="70"/>
      <c r="H874" s="70"/>
      <c r="I874" s="70"/>
      <c r="J874" s="70"/>
      <c r="K874" s="70"/>
      <c r="L874" s="70"/>
      <c r="M874" s="70"/>
      <c r="N874" s="70"/>
      <c r="O874" s="70"/>
      <c r="P874" s="70"/>
      <c r="Q874" s="70"/>
      <c r="R874" s="70"/>
      <c r="S874" s="70"/>
      <c r="T874" s="70"/>
      <c r="U874" s="70"/>
      <c r="V874" s="70"/>
      <c r="W874" s="70"/>
      <c r="X874" s="70"/>
      <c r="Y874" s="70"/>
      <c r="Z874" s="70"/>
      <c r="AA874" s="70"/>
      <c r="AB874" s="77" t="s">
        <v>3250</v>
      </c>
      <c r="AC874" s="78" t="s">
        <v>3914</v>
      </c>
      <c r="AD874" s="86" t="str">
        <f>MaterialsTable[[#This Row],[FramingMaterial]]&amp;" Framed "&amp;MaterialsTable[[#This Row],[Framing Configuration]]&amp;" "&amp;MaterialsTable[[#This Row],[Framing Depth]]&amp;" R-"&amp;MaterialsTable[[#This Row],[CavityInsulation (R-XX)]]&amp;" ins."</f>
        <v>Metal Framed Wall24inOC 7_25in R-30 ins.</v>
      </c>
      <c r="AE874" s="83" t="s">
        <v>1774</v>
      </c>
      <c r="AF874" s="85" t="s">
        <v>3930</v>
      </c>
      <c r="AG874" s="85" t="s">
        <v>3928</v>
      </c>
      <c r="AH874" s="85" t="s">
        <v>3929</v>
      </c>
      <c r="AI874" s="85">
        <v>30</v>
      </c>
      <c r="AJ874" s="84">
        <v>5.3090000000000002</v>
      </c>
      <c r="AK874" s="83" t="s">
        <v>3925</v>
      </c>
    </row>
    <row r="875" spans="1:37">
      <c r="A875" s="89" t="s">
        <v>3931</v>
      </c>
      <c r="B875" s="70"/>
      <c r="C875" s="70"/>
      <c r="D875" s="70"/>
      <c r="E875" s="70"/>
      <c r="F875" s="70"/>
      <c r="G875" s="70"/>
      <c r="H875" s="70"/>
      <c r="I875" s="70"/>
      <c r="J875" s="70"/>
      <c r="K875" s="70"/>
      <c r="L875" s="70"/>
      <c r="M875" s="70"/>
      <c r="N875" s="70"/>
      <c r="O875" s="70"/>
      <c r="P875" s="70"/>
      <c r="Q875" s="70"/>
      <c r="R875" s="70"/>
      <c r="S875" s="70"/>
      <c r="T875" s="70"/>
      <c r="U875" s="70"/>
      <c r="V875" s="70"/>
      <c r="W875" s="70"/>
      <c r="X875" s="70"/>
      <c r="Y875" s="70"/>
      <c r="Z875" s="70"/>
      <c r="AA875" s="70"/>
      <c r="AB875" s="87" t="s">
        <v>3250</v>
      </c>
      <c r="AC875" s="88" t="s">
        <v>3947</v>
      </c>
      <c r="AD875" s="93" t="str">
        <f>MaterialsTable[[#This Row],[FramingMaterial]]&amp;" Framed "&amp;MaterialsTable[[#This Row],[Framing Configuration]]&amp;" "&amp;MaterialsTable[[#This Row],[Framing Depth]]&amp;" R-"&amp;MaterialsTable[[#This Row],[CavityInsulation (R-XX)]]&amp;" ins."</f>
        <v>Metal Framed Floor16inOC 5_5in R-0 ins.</v>
      </c>
      <c r="AE875" s="91" t="s">
        <v>1774</v>
      </c>
      <c r="AF875" s="92" t="s">
        <v>3948</v>
      </c>
      <c r="AG875" s="92" t="s">
        <v>3926</v>
      </c>
      <c r="AH875" s="92" t="s">
        <v>3927</v>
      </c>
      <c r="AI875" s="92">
        <v>0</v>
      </c>
      <c r="AJ875" s="90">
        <v>3.0000000000000001E-3</v>
      </c>
      <c r="AK875" s="91" t="s">
        <v>3949</v>
      </c>
    </row>
    <row r="876" spans="1:37">
      <c r="A876" s="89" t="s">
        <v>3932</v>
      </c>
      <c r="B876" s="70"/>
      <c r="C876" s="70"/>
      <c r="D876" s="70"/>
      <c r="E876" s="70"/>
      <c r="F876" s="70"/>
      <c r="G876" s="70"/>
      <c r="H876" s="70"/>
      <c r="I876" s="70"/>
      <c r="J876" s="70"/>
      <c r="K876" s="70"/>
      <c r="L876" s="70"/>
      <c r="M876" s="70"/>
      <c r="N876" s="70"/>
      <c r="O876" s="70"/>
      <c r="P876" s="70"/>
      <c r="Q876" s="70"/>
      <c r="R876" s="70"/>
      <c r="S876" s="70"/>
      <c r="T876" s="70"/>
      <c r="U876" s="70"/>
      <c r="V876" s="70"/>
      <c r="W876" s="70"/>
      <c r="X876" s="70"/>
      <c r="Y876" s="70"/>
      <c r="Z876" s="70"/>
      <c r="AA876" s="70"/>
      <c r="AB876" s="87" t="s">
        <v>3250</v>
      </c>
      <c r="AC876" s="88" t="s">
        <v>3947</v>
      </c>
      <c r="AD876" s="93" t="str">
        <f>MaterialsTable[[#This Row],[FramingMaterial]]&amp;" Framed "&amp;MaterialsTable[[#This Row],[Framing Configuration]]&amp;" "&amp;MaterialsTable[[#This Row],[Framing Depth]]&amp;" R-"&amp;MaterialsTable[[#This Row],[CavityInsulation (R-XX)]]&amp;" ins."</f>
        <v>Metal Framed Floor16inOC 5_5in R-11 ins.</v>
      </c>
      <c r="AE876" s="91" t="s">
        <v>1774</v>
      </c>
      <c r="AF876" s="92" t="s">
        <v>3948</v>
      </c>
      <c r="AG876" s="92" t="s">
        <v>3926</v>
      </c>
      <c r="AH876" s="92" t="s">
        <v>3927</v>
      </c>
      <c r="AI876" s="92">
        <v>11</v>
      </c>
      <c r="AJ876" s="90">
        <v>5.3090000000000002</v>
      </c>
      <c r="AK876" s="91" t="s">
        <v>3949</v>
      </c>
    </row>
    <row r="877" spans="1:37">
      <c r="A877" s="89" t="s">
        <v>3933</v>
      </c>
      <c r="B877" s="70"/>
      <c r="C877" s="70"/>
      <c r="D877" s="70"/>
      <c r="E877" s="70"/>
      <c r="F877" s="70"/>
      <c r="G877" s="70"/>
      <c r="H877" s="70"/>
      <c r="I877" s="70"/>
      <c r="J877" s="70"/>
      <c r="K877" s="70"/>
      <c r="L877" s="70"/>
      <c r="M877" s="70"/>
      <c r="N877" s="70"/>
      <c r="O877" s="70"/>
      <c r="P877" s="70"/>
      <c r="Q877" s="70"/>
      <c r="R877" s="70"/>
      <c r="S877" s="70"/>
      <c r="T877" s="70"/>
      <c r="U877" s="70"/>
      <c r="V877" s="70"/>
      <c r="W877" s="70"/>
      <c r="X877" s="70"/>
      <c r="Y877" s="70"/>
      <c r="Z877" s="70"/>
      <c r="AA877" s="70"/>
      <c r="AB877" s="87" t="s">
        <v>3250</v>
      </c>
      <c r="AC877" s="88" t="s">
        <v>3947</v>
      </c>
      <c r="AD877" s="93" t="str">
        <f>MaterialsTable[[#This Row],[FramingMaterial]]&amp;" Framed "&amp;MaterialsTable[[#This Row],[Framing Configuration]]&amp;" "&amp;MaterialsTable[[#This Row],[Framing Depth]]&amp;" R-"&amp;MaterialsTable[[#This Row],[CavityInsulation (R-XX)]]&amp;" ins."</f>
        <v>Metal Framed Floor16inOC 5_5in R-13 ins.</v>
      </c>
      <c r="AE877" s="91" t="s">
        <v>1774</v>
      </c>
      <c r="AF877" s="92" t="s">
        <v>3948</v>
      </c>
      <c r="AG877" s="92" t="s">
        <v>3926</v>
      </c>
      <c r="AH877" s="92" t="s">
        <v>3927</v>
      </c>
      <c r="AI877" s="92">
        <v>13</v>
      </c>
      <c r="AJ877" s="90">
        <v>5.8540000000000001</v>
      </c>
      <c r="AK877" s="91" t="s">
        <v>3949</v>
      </c>
    </row>
    <row r="878" spans="1:37">
      <c r="A878" s="89" t="s">
        <v>3934</v>
      </c>
      <c r="B878" s="70"/>
      <c r="C878" s="70"/>
      <c r="D878" s="70"/>
      <c r="E878" s="70"/>
      <c r="F878" s="70"/>
      <c r="G878" s="70"/>
      <c r="H878" s="70"/>
      <c r="I878" s="70"/>
      <c r="J878" s="70"/>
      <c r="K878" s="70"/>
      <c r="L878" s="70"/>
      <c r="M878" s="70"/>
      <c r="N878" s="70"/>
      <c r="O878" s="70"/>
      <c r="P878" s="70"/>
      <c r="Q878" s="70"/>
      <c r="R878" s="70"/>
      <c r="S878" s="70"/>
      <c r="T878" s="70"/>
      <c r="U878" s="70"/>
      <c r="V878" s="70"/>
      <c r="W878" s="70"/>
      <c r="X878" s="70"/>
      <c r="Y878" s="70"/>
      <c r="Z878" s="70"/>
      <c r="AA878" s="70"/>
      <c r="AB878" s="87" t="s">
        <v>3250</v>
      </c>
      <c r="AC878" s="88" t="s">
        <v>3947</v>
      </c>
      <c r="AD878" s="93" t="str">
        <f>MaterialsTable[[#This Row],[FramingMaterial]]&amp;" Framed "&amp;MaterialsTable[[#This Row],[Framing Configuration]]&amp;" "&amp;MaterialsTable[[#This Row],[Framing Depth]]&amp;" R-"&amp;MaterialsTable[[#This Row],[CavityInsulation (R-XX)]]&amp;" ins."</f>
        <v>Metal Framed Floor16inOC 5_5in R-19 ins.</v>
      </c>
      <c r="AE878" s="91" t="s">
        <v>1774</v>
      </c>
      <c r="AF878" s="92" t="s">
        <v>3948</v>
      </c>
      <c r="AG878" s="92" t="s">
        <v>3926</v>
      </c>
      <c r="AH878" s="92" t="s">
        <v>3927</v>
      </c>
      <c r="AI878" s="92">
        <v>19</v>
      </c>
      <c r="AJ878" s="90">
        <v>6.92</v>
      </c>
      <c r="AK878" s="91" t="s">
        <v>3949</v>
      </c>
    </row>
    <row r="879" spans="1:37">
      <c r="A879" s="89" t="s">
        <v>3935</v>
      </c>
      <c r="B879" s="70"/>
      <c r="C879" s="70"/>
      <c r="D879" s="70"/>
      <c r="E879" s="70"/>
      <c r="F879" s="70"/>
      <c r="G879" s="70"/>
      <c r="H879" s="70"/>
      <c r="I879" s="70"/>
      <c r="J879" s="70"/>
      <c r="K879" s="70"/>
      <c r="L879" s="70"/>
      <c r="M879" s="70"/>
      <c r="N879" s="70"/>
      <c r="O879" s="70"/>
      <c r="P879" s="70"/>
      <c r="Q879" s="70"/>
      <c r="R879" s="70"/>
      <c r="S879" s="70"/>
      <c r="T879" s="70"/>
      <c r="U879" s="70"/>
      <c r="V879" s="70"/>
      <c r="W879" s="70"/>
      <c r="X879" s="70"/>
      <c r="Y879" s="70"/>
      <c r="Z879" s="70"/>
      <c r="AA879" s="70"/>
      <c r="AB879" s="87" t="s">
        <v>3250</v>
      </c>
      <c r="AC879" s="88" t="s">
        <v>3947</v>
      </c>
      <c r="AD879" s="93" t="str">
        <f>MaterialsTable[[#This Row],[FramingMaterial]]&amp;" Framed "&amp;MaterialsTable[[#This Row],[Framing Configuration]]&amp;" "&amp;MaterialsTable[[#This Row],[Framing Depth]]&amp;" R-"&amp;MaterialsTable[[#This Row],[CavityInsulation (R-XX)]]&amp;" ins."</f>
        <v>Metal Framed Floor16inOC 7_25in R-19 ins.</v>
      </c>
      <c r="AE879" s="91" t="s">
        <v>1774</v>
      </c>
      <c r="AF879" s="92" t="s">
        <v>3948</v>
      </c>
      <c r="AG879" s="92" t="s">
        <v>3928</v>
      </c>
      <c r="AH879" s="92" t="s">
        <v>3929</v>
      </c>
      <c r="AI879" s="92">
        <v>19</v>
      </c>
      <c r="AJ879" s="90">
        <v>7.4139999999999997</v>
      </c>
      <c r="AK879" s="91" t="s">
        <v>3949</v>
      </c>
    </row>
    <row r="880" spans="1:37">
      <c r="A880" s="89" t="s">
        <v>3936</v>
      </c>
      <c r="B880" s="70"/>
      <c r="C880" s="70"/>
      <c r="D880" s="70"/>
      <c r="E880" s="70"/>
      <c r="F880" s="70"/>
      <c r="G880" s="70"/>
      <c r="H880" s="70"/>
      <c r="I880" s="70"/>
      <c r="J880" s="70"/>
      <c r="K880" s="70"/>
      <c r="L880" s="70"/>
      <c r="M880" s="70"/>
      <c r="N880" s="70"/>
      <c r="O880" s="70"/>
      <c r="P880" s="70"/>
      <c r="Q880" s="70"/>
      <c r="R880" s="70"/>
      <c r="S880" s="70"/>
      <c r="T880" s="70"/>
      <c r="U880" s="70"/>
      <c r="V880" s="70"/>
      <c r="W880" s="70"/>
      <c r="X880" s="70"/>
      <c r="Y880" s="70"/>
      <c r="Z880" s="70"/>
      <c r="AA880" s="70"/>
      <c r="AB880" s="87" t="s">
        <v>3250</v>
      </c>
      <c r="AC880" s="88" t="s">
        <v>3947</v>
      </c>
      <c r="AD880" s="93" t="str">
        <f>MaterialsTable[[#This Row],[FramingMaterial]]&amp;" Framed "&amp;MaterialsTable[[#This Row],[Framing Configuration]]&amp;" "&amp;MaterialsTable[[#This Row],[Framing Depth]]&amp;" R-"&amp;MaterialsTable[[#This Row],[CavityInsulation (R-XX)]]&amp;" ins."</f>
        <v>Metal Framed Floor16inOC 7_25in R-22 ins.</v>
      </c>
      <c r="AE880" s="91" t="s">
        <v>1774</v>
      </c>
      <c r="AF880" s="92" t="s">
        <v>3948</v>
      </c>
      <c r="AG880" s="92" t="s">
        <v>3928</v>
      </c>
      <c r="AH880" s="92" t="s">
        <v>3929</v>
      </c>
      <c r="AI880" s="92">
        <v>22</v>
      </c>
      <c r="AJ880" s="90">
        <v>7.8150000000000004</v>
      </c>
      <c r="AK880" s="91" t="s">
        <v>3949</v>
      </c>
    </row>
    <row r="881" spans="1:37">
      <c r="A881" s="89" t="s">
        <v>3937</v>
      </c>
      <c r="B881" s="70"/>
      <c r="C881" s="70"/>
      <c r="D881" s="70"/>
      <c r="E881" s="70"/>
      <c r="F881" s="70"/>
      <c r="G881" s="70"/>
      <c r="H881" s="70"/>
      <c r="I881" s="70"/>
      <c r="J881" s="70"/>
      <c r="K881" s="70"/>
      <c r="L881" s="70"/>
      <c r="M881" s="70"/>
      <c r="N881" s="70"/>
      <c r="O881" s="70"/>
      <c r="P881" s="70"/>
      <c r="Q881" s="70"/>
      <c r="R881" s="70"/>
      <c r="S881" s="70"/>
      <c r="T881" s="70"/>
      <c r="U881" s="70"/>
      <c r="V881" s="70"/>
      <c r="W881" s="70"/>
      <c r="X881" s="70"/>
      <c r="Y881" s="70"/>
      <c r="Z881" s="70"/>
      <c r="AA881" s="70"/>
      <c r="AB881" s="87" t="s">
        <v>3250</v>
      </c>
      <c r="AC881" s="88" t="s">
        <v>3947</v>
      </c>
      <c r="AD881" s="93" t="str">
        <f>MaterialsTable[[#This Row],[FramingMaterial]]&amp;" Framed "&amp;MaterialsTable[[#This Row],[Framing Configuration]]&amp;" "&amp;MaterialsTable[[#This Row],[Framing Depth]]&amp;" R-"&amp;MaterialsTable[[#This Row],[CavityInsulation (R-XX)]]&amp;" ins."</f>
        <v>Metal Framed Floor16inOC 9_25in R-30 ins.</v>
      </c>
      <c r="AE881" s="91" t="s">
        <v>1774</v>
      </c>
      <c r="AF881" s="92" t="s">
        <v>3948</v>
      </c>
      <c r="AG881" s="92" t="s">
        <v>3950</v>
      </c>
      <c r="AH881" s="92" t="s">
        <v>3951</v>
      </c>
      <c r="AI881" s="92">
        <v>30</v>
      </c>
      <c r="AJ881" s="90">
        <v>9.3829999999999991</v>
      </c>
      <c r="AK881" s="91" t="s">
        <v>3949</v>
      </c>
    </row>
    <row r="882" spans="1:37">
      <c r="A882" s="89" t="s">
        <v>3938</v>
      </c>
      <c r="B882" s="70"/>
      <c r="C882" s="70"/>
      <c r="D882" s="70"/>
      <c r="E882" s="70"/>
      <c r="F882" s="70"/>
      <c r="G882" s="70"/>
      <c r="H882" s="70"/>
      <c r="I882" s="70"/>
      <c r="J882" s="70"/>
      <c r="K882" s="70"/>
      <c r="L882" s="70"/>
      <c r="M882" s="70"/>
      <c r="N882" s="70"/>
      <c r="O882" s="70"/>
      <c r="P882" s="70"/>
      <c r="Q882" s="70"/>
      <c r="R882" s="70"/>
      <c r="S882" s="70"/>
      <c r="T882" s="70"/>
      <c r="U882" s="70"/>
      <c r="V882" s="70"/>
      <c r="W882" s="70"/>
      <c r="X882" s="70"/>
      <c r="Y882" s="70"/>
      <c r="Z882" s="70"/>
      <c r="AA882" s="70"/>
      <c r="AB882" s="87" t="s">
        <v>3250</v>
      </c>
      <c r="AC882" s="88" t="s">
        <v>3947</v>
      </c>
      <c r="AD882" s="93" t="str">
        <f>MaterialsTable[[#This Row],[FramingMaterial]]&amp;" Framed "&amp;MaterialsTable[[#This Row],[Framing Configuration]]&amp;" "&amp;MaterialsTable[[#This Row],[Framing Depth]]&amp;" R-"&amp;MaterialsTable[[#This Row],[CavityInsulation (R-XX)]]&amp;" ins."</f>
        <v>Metal Framed Floor16inOC 11_25in R-38 ins.</v>
      </c>
      <c r="AE882" s="91" t="s">
        <v>1774</v>
      </c>
      <c r="AF882" s="92" t="s">
        <v>3948</v>
      </c>
      <c r="AG882" s="92" t="s">
        <v>3952</v>
      </c>
      <c r="AH882" s="92" t="s">
        <v>3953</v>
      </c>
      <c r="AI882" s="92">
        <v>38</v>
      </c>
      <c r="AJ882" s="90">
        <v>10.756</v>
      </c>
      <c r="AK882" s="91" t="s">
        <v>3949</v>
      </c>
    </row>
    <row r="883" spans="1:37">
      <c r="A883" s="89" t="s">
        <v>3939</v>
      </c>
      <c r="B883" s="70"/>
      <c r="C883" s="70"/>
      <c r="D883" s="70"/>
      <c r="E883" s="70"/>
      <c r="F883" s="70"/>
      <c r="G883" s="70"/>
      <c r="H883" s="70"/>
      <c r="I883" s="70"/>
      <c r="J883" s="70"/>
      <c r="K883" s="70"/>
      <c r="L883" s="70"/>
      <c r="M883" s="70"/>
      <c r="N883" s="70"/>
      <c r="O883" s="70"/>
      <c r="P883" s="70"/>
      <c r="Q883" s="70"/>
      <c r="R883" s="70"/>
      <c r="S883" s="70"/>
      <c r="T883" s="70"/>
      <c r="U883" s="70"/>
      <c r="V883" s="70"/>
      <c r="W883" s="70"/>
      <c r="X883" s="70"/>
      <c r="Y883" s="70"/>
      <c r="Z883" s="70"/>
      <c r="AA883" s="70"/>
      <c r="AB883" s="87" t="s">
        <v>3250</v>
      </c>
      <c r="AC883" s="88" t="s">
        <v>3947</v>
      </c>
      <c r="AD883" s="93" t="str">
        <f>MaterialsTable[[#This Row],[FramingMaterial]]&amp;" Framed "&amp;MaterialsTable[[#This Row],[Framing Configuration]]&amp;" "&amp;MaterialsTable[[#This Row],[Framing Depth]]&amp;" R-"&amp;MaterialsTable[[#This Row],[CavityInsulation (R-XX)]]&amp;" ins."</f>
        <v>Metal Framed Floor24inOC 5_5in R-0 ins.</v>
      </c>
      <c r="AE883" s="91" t="s">
        <v>1774</v>
      </c>
      <c r="AF883" s="92" t="s">
        <v>3954</v>
      </c>
      <c r="AG883" s="92" t="s">
        <v>3926</v>
      </c>
      <c r="AH883" s="92" t="s">
        <v>3927</v>
      </c>
      <c r="AI883" s="92">
        <v>0</v>
      </c>
      <c r="AJ883" s="90">
        <v>3.0000000000000001E-3</v>
      </c>
      <c r="AK883" s="91" t="s">
        <v>3949</v>
      </c>
    </row>
    <row r="884" spans="1:37">
      <c r="A884" s="89" t="s">
        <v>3940</v>
      </c>
      <c r="B884" s="70"/>
      <c r="C884" s="70"/>
      <c r="D884" s="70"/>
      <c r="E884" s="70"/>
      <c r="F884" s="70"/>
      <c r="G884" s="70"/>
      <c r="H884" s="70"/>
      <c r="I884" s="70"/>
      <c r="J884" s="70"/>
      <c r="K884" s="70"/>
      <c r="L884" s="70"/>
      <c r="M884" s="70"/>
      <c r="N884" s="70"/>
      <c r="O884" s="70"/>
      <c r="P884" s="70"/>
      <c r="Q884" s="70"/>
      <c r="R884" s="70"/>
      <c r="S884" s="70"/>
      <c r="T884" s="70"/>
      <c r="U884" s="70"/>
      <c r="V884" s="70"/>
      <c r="W884" s="70"/>
      <c r="X884" s="70"/>
      <c r="Y884" s="70"/>
      <c r="Z884" s="70"/>
      <c r="AA884" s="70"/>
      <c r="AB884" s="87" t="s">
        <v>3250</v>
      </c>
      <c r="AC884" s="88" t="s">
        <v>3947</v>
      </c>
      <c r="AD884" s="93" t="str">
        <f>MaterialsTable[[#This Row],[FramingMaterial]]&amp;" Framed "&amp;MaterialsTable[[#This Row],[Framing Configuration]]&amp;" "&amp;MaterialsTable[[#This Row],[Framing Depth]]&amp;" R-"&amp;MaterialsTable[[#This Row],[CavityInsulation (R-XX)]]&amp;" ins."</f>
        <v>Metal Framed Floor24inOC 5_5in R-11 ins.</v>
      </c>
      <c r="AE884" s="91" t="s">
        <v>1774</v>
      </c>
      <c r="AF884" s="92" t="s">
        <v>3954</v>
      </c>
      <c r="AG884" s="92" t="s">
        <v>3926</v>
      </c>
      <c r="AH884" s="92" t="s">
        <v>3927</v>
      </c>
      <c r="AI884" s="92">
        <v>11</v>
      </c>
      <c r="AJ884" s="90">
        <v>6.5759999999999996</v>
      </c>
      <c r="AK884" s="91" t="s">
        <v>3949</v>
      </c>
    </row>
    <row r="885" spans="1:37">
      <c r="A885" s="89" t="s">
        <v>3941</v>
      </c>
      <c r="B885" s="70"/>
      <c r="C885" s="70"/>
      <c r="D885" s="70"/>
      <c r="E885" s="70"/>
      <c r="F885" s="70"/>
      <c r="G885" s="70"/>
      <c r="H885" s="70"/>
      <c r="I885" s="70"/>
      <c r="J885" s="70"/>
      <c r="K885" s="70"/>
      <c r="L885" s="70"/>
      <c r="M885" s="70"/>
      <c r="N885" s="70"/>
      <c r="O885" s="70"/>
      <c r="P885" s="70"/>
      <c r="Q885" s="70"/>
      <c r="R885" s="70"/>
      <c r="S885" s="70"/>
      <c r="T885" s="70"/>
      <c r="U885" s="70"/>
      <c r="V885" s="70"/>
      <c r="W885" s="70"/>
      <c r="X885" s="70"/>
      <c r="Y885" s="70"/>
      <c r="Z885" s="70"/>
      <c r="AA885" s="70"/>
      <c r="AB885" s="87" t="s">
        <v>3250</v>
      </c>
      <c r="AC885" s="88" t="s">
        <v>3947</v>
      </c>
      <c r="AD885" s="93" t="str">
        <f>MaterialsTable[[#This Row],[FramingMaterial]]&amp;" Framed "&amp;MaterialsTable[[#This Row],[Framing Configuration]]&amp;" "&amp;MaterialsTable[[#This Row],[Framing Depth]]&amp;" R-"&amp;MaterialsTable[[#This Row],[CavityInsulation (R-XX)]]&amp;" ins."</f>
        <v>Metal Framed Floor24inOC 5_5in R-13 ins.</v>
      </c>
      <c r="AE885" s="91" t="s">
        <v>1774</v>
      </c>
      <c r="AF885" s="92" t="s">
        <v>3954</v>
      </c>
      <c r="AG885" s="92" t="s">
        <v>3926</v>
      </c>
      <c r="AH885" s="92" t="s">
        <v>3927</v>
      </c>
      <c r="AI885" s="92">
        <v>13</v>
      </c>
      <c r="AJ885" s="90">
        <v>7.5439999999999996</v>
      </c>
      <c r="AK885" s="91" t="s">
        <v>3949</v>
      </c>
    </row>
    <row r="886" spans="1:37">
      <c r="A886" s="89" t="s">
        <v>3942</v>
      </c>
      <c r="B886" s="70"/>
      <c r="C886" s="70"/>
      <c r="D886" s="70"/>
      <c r="E886" s="70"/>
      <c r="F886" s="70"/>
      <c r="G886" s="70"/>
      <c r="H886" s="70"/>
      <c r="I886" s="70"/>
      <c r="J886" s="70"/>
      <c r="K886" s="70"/>
      <c r="L886" s="70"/>
      <c r="M886" s="70"/>
      <c r="N886" s="70"/>
      <c r="O886" s="70"/>
      <c r="P886" s="70"/>
      <c r="Q886" s="70"/>
      <c r="R886" s="70"/>
      <c r="S886" s="70"/>
      <c r="T886" s="70"/>
      <c r="U886" s="70"/>
      <c r="V886" s="70"/>
      <c r="W886" s="70"/>
      <c r="X886" s="70"/>
      <c r="Y886" s="70"/>
      <c r="Z886" s="70"/>
      <c r="AA886" s="70"/>
      <c r="AB886" s="87" t="s">
        <v>3250</v>
      </c>
      <c r="AC886" s="88" t="s">
        <v>3947</v>
      </c>
      <c r="AD886" s="93" t="str">
        <f>MaterialsTable[[#This Row],[FramingMaterial]]&amp;" Framed "&amp;MaterialsTable[[#This Row],[Framing Configuration]]&amp;" "&amp;MaterialsTable[[#This Row],[Framing Depth]]&amp;" R-"&amp;MaterialsTable[[#This Row],[CavityInsulation (R-XX)]]&amp;" ins."</f>
        <v>Metal Framed Floor24inOC 5_5in R-19 ins.</v>
      </c>
      <c r="AE886" s="91" t="s">
        <v>1774</v>
      </c>
      <c r="AF886" s="92" t="s">
        <v>3954</v>
      </c>
      <c r="AG886" s="92" t="s">
        <v>3926</v>
      </c>
      <c r="AH886" s="92" t="s">
        <v>3927</v>
      </c>
      <c r="AI886" s="92">
        <v>19</v>
      </c>
      <c r="AJ886" s="90">
        <v>9.0370000000000008</v>
      </c>
      <c r="AK886" s="91" t="s">
        <v>3949</v>
      </c>
    </row>
    <row r="887" spans="1:37">
      <c r="A887" s="89" t="s">
        <v>3943</v>
      </c>
      <c r="B887" s="70"/>
      <c r="C887" s="70"/>
      <c r="D887" s="70"/>
      <c r="E887" s="70"/>
      <c r="F887" s="70"/>
      <c r="G887" s="70"/>
      <c r="H887" s="70"/>
      <c r="I887" s="70"/>
      <c r="J887" s="70"/>
      <c r="K887" s="70"/>
      <c r="L887" s="70"/>
      <c r="M887" s="70"/>
      <c r="N887" s="70"/>
      <c r="O887" s="70"/>
      <c r="P887" s="70"/>
      <c r="Q887" s="70"/>
      <c r="R887" s="70"/>
      <c r="S887" s="70"/>
      <c r="T887" s="70"/>
      <c r="U887" s="70"/>
      <c r="V887" s="70"/>
      <c r="W887" s="70"/>
      <c r="X887" s="70"/>
      <c r="Y887" s="70"/>
      <c r="Z887" s="70"/>
      <c r="AA887" s="70"/>
      <c r="AB887" s="87" t="s">
        <v>3250</v>
      </c>
      <c r="AC887" s="88" t="s">
        <v>3947</v>
      </c>
      <c r="AD887" s="93" t="str">
        <f>MaterialsTable[[#This Row],[FramingMaterial]]&amp;" Framed "&amp;MaterialsTable[[#This Row],[Framing Configuration]]&amp;" "&amp;MaterialsTable[[#This Row],[Framing Depth]]&amp;" R-"&amp;MaterialsTable[[#This Row],[CavityInsulation (R-XX)]]&amp;" ins."</f>
        <v>Metal Framed Floor24inOC 7_25in R-19 ins.</v>
      </c>
      <c r="AE887" s="91" t="s">
        <v>1774</v>
      </c>
      <c r="AF887" s="92" t="s">
        <v>3954</v>
      </c>
      <c r="AG887" s="92" t="s">
        <v>3928</v>
      </c>
      <c r="AH887" s="92" t="s">
        <v>3929</v>
      </c>
      <c r="AI887" s="92">
        <v>19</v>
      </c>
      <c r="AJ887" s="90">
        <v>9.5640000000000001</v>
      </c>
      <c r="AK887" s="91" t="s">
        <v>3949</v>
      </c>
    </row>
    <row r="888" spans="1:37">
      <c r="A888" s="89" t="s">
        <v>3944</v>
      </c>
      <c r="B888" s="70"/>
      <c r="C888" s="70"/>
      <c r="D888" s="70"/>
      <c r="E888" s="70"/>
      <c r="F888" s="70"/>
      <c r="G888" s="70"/>
      <c r="H888" s="70"/>
      <c r="I888" s="70"/>
      <c r="J888" s="70"/>
      <c r="K888" s="70"/>
      <c r="L888" s="70"/>
      <c r="M888" s="70"/>
      <c r="N888" s="70"/>
      <c r="O888" s="70"/>
      <c r="P888" s="70"/>
      <c r="Q888" s="70"/>
      <c r="R888" s="70"/>
      <c r="S888" s="70"/>
      <c r="T888" s="70"/>
      <c r="U888" s="70"/>
      <c r="V888" s="70"/>
      <c r="W888" s="70"/>
      <c r="X888" s="70"/>
      <c r="Y888" s="70"/>
      <c r="Z888" s="70"/>
      <c r="AA888" s="70"/>
      <c r="AB888" s="87" t="s">
        <v>3250</v>
      </c>
      <c r="AC888" s="88" t="s">
        <v>3947</v>
      </c>
      <c r="AD888" s="93" t="str">
        <f>MaterialsTable[[#This Row],[FramingMaterial]]&amp;" Framed "&amp;MaterialsTable[[#This Row],[Framing Configuration]]&amp;" "&amp;MaterialsTable[[#This Row],[Framing Depth]]&amp;" R-"&amp;MaterialsTable[[#This Row],[CavityInsulation (R-XX)]]&amp;" ins."</f>
        <v>Metal Framed Floor24inOC 7_25in R-22 ins.</v>
      </c>
      <c r="AE888" s="91" t="s">
        <v>1774</v>
      </c>
      <c r="AF888" s="92" t="s">
        <v>3954</v>
      </c>
      <c r="AG888" s="92" t="s">
        <v>3928</v>
      </c>
      <c r="AH888" s="92" t="s">
        <v>3929</v>
      </c>
      <c r="AI888" s="92">
        <v>22</v>
      </c>
      <c r="AJ888" s="90">
        <v>10.336</v>
      </c>
      <c r="AK888" s="91" t="s">
        <v>3949</v>
      </c>
    </row>
    <row r="889" spans="1:37">
      <c r="A889" s="89" t="s">
        <v>3945</v>
      </c>
      <c r="B889" s="70"/>
      <c r="C889" s="70"/>
      <c r="D889" s="70"/>
      <c r="E889" s="70"/>
      <c r="F889" s="70"/>
      <c r="G889" s="70"/>
      <c r="H889" s="70"/>
      <c r="I889" s="70"/>
      <c r="J889" s="70"/>
      <c r="K889" s="70"/>
      <c r="L889" s="70"/>
      <c r="M889" s="70"/>
      <c r="N889" s="70"/>
      <c r="O889" s="70"/>
      <c r="P889" s="70"/>
      <c r="Q889" s="70"/>
      <c r="R889" s="70"/>
      <c r="S889" s="70"/>
      <c r="T889" s="70"/>
      <c r="U889" s="70"/>
      <c r="V889" s="70"/>
      <c r="W889" s="70"/>
      <c r="X889" s="70"/>
      <c r="Y889" s="70"/>
      <c r="Z889" s="70"/>
      <c r="AA889" s="70"/>
      <c r="AB889" s="87" t="s">
        <v>3250</v>
      </c>
      <c r="AC889" s="88" t="s">
        <v>3947</v>
      </c>
      <c r="AD889" s="93" t="str">
        <f>MaterialsTable[[#This Row],[FramingMaterial]]&amp;" Framed "&amp;MaterialsTable[[#This Row],[Framing Configuration]]&amp;" "&amp;MaterialsTable[[#This Row],[Framing Depth]]&amp;" R-"&amp;MaterialsTable[[#This Row],[CavityInsulation (R-XX)]]&amp;" ins."</f>
        <v>Metal Framed Floor24inOC 9_25in R-30 ins.</v>
      </c>
      <c r="AE889" s="91" t="s">
        <v>1774</v>
      </c>
      <c r="AF889" s="92" t="s">
        <v>3954</v>
      </c>
      <c r="AG889" s="92" t="s">
        <v>3950</v>
      </c>
      <c r="AH889" s="92" t="s">
        <v>3951</v>
      </c>
      <c r="AI889" s="92">
        <v>30</v>
      </c>
      <c r="AJ889" s="90">
        <v>12.443</v>
      </c>
      <c r="AK889" s="91" t="s">
        <v>3949</v>
      </c>
    </row>
    <row r="890" spans="1:37">
      <c r="A890" s="89" t="s">
        <v>3946</v>
      </c>
      <c r="B890" s="70"/>
      <c r="C890" s="70"/>
      <c r="D890" s="70"/>
      <c r="E890" s="70"/>
      <c r="F890" s="70"/>
      <c r="G890" s="70"/>
      <c r="H890" s="70"/>
      <c r="I890" s="70"/>
      <c r="J890" s="70"/>
      <c r="K890" s="70"/>
      <c r="L890" s="70"/>
      <c r="M890" s="70"/>
      <c r="N890" s="70"/>
      <c r="O890" s="70"/>
      <c r="P890" s="70"/>
      <c r="Q890" s="70"/>
      <c r="R890" s="70"/>
      <c r="S890" s="70"/>
      <c r="T890" s="70"/>
      <c r="U890" s="70"/>
      <c r="V890" s="70"/>
      <c r="W890" s="70"/>
      <c r="X890" s="70"/>
      <c r="Y890" s="70"/>
      <c r="Z890" s="70"/>
      <c r="AA890" s="70"/>
      <c r="AB890" s="87" t="s">
        <v>3250</v>
      </c>
      <c r="AC890" s="88" t="s">
        <v>3947</v>
      </c>
      <c r="AD890" s="93" t="str">
        <f>MaterialsTable[[#This Row],[FramingMaterial]]&amp;" Framed "&amp;MaterialsTable[[#This Row],[Framing Configuration]]&amp;" "&amp;MaterialsTable[[#This Row],[Framing Depth]]&amp;" R-"&amp;MaterialsTable[[#This Row],[CavityInsulation (R-XX)]]&amp;" ins."</f>
        <v>Metal Framed Floor24inOC 11_25in R-38 ins.</v>
      </c>
      <c r="AE890" s="91" t="s">
        <v>1774</v>
      </c>
      <c r="AF890" s="92" t="s">
        <v>3954</v>
      </c>
      <c r="AG890" s="92" t="s">
        <v>3952</v>
      </c>
      <c r="AH890" s="92" t="s">
        <v>3953</v>
      </c>
      <c r="AI890" s="92">
        <v>38</v>
      </c>
      <c r="AJ890" s="90">
        <v>14.569000000000001</v>
      </c>
      <c r="AK890" s="91" t="s">
        <v>3949</v>
      </c>
    </row>
    <row r="891" spans="1:37">
      <c r="A891" s="94" t="s">
        <v>3955</v>
      </c>
      <c r="B891" s="70"/>
      <c r="C891" s="70"/>
      <c r="D891" s="70"/>
      <c r="E891" s="70"/>
      <c r="F891" s="70"/>
      <c r="G891" s="70"/>
      <c r="H891" s="70"/>
      <c r="I891" s="70"/>
      <c r="J891" s="70"/>
      <c r="K891" s="70"/>
      <c r="L891" s="70"/>
      <c r="M891" s="70"/>
      <c r="N891" s="70"/>
      <c r="O891" s="70"/>
      <c r="P891" s="70"/>
      <c r="Q891" s="70"/>
      <c r="R891" s="70"/>
      <c r="S891" s="70"/>
      <c r="T891" s="70"/>
      <c r="U891" s="70"/>
      <c r="V891" s="70"/>
      <c r="W891" s="70"/>
      <c r="X891" s="70"/>
      <c r="Y891" s="70"/>
      <c r="Z891" s="70"/>
      <c r="AA891" s="70"/>
      <c r="AB891" s="95" t="s">
        <v>3250</v>
      </c>
      <c r="AC891" s="96" t="str">
        <f>MaterialsTable[[#This Row],[Framing Configuration]]</f>
        <v>RoofMetalScrewDown</v>
      </c>
      <c r="AD891" s="99" t="str">
        <f>MaterialsTable[[#This Row],[Framing Configuration]]&amp;" "&amp;" R-"&amp;MaterialsTable[[#This Row],[CavityInsulation (R-XX)]]&amp;" ins."</f>
        <v>RoofMetalScrewDown  R-10 ins.</v>
      </c>
      <c r="AE891" s="97" t="s">
        <v>1774</v>
      </c>
      <c r="AF891" s="98" t="s">
        <v>3979</v>
      </c>
      <c r="AG891" s="98" t="s">
        <v>3980</v>
      </c>
      <c r="AH891" s="98" t="s">
        <v>3980</v>
      </c>
      <c r="AI891" s="98">
        <v>10</v>
      </c>
      <c r="AJ891" s="98">
        <v>5.7560000000000002</v>
      </c>
      <c r="AK891" s="97" t="s">
        <v>3981</v>
      </c>
    </row>
    <row r="892" spans="1:37">
      <c r="A892" s="94" t="s">
        <v>3956</v>
      </c>
      <c r="B892" s="70"/>
      <c r="C892" s="70"/>
      <c r="D892" s="70"/>
      <c r="E892" s="70"/>
      <c r="F892" s="70"/>
      <c r="G892" s="70"/>
      <c r="H892" s="70"/>
      <c r="I892" s="70"/>
      <c r="J892" s="70"/>
      <c r="K892" s="70"/>
      <c r="L892" s="70"/>
      <c r="M892" s="70"/>
      <c r="N892" s="70"/>
      <c r="O892" s="70"/>
      <c r="P892" s="70"/>
      <c r="Q892" s="70"/>
      <c r="R892" s="70"/>
      <c r="S892" s="70"/>
      <c r="T892" s="70"/>
      <c r="U892" s="70"/>
      <c r="V892" s="70"/>
      <c r="W892" s="70"/>
      <c r="X892" s="70"/>
      <c r="Y892" s="70"/>
      <c r="Z892" s="70"/>
      <c r="AA892" s="70"/>
      <c r="AB892" s="95" t="s">
        <v>3250</v>
      </c>
      <c r="AC892" s="100" t="str">
        <f>MaterialsTable[[#This Row],[Framing Configuration]]</f>
        <v>RoofMetalScrewDown</v>
      </c>
      <c r="AD892" s="106" t="str">
        <f>MaterialsTable[[#This Row],[Framing Configuration]]&amp;" "&amp;" R-"&amp;MaterialsTable[[#This Row],[CavityInsulation (R-XX)]]&amp;" ins."</f>
        <v>RoofMetalScrewDown  R-11 ins.</v>
      </c>
      <c r="AE892" s="97" t="s">
        <v>1774</v>
      </c>
      <c r="AF892" s="98" t="s">
        <v>3979</v>
      </c>
      <c r="AG892" s="98" t="s">
        <v>3980</v>
      </c>
      <c r="AH892" s="98" t="s">
        <v>3980</v>
      </c>
      <c r="AI892" s="98">
        <v>11</v>
      </c>
      <c r="AJ892" s="98">
        <v>6.4139999999999997</v>
      </c>
      <c r="AK892" s="97" t="s">
        <v>3981</v>
      </c>
    </row>
    <row r="893" spans="1:37">
      <c r="A893" s="94" t="s">
        <v>3957</v>
      </c>
      <c r="B893" s="70"/>
      <c r="C893" s="70"/>
      <c r="D893" s="70"/>
      <c r="E893" s="70"/>
      <c r="F893" s="70"/>
      <c r="G893" s="70"/>
      <c r="H893" s="70"/>
      <c r="I893" s="70"/>
      <c r="J893" s="70"/>
      <c r="K893" s="70"/>
      <c r="L893" s="70"/>
      <c r="M893" s="70"/>
      <c r="N893" s="70"/>
      <c r="O893" s="70"/>
      <c r="P893" s="70"/>
      <c r="Q893" s="70"/>
      <c r="R893" s="70"/>
      <c r="S893" s="70"/>
      <c r="T893" s="70"/>
      <c r="U893" s="70"/>
      <c r="V893" s="70"/>
      <c r="W893" s="70"/>
      <c r="X893" s="70"/>
      <c r="Y893" s="70"/>
      <c r="Z893" s="70"/>
      <c r="AA893" s="70"/>
      <c r="AB893" s="95" t="s">
        <v>3250</v>
      </c>
      <c r="AC893" s="100" t="str">
        <f>MaterialsTable[[#This Row],[Framing Configuration]]</f>
        <v>RoofMetalScrewDown</v>
      </c>
      <c r="AD893" s="106" t="str">
        <f>MaterialsTable[[#This Row],[Framing Configuration]]&amp;" "&amp;" R-"&amp;MaterialsTable[[#This Row],[CavityInsulation (R-XX)]]&amp;" ins."</f>
        <v>RoofMetalScrewDown  R-13 ins.</v>
      </c>
      <c r="AE893" s="97" t="s">
        <v>1774</v>
      </c>
      <c r="AF893" s="98" t="s">
        <v>3979</v>
      </c>
      <c r="AG893" s="98" t="s">
        <v>3980</v>
      </c>
      <c r="AH893" s="98" t="s">
        <v>3980</v>
      </c>
      <c r="AI893" s="98">
        <v>13</v>
      </c>
      <c r="AJ893" s="98">
        <v>6.9119999999999999</v>
      </c>
      <c r="AK893" s="97" t="s">
        <v>3981</v>
      </c>
    </row>
    <row r="894" spans="1:37">
      <c r="A894" s="94" t="s">
        <v>3958</v>
      </c>
      <c r="B894" s="70"/>
      <c r="C894" s="70"/>
      <c r="D894" s="70"/>
      <c r="E894" s="70"/>
      <c r="F894" s="70"/>
      <c r="G894" s="70"/>
      <c r="H894" s="70"/>
      <c r="I894" s="70"/>
      <c r="J894" s="70"/>
      <c r="K894" s="70"/>
      <c r="L894" s="70"/>
      <c r="M894" s="70"/>
      <c r="N894" s="70"/>
      <c r="O894" s="70"/>
      <c r="P894" s="70"/>
      <c r="Q894" s="70"/>
      <c r="R894" s="70"/>
      <c r="S894" s="70"/>
      <c r="T894" s="70"/>
      <c r="U894" s="70"/>
      <c r="V894" s="70"/>
      <c r="W894" s="70"/>
      <c r="X894" s="70"/>
      <c r="Y894" s="70"/>
      <c r="Z894" s="70"/>
      <c r="AA894" s="70"/>
      <c r="AB894" s="95" t="s">
        <v>3250</v>
      </c>
      <c r="AC894" s="100" t="str">
        <f>MaterialsTable[[#This Row],[Framing Configuration]]</f>
        <v>RoofMetalScrewDown</v>
      </c>
      <c r="AD894" s="106" t="str">
        <f>MaterialsTable[[#This Row],[Framing Configuration]]&amp;" "&amp;" R-"&amp;MaterialsTable[[#This Row],[CavityInsulation (R-XX)]]&amp;" ins."</f>
        <v>RoofMetalScrewDown  R-16 ins.</v>
      </c>
      <c r="AE894" s="97" t="s">
        <v>1774</v>
      </c>
      <c r="AF894" s="98" t="s">
        <v>3979</v>
      </c>
      <c r="AG894" s="98" t="s">
        <v>3980</v>
      </c>
      <c r="AH894" s="98" t="s">
        <v>3980</v>
      </c>
      <c r="AI894" s="98">
        <v>16</v>
      </c>
      <c r="AJ894" s="98">
        <v>8.6539999999999999</v>
      </c>
      <c r="AK894" s="97" t="s">
        <v>3981</v>
      </c>
    </row>
    <row r="895" spans="1:37">
      <c r="A895" s="94" t="s">
        <v>3959</v>
      </c>
      <c r="B895" s="70"/>
      <c r="C895" s="70"/>
      <c r="D895" s="70"/>
      <c r="E895" s="70"/>
      <c r="F895" s="70"/>
      <c r="G895" s="70"/>
      <c r="H895" s="70"/>
      <c r="I895" s="70"/>
      <c r="J895" s="70"/>
      <c r="K895" s="70"/>
      <c r="L895" s="70"/>
      <c r="M895" s="70"/>
      <c r="N895" s="70"/>
      <c r="O895" s="70"/>
      <c r="P895" s="70"/>
      <c r="Q895" s="70"/>
      <c r="R895" s="70"/>
      <c r="S895" s="70"/>
      <c r="T895" s="70"/>
      <c r="U895" s="70"/>
      <c r="V895" s="70"/>
      <c r="W895" s="70"/>
      <c r="X895" s="70"/>
      <c r="Y895" s="70"/>
      <c r="Z895" s="70"/>
      <c r="AA895" s="70"/>
      <c r="AB895" s="95" t="s">
        <v>3250</v>
      </c>
      <c r="AC895" s="100" t="str">
        <f>MaterialsTable[[#This Row],[Framing Configuration]]</f>
        <v>RoofMetalScrewDown</v>
      </c>
      <c r="AD895" s="106" t="str">
        <f>MaterialsTable[[#This Row],[Framing Configuration]]&amp;" "&amp;" R-"&amp;MaterialsTable[[#This Row],[CavityInsulation (R-XX)]]&amp;" ins."</f>
        <v>RoofMetalScrewDown  R-19 ins.</v>
      </c>
      <c r="AE895" s="97" t="s">
        <v>1774</v>
      </c>
      <c r="AF895" s="98" t="s">
        <v>3979</v>
      </c>
      <c r="AG895" s="98" t="s">
        <v>3980</v>
      </c>
      <c r="AH895" s="98" t="s">
        <v>3980</v>
      </c>
      <c r="AI895" s="98">
        <v>19</v>
      </c>
      <c r="AJ895" s="98">
        <v>9.4239999999999995</v>
      </c>
      <c r="AK895" s="97" t="s">
        <v>3981</v>
      </c>
    </row>
    <row r="896" spans="1:37">
      <c r="A896" s="94" t="s">
        <v>3960</v>
      </c>
      <c r="B896" s="70"/>
      <c r="C896" s="70"/>
      <c r="D896" s="70"/>
      <c r="E896" s="70"/>
      <c r="F896" s="70"/>
      <c r="G896" s="70"/>
      <c r="H896" s="70"/>
      <c r="I896" s="70"/>
      <c r="J896" s="70"/>
      <c r="K896" s="70"/>
      <c r="L896" s="70"/>
      <c r="M896" s="70"/>
      <c r="N896" s="70"/>
      <c r="O896" s="70"/>
      <c r="P896" s="70"/>
      <c r="Q896" s="70"/>
      <c r="R896" s="70"/>
      <c r="S896" s="70"/>
      <c r="T896" s="70"/>
      <c r="U896" s="70"/>
      <c r="V896" s="70"/>
      <c r="W896" s="70"/>
      <c r="X896" s="70"/>
      <c r="Y896" s="70"/>
      <c r="Z896" s="70"/>
      <c r="AA896" s="70"/>
      <c r="AB896" s="95" t="s">
        <v>3250</v>
      </c>
      <c r="AC896" s="100" t="str">
        <f>MaterialsTable[[#This Row],[Framing Configuration]]</f>
        <v>RoofMetalStandingSeam</v>
      </c>
      <c r="AD896" s="106" t="str">
        <f>MaterialsTable[[#This Row],[Framing Configuration]]&amp;" "&amp;" R-"&amp;MaterialsTable[[#This Row],[CavityInsulation (R-XX)]]&amp;" ins."</f>
        <v>RoofMetalStandingSeam  R-6 ins.</v>
      </c>
      <c r="AE896" s="97" t="s">
        <v>1774</v>
      </c>
      <c r="AF896" s="98" t="s">
        <v>3982</v>
      </c>
      <c r="AG896" s="98" t="s">
        <v>3980</v>
      </c>
      <c r="AH896" s="98" t="s">
        <v>3980</v>
      </c>
      <c r="AI896" s="98">
        <v>6</v>
      </c>
      <c r="AJ896" s="98">
        <v>5.2080000000000002</v>
      </c>
      <c r="AK896" s="97" t="s">
        <v>3981</v>
      </c>
    </row>
    <row r="897" spans="1:37">
      <c r="A897" s="94" t="s">
        <v>3961</v>
      </c>
      <c r="B897" s="70"/>
      <c r="C897" s="70"/>
      <c r="D897" s="70"/>
      <c r="E897" s="70"/>
      <c r="F897" s="70"/>
      <c r="G897" s="70"/>
      <c r="H897" s="70"/>
      <c r="I897" s="70"/>
      <c r="J897" s="70"/>
      <c r="K897" s="70"/>
      <c r="L897" s="70"/>
      <c r="M897" s="70"/>
      <c r="N897" s="70"/>
      <c r="O897" s="70"/>
      <c r="P897" s="70"/>
      <c r="Q897" s="70"/>
      <c r="R897" s="70"/>
      <c r="S897" s="70"/>
      <c r="T897" s="70"/>
      <c r="U897" s="70"/>
      <c r="V897" s="70"/>
      <c r="W897" s="70"/>
      <c r="X897" s="70"/>
      <c r="Y897" s="70"/>
      <c r="Z897" s="70"/>
      <c r="AA897" s="70"/>
      <c r="AB897" s="95" t="s">
        <v>3250</v>
      </c>
      <c r="AC897" s="100" t="str">
        <f>MaterialsTable[[#This Row],[Framing Configuration]]</f>
        <v>RoofMetalStandingSeam</v>
      </c>
      <c r="AD897" s="106" t="str">
        <f>MaterialsTable[[#This Row],[Framing Configuration]]&amp;" "&amp;" R-"&amp;MaterialsTable[[#This Row],[CavityInsulation (R-XX)]]&amp;" ins."</f>
        <v>RoofMetalStandingSeam  R-10 ins.</v>
      </c>
      <c r="AE897" s="97" t="s">
        <v>1774</v>
      </c>
      <c r="AF897" s="98" t="s">
        <v>3982</v>
      </c>
      <c r="AG897" s="98" t="s">
        <v>3980</v>
      </c>
      <c r="AH897" s="98" t="s">
        <v>3980</v>
      </c>
      <c r="AI897" s="98">
        <v>10</v>
      </c>
      <c r="AJ897" s="98">
        <v>9.5289999999999999</v>
      </c>
      <c r="AK897" s="97" t="s">
        <v>3981</v>
      </c>
    </row>
    <row r="898" spans="1:37">
      <c r="A898" s="94" t="s">
        <v>3962</v>
      </c>
      <c r="B898" s="70"/>
      <c r="C898" s="70"/>
      <c r="D898" s="70"/>
      <c r="E898" s="70"/>
      <c r="F898" s="70"/>
      <c r="G898" s="70"/>
      <c r="H898" s="70"/>
      <c r="I898" s="70"/>
      <c r="J898" s="70"/>
      <c r="K898" s="70"/>
      <c r="L898" s="70"/>
      <c r="M898" s="70"/>
      <c r="N898" s="70"/>
      <c r="O898" s="70"/>
      <c r="P898" s="70"/>
      <c r="Q898" s="70"/>
      <c r="R898" s="70"/>
      <c r="S898" s="70"/>
      <c r="T898" s="70"/>
      <c r="U898" s="70"/>
      <c r="V898" s="70"/>
      <c r="W898" s="70"/>
      <c r="X898" s="70"/>
      <c r="Y898" s="70"/>
      <c r="Z898" s="70"/>
      <c r="AA898" s="70"/>
      <c r="AB898" s="95" t="s">
        <v>3250</v>
      </c>
      <c r="AC898" s="100" t="str">
        <f>MaterialsTable[[#This Row],[Framing Configuration]]</f>
        <v>RoofMetalStandingSeam</v>
      </c>
      <c r="AD898" s="106" t="str">
        <f>MaterialsTable[[#This Row],[Framing Configuration]]&amp;" "&amp;" R-"&amp;MaterialsTable[[#This Row],[CavityInsulation (R-XX)]]&amp;" ins."</f>
        <v>RoofMetalStandingSeam  R-11 ins.</v>
      </c>
      <c r="AE898" s="97" t="s">
        <v>1774</v>
      </c>
      <c r="AF898" s="98" t="s">
        <v>3982</v>
      </c>
      <c r="AG898" s="98" t="s">
        <v>3980</v>
      </c>
      <c r="AH898" s="98" t="s">
        <v>3980</v>
      </c>
      <c r="AI898" s="98">
        <v>11</v>
      </c>
      <c r="AJ898" s="98">
        <v>10.09</v>
      </c>
      <c r="AK898" s="97" t="s">
        <v>3981</v>
      </c>
    </row>
    <row r="899" spans="1:37">
      <c r="A899" s="94" t="s">
        <v>3963</v>
      </c>
      <c r="B899" s="70"/>
      <c r="C899" s="70"/>
      <c r="D899" s="70"/>
      <c r="E899" s="70"/>
      <c r="F899" s="70"/>
      <c r="G899" s="70"/>
      <c r="H899" s="70"/>
      <c r="I899" s="70"/>
      <c r="J899" s="70"/>
      <c r="K899" s="70"/>
      <c r="L899" s="70"/>
      <c r="M899" s="70"/>
      <c r="N899" s="70"/>
      <c r="O899" s="70"/>
      <c r="P899" s="70"/>
      <c r="Q899" s="70"/>
      <c r="R899" s="70"/>
      <c r="S899" s="70"/>
      <c r="T899" s="70"/>
      <c r="U899" s="70"/>
      <c r="V899" s="70"/>
      <c r="W899" s="70"/>
      <c r="X899" s="70"/>
      <c r="Y899" s="70"/>
      <c r="Z899" s="70"/>
      <c r="AA899" s="70"/>
      <c r="AB899" s="95" t="s">
        <v>3250</v>
      </c>
      <c r="AC899" s="100" t="str">
        <f>MaterialsTable[[#This Row],[Framing Configuration]]</f>
        <v>RoofMetalStandingSeam</v>
      </c>
      <c r="AD899" s="106" t="str">
        <f>MaterialsTable[[#This Row],[Framing Configuration]]&amp;" "&amp;" R-"&amp;MaterialsTable[[#This Row],[CavityInsulation (R-XX)]]&amp;" ins."</f>
        <v>RoofMetalStandingSeam  R-13 ins.</v>
      </c>
      <c r="AE899" s="97" t="s">
        <v>1774</v>
      </c>
      <c r="AF899" s="98" t="s">
        <v>3982</v>
      </c>
      <c r="AG899" s="98" t="s">
        <v>3980</v>
      </c>
      <c r="AH899" s="98" t="s">
        <v>3980</v>
      </c>
      <c r="AI899" s="98">
        <v>13</v>
      </c>
      <c r="AJ899" s="98">
        <v>11.268000000000001</v>
      </c>
      <c r="AK899" s="97" t="s">
        <v>3981</v>
      </c>
    </row>
    <row r="900" spans="1:37">
      <c r="A900" s="94" t="s">
        <v>3964</v>
      </c>
      <c r="B900" s="70"/>
      <c r="C900" s="70"/>
      <c r="D900" s="70"/>
      <c r="E900" s="70"/>
      <c r="F900" s="70"/>
      <c r="G900" s="70"/>
      <c r="H900" s="70"/>
      <c r="I900" s="70"/>
      <c r="J900" s="70"/>
      <c r="K900" s="70"/>
      <c r="L900" s="70"/>
      <c r="M900" s="70"/>
      <c r="N900" s="70"/>
      <c r="O900" s="70"/>
      <c r="P900" s="70"/>
      <c r="Q900" s="70"/>
      <c r="R900" s="70"/>
      <c r="S900" s="70"/>
      <c r="T900" s="70"/>
      <c r="U900" s="70"/>
      <c r="V900" s="70"/>
      <c r="W900" s="70"/>
      <c r="X900" s="70"/>
      <c r="Y900" s="70"/>
      <c r="Z900" s="70"/>
      <c r="AA900" s="70"/>
      <c r="AB900" s="95" t="s">
        <v>3250</v>
      </c>
      <c r="AC900" s="100" t="str">
        <f>MaterialsTable[[#This Row],[Framing Configuration]]</f>
        <v>RoofMetalStandingSeam</v>
      </c>
      <c r="AD900" s="106" t="str">
        <f>MaterialsTable[[#This Row],[Framing Configuration]]&amp;" "&amp;" R-"&amp;MaterialsTable[[#This Row],[CavityInsulation (R-XX)]]&amp;" ins."</f>
        <v>RoofMetalStandingSeam  R-16 ins.</v>
      </c>
      <c r="AE900" s="97" t="s">
        <v>1774</v>
      </c>
      <c r="AF900" s="98" t="s">
        <v>3982</v>
      </c>
      <c r="AG900" s="98" t="s">
        <v>3980</v>
      </c>
      <c r="AH900" s="98" t="s">
        <v>3980</v>
      </c>
      <c r="AI900" s="98">
        <v>16</v>
      </c>
      <c r="AJ900" s="98">
        <v>13.109</v>
      </c>
      <c r="AK900" s="97" t="s">
        <v>3981</v>
      </c>
    </row>
    <row r="901" spans="1:37">
      <c r="A901" s="94" t="s">
        <v>3965</v>
      </c>
      <c r="B901" s="70"/>
      <c r="C901" s="70"/>
      <c r="D901" s="70"/>
      <c r="E901" s="70"/>
      <c r="F901" s="70"/>
      <c r="G901" s="70"/>
      <c r="H901" s="70"/>
      <c r="I901" s="70"/>
      <c r="J901" s="70"/>
      <c r="K901" s="70"/>
      <c r="L901" s="70"/>
      <c r="M901" s="70"/>
      <c r="N901" s="70"/>
      <c r="O901" s="70"/>
      <c r="P901" s="70"/>
      <c r="Q901" s="70"/>
      <c r="R901" s="70"/>
      <c r="S901" s="70"/>
      <c r="T901" s="70"/>
      <c r="U901" s="70"/>
      <c r="V901" s="70"/>
      <c r="W901" s="70"/>
      <c r="X901" s="70"/>
      <c r="Y901" s="70"/>
      <c r="Z901" s="70"/>
      <c r="AA901" s="70"/>
      <c r="AB901" s="95" t="s">
        <v>3250</v>
      </c>
      <c r="AC901" s="100" t="str">
        <f>MaterialsTable[[#This Row],[Framing Configuration]]</f>
        <v>RoofMetalStandingSeam</v>
      </c>
      <c r="AD901" s="106" t="str">
        <f>MaterialsTable[[#This Row],[Framing Configuration]]&amp;" "&amp;" R-"&amp;MaterialsTable[[#This Row],[CavityInsulation (R-XX)]]&amp;" ins."</f>
        <v>RoofMetalStandingSeam  R-19 ins.</v>
      </c>
      <c r="AE901" s="97" t="s">
        <v>1774</v>
      </c>
      <c r="AF901" s="98" t="s">
        <v>3982</v>
      </c>
      <c r="AG901" s="98" t="s">
        <v>3980</v>
      </c>
      <c r="AH901" s="98" t="s">
        <v>3980</v>
      </c>
      <c r="AI901" s="98">
        <v>19</v>
      </c>
      <c r="AJ901" s="98">
        <v>14.605</v>
      </c>
      <c r="AK901" s="97" t="s">
        <v>3981</v>
      </c>
    </row>
    <row r="902" spans="1:37">
      <c r="A902" s="94" t="s">
        <v>3966</v>
      </c>
      <c r="B902" s="70"/>
      <c r="C902" s="70"/>
      <c r="D902" s="70"/>
      <c r="E902" s="70"/>
      <c r="F902" s="70"/>
      <c r="G902" s="70"/>
      <c r="H902" s="70"/>
      <c r="I902" s="70"/>
      <c r="J902" s="70"/>
      <c r="K902" s="70"/>
      <c r="L902" s="70"/>
      <c r="M902" s="70"/>
      <c r="N902" s="70"/>
      <c r="O902" s="70"/>
      <c r="P902" s="70"/>
      <c r="Q902" s="70"/>
      <c r="R902" s="70"/>
      <c r="S902" s="70"/>
      <c r="T902" s="70"/>
      <c r="U902" s="70"/>
      <c r="V902" s="70"/>
      <c r="W902" s="70"/>
      <c r="X902" s="70"/>
      <c r="Y902" s="70"/>
      <c r="Z902" s="70"/>
      <c r="AA902" s="70"/>
      <c r="AB902" s="95" t="s">
        <v>3250</v>
      </c>
      <c r="AC902" s="100" t="str">
        <f>MaterialsTable[[#This Row],[Framing Configuration]]</f>
        <v>RoofMetalStandingSeam</v>
      </c>
      <c r="AD902" s="106" t="str">
        <f>MaterialsTable[[#This Row],[Framing Configuration]]&amp;" "&amp;" R-"&amp;MaterialsTable[[#This Row],[CavityInsulation (R-XX)]]&amp;" ins."</f>
        <v>RoofMetalStandingSeam  R-20 ins.</v>
      </c>
      <c r="AE902" s="97" t="s">
        <v>1774</v>
      </c>
      <c r="AF902" s="98" t="s">
        <v>3982</v>
      </c>
      <c r="AG902" s="98" t="s">
        <v>3980</v>
      </c>
      <c r="AH902" s="98" t="s">
        <v>3980</v>
      </c>
      <c r="AI902" s="98">
        <v>20</v>
      </c>
      <c r="AJ902" s="98">
        <v>15.093</v>
      </c>
      <c r="AK902" s="97" t="s">
        <v>3981</v>
      </c>
    </row>
    <row r="903" spans="1:37">
      <c r="A903" s="94" t="s">
        <v>3967</v>
      </c>
      <c r="B903" s="70"/>
      <c r="C903" s="70"/>
      <c r="D903" s="70"/>
      <c r="E903" s="70"/>
      <c r="F903" s="70"/>
      <c r="G903" s="70"/>
      <c r="H903" s="70"/>
      <c r="I903" s="70"/>
      <c r="J903" s="70"/>
      <c r="K903" s="70"/>
      <c r="L903" s="70"/>
      <c r="M903" s="70"/>
      <c r="N903" s="70"/>
      <c r="O903" s="70"/>
      <c r="P903" s="70"/>
      <c r="Q903" s="70"/>
      <c r="R903" s="70"/>
      <c r="S903" s="70"/>
      <c r="T903" s="70"/>
      <c r="U903" s="70"/>
      <c r="V903" s="70"/>
      <c r="W903" s="70"/>
      <c r="X903" s="70"/>
      <c r="Y903" s="70"/>
      <c r="Z903" s="70"/>
      <c r="AA903" s="70"/>
      <c r="AB903" s="95" t="s">
        <v>3250</v>
      </c>
      <c r="AC903" s="100" t="str">
        <f>MaterialsTable[[#This Row],[Framing Configuration]]</f>
        <v>RoofMetalStandingSeam</v>
      </c>
      <c r="AD903" s="106" t="str">
        <f>MaterialsTable[[#This Row],[Framing Configuration]]&amp;" "&amp;" R-"&amp;MaterialsTable[[#This Row],[CavityInsulation (R-XX)]]&amp;" ins."</f>
        <v>RoofMetalStandingSeam  R-21 ins.</v>
      </c>
      <c r="AE903" s="97" t="s">
        <v>1774</v>
      </c>
      <c r="AF903" s="98" t="s">
        <v>3982</v>
      </c>
      <c r="AG903" s="98" t="s">
        <v>3980</v>
      </c>
      <c r="AH903" s="98" t="s">
        <v>3980</v>
      </c>
      <c r="AI903" s="98">
        <v>21</v>
      </c>
      <c r="AJ903" s="98">
        <v>15.613</v>
      </c>
      <c r="AK903" s="97" t="s">
        <v>3981</v>
      </c>
    </row>
    <row r="904" spans="1:37">
      <c r="A904" s="94" t="s">
        <v>3968</v>
      </c>
      <c r="B904" s="70"/>
      <c r="C904" s="70"/>
      <c r="D904" s="70"/>
      <c r="E904" s="70"/>
      <c r="F904" s="70"/>
      <c r="G904" s="70"/>
      <c r="H904" s="70"/>
      <c r="I904" s="70"/>
      <c r="J904" s="70"/>
      <c r="K904" s="70"/>
      <c r="L904" s="70"/>
      <c r="M904" s="70"/>
      <c r="N904" s="70"/>
      <c r="O904" s="70"/>
      <c r="P904" s="70"/>
      <c r="Q904" s="70"/>
      <c r="R904" s="70"/>
      <c r="S904" s="70"/>
      <c r="T904" s="70"/>
      <c r="U904" s="70"/>
      <c r="V904" s="70"/>
      <c r="W904" s="70"/>
      <c r="X904" s="70"/>
      <c r="Y904" s="70"/>
      <c r="Z904" s="70"/>
      <c r="AA904" s="70"/>
      <c r="AB904" s="95" t="s">
        <v>3250</v>
      </c>
      <c r="AC904" s="100" t="str">
        <f>MaterialsTable[[#This Row],[Framing Configuration]]</f>
        <v>RoofMetalStandingSeam</v>
      </c>
      <c r="AD904" s="106" t="str">
        <f>MaterialsTable[[#This Row],[Framing Configuration]]&amp;" "&amp;" R-"&amp;MaterialsTable[[#This Row],[CavityInsulation (R-XX)]]&amp;" ins."</f>
        <v>RoofMetalStandingSeam  R-22 ins.</v>
      </c>
      <c r="AE904" s="97" t="s">
        <v>1774</v>
      </c>
      <c r="AF904" s="98" t="s">
        <v>3982</v>
      </c>
      <c r="AG904" s="98" t="s">
        <v>3980</v>
      </c>
      <c r="AH904" s="98" t="s">
        <v>3980</v>
      </c>
      <c r="AI904" s="98">
        <v>22</v>
      </c>
      <c r="AJ904" s="98">
        <v>15.887</v>
      </c>
      <c r="AK904" s="97" t="s">
        <v>3981</v>
      </c>
    </row>
    <row r="905" spans="1:37">
      <c r="A905" s="94" t="s">
        <v>3969</v>
      </c>
      <c r="B905" s="70"/>
      <c r="C905" s="70"/>
      <c r="D905" s="70"/>
      <c r="E905" s="70"/>
      <c r="F905" s="70"/>
      <c r="G905" s="70"/>
      <c r="H905" s="70"/>
      <c r="I905" s="70"/>
      <c r="J905" s="70"/>
      <c r="K905" s="70"/>
      <c r="L905" s="70"/>
      <c r="M905" s="70"/>
      <c r="N905" s="70"/>
      <c r="O905" s="70"/>
      <c r="P905" s="70"/>
      <c r="Q905" s="70"/>
      <c r="R905" s="70"/>
      <c r="S905" s="70"/>
      <c r="T905" s="70"/>
      <c r="U905" s="70"/>
      <c r="V905" s="70"/>
      <c r="W905" s="70"/>
      <c r="X905" s="70"/>
      <c r="Y905" s="70"/>
      <c r="Z905" s="70"/>
      <c r="AA905" s="70"/>
      <c r="AB905" s="95" t="s">
        <v>3250</v>
      </c>
      <c r="AC905" s="100" t="str">
        <f>MaterialsTable[[#This Row],[Framing Configuration]]</f>
        <v>RoofMetalStandingSeam</v>
      </c>
      <c r="AD905" s="106" t="str">
        <f>MaterialsTable[[#This Row],[Framing Configuration]]&amp;" "&amp;" R-"&amp;MaterialsTable[[#This Row],[CavityInsulation (R-XX)]]&amp;" ins."</f>
        <v>RoofMetalStandingSeam  R-23 ins.</v>
      </c>
      <c r="AE905" s="97" t="s">
        <v>1774</v>
      </c>
      <c r="AF905" s="98" t="s">
        <v>3982</v>
      </c>
      <c r="AG905" s="98" t="s">
        <v>3980</v>
      </c>
      <c r="AH905" s="98" t="s">
        <v>3980</v>
      </c>
      <c r="AI905" s="98">
        <v>23</v>
      </c>
      <c r="AJ905" s="98">
        <v>16.460999999999999</v>
      </c>
      <c r="AK905" s="97" t="s">
        <v>3981</v>
      </c>
    </row>
    <row r="906" spans="1:37">
      <c r="A906" s="94" t="s">
        <v>3970</v>
      </c>
      <c r="B906" s="70"/>
      <c r="C906" s="70"/>
      <c r="D906" s="70"/>
      <c r="E906" s="70"/>
      <c r="F906" s="70"/>
      <c r="G906" s="70"/>
      <c r="H906" s="70"/>
      <c r="I906" s="70"/>
      <c r="J906" s="70"/>
      <c r="K906" s="70"/>
      <c r="L906" s="70"/>
      <c r="M906" s="70"/>
      <c r="N906" s="70"/>
      <c r="O906" s="70"/>
      <c r="P906" s="70"/>
      <c r="Q906" s="70"/>
      <c r="R906" s="70"/>
      <c r="S906" s="70"/>
      <c r="T906" s="70"/>
      <c r="U906" s="70"/>
      <c r="V906" s="70"/>
      <c r="W906" s="70"/>
      <c r="X906" s="70"/>
      <c r="Y906" s="70"/>
      <c r="Z906" s="70"/>
      <c r="AA906" s="70"/>
      <c r="AB906" s="95" t="s">
        <v>3250</v>
      </c>
      <c r="AC906" s="100" t="str">
        <f>MaterialsTable[[#This Row],[Framing Configuration]]</f>
        <v>RoofMetalStandingSeam</v>
      </c>
      <c r="AD906" s="106" t="str">
        <f>MaterialsTable[[#This Row],[Framing Configuration]]&amp;" "&amp;" R-"&amp;MaterialsTable[[#This Row],[CavityInsulation (R-XX)]]&amp;" ins."</f>
        <v>RoofMetalStandingSeam  R-24 ins.</v>
      </c>
      <c r="AE906" s="97" t="s">
        <v>1774</v>
      </c>
      <c r="AF906" s="98" t="s">
        <v>3982</v>
      </c>
      <c r="AG906" s="98" t="s">
        <v>3980</v>
      </c>
      <c r="AH906" s="98" t="s">
        <v>3980</v>
      </c>
      <c r="AI906" s="98">
        <v>24</v>
      </c>
      <c r="AJ906" s="98">
        <v>16.763999999999999</v>
      </c>
      <c r="AK906" s="97" t="s">
        <v>3981</v>
      </c>
    </row>
    <row r="907" spans="1:37">
      <c r="A907" s="94" t="s">
        <v>3971</v>
      </c>
      <c r="B907" s="70"/>
      <c r="C907" s="70"/>
      <c r="D907" s="70"/>
      <c r="E907" s="70"/>
      <c r="F907" s="70"/>
      <c r="G907" s="70"/>
      <c r="H907" s="70"/>
      <c r="I907" s="70"/>
      <c r="J907" s="70"/>
      <c r="K907" s="70"/>
      <c r="L907" s="70"/>
      <c r="M907" s="70"/>
      <c r="N907" s="70"/>
      <c r="O907" s="70"/>
      <c r="P907" s="70"/>
      <c r="Q907" s="70"/>
      <c r="R907" s="70"/>
      <c r="S907" s="70"/>
      <c r="T907" s="70"/>
      <c r="U907" s="70"/>
      <c r="V907" s="70"/>
      <c r="W907" s="70"/>
      <c r="X907" s="70"/>
      <c r="Y907" s="70"/>
      <c r="Z907" s="70"/>
      <c r="AA907" s="70"/>
      <c r="AB907" s="95" t="s">
        <v>3250</v>
      </c>
      <c r="AC907" s="100" t="str">
        <f>MaterialsTable[[#This Row],[Framing Configuration]]</f>
        <v>RoofMetalStandingSeam</v>
      </c>
      <c r="AD907" s="106" t="str">
        <f>MaterialsTable[[#This Row],[Framing Configuration]]&amp;" "&amp;" R-"&amp;MaterialsTable[[#This Row],[CavityInsulation (R-XX)]]&amp;" ins."</f>
        <v>RoofMetalStandingSeam  R-26 ins.</v>
      </c>
      <c r="AE907" s="97" t="s">
        <v>1774</v>
      </c>
      <c r="AF907" s="98" t="s">
        <v>3982</v>
      </c>
      <c r="AG907" s="98" t="s">
        <v>3980</v>
      </c>
      <c r="AH907" s="98" t="s">
        <v>3980</v>
      </c>
      <c r="AI907" s="98">
        <v>26</v>
      </c>
      <c r="AJ907" s="98">
        <v>17.402000000000001</v>
      </c>
      <c r="AK907" s="97" t="s">
        <v>3981</v>
      </c>
    </row>
    <row r="908" spans="1:37">
      <c r="A908" s="94" t="s">
        <v>3972</v>
      </c>
      <c r="B908" s="70"/>
      <c r="C908" s="70"/>
      <c r="D908" s="70"/>
      <c r="E908" s="70"/>
      <c r="F908" s="70"/>
      <c r="G908" s="70"/>
      <c r="H908" s="70"/>
      <c r="I908" s="70"/>
      <c r="J908" s="70"/>
      <c r="K908" s="70"/>
      <c r="L908" s="70"/>
      <c r="M908" s="70"/>
      <c r="N908" s="70"/>
      <c r="O908" s="70"/>
      <c r="P908" s="70"/>
      <c r="Q908" s="70"/>
      <c r="R908" s="70"/>
      <c r="S908" s="70"/>
      <c r="T908" s="70"/>
      <c r="U908" s="70"/>
      <c r="V908" s="70"/>
      <c r="W908" s="70"/>
      <c r="X908" s="70"/>
      <c r="Y908" s="70"/>
      <c r="Z908" s="70"/>
      <c r="AA908" s="70"/>
      <c r="AB908" s="95" t="s">
        <v>3250</v>
      </c>
      <c r="AC908" s="100" t="str">
        <f>MaterialsTable[[#This Row],[Framing Configuration]]</f>
        <v>RoofMetalStandingSeam</v>
      </c>
      <c r="AD908" s="106" t="str">
        <f>MaterialsTable[[#This Row],[Framing Configuration]]&amp;" "&amp;" R-"&amp;MaterialsTable[[#This Row],[CavityInsulation (R-XX)]]&amp;" ins."</f>
        <v>RoofMetalStandingSeam  R-29 ins.</v>
      </c>
      <c r="AE908" s="97" t="s">
        <v>1774</v>
      </c>
      <c r="AF908" s="98" t="s">
        <v>3982</v>
      </c>
      <c r="AG908" s="98" t="s">
        <v>3980</v>
      </c>
      <c r="AH908" s="98" t="s">
        <v>3980</v>
      </c>
      <c r="AI908" s="98">
        <v>29</v>
      </c>
      <c r="AJ908" s="98">
        <v>18.451000000000001</v>
      </c>
      <c r="AK908" s="97" t="s">
        <v>3981</v>
      </c>
    </row>
    <row r="909" spans="1:37">
      <c r="A909" s="94" t="s">
        <v>3973</v>
      </c>
      <c r="B909" s="70"/>
      <c r="C909" s="70"/>
      <c r="D909" s="70"/>
      <c r="E909" s="70"/>
      <c r="F909" s="70"/>
      <c r="G909" s="70"/>
      <c r="H909" s="70"/>
      <c r="I909" s="70"/>
      <c r="J909" s="70"/>
      <c r="K909" s="70"/>
      <c r="L909" s="70"/>
      <c r="M909" s="70"/>
      <c r="N909" s="70"/>
      <c r="O909" s="70"/>
      <c r="P909" s="70"/>
      <c r="Q909" s="70"/>
      <c r="R909" s="70"/>
      <c r="S909" s="70"/>
      <c r="T909" s="70"/>
      <c r="U909" s="70"/>
      <c r="V909" s="70"/>
      <c r="W909" s="70"/>
      <c r="X909" s="70"/>
      <c r="Y909" s="70"/>
      <c r="Z909" s="70"/>
      <c r="AA909" s="70"/>
      <c r="AB909" s="95" t="s">
        <v>3250</v>
      </c>
      <c r="AC909" s="100" t="str">
        <f>MaterialsTable[[#This Row],[Framing Configuration]]</f>
        <v>RoofMetalStandingSeam</v>
      </c>
      <c r="AD909" s="106" t="str">
        <f>MaterialsTable[[#This Row],[Framing Configuration]]&amp;" "&amp;" R-"&amp;MaterialsTable[[#This Row],[CavityInsulation (R-XX)]]&amp;" ins."</f>
        <v>RoofMetalStandingSeam  R-30 ins.</v>
      </c>
      <c r="AE909" s="97" t="s">
        <v>1774</v>
      </c>
      <c r="AF909" s="98" t="s">
        <v>3982</v>
      </c>
      <c r="AG909" s="98" t="s">
        <v>3980</v>
      </c>
      <c r="AH909" s="98" t="s">
        <v>3980</v>
      </c>
      <c r="AI909" s="98">
        <v>30</v>
      </c>
      <c r="AJ909" s="98">
        <v>18.827999999999999</v>
      </c>
      <c r="AK909" s="97" t="s">
        <v>3981</v>
      </c>
    </row>
    <row r="910" spans="1:37">
      <c r="A910" s="94" t="s">
        <v>3974</v>
      </c>
      <c r="B910" s="70"/>
      <c r="C910" s="70"/>
      <c r="D910" s="70"/>
      <c r="E910" s="70"/>
      <c r="F910" s="70"/>
      <c r="G910" s="70"/>
      <c r="H910" s="70"/>
      <c r="I910" s="70"/>
      <c r="J910" s="70"/>
      <c r="K910" s="70"/>
      <c r="L910" s="70"/>
      <c r="M910" s="70"/>
      <c r="N910" s="70"/>
      <c r="O910" s="70"/>
      <c r="P910" s="70"/>
      <c r="Q910" s="70"/>
      <c r="R910" s="70"/>
      <c r="S910" s="70"/>
      <c r="T910" s="70"/>
      <c r="U910" s="70"/>
      <c r="V910" s="70"/>
      <c r="W910" s="70"/>
      <c r="X910" s="70"/>
      <c r="Y910" s="70"/>
      <c r="Z910" s="70"/>
      <c r="AA910" s="70"/>
      <c r="AB910" s="95" t="s">
        <v>3250</v>
      </c>
      <c r="AC910" s="100" t="str">
        <f>MaterialsTable[[#This Row],[Framing Configuration]]</f>
        <v>RoofMetalStandingSeam</v>
      </c>
      <c r="AD910" s="106" t="str">
        <f>MaterialsTable[[#This Row],[Framing Configuration]]&amp;" "&amp;" R-"&amp;MaterialsTable[[#This Row],[CavityInsulation (R-XX)]]&amp;" ins."</f>
        <v>RoofMetalStandingSeam  R-32 ins.</v>
      </c>
      <c r="AE910" s="97" t="s">
        <v>1774</v>
      </c>
      <c r="AF910" s="98" t="s">
        <v>3982</v>
      </c>
      <c r="AG910" s="98" t="s">
        <v>3980</v>
      </c>
      <c r="AH910" s="98" t="s">
        <v>3980</v>
      </c>
      <c r="AI910" s="98">
        <v>32</v>
      </c>
      <c r="AJ910" s="98">
        <v>19.628</v>
      </c>
      <c r="AK910" s="97" t="s">
        <v>3981</v>
      </c>
    </row>
    <row r="911" spans="1:37">
      <c r="A911" s="94" t="s">
        <v>3975</v>
      </c>
      <c r="B911" s="70"/>
      <c r="C911" s="70"/>
      <c r="D911" s="70"/>
      <c r="E911" s="70"/>
      <c r="F911" s="70"/>
      <c r="G911" s="70"/>
      <c r="H911" s="70"/>
      <c r="I911" s="70"/>
      <c r="J911" s="70"/>
      <c r="K911" s="70"/>
      <c r="L911" s="70"/>
      <c r="M911" s="70"/>
      <c r="N911" s="70"/>
      <c r="O911" s="70"/>
      <c r="P911" s="70"/>
      <c r="Q911" s="70"/>
      <c r="R911" s="70"/>
      <c r="S911" s="70"/>
      <c r="T911" s="70"/>
      <c r="U911" s="70"/>
      <c r="V911" s="70"/>
      <c r="W911" s="70"/>
      <c r="X911" s="70"/>
      <c r="Y911" s="70"/>
      <c r="Z911" s="70"/>
      <c r="AA911" s="70"/>
      <c r="AB911" s="95" t="s">
        <v>3250</v>
      </c>
      <c r="AC911" s="100" t="str">
        <f>MaterialsTable[[#This Row],[Framing Configuration]]</f>
        <v>RoofMetalStandingSeam</v>
      </c>
      <c r="AD911" s="106" t="str">
        <f>MaterialsTable[[#This Row],[Framing Configuration]]&amp;" "&amp;" R-"&amp;MaterialsTable[[#This Row],[CavityInsulation (R-XX)]]&amp;" ins."</f>
        <v>RoofMetalStandingSeam  R-35 ins.</v>
      </c>
      <c r="AE911" s="97" t="s">
        <v>1774</v>
      </c>
      <c r="AF911" s="98" t="s">
        <v>3982</v>
      </c>
      <c r="AG911" s="98" t="s">
        <v>3980</v>
      </c>
      <c r="AH911" s="98" t="s">
        <v>3980</v>
      </c>
      <c r="AI911" s="98">
        <v>35</v>
      </c>
      <c r="AJ911" s="98">
        <v>20.497</v>
      </c>
      <c r="AK911" s="97" t="s">
        <v>3981</v>
      </c>
    </row>
    <row r="912" spans="1:37">
      <c r="A912" s="94" t="s">
        <v>3976</v>
      </c>
      <c r="B912" s="70"/>
      <c r="C912" s="70"/>
      <c r="D912" s="70"/>
      <c r="E912" s="70"/>
      <c r="F912" s="70"/>
      <c r="G912" s="70"/>
      <c r="H912" s="70"/>
      <c r="I912" s="70"/>
      <c r="J912" s="70"/>
      <c r="K912" s="70"/>
      <c r="L912" s="70"/>
      <c r="M912" s="70"/>
      <c r="N912" s="70"/>
      <c r="O912" s="70"/>
      <c r="P912" s="70"/>
      <c r="Q912" s="70"/>
      <c r="R912" s="70"/>
      <c r="S912" s="70"/>
      <c r="T912" s="70"/>
      <c r="U912" s="70"/>
      <c r="V912" s="70"/>
      <c r="W912" s="70"/>
      <c r="X912" s="70"/>
      <c r="Y912" s="70"/>
      <c r="Z912" s="70"/>
      <c r="AA912" s="70"/>
      <c r="AB912" s="95" t="s">
        <v>3250</v>
      </c>
      <c r="AC912" s="100" t="str">
        <f>MaterialsTable[[#This Row],[Framing Configuration]]</f>
        <v>RoofMetalStandingSeam</v>
      </c>
      <c r="AD912" s="106" t="str">
        <f>MaterialsTable[[#This Row],[Framing Configuration]]&amp;" "&amp;" R-"&amp;MaterialsTable[[#This Row],[CavityInsulation (R-XX)]]&amp;" ins."</f>
        <v>RoofMetalStandingSeam  R-36 ins.</v>
      </c>
      <c r="AE912" s="97" t="s">
        <v>1774</v>
      </c>
      <c r="AF912" s="98" t="s">
        <v>3982</v>
      </c>
      <c r="AG912" s="98" t="s">
        <v>3980</v>
      </c>
      <c r="AH912" s="98" t="s">
        <v>3980</v>
      </c>
      <c r="AI912" s="98">
        <v>36</v>
      </c>
      <c r="AJ912" s="98">
        <v>20.959</v>
      </c>
      <c r="AK912" s="97" t="s">
        <v>3981</v>
      </c>
    </row>
    <row r="913" spans="1:37">
      <c r="A913" s="94" t="s">
        <v>3977</v>
      </c>
      <c r="B913" s="70"/>
      <c r="C913" s="70"/>
      <c r="D913" s="70"/>
      <c r="E913" s="70"/>
      <c r="F913" s="70"/>
      <c r="G913" s="70"/>
      <c r="H913" s="70"/>
      <c r="I913" s="70"/>
      <c r="J913" s="70"/>
      <c r="K913" s="70"/>
      <c r="L913" s="70"/>
      <c r="M913" s="70"/>
      <c r="N913" s="70"/>
      <c r="O913" s="70"/>
      <c r="P913" s="70"/>
      <c r="Q913" s="70"/>
      <c r="R913" s="70"/>
      <c r="S913" s="70"/>
      <c r="T913" s="70"/>
      <c r="U913" s="70"/>
      <c r="V913" s="70"/>
      <c r="W913" s="70"/>
      <c r="X913" s="70"/>
      <c r="Y913" s="70"/>
      <c r="Z913" s="70"/>
      <c r="AA913" s="70"/>
      <c r="AB913" s="95" t="s">
        <v>3250</v>
      </c>
      <c r="AC913" s="100" t="str">
        <f>MaterialsTable[[#This Row],[Framing Configuration]]</f>
        <v>RoofMetalStandingSeamFilledCavity</v>
      </c>
      <c r="AD913" s="106" t="str">
        <f>MaterialsTable[[#This Row],[Framing Configuration]]&amp;" "&amp;" R-"&amp;MaterialsTable[[#This Row],[CavityInsulation (R-XX)]]&amp;" ins."</f>
        <v>RoofMetalStandingSeamFilledCavity  R-29 ins.</v>
      </c>
      <c r="AE913" s="97" t="s">
        <v>1774</v>
      </c>
      <c r="AF913" s="98" t="s">
        <v>3983</v>
      </c>
      <c r="AG913" s="98" t="s">
        <v>3980</v>
      </c>
      <c r="AH913" s="98" t="s">
        <v>3980</v>
      </c>
      <c r="AI913" s="98">
        <v>29</v>
      </c>
      <c r="AJ913" s="98">
        <v>23.61</v>
      </c>
      <c r="AK913" s="97" t="s">
        <v>3981</v>
      </c>
    </row>
    <row r="914" spans="1:37">
      <c r="A914" s="101" t="s">
        <v>3984</v>
      </c>
      <c r="B914" s="70"/>
      <c r="C914" s="70"/>
      <c r="D914" s="70"/>
      <c r="E914" s="70"/>
      <c r="F914" s="70"/>
      <c r="G914" s="70"/>
      <c r="H914" s="70"/>
      <c r="I914" s="70"/>
      <c r="J914" s="70"/>
      <c r="K914" s="70"/>
      <c r="L914" s="70"/>
      <c r="M914" s="70"/>
      <c r="N914" s="70"/>
      <c r="O914" s="70"/>
      <c r="P914" s="70"/>
      <c r="Q914" s="70"/>
      <c r="R914" s="70"/>
      <c r="S914" s="70"/>
      <c r="T914" s="70"/>
      <c r="U914" s="70"/>
      <c r="V914" s="70"/>
      <c r="W914" s="70"/>
      <c r="X914" s="70"/>
      <c r="Y914" s="70"/>
      <c r="Z914" s="70"/>
      <c r="AA914" s="70"/>
      <c r="AB914" s="102" t="s">
        <v>3250</v>
      </c>
      <c r="AC914" s="107" t="s">
        <v>3978</v>
      </c>
      <c r="AD914" s="106" t="str">
        <f>MaterialsTable[[#This Row],[FramingMaterial]]&amp;" Framed "&amp;MaterialsTable[[#This Row],[Framing Configuration]]&amp;" "&amp;MaterialsTable[[#This Row],[Framing Depth]]&amp;" R-"&amp;MaterialsTable[[#This Row],[CavityInsulation (R-XX)]]&amp;" ins."</f>
        <v>Metal Framed Roof16inOC 3_5In R-11 ins.</v>
      </c>
      <c r="AE914" s="104" t="s">
        <v>1774</v>
      </c>
      <c r="AF914" s="102" t="s">
        <v>4014</v>
      </c>
      <c r="AG914" s="103" t="s">
        <v>4015</v>
      </c>
      <c r="AH914" s="105" t="s">
        <v>3924</v>
      </c>
      <c r="AI914" s="103">
        <v>11</v>
      </c>
      <c r="AJ914" s="103">
        <v>6.01</v>
      </c>
      <c r="AK914" s="104" t="s">
        <v>4016</v>
      </c>
    </row>
    <row r="915" spans="1:37">
      <c r="A915" s="101" t="s">
        <v>3985</v>
      </c>
      <c r="B915" s="70"/>
      <c r="C915" s="70"/>
      <c r="D915" s="70"/>
      <c r="E915" s="70"/>
      <c r="F915" s="70"/>
      <c r="G915" s="70"/>
      <c r="H915" s="70"/>
      <c r="I915" s="70"/>
      <c r="J915" s="70"/>
      <c r="K915" s="70"/>
      <c r="L915" s="70"/>
      <c r="M915" s="70"/>
      <c r="N915" s="70"/>
      <c r="O915" s="70"/>
      <c r="P915" s="70"/>
      <c r="Q915" s="70"/>
      <c r="R915" s="70"/>
      <c r="S915" s="70"/>
      <c r="T915" s="70"/>
      <c r="U915" s="70"/>
      <c r="V915" s="70"/>
      <c r="W915" s="70"/>
      <c r="X915" s="70"/>
      <c r="Y915" s="70"/>
      <c r="Z915" s="70"/>
      <c r="AA915" s="70"/>
      <c r="AB915" s="102" t="s">
        <v>3250</v>
      </c>
      <c r="AC915" s="107" t="s">
        <v>3978</v>
      </c>
      <c r="AD915" s="106" t="str">
        <f>MaterialsTable[[#This Row],[FramingMaterial]]&amp;" Framed "&amp;MaterialsTable[[#This Row],[Framing Configuration]]&amp;" "&amp;MaterialsTable[[#This Row],[Framing Depth]]&amp;" R-"&amp;MaterialsTable[[#This Row],[CavityInsulation (R-XX)]]&amp;" ins."</f>
        <v>Metal Framed Roof16inOC 3_5In R-13 ins.</v>
      </c>
      <c r="AE915" s="104" t="s">
        <v>1774</v>
      </c>
      <c r="AF915" s="102" t="s">
        <v>4014</v>
      </c>
      <c r="AG915" s="103" t="s">
        <v>4015</v>
      </c>
      <c r="AH915" s="105" t="s">
        <v>3924</v>
      </c>
      <c r="AI915" s="103">
        <v>13</v>
      </c>
      <c r="AJ915" s="103">
        <v>6.52</v>
      </c>
      <c r="AK915" s="104" t="s">
        <v>4016</v>
      </c>
    </row>
    <row r="916" spans="1:37">
      <c r="A916" s="101" t="s">
        <v>3986</v>
      </c>
      <c r="B916" s="70"/>
      <c r="C916" s="70"/>
      <c r="D916" s="70"/>
      <c r="E916" s="70"/>
      <c r="F916" s="70"/>
      <c r="G916" s="70"/>
      <c r="H916" s="70"/>
      <c r="I916" s="70"/>
      <c r="J916" s="70"/>
      <c r="K916" s="70"/>
      <c r="L916" s="70"/>
      <c r="M916" s="70"/>
      <c r="N916" s="70"/>
      <c r="O916" s="70"/>
      <c r="P916" s="70"/>
      <c r="Q916" s="70"/>
      <c r="R916" s="70"/>
      <c r="S916" s="70"/>
      <c r="T916" s="70"/>
      <c r="U916" s="70"/>
      <c r="V916" s="70"/>
      <c r="W916" s="70"/>
      <c r="X916" s="70"/>
      <c r="Y916" s="70"/>
      <c r="Z916" s="70"/>
      <c r="AA916" s="70"/>
      <c r="AB916" s="102" t="s">
        <v>3250</v>
      </c>
      <c r="AC916" s="107" t="s">
        <v>3978</v>
      </c>
      <c r="AD916" s="106" t="str">
        <f>MaterialsTable[[#This Row],[FramingMaterial]]&amp;" Framed "&amp;MaterialsTable[[#This Row],[Framing Configuration]]&amp;" "&amp;MaterialsTable[[#This Row],[Framing Depth]]&amp;" R-"&amp;MaterialsTable[[#This Row],[CavityInsulation (R-XX)]]&amp;" ins."</f>
        <v>Metal Framed Roof16inOC 3_5In R-15 ins.</v>
      </c>
      <c r="AE916" s="104" t="s">
        <v>1774</v>
      </c>
      <c r="AF916" s="102" t="s">
        <v>4014</v>
      </c>
      <c r="AG916" s="103" t="s">
        <v>4015</v>
      </c>
      <c r="AH916" s="105" t="s">
        <v>3924</v>
      </c>
      <c r="AI916" s="103">
        <v>15</v>
      </c>
      <c r="AJ916" s="103">
        <v>6.96</v>
      </c>
      <c r="AK916" s="104" t="s">
        <v>4016</v>
      </c>
    </row>
    <row r="917" spans="1:37">
      <c r="A917" s="101" t="s">
        <v>3987</v>
      </c>
      <c r="B917" s="70"/>
      <c r="C917" s="70"/>
      <c r="D917" s="70"/>
      <c r="E917" s="70"/>
      <c r="F917" s="70"/>
      <c r="G917" s="70"/>
      <c r="H917" s="70"/>
      <c r="I917" s="70"/>
      <c r="J917" s="70"/>
      <c r="K917" s="70"/>
      <c r="L917" s="70"/>
      <c r="M917" s="70"/>
      <c r="N917" s="70"/>
      <c r="O917" s="70"/>
      <c r="P917" s="70"/>
      <c r="Q917" s="70"/>
      <c r="R917" s="70"/>
      <c r="S917" s="70"/>
      <c r="T917" s="70"/>
      <c r="U917" s="70"/>
      <c r="V917" s="70"/>
      <c r="W917" s="70"/>
      <c r="X917" s="70"/>
      <c r="Y917" s="70"/>
      <c r="Z917" s="70"/>
      <c r="AA917" s="70"/>
      <c r="AB917" s="102" t="s">
        <v>3250</v>
      </c>
      <c r="AC917" s="107" t="s">
        <v>3978</v>
      </c>
      <c r="AD917" s="106" t="str">
        <f>MaterialsTable[[#This Row],[FramingMaterial]]&amp;" Framed "&amp;MaterialsTable[[#This Row],[Framing Configuration]]&amp;" "&amp;MaterialsTable[[#This Row],[Framing Depth]]&amp;" R-"&amp;MaterialsTable[[#This Row],[CavityInsulation (R-XX)]]&amp;" ins."</f>
        <v>Metal Framed Roof16inOC 3_5In R-19 ins.</v>
      </c>
      <c r="AE917" s="104" t="s">
        <v>1774</v>
      </c>
      <c r="AF917" s="102" t="s">
        <v>4014</v>
      </c>
      <c r="AG917" s="103" t="s">
        <v>4015</v>
      </c>
      <c r="AH917" s="105" t="s">
        <v>3924</v>
      </c>
      <c r="AI917" s="103">
        <v>19</v>
      </c>
      <c r="AJ917" s="103">
        <v>6.52</v>
      </c>
      <c r="AK917" s="104" t="s">
        <v>4016</v>
      </c>
    </row>
    <row r="918" spans="1:37">
      <c r="A918" s="101" t="s">
        <v>3988</v>
      </c>
      <c r="B918" s="70"/>
      <c r="C918" s="70"/>
      <c r="D918" s="70"/>
      <c r="E918" s="70"/>
      <c r="F918" s="70"/>
      <c r="G918" s="70"/>
      <c r="H918" s="70"/>
      <c r="I918" s="70"/>
      <c r="J918" s="70"/>
      <c r="K918" s="70"/>
      <c r="L918" s="70"/>
      <c r="M918" s="70"/>
      <c r="N918" s="70"/>
      <c r="O918" s="70"/>
      <c r="P918" s="70"/>
      <c r="Q918" s="70"/>
      <c r="R918" s="70"/>
      <c r="S918" s="70"/>
      <c r="T918" s="70"/>
      <c r="U918" s="70"/>
      <c r="V918" s="70"/>
      <c r="W918" s="70"/>
      <c r="X918" s="70"/>
      <c r="Y918" s="70"/>
      <c r="Z918" s="70"/>
      <c r="AA918" s="70"/>
      <c r="AB918" s="102" t="s">
        <v>3250</v>
      </c>
      <c r="AC918" s="107" t="s">
        <v>3978</v>
      </c>
      <c r="AD918" s="106" t="str">
        <f>MaterialsTable[[#This Row],[FramingMaterial]]&amp;" Framed "&amp;MaterialsTable[[#This Row],[Framing Configuration]]&amp;" "&amp;MaterialsTable[[#This Row],[Framing Depth]]&amp;" R-"&amp;MaterialsTable[[#This Row],[CavityInsulation (R-XX)]]&amp;" ins."</f>
        <v>Metal Framed Roof16inOC 5_5In R-11 ins.</v>
      </c>
      <c r="AE918" s="104" t="s">
        <v>1774</v>
      </c>
      <c r="AF918" s="102" t="s">
        <v>4014</v>
      </c>
      <c r="AG918" s="103" t="s">
        <v>4017</v>
      </c>
      <c r="AH918" s="105" t="s">
        <v>3927</v>
      </c>
      <c r="AI918" s="103">
        <v>11</v>
      </c>
      <c r="AJ918" s="103">
        <v>6.39</v>
      </c>
      <c r="AK918" s="104" t="s">
        <v>4016</v>
      </c>
    </row>
    <row r="919" spans="1:37">
      <c r="A919" s="101" t="s">
        <v>3989</v>
      </c>
      <c r="B919" s="70"/>
      <c r="C919" s="70"/>
      <c r="D919" s="70"/>
      <c r="E919" s="70"/>
      <c r="F919" s="70"/>
      <c r="G919" s="70"/>
      <c r="H919" s="70"/>
      <c r="I919" s="70"/>
      <c r="J919" s="70"/>
      <c r="K919" s="70"/>
      <c r="L919" s="70"/>
      <c r="M919" s="70"/>
      <c r="N919" s="70"/>
      <c r="O919" s="70"/>
      <c r="P919" s="70"/>
      <c r="Q919" s="70"/>
      <c r="R919" s="70"/>
      <c r="S919" s="70"/>
      <c r="T919" s="70"/>
      <c r="U919" s="70"/>
      <c r="V919" s="70"/>
      <c r="W919" s="70"/>
      <c r="X919" s="70"/>
      <c r="Y919" s="70"/>
      <c r="Z919" s="70"/>
      <c r="AA919" s="70"/>
      <c r="AB919" s="102" t="s">
        <v>3250</v>
      </c>
      <c r="AC919" s="107" t="s">
        <v>3978</v>
      </c>
      <c r="AD919" s="106" t="str">
        <f>MaterialsTable[[#This Row],[FramingMaterial]]&amp;" Framed "&amp;MaterialsTable[[#This Row],[Framing Configuration]]&amp;" "&amp;MaterialsTable[[#This Row],[Framing Depth]]&amp;" R-"&amp;MaterialsTable[[#This Row],[CavityInsulation (R-XX)]]&amp;" ins."</f>
        <v>Metal Framed Roof16inOC 5_5In R-13 ins.</v>
      </c>
      <c r="AE919" s="104" t="s">
        <v>1774</v>
      </c>
      <c r="AF919" s="102" t="s">
        <v>4014</v>
      </c>
      <c r="AG919" s="103" t="s">
        <v>4017</v>
      </c>
      <c r="AH919" s="105" t="s">
        <v>3927</v>
      </c>
      <c r="AI919" s="103">
        <v>13</v>
      </c>
      <c r="AJ919" s="103">
        <v>6.96</v>
      </c>
      <c r="AK919" s="104" t="s">
        <v>4016</v>
      </c>
    </row>
    <row r="920" spans="1:37">
      <c r="A920" s="101" t="s">
        <v>3990</v>
      </c>
      <c r="B920" s="70"/>
      <c r="C920" s="70"/>
      <c r="D920" s="70"/>
      <c r="E920" s="70"/>
      <c r="F920" s="70"/>
      <c r="G920" s="70"/>
      <c r="H920" s="70"/>
      <c r="I920" s="70"/>
      <c r="J920" s="70"/>
      <c r="K920" s="70"/>
      <c r="L920" s="70"/>
      <c r="M920" s="70"/>
      <c r="N920" s="70"/>
      <c r="O920" s="70"/>
      <c r="P920" s="70"/>
      <c r="Q920" s="70"/>
      <c r="R920" s="70"/>
      <c r="S920" s="70"/>
      <c r="T920" s="70"/>
      <c r="U920" s="70"/>
      <c r="V920" s="70"/>
      <c r="W920" s="70"/>
      <c r="X920" s="70"/>
      <c r="Y920" s="70"/>
      <c r="Z920" s="70"/>
      <c r="AA920" s="70"/>
      <c r="AB920" s="102" t="s">
        <v>3250</v>
      </c>
      <c r="AC920" s="107" t="s">
        <v>3978</v>
      </c>
      <c r="AD920" s="106" t="str">
        <f>MaterialsTable[[#This Row],[FramingMaterial]]&amp;" Framed "&amp;MaterialsTable[[#This Row],[Framing Configuration]]&amp;" "&amp;MaterialsTable[[#This Row],[Framing Depth]]&amp;" R-"&amp;MaterialsTable[[#This Row],[CavityInsulation (R-XX)]]&amp;" ins."</f>
        <v>Metal Framed Roof16inOC 5_5In R-15 ins.</v>
      </c>
      <c r="AE920" s="104" t="s">
        <v>1774</v>
      </c>
      <c r="AF920" s="102" t="s">
        <v>4014</v>
      </c>
      <c r="AG920" s="103" t="s">
        <v>4017</v>
      </c>
      <c r="AH920" s="105" t="s">
        <v>3927</v>
      </c>
      <c r="AI920" s="103">
        <v>15</v>
      </c>
      <c r="AJ920" s="103">
        <v>8.16</v>
      </c>
      <c r="AK920" s="104" t="s">
        <v>4016</v>
      </c>
    </row>
    <row r="921" spans="1:37">
      <c r="A921" s="101" t="s">
        <v>3991</v>
      </c>
      <c r="B921" s="70"/>
      <c r="C921" s="70"/>
      <c r="D921" s="70"/>
      <c r="E921" s="70"/>
      <c r="F921" s="70"/>
      <c r="G921" s="70"/>
      <c r="H921" s="70"/>
      <c r="I921" s="70"/>
      <c r="J921" s="70"/>
      <c r="K921" s="70"/>
      <c r="L921" s="70"/>
      <c r="M921" s="70"/>
      <c r="N921" s="70"/>
      <c r="O921" s="70"/>
      <c r="P921" s="70"/>
      <c r="Q921" s="70"/>
      <c r="R921" s="70"/>
      <c r="S921" s="70"/>
      <c r="T921" s="70"/>
      <c r="U921" s="70"/>
      <c r="V921" s="70"/>
      <c r="W921" s="70"/>
      <c r="X921" s="70"/>
      <c r="Y921" s="70"/>
      <c r="Z921" s="70"/>
      <c r="AA921" s="70"/>
      <c r="AB921" s="102" t="s">
        <v>3250</v>
      </c>
      <c r="AC921" s="107" t="s">
        <v>3978</v>
      </c>
      <c r="AD921" s="106" t="str">
        <f>MaterialsTable[[#This Row],[FramingMaterial]]&amp;" Framed "&amp;MaterialsTable[[#This Row],[Framing Configuration]]&amp;" "&amp;MaterialsTable[[#This Row],[Framing Depth]]&amp;" R-"&amp;MaterialsTable[[#This Row],[CavityInsulation (R-XX)]]&amp;" ins."</f>
        <v>Metal Framed Roof16inOC 5_5In R-19 ins.</v>
      </c>
      <c r="AE921" s="104" t="s">
        <v>1774</v>
      </c>
      <c r="AF921" s="102" t="s">
        <v>4014</v>
      </c>
      <c r="AG921" s="103" t="s">
        <v>4017</v>
      </c>
      <c r="AH921" s="105" t="s">
        <v>3927</v>
      </c>
      <c r="AI921" s="103">
        <v>19</v>
      </c>
      <c r="AJ921" s="103">
        <v>8.26</v>
      </c>
      <c r="AK921" s="104" t="s">
        <v>4016</v>
      </c>
    </row>
    <row r="922" spans="1:37">
      <c r="A922" s="101" t="s">
        <v>3992</v>
      </c>
      <c r="B922" s="70"/>
      <c r="C922" s="70"/>
      <c r="D922" s="70"/>
      <c r="E922" s="70"/>
      <c r="F922" s="70"/>
      <c r="G922" s="70"/>
      <c r="H922" s="70"/>
      <c r="I922" s="70"/>
      <c r="J922" s="70"/>
      <c r="K922" s="70"/>
      <c r="L922" s="70"/>
      <c r="M922" s="70"/>
      <c r="N922" s="70"/>
      <c r="O922" s="70"/>
      <c r="P922" s="70"/>
      <c r="Q922" s="70"/>
      <c r="R922" s="70"/>
      <c r="S922" s="70"/>
      <c r="T922" s="70"/>
      <c r="U922" s="70"/>
      <c r="V922" s="70"/>
      <c r="W922" s="70"/>
      <c r="X922" s="70"/>
      <c r="Y922" s="70"/>
      <c r="Z922" s="70"/>
      <c r="AA922" s="70"/>
      <c r="AB922" s="102" t="s">
        <v>3250</v>
      </c>
      <c r="AC922" s="107" t="s">
        <v>3978</v>
      </c>
      <c r="AD922" s="106" t="str">
        <f>MaterialsTable[[#This Row],[FramingMaterial]]&amp;" Framed "&amp;MaterialsTable[[#This Row],[Framing Configuration]]&amp;" "&amp;MaterialsTable[[#This Row],[Framing Depth]]&amp;" R-"&amp;MaterialsTable[[#This Row],[CavityInsulation (R-XX)]]&amp;" ins."</f>
        <v>Metal Framed Roof16inOC 7_25In R-19 ins.</v>
      </c>
      <c r="AE922" s="104" t="s">
        <v>1774</v>
      </c>
      <c r="AF922" s="102" t="s">
        <v>4014</v>
      </c>
      <c r="AG922" s="103" t="s">
        <v>4018</v>
      </c>
      <c r="AH922" s="105" t="s">
        <v>3929</v>
      </c>
      <c r="AI922" s="103">
        <v>19</v>
      </c>
      <c r="AJ922" s="103">
        <v>8.68</v>
      </c>
      <c r="AK922" s="104" t="s">
        <v>4016</v>
      </c>
    </row>
    <row r="923" spans="1:37">
      <c r="A923" s="101" t="s">
        <v>3993</v>
      </c>
      <c r="B923" s="70"/>
      <c r="C923" s="70"/>
      <c r="D923" s="70"/>
      <c r="E923" s="70"/>
      <c r="F923" s="70"/>
      <c r="G923" s="70"/>
      <c r="H923" s="70"/>
      <c r="I923" s="70"/>
      <c r="J923" s="70"/>
      <c r="K923" s="70"/>
      <c r="L923" s="70"/>
      <c r="M923" s="70"/>
      <c r="N923" s="70"/>
      <c r="O923" s="70"/>
      <c r="P923" s="70"/>
      <c r="Q923" s="70"/>
      <c r="R923" s="70"/>
      <c r="S923" s="70"/>
      <c r="T923" s="70"/>
      <c r="U923" s="70"/>
      <c r="V923" s="70"/>
      <c r="W923" s="70"/>
      <c r="X923" s="70"/>
      <c r="Y923" s="70"/>
      <c r="Z923" s="70"/>
      <c r="AA923" s="70"/>
      <c r="AB923" s="102" t="s">
        <v>3250</v>
      </c>
      <c r="AC923" s="107" t="s">
        <v>3978</v>
      </c>
      <c r="AD923" s="106" t="str">
        <f>MaterialsTable[[#This Row],[FramingMaterial]]&amp;" Framed "&amp;MaterialsTable[[#This Row],[Framing Configuration]]&amp;" "&amp;MaterialsTable[[#This Row],[Framing Depth]]&amp;" R-"&amp;MaterialsTable[[#This Row],[CavityInsulation (R-XX)]]&amp;" ins."</f>
        <v>Metal Framed Roof16inOC 7_25In R-21 ins.</v>
      </c>
      <c r="AE923" s="104" t="s">
        <v>1774</v>
      </c>
      <c r="AF923" s="102" t="s">
        <v>4014</v>
      </c>
      <c r="AG923" s="103" t="s">
        <v>4018</v>
      </c>
      <c r="AH923" s="105" t="s">
        <v>3929</v>
      </c>
      <c r="AI923" s="103">
        <v>21</v>
      </c>
      <c r="AJ923" s="103">
        <v>9.01</v>
      </c>
      <c r="AK923" s="104" t="s">
        <v>4016</v>
      </c>
    </row>
    <row r="924" spans="1:37">
      <c r="A924" s="101" t="s">
        <v>3994</v>
      </c>
      <c r="B924" s="70"/>
      <c r="C924" s="70"/>
      <c r="D924" s="70"/>
      <c r="E924" s="70"/>
      <c r="F924" s="70"/>
      <c r="G924" s="70"/>
      <c r="H924" s="70"/>
      <c r="I924" s="70"/>
      <c r="J924" s="70"/>
      <c r="K924" s="70"/>
      <c r="L924" s="70"/>
      <c r="M924" s="70"/>
      <c r="N924" s="70"/>
      <c r="O924" s="70"/>
      <c r="P924" s="70"/>
      <c r="Q924" s="70"/>
      <c r="R924" s="70"/>
      <c r="S924" s="70"/>
      <c r="T924" s="70"/>
      <c r="U924" s="70"/>
      <c r="V924" s="70"/>
      <c r="W924" s="70"/>
      <c r="X924" s="70"/>
      <c r="Y924" s="70"/>
      <c r="Z924" s="70"/>
      <c r="AA924" s="70"/>
      <c r="AB924" s="102" t="s">
        <v>3250</v>
      </c>
      <c r="AC924" s="107" t="s">
        <v>3978</v>
      </c>
      <c r="AD924" s="106" t="str">
        <f>MaterialsTable[[#This Row],[FramingMaterial]]&amp;" Framed "&amp;MaterialsTable[[#This Row],[Framing Configuration]]&amp;" "&amp;MaterialsTable[[#This Row],[Framing Depth]]&amp;" R-"&amp;MaterialsTable[[#This Row],[CavityInsulation (R-XX)]]&amp;" ins."</f>
        <v>Metal Framed Roof16inOC 9_25In R-25 ins.</v>
      </c>
      <c r="AE924" s="104" t="s">
        <v>1774</v>
      </c>
      <c r="AF924" s="102" t="s">
        <v>4014</v>
      </c>
      <c r="AG924" s="103" t="s">
        <v>4019</v>
      </c>
      <c r="AH924" s="105" t="s">
        <v>3951</v>
      </c>
      <c r="AI924" s="103">
        <v>25</v>
      </c>
      <c r="AJ924" s="103">
        <v>10.16</v>
      </c>
      <c r="AK924" s="104" t="s">
        <v>4016</v>
      </c>
    </row>
    <row r="925" spans="1:37">
      <c r="A925" s="101" t="s">
        <v>3995</v>
      </c>
      <c r="B925" s="70"/>
      <c r="C925" s="70"/>
      <c r="D925" s="70"/>
      <c r="E925" s="70"/>
      <c r="F925" s="70"/>
      <c r="G925" s="70"/>
      <c r="H925" s="70"/>
      <c r="I925" s="70"/>
      <c r="J925" s="70"/>
      <c r="K925" s="70"/>
      <c r="L925" s="70"/>
      <c r="M925" s="70"/>
      <c r="N925" s="70"/>
      <c r="O925" s="70"/>
      <c r="P925" s="70"/>
      <c r="Q925" s="70"/>
      <c r="R925" s="70"/>
      <c r="S925" s="70"/>
      <c r="T925" s="70"/>
      <c r="U925" s="70"/>
      <c r="V925" s="70"/>
      <c r="W925" s="70"/>
      <c r="X925" s="70"/>
      <c r="Y925" s="70"/>
      <c r="Z925" s="70"/>
      <c r="AA925" s="70"/>
      <c r="AB925" s="102" t="s">
        <v>3250</v>
      </c>
      <c r="AC925" s="107" t="s">
        <v>3978</v>
      </c>
      <c r="AD925" s="106" t="str">
        <f>MaterialsTable[[#This Row],[FramingMaterial]]&amp;" Framed "&amp;MaterialsTable[[#This Row],[Framing Configuration]]&amp;" "&amp;MaterialsTable[[#This Row],[Framing Depth]]&amp;" R-"&amp;MaterialsTable[[#This Row],[CavityInsulation (R-XX)]]&amp;" ins."</f>
        <v>Metal Framed Roof16inOC 9_25In R-30 ins.</v>
      </c>
      <c r="AE925" s="104" t="s">
        <v>1774</v>
      </c>
      <c r="AF925" s="102" t="s">
        <v>4014</v>
      </c>
      <c r="AG925" s="103" t="s">
        <v>4019</v>
      </c>
      <c r="AH925" s="105" t="s">
        <v>3951</v>
      </c>
      <c r="AI925" s="103">
        <v>30</v>
      </c>
      <c r="AJ925" s="103">
        <v>10.92</v>
      </c>
      <c r="AK925" s="104" t="s">
        <v>4016</v>
      </c>
    </row>
    <row r="926" spans="1:37">
      <c r="A926" s="101" t="s">
        <v>3996</v>
      </c>
      <c r="B926" s="70"/>
      <c r="C926" s="70"/>
      <c r="D926" s="70"/>
      <c r="E926" s="70"/>
      <c r="F926" s="70"/>
      <c r="G926" s="70"/>
      <c r="H926" s="70"/>
      <c r="I926" s="70"/>
      <c r="J926" s="70"/>
      <c r="K926" s="70"/>
      <c r="L926" s="70"/>
      <c r="M926" s="70"/>
      <c r="N926" s="70"/>
      <c r="O926" s="70"/>
      <c r="P926" s="70"/>
      <c r="Q926" s="70"/>
      <c r="R926" s="70"/>
      <c r="S926" s="70"/>
      <c r="T926" s="70"/>
      <c r="U926" s="70"/>
      <c r="V926" s="70"/>
      <c r="W926" s="70"/>
      <c r="X926" s="70"/>
      <c r="Y926" s="70"/>
      <c r="Z926" s="70"/>
      <c r="AA926" s="70"/>
      <c r="AB926" s="102" t="s">
        <v>3250</v>
      </c>
      <c r="AC926" s="107" t="s">
        <v>3978</v>
      </c>
      <c r="AD926" s="106" t="str">
        <f>MaterialsTable[[#This Row],[FramingMaterial]]&amp;" Framed "&amp;MaterialsTable[[#This Row],[Framing Configuration]]&amp;" "&amp;MaterialsTable[[#This Row],[Framing Depth]]&amp;" R-"&amp;MaterialsTable[[#This Row],[CavityInsulation (R-XX)]]&amp;" ins."</f>
        <v>Metal Framed Roof16inOC 11_25In R-30 ins.</v>
      </c>
      <c r="AE926" s="104" t="s">
        <v>1774</v>
      </c>
      <c r="AF926" s="102" t="s">
        <v>4014</v>
      </c>
      <c r="AG926" s="103" t="s">
        <v>4020</v>
      </c>
      <c r="AH926" s="105" t="s">
        <v>3953</v>
      </c>
      <c r="AI926" s="103">
        <v>30</v>
      </c>
      <c r="AJ926" s="103">
        <v>11.42</v>
      </c>
      <c r="AK926" s="104" t="s">
        <v>4016</v>
      </c>
    </row>
    <row r="927" spans="1:37">
      <c r="A927" s="101" t="s">
        <v>3997</v>
      </c>
      <c r="B927" s="70"/>
      <c r="C927" s="70"/>
      <c r="D927" s="70"/>
      <c r="E927" s="70"/>
      <c r="F927" s="70"/>
      <c r="G927" s="70"/>
      <c r="H927" s="70"/>
      <c r="I927" s="70"/>
      <c r="J927" s="70"/>
      <c r="K927" s="70"/>
      <c r="L927" s="70"/>
      <c r="M927" s="70"/>
      <c r="N927" s="70"/>
      <c r="O927" s="70"/>
      <c r="P927" s="70"/>
      <c r="Q927" s="70"/>
      <c r="R927" s="70"/>
      <c r="S927" s="70"/>
      <c r="T927" s="70"/>
      <c r="U927" s="70"/>
      <c r="V927" s="70"/>
      <c r="W927" s="70"/>
      <c r="X927" s="70"/>
      <c r="Y927" s="70"/>
      <c r="Z927" s="70"/>
      <c r="AA927" s="70"/>
      <c r="AB927" s="102" t="s">
        <v>3250</v>
      </c>
      <c r="AC927" s="107" t="s">
        <v>3978</v>
      </c>
      <c r="AD927" s="106" t="str">
        <f>MaterialsTable[[#This Row],[FramingMaterial]]&amp;" Framed "&amp;MaterialsTable[[#This Row],[Framing Configuration]]&amp;" "&amp;MaterialsTable[[#This Row],[Framing Depth]]&amp;" R-"&amp;MaterialsTable[[#This Row],[CavityInsulation (R-XX)]]&amp;" ins."</f>
        <v>Metal Framed Roof16inOC 11_25In R-38 ins.</v>
      </c>
      <c r="AE927" s="104" t="s">
        <v>1774</v>
      </c>
      <c r="AF927" s="102" t="s">
        <v>4014</v>
      </c>
      <c r="AG927" s="103" t="s">
        <v>4020</v>
      </c>
      <c r="AH927" s="105" t="s">
        <v>3953</v>
      </c>
      <c r="AI927" s="103">
        <v>38</v>
      </c>
      <c r="AJ927" s="103">
        <v>12.34</v>
      </c>
      <c r="AK927" s="104" t="s">
        <v>4016</v>
      </c>
    </row>
    <row r="928" spans="1:37">
      <c r="A928" s="101" t="s">
        <v>3998</v>
      </c>
      <c r="B928" s="70"/>
      <c r="C928" s="70"/>
      <c r="D928" s="70"/>
      <c r="E928" s="70"/>
      <c r="F928" s="70"/>
      <c r="G928" s="70"/>
      <c r="H928" s="70"/>
      <c r="I928" s="70"/>
      <c r="J928" s="70"/>
      <c r="K928" s="70"/>
      <c r="L928" s="70"/>
      <c r="M928" s="70"/>
      <c r="N928" s="70"/>
      <c r="O928" s="70"/>
      <c r="P928" s="70"/>
      <c r="Q928" s="70"/>
      <c r="R928" s="70"/>
      <c r="S928" s="70"/>
      <c r="T928" s="70"/>
      <c r="U928" s="70"/>
      <c r="V928" s="70"/>
      <c r="W928" s="70"/>
      <c r="X928" s="70"/>
      <c r="Y928" s="70"/>
      <c r="Z928" s="70"/>
      <c r="AA928" s="70"/>
      <c r="AB928" s="102" t="s">
        <v>3250</v>
      </c>
      <c r="AC928" s="107" t="s">
        <v>3978</v>
      </c>
      <c r="AD928" s="106" t="str">
        <f>MaterialsTable[[#This Row],[FramingMaterial]]&amp;" Framed "&amp;MaterialsTable[[#This Row],[Framing Configuration]]&amp;" "&amp;MaterialsTable[[#This Row],[Framing Depth]]&amp;" R-"&amp;MaterialsTable[[#This Row],[CavityInsulation (R-XX)]]&amp;" ins."</f>
        <v>Metal Framed Roof16inOC 13_25In R-38 ins.</v>
      </c>
      <c r="AE928" s="104" t="s">
        <v>1774</v>
      </c>
      <c r="AF928" s="102" t="s">
        <v>4014</v>
      </c>
      <c r="AG928" s="103" t="s">
        <v>4021</v>
      </c>
      <c r="AH928" s="105" t="s">
        <v>4022</v>
      </c>
      <c r="AI928" s="103">
        <v>38</v>
      </c>
      <c r="AJ928" s="103">
        <v>12.97</v>
      </c>
      <c r="AK928" s="104" t="s">
        <v>4016</v>
      </c>
    </row>
    <row r="929" spans="1:37">
      <c r="A929" s="101" t="s">
        <v>3999</v>
      </c>
      <c r="B929" s="70"/>
      <c r="C929" s="70"/>
      <c r="D929" s="70"/>
      <c r="E929" s="70"/>
      <c r="F929" s="70"/>
      <c r="G929" s="70"/>
      <c r="H929" s="70"/>
      <c r="I929" s="70"/>
      <c r="J929" s="70"/>
      <c r="K929" s="70"/>
      <c r="L929" s="70"/>
      <c r="M929" s="70"/>
      <c r="N929" s="70"/>
      <c r="O929" s="70"/>
      <c r="P929" s="70"/>
      <c r="Q929" s="70"/>
      <c r="R929" s="70"/>
      <c r="S929" s="70"/>
      <c r="T929" s="70"/>
      <c r="U929" s="70"/>
      <c r="V929" s="70"/>
      <c r="W929" s="70"/>
      <c r="X929" s="70"/>
      <c r="Y929" s="70"/>
      <c r="Z929" s="70"/>
      <c r="AA929" s="70"/>
      <c r="AB929" s="102" t="s">
        <v>3250</v>
      </c>
      <c r="AC929" s="107" t="s">
        <v>3978</v>
      </c>
      <c r="AD929" s="106" t="str">
        <f>MaterialsTable[[#This Row],[FramingMaterial]]&amp;" Framed "&amp;MaterialsTable[[#This Row],[Framing Configuration]]&amp;" "&amp;MaterialsTable[[#This Row],[Framing Depth]]&amp;" R-"&amp;MaterialsTable[[#This Row],[CavityInsulation (R-XX)]]&amp;" ins."</f>
        <v>Metal Framed Roof24inOC 3_5In R-11 ins.</v>
      </c>
      <c r="AE929" s="104" t="s">
        <v>1774</v>
      </c>
      <c r="AF929" s="102" t="s">
        <v>4023</v>
      </c>
      <c r="AG929" s="103" t="s">
        <v>4015</v>
      </c>
      <c r="AH929" s="105" t="s">
        <v>3924</v>
      </c>
      <c r="AI929" s="103">
        <v>11</v>
      </c>
      <c r="AJ929" s="103">
        <v>7.27</v>
      </c>
      <c r="AK929" s="104" t="s">
        <v>4016</v>
      </c>
    </row>
    <row r="930" spans="1:37">
      <c r="A930" s="101" t="s">
        <v>4000</v>
      </c>
      <c r="B930" s="70"/>
      <c r="C930" s="70"/>
      <c r="D930" s="70"/>
      <c r="E930" s="70"/>
      <c r="F930" s="70"/>
      <c r="G930" s="70"/>
      <c r="H930" s="70"/>
      <c r="I930" s="70"/>
      <c r="J930" s="70"/>
      <c r="K930" s="70"/>
      <c r="L930" s="70"/>
      <c r="M930" s="70"/>
      <c r="N930" s="70"/>
      <c r="O930" s="70"/>
      <c r="P930" s="70"/>
      <c r="Q930" s="70"/>
      <c r="R930" s="70"/>
      <c r="S930" s="70"/>
      <c r="T930" s="70"/>
      <c r="U930" s="70"/>
      <c r="V930" s="70"/>
      <c r="W930" s="70"/>
      <c r="X930" s="70"/>
      <c r="Y930" s="70"/>
      <c r="Z930" s="70"/>
      <c r="AA930" s="70"/>
      <c r="AB930" s="102" t="s">
        <v>3250</v>
      </c>
      <c r="AC930" s="107" t="s">
        <v>3978</v>
      </c>
      <c r="AD930" s="106" t="str">
        <f>MaterialsTable[[#This Row],[FramingMaterial]]&amp;" Framed "&amp;MaterialsTable[[#This Row],[Framing Configuration]]&amp;" "&amp;MaterialsTable[[#This Row],[Framing Depth]]&amp;" R-"&amp;MaterialsTable[[#This Row],[CavityInsulation (R-XX)]]&amp;" ins."</f>
        <v>Metal Framed Roof24inOC 3_5In R-13 ins.</v>
      </c>
      <c r="AE930" s="104" t="s">
        <v>1774</v>
      </c>
      <c r="AF930" s="102" t="s">
        <v>4023</v>
      </c>
      <c r="AG930" s="103" t="s">
        <v>4015</v>
      </c>
      <c r="AH930" s="105" t="s">
        <v>3924</v>
      </c>
      <c r="AI930" s="103">
        <v>13</v>
      </c>
      <c r="AJ930" s="103">
        <v>8.06</v>
      </c>
      <c r="AK930" s="104" t="s">
        <v>4016</v>
      </c>
    </row>
    <row r="931" spans="1:37">
      <c r="A931" s="101" t="s">
        <v>4001</v>
      </c>
      <c r="B931" s="70"/>
      <c r="C931" s="70"/>
      <c r="D931" s="70"/>
      <c r="E931" s="70"/>
      <c r="F931" s="70"/>
      <c r="G931" s="70"/>
      <c r="H931" s="70"/>
      <c r="I931" s="70"/>
      <c r="J931" s="70"/>
      <c r="K931" s="70"/>
      <c r="L931" s="70"/>
      <c r="M931" s="70"/>
      <c r="N931" s="70"/>
      <c r="O931" s="70"/>
      <c r="P931" s="70"/>
      <c r="Q931" s="70"/>
      <c r="R931" s="70"/>
      <c r="S931" s="70"/>
      <c r="T931" s="70"/>
      <c r="U931" s="70"/>
      <c r="V931" s="70"/>
      <c r="W931" s="70"/>
      <c r="X931" s="70"/>
      <c r="Y931" s="70"/>
      <c r="Z931" s="70"/>
      <c r="AA931" s="70"/>
      <c r="AB931" s="102" t="s">
        <v>3250</v>
      </c>
      <c r="AC931" s="107" t="s">
        <v>3978</v>
      </c>
      <c r="AD931" s="106" t="str">
        <f>MaterialsTable[[#This Row],[FramingMaterial]]&amp;" Framed "&amp;MaterialsTable[[#This Row],[Framing Configuration]]&amp;" "&amp;MaterialsTable[[#This Row],[Framing Depth]]&amp;" R-"&amp;MaterialsTable[[#This Row],[CavityInsulation (R-XX)]]&amp;" ins."</f>
        <v>Metal Framed Roof24inOC 3_5In R-15 ins.</v>
      </c>
      <c r="AE931" s="104" t="s">
        <v>1774</v>
      </c>
      <c r="AF931" s="102" t="s">
        <v>4023</v>
      </c>
      <c r="AG931" s="103" t="s">
        <v>4015</v>
      </c>
      <c r="AH931" s="105" t="s">
        <v>3924</v>
      </c>
      <c r="AI931" s="103">
        <v>15</v>
      </c>
      <c r="AJ931" s="103">
        <v>8.68</v>
      </c>
      <c r="AK931" s="104" t="s">
        <v>4016</v>
      </c>
    </row>
    <row r="932" spans="1:37">
      <c r="A932" s="101" t="s">
        <v>4002</v>
      </c>
      <c r="B932" s="70"/>
      <c r="C932" s="70"/>
      <c r="D932" s="70"/>
      <c r="E932" s="70"/>
      <c r="F932" s="70"/>
      <c r="G932" s="70"/>
      <c r="H932" s="70"/>
      <c r="I932" s="70"/>
      <c r="J932" s="70"/>
      <c r="K932" s="70"/>
      <c r="L932" s="70"/>
      <c r="M932" s="70"/>
      <c r="N932" s="70"/>
      <c r="O932" s="70"/>
      <c r="P932" s="70"/>
      <c r="Q932" s="70"/>
      <c r="R932" s="70"/>
      <c r="S932" s="70"/>
      <c r="T932" s="70"/>
      <c r="U932" s="70"/>
      <c r="V932" s="70"/>
      <c r="W932" s="70"/>
      <c r="X932" s="70"/>
      <c r="Y932" s="70"/>
      <c r="Z932" s="70"/>
      <c r="AA932" s="70"/>
      <c r="AB932" s="102" t="s">
        <v>3250</v>
      </c>
      <c r="AC932" s="107" t="s">
        <v>3978</v>
      </c>
      <c r="AD932" s="106" t="str">
        <f>MaterialsTable[[#This Row],[FramingMaterial]]&amp;" Framed "&amp;MaterialsTable[[#This Row],[Framing Configuration]]&amp;" "&amp;MaterialsTable[[#This Row],[Framing Depth]]&amp;" R-"&amp;MaterialsTable[[#This Row],[CavityInsulation (R-XX)]]&amp;" ins."</f>
        <v>Metal Framed Roof24inOC 3_5In R-19 ins.</v>
      </c>
      <c r="AE932" s="104" t="s">
        <v>1774</v>
      </c>
      <c r="AF932" s="102" t="s">
        <v>4023</v>
      </c>
      <c r="AG932" s="103" t="s">
        <v>4015</v>
      </c>
      <c r="AH932" s="105" t="s">
        <v>3924</v>
      </c>
      <c r="AI932" s="103">
        <v>19</v>
      </c>
      <c r="AJ932" s="103">
        <v>8.06</v>
      </c>
      <c r="AK932" s="104" t="s">
        <v>4016</v>
      </c>
    </row>
    <row r="933" spans="1:37">
      <c r="A933" s="101" t="s">
        <v>4003</v>
      </c>
      <c r="B933" s="70"/>
      <c r="C933" s="70"/>
      <c r="D933" s="70"/>
      <c r="E933" s="70"/>
      <c r="F933" s="70"/>
      <c r="G933" s="70"/>
      <c r="H933" s="70"/>
      <c r="I933" s="70"/>
      <c r="J933" s="70"/>
      <c r="K933" s="70"/>
      <c r="L933" s="70"/>
      <c r="M933" s="70"/>
      <c r="N933" s="70"/>
      <c r="O933" s="70"/>
      <c r="P933" s="70"/>
      <c r="Q933" s="70"/>
      <c r="R933" s="70"/>
      <c r="S933" s="70"/>
      <c r="T933" s="70"/>
      <c r="U933" s="70"/>
      <c r="V933" s="70"/>
      <c r="W933" s="70"/>
      <c r="X933" s="70"/>
      <c r="Y933" s="70"/>
      <c r="Z933" s="70"/>
      <c r="AA933" s="70"/>
      <c r="AB933" s="102" t="s">
        <v>3250</v>
      </c>
      <c r="AC933" s="107" t="s">
        <v>3978</v>
      </c>
      <c r="AD933" s="106" t="str">
        <f>MaterialsTable[[#This Row],[FramingMaterial]]&amp;" Framed "&amp;MaterialsTable[[#This Row],[Framing Configuration]]&amp;" "&amp;MaterialsTable[[#This Row],[Framing Depth]]&amp;" R-"&amp;MaterialsTable[[#This Row],[CavityInsulation (R-XX)]]&amp;" ins."</f>
        <v>Metal Framed Roof24inOC 5_5In R-11 ins.</v>
      </c>
      <c r="AE933" s="104" t="s">
        <v>1774</v>
      </c>
      <c r="AF933" s="102" t="s">
        <v>4023</v>
      </c>
      <c r="AG933" s="103" t="s">
        <v>4017</v>
      </c>
      <c r="AH933" s="105" t="s">
        <v>3927</v>
      </c>
      <c r="AI933" s="103">
        <v>11</v>
      </c>
      <c r="AJ933" s="103">
        <v>7.61</v>
      </c>
      <c r="AK933" s="104" t="s">
        <v>4016</v>
      </c>
    </row>
    <row r="934" spans="1:37">
      <c r="A934" s="101" t="s">
        <v>4004</v>
      </c>
      <c r="B934" s="70"/>
      <c r="C934" s="70"/>
      <c r="D934" s="70"/>
      <c r="E934" s="70"/>
      <c r="F934" s="70"/>
      <c r="G934" s="70"/>
      <c r="H934" s="70"/>
      <c r="I934" s="70"/>
      <c r="J934" s="70"/>
      <c r="K934" s="70"/>
      <c r="L934" s="70"/>
      <c r="M934" s="70"/>
      <c r="N934" s="70"/>
      <c r="O934" s="70"/>
      <c r="P934" s="70"/>
      <c r="Q934" s="70"/>
      <c r="R934" s="70"/>
      <c r="S934" s="70"/>
      <c r="T934" s="70"/>
      <c r="U934" s="70"/>
      <c r="V934" s="70"/>
      <c r="W934" s="70"/>
      <c r="X934" s="70"/>
      <c r="Y934" s="70"/>
      <c r="Z934" s="70"/>
      <c r="AA934" s="70"/>
      <c r="AB934" s="102" t="s">
        <v>3250</v>
      </c>
      <c r="AC934" s="107" t="s">
        <v>3978</v>
      </c>
      <c r="AD934" s="106" t="str">
        <f>MaterialsTable[[#This Row],[FramingMaterial]]&amp;" Framed "&amp;MaterialsTable[[#This Row],[Framing Configuration]]&amp;" "&amp;MaterialsTable[[#This Row],[Framing Depth]]&amp;" R-"&amp;MaterialsTable[[#This Row],[CavityInsulation (R-XX)]]&amp;" ins."</f>
        <v>Metal Framed Roof24inOC 5_5In R-13 ins.</v>
      </c>
      <c r="AE934" s="104" t="s">
        <v>1774</v>
      </c>
      <c r="AF934" s="102" t="s">
        <v>4023</v>
      </c>
      <c r="AG934" s="103" t="s">
        <v>4017</v>
      </c>
      <c r="AH934" s="105" t="s">
        <v>3927</v>
      </c>
      <c r="AI934" s="103">
        <v>13</v>
      </c>
      <c r="AJ934" s="103">
        <v>8.36</v>
      </c>
      <c r="AK934" s="104" t="s">
        <v>4016</v>
      </c>
    </row>
    <row r="935" spans="1:37">
      <c r="A935" s="101" t="s">
        <v>4005</v>
      </c>
      <c r="B935" s="70"/>
      <c r="C935" s="70"/>
      <c r="D935" s="70"/>
      <c r="E935" s="70"/>
      <c r="F935" s="70"/>
      <c r="G935" s="70"/>
      <c r="H935" s="70"/>
      <c r="I935" s="70"/>
      <c r="J935" s="70"/>
      <c r="K935" s="70"/>
      <c r="L935" s="70"/>
      <c r="M935" s="70"/>
      <c r="N935" s="70"/>
      <c r="O935" s="70"/>
      <c r="P935" s="70"/>
      <c r="Q935" s="70"/>
      <c r="R935" s="70"/>
      <c r="S935" s="70"/>
      <c r="T935" s="70"/>
      <c r="U935" s="70"/>
      <c r="V935" s="70"/>
      <c r="W935" s="70"/>
      <c r="X935" s="70"/>
      <c r="Y935" s="70"/>
      <c r="Z935" s="70"/>
      <c r="AA935" s="70"/>
      <c r="AB935" s="102" t="s">
        <v>3250</v>
      </c>
      <c r="AC935" s="107" t="s">
        <v>3978</v>
      </c>
      <c r="AD935" s="106" t="str">
        <f>MaterialsTable[[#This Row],[FramingMaterial]]&amp;" Framed "&amp;MaterialsTable[[#This Row],[Framing Configuration]]&amp;" "&amp;MaterialsTable[[#This Row],[Framing Depth]]&amp;" R-"&amp;MaterialsTable[[#This Row],[CavityInsulation (R-XX)]]&amp;" ins."</f>
        <v>Metal Framed Roof24inOC 5_5In R-15 ins.</v>
      </c>
      <c r="AE935" s="104" t="s">
        <v>1774</v>
      </c>
      <c r="AF935" s="102" t="s">
        <v>4023</v>
      </c>
      <c r="AG935" s="103" t="s">
        <v>4017</v>
      </c>
      <c r="AH935" s="105" t="s">
        <v>3927</v>
      </c>
      <c r="AI935" s="103">
        <v>15</v>
      </c>
      <c r="AJ935" s="103">
        <v>9.89</v>
      </c>
      <c r="AK935" s="104" t="s">
        <v>4016</v>
      </c>
    </row>
    <row r="936" spans="1:37">
      <c r="A936" s="101" t="s">
        <v>4006</v>
      </c>
      <c r="B936" s="70"/>
      <c r="C936" s="70"/>
      <c r="D936" s="70"/>
      <c r="E936" s="70"/>
      <c r="F936" s="70"/>
      <c r="G936" s="70"/>
      <c r="H936" s="70"/>
      <c r="I936" s="70"/>
      <c r="J936" s="70"/>
      <c r="K936" s="70"/>
      <c r="L936" s="70"/>
      <c r="M936" s="70"/>
      <c r="N936" s="70"/>
      <c r="O936" s="70"/>
      <c r="P936" s="70"/>
      <c r="Q936" s="70"/>
      <c r="R936" s="70"/>
      <c r="S936" s="70"/>
      <c r="T936" s="70"/>
      <c r="U936" s="70"/>
      <c r="V936" s="70"/>
      <c r="W936" s="70"/>
      <c r="X936" s="70"/>
      <c r="Y936" s="70"/>
      <c r="Z936" s="70"/>
      <c r="AA936" s="70"/>
      <c r="AB936" s="102" t="s">
        <v>3250</v>
      </c>
      <c r="AC936" s="107" t="s">
        <v>3978</v>
      </c>
      <c r="AD936" s="106" t="str">
        <f>MaterialsTable[[#This Row],[FramingMaterial]]&amp;" Framed "&amp;MaterialsTable[[#This Row],[Framing Configuration]]&amp;" "&amp;MaterialsTable[[#This Row],[Framing Depth]]&amp;" R-"&amp;MaterialsTable[[#This Row],[CavityInsulation (R-XX)]]&amp;" ins."</f>
        <v>Metal Framed Roof24inOC 5_5In R-19 ins.</v>
      </c>
      <c r="AE936" s="104" t="s">
        <v>1774</v>
      </c>
      <c r="AF936" s="102" t="s">
        <v>4023</v>
      </c>
      <c r="AG936" s="103" t="s">
        <v>4017</v>
      </c>
      <c r="AH936" s="105" t="s">
        <v>3927</v>
      </c>
      <c r="AI936" s="103">
        <v>19</v>
      </c>
      <c r="AJ936" s="103">
        <v>10.31</v>
      </c>
      <c r="AK936" s="104" t="s">
        <v>4016</v>
      </c>
    </row>
    <row r="937" spans="1:37">
      <c r="A937" s="101" t="s">
        <v>4007</v>
      </c>
      <c r="B937" s="70"/>
      <c r="C937" s="70"/>
      <c r="D937" s="70"/>
      <c r="E937" s="70"/>
      <c r="F937" s="70"/>
      <c r="G937" s="70"/>
      <c r="H937" s="70"/>
      <c r="I937" s="70"/>
      <c r="J937" s="70"/>
      <c r="K937" s="70"/>
      <c r="L937" s="70"/>
      <c r="M937" s="70"/>
      <c r="N937" s="70"/>
      <c r="O937" s="70"/>
      <c r="P937" s="70"/>
      <c r="Q937" s="70"/>
      <c r="R937" s="70"/>
      <c r="S937" s="70"/>
      <c r="T937" s="70"/>
      <c r="U937" s="70"/>
      <c r="V937" s="70"/>
      <c r="W937" s="70"/>
      <c r="X937" s="70"/>
      <c r="Y937" s="70"/>
      <c r="Z937" s="70"/>
      <c r="AA937" s="70"/>
      <c r="AB937" s="102" t="s">
        <v>3250</v>
      </c>
      <c r="AC937" s="107" t="s">
        <v>3978</v>
      </c>
      <c r="AD937" s="106" t="str">
        <f>MaterialsTable[[#This Row],[FramingMaterial]]&amp;" Framed "&amp;MaterialsTable[[#This Row],[Framing Configuration]]&amp;" "&amp;MaterialsTable[[#This Row],[Framing Depth]]&amp;" R-"&amp;MaterialsTable[[#This Row],[CavityInsulation (R-XX)]]&amp;" ins."</f>
        <v>Metal Framed Roof24inOC 7_25In R-19 ins.</v>
      </c>
      <c r="AE937" s="104" t="s">
        <v>1774</v>
      </c>
      <c r="AF937" s="102" t="s">
        <v>4023</v>
      </c>
      <c r="AG937" s="103" t="s">
        <v>4018</v>
      </c>
      <c r="AH937" s="105" t="s">
        <v>3929</v>
      </c>
      <c r="AI937" s="103">
        <v>19</v>
      </c>
      <c r="AJ937" s="103">
        <v>10.76</v>
      </c>
      <c r="AK937" s="104" t="s">
        <v>4016</v>
      </c>
    </row>
    <row r="938" spans="1:37">
      <c r="A938" s="101" t="s">
        <v>4008</v>
      </c>
      <c r="B938" s="70"/>
      <c r="C938" s="70"/>
      <c r="D938" s="70"/>
      <c r="E938" s="70"/>
      <c r="F938" s="70"/>
      <c r="G938" s="70"/>
      <c r="H938" s="70"/>
      <c r="I938" s="70"/>
      <c r="J938" s="70"/>
      <c r="K938" s="70"/>
      <c r="L938" s="70"/>
      <c r="M938" s="70"/>
      <c r="N938" s="70"/>
      <c r="O938" s="70"/>
      <c r="P938" s="70"/>
      <c r="Q938" s="70"/>
      <c r="R938" s="70"/>
      <c r="S938" s="70"/>
      <c r="T938" s="70"/>
      <c r="U938" s="70"/>
      <c r="V938" s="70"/>
      <c r="W938" s="70"/>
      <c r="X938" s="70"/>
      <c r="Y938" s="70"/>
      <c r="Z938" s="70"/>
      <c r="AA938" s="70"/>
      <c r="AB938" s="102" t="s">
        <v>3250</v>
      </c>
      <c r="AC938" s="107" t="s">
        <v>3978</v>
      </c>
      <c r="AD938" s="106" t="str">
        <f>MaterialsTable[[#This Row],[FramingMaterial]]&amp;" Framed "&amp;MaterialsTable[[#This Row],[Framing Configuration]]&amp;" "&amp;MaterialsTable[[#This Row],[Framing Depth]]&amp;" R-"&amp;MaterialsTable[[#This Row],[CavityInsulation (R-XX)]]&amp;" ins."</f>
        <v>Metal Framed Roof24inOC 7_25In R-21 ins.</v>
      </c>
      <c r="AE938" s="104" t="s">
        <v>1774</v>
      </c>
      <c r="AF938" s="102" t="s">
        <v>4023</v>
      </c>
      <c r="AG938" s="103" t="s">
        <v>4018</v>
      </c>
      <c r="AH938" s="105" t="s">
        <v>3929</v>
      </c>
      <c r="AI938" s="103">
        <v>21</v>
      </c>
      <c r="AJ938" s="103">
        <v>11.42</v>
      </c>
      <c r="AK938" s="104" t="s">
        <v>4016</v>
      </c>
    </row>
    <row r="939" spans="1:37">
      <c r="A939" s="101" t="s">
        <v>4009</v>
      </c>
      <c r="B939" s="70"/>
      <c r="C939" s="70"/>
      <c r="D939" s="70"/>
      <c r="E939" s="70"/>
      <c r="F939" s="70"/>
      <c r="G939" s="70"/>
      <c r="H939" s="70"/>
      <c r="I939" s="70"/>
      <c r="J939" s="70"/>
      <c r="K939" s="70"/>
      <c r="L939" s="70"/>
      <c r="M939" s="70"/>
      <c r="N939" s="70"/>
      <c r="O939" s="70"/>
      <c r="P939" s="70"/>
      <c r="Q939" s="70"/>
      <c r="R939" s="70"/>
      <c r="S939" s="70"/>
      <c r="T939" s="70"/>
      <c r="U939" s="70"/>
      <c r="V939" s="70"/>
      <c r="W939" s="70"/>
      <c r="X939" s="70"/>
      <c r="Y939" s="70"/>
      <c r="Z939" s="70"/>
      <c r="AA939" s="70"/>
      <c r="AB939" s="102" t="s">
        <v>3250</v>
      </c>
      <c r="AC939" s="107" t="s">
        <v>3978</v>
      </c>
      <c r="AD939" s="106" t="str">
        <f>MaterialsTable[[#This Row],[FramingMaterial]]&amp;" Framed "&amp;MaterialsTable[[#This Row],[Framing Configuration]]&amp;" "&amp;MaterialsTable[[#This Row],[Framing Depth]]&amp;" R-"&amp;MaterialsTable[[#This Row],[CavityInsulation (R-XX)]]&amp;" ins."</f>
        <v>Metal Framed Roof24inOC 9_25In R-25 ins.</v>
      </c>
      <c r="AE939" s="104" t="s">
        <v>1774</v>
      </c>
      <c r="AF939" s="102" t="s">
        <v>4023</v>
      </c>
      <c r="AG939" s="103" t="s">
        <v>4019</v>
      </c>
      <c r="AH939" s="105" t="s">
        <v>3951</v>
      </c>
      <c r="AI939" s="103">
        <v>25</v>
      </c>
      <c r="AJ939" s="103">
        <v>12.97</v>
      </c>
      <c r="AK939" s="104" t="s">
        <v>4016</v>
      </c>
    </row>
    <row r="940" spans="1:37">
      <c r="A940" s="101" t="s">
        <v>4010</v>
      </c>
      <c r="B940" s="70"/>
      <c r="C940" s="70"/>
      <c r="D940" s="70"/>
      <c r="E940" s="70"/>
      <c r="F940" s="70"/>
      <c r="G940" s="70"/>
      <c r="H940" s="70"/>
      <c r="I940" s="70"/>
      <c r="J940" s="70"/>
      <c r="K940" s="70"/>
      <c r="L940" s="70"/>
      <c r="M940" s="70"/>
      <c r="N940" s="70"/>
      <c r="O940" s="70"/>
      <c r="P940" s="70"/>
      <c r="Q940" s="70"/>
      <c r="R940" s="70"/>
      <c r="S940" s="70"/>
      <c r="T940" s="70"/>
      <c r="U940" s="70"/>
      <c r="V940" s="70"/>
      <c r="W940" s="70"/>
      <c r="X940" s="70"/>
      <c r="Y940" s="70"/>
      <c r="Z940" s="70"/>
      <c r="AA940" s="70"/>
      <c r="AB940" s="102" t="s">
        <v>3250</v>
      </c>
      <c r="AC940" s="107" t="s">
        <v>3978</v>
      </c>
      <c r="AD940" s="106" t="str">
        <f>MaterialsTable[[#This Row],[FramingMaterial]]&amp;" Framed "&amp;MaterialsTable[[#This Row],[Framing Configuration]]&amp;" "&amp;MaterialsTable[[#This Row],[Framing Depth]]&amp;" R-"&amp;MaterialsTable[[#This Row],[CavityInsulation (R-XX)]]&amp;" ins."</f>
        <v>Metal Framed Roof24inOC 9_25In R-30 ins.</v>
      </c>
      <c r="AE940" s="104" t="s">
        <v>1774</v>
      </c>
      <c r="AF940" s="102" t="s">
        <v>4023</v>
      </c>
      <c r="AG940" s="103" t="s">
        <v>4019</v>
      </c>
      <c r="AH940" s="105" t="s">
        <v>3951</v>
      </c>
      <c r="AI940" s="103">
        <v>30</v>
      </c>
      <c r="AJ940" s="103">
        <v>14.13</v>
      </c>
      <c r="AK940" s="104" t="s">
        <v>4016</v>
      </c>
    </row>
    <row r="941" spans="1:37">
      <c r="A941" s="101" t="s">
        <v>4011</v>
      </c>
      <c r="B941" s="70"/>
      <c r="C941" s="70"/>
      <c r="D941" s="70"/>
      <c r="E941" s="70"/>
      <c r="F941" s="70"/>
      <c r="G941" s="70"/>
      <c r="H941" s="70"/>
      <c r="I941" s="70"/>
      <c r="J941" s="70"/>
      <c r="K941" s="70"/>
      <c r="L941" s="70"/>
      <c r="M941" s="70"/>
      <c r="N941" s="70"/>
      <c r="O941" s="70"/>
      <c r="P941" s="70"/>
      <c r="Q941" s="70"/>
      <c r="R941" s="70"/>
      <c r="S941" s="70"/>
      <c r="T941" s="70"/>
      <c r="U941" s="70"/>
      <c r="V941" s="70"/>
      <c r="W941" s="70"/>
      <c r="X941" s="70"/>
      <c r="Y941" s="70"/>
      <c r="Z941" s="70"/>
      <c r="AA941" s="70"/>
      <c r="AB941" s="102" t="s">
        <v>3250</v>
      </c>
      <c r="AC941" s="107" t="s">
        <v>3978</v>
      </c>
      <c r="AD941" s="106" t="str">
        <f>MaterialsTable[[#This Row],[FramingMaterial]]&amp;" Framed "&amp;MaterialsTable[[#This Row],[Framing Configuration]]&amp;" "&amp;MaterialsTable[[#This Row],[Framing Depth]]&amp;" R-"&amp;MaterialsTable[[#This Row],[CavityInsulation (R-XX)]]&amp;" ins."</f>
        <v>Metal Framed Roof24inOC 11_25In R-30 ins.</v>
      </c>
      <c r="AE941" s="104" t="s">
        <v>1774</v>
      </c>
      <c r="AF941" s="102" t="s">
        <v>4023</v>
      </c>
      <c r="AG941" s="103" t="s">
        <v>4020</v>
      </c>
      <c r="AH941" s="105" t="s">
        <v>3953</v>
      </c>
      <c r="AI941" s="103">
        <v>30</v>
      </c>
      <c r="AJ941" s="103">
        <v>14.65</v>
      </c>
      <c r="AK941" s="104" t="s">
        <v>4016</v>
      </c>
    </row>
    <row r="942" spans="1:37">
      <c r="A942" s="101" t="s">
        <v>4012</v>
      </c>
      <c r="B942" s="70"/>
      <c r="C942" s="70"/>
      <c r="D942" s="70"/>
      <c r="E942" s="70"/>
      <c r="F942" s="70"/>
      <c r="G942" s="70"/>
      <c r="H942" s="70"/>
      <c r="I942" s="70"/>
      <c r="J942" s="70"/>
      <c r="K942" s="70"/>
      <c r="L942" s="70"/>
      <c r="M942" s="70"/>
      <c r="N942" s="70"/>
      <c r="O942" s="70"/>
      <c r="P942" s="70"/>
      <c r="Q942" s="70"/>
      <c r="R942" s="70"/>
      <c r="S942" s="70"/>
      <c r="T942" s="70"/>
      <c r="U942" s="70"/>
      <c r="V942" s="70"/>
      <c r="W942" s="70"/>
      <c r="X942" s="70"/>
      <c r="Y942" s="70"/>
      <c r="Z942" s="70"/>
      <c r="AA942" s="70"/>
      <c r="AB942" s="102" t="s">
        <v>3250</v>
      </c>
      <c r="AC942" s="107" t="s">
        <v>3978</v>
      </c>
      <c r="AD942" s="106" t="str">
        <f>MaterialsTable[[#This Row],[FramingMaterial]]&amp;" Framed "&amp;MaterialsTable[[#This Row],[Framing Configuration]]&amp;" "&amp;MaterialsTable[[#This Row],[Framing Depth]]&amp;" R-"&amp;MaterialsTable[[#This Row],[CavityInsulation (R-XX)]]&amp;" ins."</f>
        <v>Metal Framed Roof24inOC 11_25In R-38 ins.</v>
      </c>
      <c r="AE942" s="104" t="s">
        <v>1774</v>
      </c>
      <c r="AF942" s="102" t="s">
        <v>4023</v>
      </c>
      <c r="AG942" s="103" t="s">
        <v>4020</v>
      </c>
      <c r="AH942" s="105" t="s">
        <v>3953</v>
      </c>
      <c r="AI942" s="103">
        <v>38</v>
      </c>
      <c r="AJ942" s="103">
        <v>16.440000000000001</v>
      </c>
      <c r="AK942" s="104" t="s">
        <v>4016</v>
      </c>
    </row>
    <row r="943" spans="1:37">
      <c r="A943" s="101" t="s">
        <v>4013</v>
      </c>
      <c r="B943" s="70"/>
      <c r="C943" s="70"/>
      <c r="D943" s="70"/>
      <c r="E943" s="70"/>
      <c r="F943" s="70"/>
      <c r="G943" s="70"/>
      <c r="H943" s="70"/>
      <c r="I943" s="70"/>
      <c r="J943" s="70"/>
      <c r="K943" s="70"/>
      <c r="L943" s="70"/>
      <c r="M943" s="70"/>
      <c r="N943" s="70"/>
      <c r="O943" s="70"/>
      <c r="P943" s="70"/>
      <c r="Q943" s="70"/>
      <c r="R943" s="70"/>
      <c r="S943" s="70"/>
      <c r="T943" s="70"/>
      <c r="U943" s="70"/>
      <c r="V943" s="70"/>
      <c r="W943" s="70"/>
      <c r="X943" s="70"/>
      <c r="Y943" s="70"/>
      <c r="Z943" s="70"/>
      <c r="AA943" s="70"/>
      <c r="AB943" s="102" t="s">
        <v>3250</v>
      </c>
      <c r="AC943" s="107" t="s">
        <v>3978</v>
      </c>
      <c r="AD943" s="106" t="str">
        <f>MaterialsTable[[#This Row],[FramingMaterial]]&amp;" Framed "&amp;MaterialsTable[[#This Row],[Framing Configuration]]&amp;" "&amp;MaterialsTable[[#This Row],[Framing Depth]]&amp;" R-"&amp;MaterialsTable[[#This Row],[CavityInsulation (R-XX)]]&amp;" ins."</f>
        <v>Metal Framed Roof24inOC 13_25In R-38 ins.</v>
      </c>
      <c r="AE943" s="104" t="s">
        <v>1774</v>
      </c>
      <c r="AF943" s="102" t="s">
        <v>4023</v>
      </c>
      <c r="AG943" s="103" t="s">
        <v>4021</v>
      </c>
      <c r="AH943" s="105" t="s">
        <v>4022</v>
      </c>
      <c r="AI943" s="103">
        <v>38</v>
      </c>
      <c r="AJ943" s="103">
        <v>17.13</v>
      </c>
      <c r="AK943" s="104" t="s">
        <v>4016</v>
      </c>
    </row>
    <row r="944" spans="1:37">
      <c r="A944" s="70"/>
      <c r="B944" s="70"/>
      <c r="C944" s="70"/>
      <c r="D944" s="70"/>
      <c r="E944" s="70"/>
      <c r="F944" s="70"/>
      <c r="G944" s="70"/>
      <c r="H944" s="70"/>
      <c r="I944" s="70"/>
      <c r="J944" s="70"/>
      <c r="K944" s="70"/>
      <c r="L944" s="70"/>
      <c r="M944" s="70"/>
      <c r="N944" s="70"/>
      <c r="O944" s="70"/>
      <c r="P944" s="70"/>
      <c r="Q944" s="70"/>
      <c r="R944" s="70"/>
      <c r="S944" s="70"/>
      <c r="T944" s="70"/>
      <c r="U944" s="70"/>
      <c r="V944" s="70"/>
      <c r="W944" s="70"/>
      <c r="X944" s="70"/>
      <c r="Y944" s="70"/>
      <c r="Z944" s="70"/>
      <c r="AA944" s="70"/>
      <c r="AB944" s="70"/>
      <c r="AC944" s="70"/>
      <c r="AD944" s="70"/>
    </row>
    <row r="945" spans="1:30">
      <c r="A945" s="70"/>
      <c r="B945" s="70"/>
      <c r="C945" s="70"/>
      <c r="D945" s="70"/>
      <c r="E945" s="70"/>
      <c r="F945" s="70"/>
      <c r="G945" s="70"/>
      <c r="H945" s="70"/>
      <c r="I945" s="70"/>
      <c r="J945" s="70"/>
      <c r="K945" s="70"/>
      <c r="L945" s="70"/>
      <c r="M945" s="70"/>
      <c r="N945" s="70"/>
      <c r="O945" s="70"/>
      <c r="P945" s="70"/>
      <c r="Q945" s="70"/>
      <c r="R945" s="70"/>
      <c r="S945" s="70"/>
      <c r="T945" s="70"/>
      <c r="U945" s="70"/>
      <c r="V945" s="70"/>
      <c r="W945" s="70"/>
      <c r="X945" s="70"/>
      <c r="Y945" s="70"/>
      <c r="Z945" s="70"/>
      <c r="AA945" s="70"/>
      <c r="AB945" s="70"/>
      <c r="AC945" s="70"/>
      <c r="AD945" s="70"/>
    </row>
    <row r="946" spans="1:30">
      <c r="A946" s="70"/>
      <c r="B946" s="70"/>
      <c r="C946" s="70"/>
      <c r="D946" s="70"/>
      <c r="E946" s="70"/>
      <c r="F946" s="70"/>
      <c r="G946" s="70"/>
      <c r="H946" s="70"/>
      <c r="I946" s="70"/>
      <c r="J946" s="70"/>
      <c r="K946" s="70"/>
      <c r="L946" s="70"/>
      <c r="M946" s="70"/>
      <c r="N946" s="70"/>
      <c r="O946" s="70"/>
      <c r="P946" s="70"/>
      <c r="Q946" s="70"/>
      <c r="R946" s="70"/>
      <c r="S946" s="70"/>
      <c r="T946" s="70"/>
      <c r="U946" s="70"/>
      <c r="V946" s="70"/>
      <c r="W946" s="70"/>
      <c r="X946" s="70"/>
      <c r="Y946" s="70"/>
      <c r="Z946" s="70"/>
      <c r="AA946" s="70"/>
      <c r="AB946" s="70"/>
      <c r="AC946" s="70"/>
      <c r="AD946" s="70"/>
    </row>
    <row r="947" spans="1:30">
      <c r="A947" s="70"/>
      <c r="B947" s="70"/>
      <c r="C947" s="70"/>
      <c r="D947" s="70"/>
      <c r="E947" s="70"/>
      <c r="F947" s="70"/>
      <c r="G947" s="70"/>
      <c r="H947" s="70"/>
      <c r="I947" s="70"/>
      <c r="J947" s="70"/>
      <c r="K947" s="70"/>
      <c r="L947" s="70"/>
      <c r="M947" s="70"/>
      <c r="N947" s="70"/>
      <c r="O947" s="70"/>
      <c r="P947" s="70"/>
      <c r="Q947" s="70"/>
      <c r="R947" s="70"/>
      <c r="S947" s="70"/>
      <c r="T947" s="70"/>
      <c r="U947" s="70"/>
      <c r="V947" s="70"/>
      <c r="W947" s="70"/>
      <c r="X947" s="70"/>
      <c r="Y947" s="70"/>
      <c r="Z947" s="70"/>
      <c r="AA947" s="70"/>
      <c r="AB947" s="70"/>
      <c r="AC947" s="70"/>
      <c r="AD947" s="70"/>
    </row>
    <row r="948" spans="1:30">
      <c r="A948" s="70"/>
      <c r="B948" s="70"/>
      <c r="C948" s="70"/>
      <c r="D948" s="70"/>
      <c r="E948" s="70"/>
      <c r="F948" s="70"/>
      <c r="G948" s="70"/>
      <c r="H948" s="70"/>
      <c r="I948" s="70"/>
      <c r="J948" s="70"/>
      <c r="K948" s="70"/>
      <c r="L948" s="70"/>
      <c r="M948" s="70"/>
      <c r="N948" s="70"/>
      <c r="O948" s="70"/>
      <c r="P948" s="70"/>
      <c r="Q948" s="70"/>
      <c r="R948" s="70"/>
      <c r="S948" s="70"/>
      <c r="T948" s="70"/>
      <c r="U948" s="70"/>
      <c r="V948" s="70"/>
      <c r="W948" s="70"/>
      <c r="X948" s="70"/>
      <c r="Y948" s="70"/>
      <c r="Z948" s="70"/>
      <c r="AA948" s="70"/>
      <c r="AB948" s="70"/>
      <c r="AC948" s="70"/>
      <c r="AD948" s="70"/>
    </row>
    <row r="949" spans="1:30">
      <c r="A949" s="70"/>
      <c r="B949" s="70"/>
      <c r="C949" s="70"/>
      <c r="D949" s="70"/>
      <c r="E949" s="70"/>
      <c r="F949" s="70"/>
      <c r="G949" s="70"/>
      <c r="H949" s="70"/>
      <c r="I949" s="70"/>
      <c r="J949" s="70"/>
      <c r="K949" s="70"/>
      <c r="L949" s="70"/>
      <c r="M949" s="70"/>
      <c r="N949" s="70"/>
      <c r="O949" s="70"/>
      <c r="P949" s="70"/>
      <c r="Q949" s="70"/>
      <c r="R949" s="70"/>
      <c r="S949" s="70"/>
      <c r="T949" s="70"/>
      <c r="U949" s="70"/>
      <c r="V949" s="70"/>
      <c r="W949" s="70"/>
      <c r="X949" s="70"/>
      <c r="Y949" s="70"/>
      <c r="Z949" s="70"/>
      <c r="AA949" s="70"/>
      <c r="AB949" s="70"/>
      <c r="AC949" s="70"/>
      <c r="AD949" s="70"/>
    </row>
    <row r="950" spans="1:30">
      <c r="A950" s="70"/>
      <c r="B950" s="70"/>
      <c r="C950" s="70"/>
      <c r="D950" s="70"/>
      <c r="E950" s="70"/>
      <c r="F950" s="70"/>
      <c r="G950" s="70"/>
      <c r="H950" s="70"/>
      <c r="I950" s="70"/>
      <c r="J950" s="70"/>
      <c r="K950" s="70"/>
      <c r="L950" s="70"/>
      <c r="M950" s="70"/>
      <c r="N950" s="70"/>
      <c r="O950" s="70"/>
      <c r="P950" s="70"/>
      <c r="Q950" s="70"/>
      <c r="R950" s="70"/>
      <c r="S950" s="70"/>
      <c r="T950" s="70"/>
      <c r="U950" s="70"/>
      <c r="V950" s="70"/>
      <c r="W950" s="70"/>
      <c r="X950" s="70"/>
      <c r="Y950" s="70"/>
      <c r="Z950" s="70"/>
      <c r="AA950" s="70"/>
      <c r="AB950" s="70"/>
      <c r="AC950" s="70"/>
      <c r="AD950" s="70"/>
    </row>
    <row r="951" spans="1:30">
      <c r="A951" s="70"/>
      <c r="B951" s="70"/>
      <c r="C951" s="70"/>
      <c r="D951" s="70"/>
      <c r="E951" s="70"/>
      <c r="F951" s="70"/>
      <c r="G951" s="70"/>
      <c r="H951" s="70"/>
      <c r="I951" s="70"/>
      <c r="J951" s="70"/>
      <c r="K951" s="70"/>
      <c r="L951" s="70"/>
      <c r="M951" s="70"/>
      <c r="N951" s="70"/>
      <c r="O951" s="70"/>
      <c r="P951" s="70"/>
      <c r="Q951" s="70"/>
      <c r="R951" s="70"/>
      <c r="S951" s="70"/>
      <c r="T951" s="70"/>
      <c r="U951" s="70"/>
      <c r="V951" s="70"/>
      <c r="W951" s="70"/>
      <c r="X951" s="70"/>
      <c r="Y951" s="70"/>
      <c r="Z951" s="70"/>
      <c r="AA951" s="70"/>
      <c r="AB951" s="70"/>
      <c r="AC951" s="70"/>
      <c r="AD951" s="70"/>
    </row>
    <row r="952" spans="1:30">
      <c r="A952" s="70"/>
      <c r="B952" s="70"/>
      <c r="C952" s="70"/>
      <c r="D952" s="70"/>
      <c r="E952" s="70"/>
      <c r="F952" s="70"/>
      <c r="G952" s="70"/>
      <c r="H952" s="70"/>
      <c r="I952" s="70"/>
      <c r="J952" s="70"/>
      <c r="K952" s="70"/>
      <c r="L952" s="70"/>
      <c r="M952" s="70"/>
      <c r="N952" s="70"/>
      <c r="O952" s="70"/>
      <c r="P952" s="70"/>
      <c r="Q952" s="70"/>
      <c r="R952" s="70"/>
      <c r="S952" s="70"/>
      <c r="T952" s="70"/>
      <c r="U952" s="70"/>
      <c r="V952" s="70"/>
      <c r="W952" s="70"/>
      <c r="X952" s="70"/>
      <c r="Y952" s="70"/>
      <c r="Z952" s="70"/>
      <c r="AA952" s="70"/>
      <c r="AB952" s="70"/>
      <c r="AC952" s="70"/>
      <c r="AD952" s="70"/>
    </row>
    <row r="953" spans="1:30">
      <c r="A953" s="70"/>
      <c r="B953" s="70"/>
      <c r="C953" s="70"/>
      <c r="D953" s="70"/>
      <c r="E953" s="70"/>
      <c r="F953" s="70"/>
      <c r="G953" s="70"/>
      <c r="H953" s="70"/>
      <c r="I953" s="70"/>
      <c r="J953" s="70"/>
      <c r="K953" s="70"/>
      <c r="L953" s="70"/>
      <c r="M953" s="70"/>
      <c r="N953" s="70"/>
      <c r="O953" s="70"/>
      <c r="P953" s="70"/>
      <c r="Q953" s="70"/>
      <c r="R953" s="70"/>
      <c r="S953" s="70"/>
      <c r="T953" s="70"/>
      <c r="U953" s="70"/>
      <c r="V953" s="70"/>
      <c r="W953" s="70"/>
      <c r="X953" s="70"/>
      <c r="Y953" s="70"/>
      <c r="Z953" s="70"/>
      <c r="AA953" s="70"/>
      <c r="AB953" s="70"/>
      <c r="AC953" s="70"/>
      <c r="AD953" s="70"/>
    </row>
    <row r="954" spans="1:30">
      <c r="A954" s="70"/>
      <c r="B954" s="70"/>
      <c r="C954" s="70"/>
      <c r="D954" s="70"/>
      <c r="E954" s="70"/>
      <c r="F954" s="70"/>
      <c r="G954" s="70"/>
      <c r="H954" s="70"/>
      <c r="I954" s="70"/>
      <c r="J954" s="70"/>
      <c r="K954" s="70"/>
      <c r="L954" s="70"/>
      <c r="M954" s="70"/>
      <c r="N954" s="70"/>
      <c r="O954" s="70"/>
      <c r="P954" s="70"/>
      <c r="Q954" s="70"/>
      <c r="R954" s="70"/>
      <c r="S954" s="70"/>
      <c r="T954" s="70"/>
      <c r="U954" s="70"/>
      <c r="V954" s="70"/>
      <c r="W954" s="70"/>
      <c r="X954" s="70"/>
      <c r="Y954" s="70"/>
      <c r="Z954" s="70"/>
      <c r="AA954" s="70"/>
      <c r="AB954" s="70"/>
      <c r="AC954" s="70"/>
      <c r="AD954" s="70"/>
    </row>
    <row r="955" spans="1:30">
      <c r="A955" s="70"/>
      <c r="B955" s="70"/>
      <c r="C955" s="70"/>
      <c r="D955" s="70"/>
      <c r="E955" s="70"/>
      <c r="F955" s="70"/>
      <c r="G955" s="70"/>
      <c r="H955" s="70"/>
      <c r="I955" s="70"/>
      <c r="J955" s="70"/>
      <c r="K955" s="70"/>
      <c r="L955" s="70"/>
      <c r="M955" s="70"/>
      <c r="N955" s="70"/>
      <c r="O955" s="70"/>
      <c r="P955" s="70"/>
      <c r="Q955" s="70"/>
      <c r="R955" s="70"/>
      <c r="S955" s="70"/>
      <c r="T955" s="70"/>
      <c r="U955" s="70"/>
      <c r="V955" s="70"/>
      <c r="W955" s="70"/>
      <c r="X955" s="70"/>
      <c r="Y955" s="70"/>
      <c r="Z955" s="70"/>
      <c r="AA955" s="70"/>
      <c r="AB955" s="70"/>
      <c r="AC955" s="70"/>
      <c r="AD955" s="70"/>
    </row>
    <row r="956" spans="1:30">
      <c r="A956" s="70"/>
      <c r="B956" s="70"/>
      <c r="C956" s="70"/>
      <c r="D956" s="70"/>
      <c r="E956" s="70"/>
      <c r="F956" s="70"/>
      <c r="G956" s="70"/>
      <c r="H956" s="70"/>
      <c r="I956" s="70"/>
      <c r="J956" s="70"/>
      <c r="K956" s="70"/>
      <c r="L956" s="70"/>
      <c r="M956" s="70"/>
      <c r="N956" s="70"/>
      <c r="O956" s="70"/>
      <c r="P956" s="70"/>
      <c r="Q956" s="70"/>
      <c r="R956" s="70"/>
      <c r="S956" s="70"/>
      <c r="T956" s="70"/>
      <c r="U956" s="70"/>
      <c r="V956" s="70"/>
      <c r="W956" s="70"/>
      <c r="X956" s="70"/>
      <c r="Y956" s="70"/>
      <c r="Z956" s="70"/>
      <c r="AA956" s="70"/>
      <c r="AB956" s="70"/>
      <c r="AC956" s="70"/>
      <c r="AD956" s="70"/>
    </row>
    <row r="957" spans="1:30">
      <c r="A957" s="70"/>
      <c r="B957" s="70"/>
      <c r="C957" s="70"/>
      <c r="D957" s="70"/>
      <c r="E957" s="70"/>
      <c r="F957" s="70"/>
      <c r="G957" s="70"/>
      <c r="H957" s="70"/>
      <c r="I957" s="70"/>
      <c r="J957" s="70"/>
      <c r="K957" s="70"/>
      <c r="L957" s="70"/>
      <c r="M957" s="70"/>
      <c r="N957" s="70"/>
      <c r="O957" s="70"/>
      <c r="P957" s="70"/>
      <c r="Q957" s="70"/>
      <c r="R957" s="70"/>
      <c r="S957" s="70"/>
      <c r="T957" s="70"/>
      <c r="U957" s="70"/>
      <c r="V957" s="70"/>
      <c r="W957" s="70"/>
      <c r="X957" s="70"/>
      <c r="Y957" s="70"/>
      <c r="Z957" s="70"/>
      <c r="AA957" s="70"/>
      <c r="AB957" s="70"/>
      <c r="AC957" s="70"/>
      <c r="AD957" s="70"/>
    </row>
    <row r="958" spans="1:30">
      <c r="A958" s="70"/>
      <c r="B958" s="70"/>
      <c r="C958" s="70"/>
      <c r="D958" s="70"/>
      <c r="E958" s="70"/>
      <c r="F958" s="70"/>
      <c r="G958" s="70"/>
      <c r="H958" s="70"/>
      <c r="I958" s="70"/>
      <c r="J958" s="70"/>
      <c r="K958" s="70"/>
      <c r="L958" s="70"/>
      <c r="M958" s="70"/>
      <c r="N958" s="70"/>
      <c r="O958" s="70"/>
      <c r="P958" s="70"/>
      <c r="Q958" s="70"/>
      <c r="R958" s="70"/>
      <c r="S958" s="70"/>
      <c r="T958" s="70"/>
      <c r="U958" s="70"/>
      <c r="V958" s="70"/>
      <c r="W958" s="70"/>
      <c r="X958" s="70"/>
      <c r="Y958" s="70"/>
      <c r="Z958" s="70"/>
      <c r="AA958" s="70"/>
      <c r="AB958" s="70"/>
      <c r="AC958" s="70"/>
      <c r="AD958" s="70"/>
    </row>
    <row r="959" spans="1:30">
      <c r="A959" s="70"/>
      <c r="B959" s="70"/>
      <c r="C959" s="70"/>
      <c r="D959" s="70"/>
      <c r="E959" s="70"/>
      <c r="F959" s="70"/>
      <c r="G959" s="70"/>
      <c r="H959" s="70"/>
      <c r="I959" s="70"/>
      <c r="J959" s="70"/>
      <c r="K959" s="70"/>
      <c r="L959" s="70"/>
      <c r="M959" s="70"/>
      <c r="N959" s="70"/>
      <c r="O959" s="70"/>
      <c r="P959" s="70"/>
      <c r="Q959" s="70"/>
      <c r="R959" s="70"/>
      <c r="S959" s="70"/>
      <c r="T959" s="70"/>
      <c r="U959" s="70"/>
      <c r="V959" s="70"/>
      <c r="W959" s="70"/>
      <c r="X959" s="70"/>
      <c r="Y959" s="70"/>
      <c r="Z959" s="70"/>
      <c r="AA959" s="70"/>
      <c r="AB959" s="70"/>
      <c r="AC959" s="70"/>
      <c r="AD959" s="70"/>
    </row>
    <row r="960" spans="1:30">
      <c r="A960" s="70"/>
      <c r="B960" s="70"/>
      <c r="C960" s="70"/>
      <c r="D960" s="70"/>
      <c r="E960" s="70"/>
      <c r="F960" s="70"/>
      <c r="G960" s="70"/>
      <c r="H960" s="70"/>
      <c r="I960" s="70"/>
      <c r="J960" s="70"/>
      <c r="K960" s="70"/>
      <c r="L960" s="70"/>
      <c r="M960" s="70"/>
      <c r="N960" s="70"/>
      <c r="O960" s="70"/>
      <c r="P960" s="70"/>
      <c r="Q960" s="70"/>
      <c r="R960" s="70"/>
      <c r="S960" s="70"/>
      <c r="T960" s="70"/>
      <c r="U960" s="70"/>
      <c r="V960" s="70"/>
      <c r="W960" s="70"/>
      <c r="X960" s="70"/>
      <c r="Y960" s="70"/>
      <c r="Z960" s="70"/>
      <c r="AA960" s="70"/>
      <c r="AB960" s="70"/>
      <c r="AC960" s="70"/>
      <c r="AD960" s="70"/>
    </row>
    <row r="961" spans="1:30">
      <c r="A961" s="70"/>
      <c r="B961" s="70"/>
      <c r="C961" s="70"/>
      <c r="D961" s="70"/>
      <c r="E961" s="70"/>
      <c r="F961" s="70"/>
      <c r="G961" s="70"/>
      <c r="H961" s="70"/>
      <c r="I961" s="70"/>
      <c r="J961" s="70"/>
      <c r="K961" s="70"/>
      <c r="L961" s="70"/>
      <c r="M961" s="70"/>
      <c r="N961" s="70"/>
      <c r="O961" s="70"/>
      <c r="P961" s="70"/>
      <c r="Q961" s="70"/>
      <c r="R961" s="70"/>
      <c r="S961" s="70"/>
      <c r="T961" s="70"/>
      <c r="U961" s="70"/>
      <c r="V961" s="70"/>
      <c r="W961" s="70"/>
      <c r="X961" s="70"/>
      <c r="Y961" s="70"/>
      <c r="Z961" s="70"/>
      <c r="AA961" s="70"/>
      <c r="AB961" s="70"/>
      <c r="AC961" s="70"/>
      <c r="AD961" s="70"/>
    </row>
    <row r="962" spans="1:30">
      <c r="A962" s="70"/>
      <c r="B962" s="70"/>
      <c r="C962" s="70"/>
      <c r="D962" s="70"/>
      <c r="E962" s="70"/>
      <c r="F962" s="70"/>
      <c r="G962" s="70"/>
      <c r="H962" s="70"/>
      <c r="I962" s="70"/>
      <c r="J962" s="70"/>
      <c r="K962" s="70"/>
      <c r="L962" s="70"/>
      <c r="M962" s="70"/>
      <c r="N962" s="70"/>
      <c r="O962" s="70"/>
      <c r="P962" s="70"/>
      <c r="Q962" s="70"/>
      <c r="R962" s="70"/>
      <c r="S962" s="70"/>
      <c r="T962" s="70"/>
      <c r="U962" s="70"/>
      <c r="V962" s="70"/>
      <c r="W962" s="70"/>
      <c r="X962" s="70"/>
      <c r="Y962" s="70"/>
      <c r="Z962" s="70"/>
      <c r="AA962" s="70"/>
      <c r="AB962" s="70"/>
      <c r="AC962" s="70"/>
      <c r="AD962" s="70"/>
    </row>
    <row r="963" spans="1:30">
      <c r="A963" s="70"/>
      <c r="B963" s="70"/>
      <c r="C963" s="70"/>
      <c r="D963" s="70"/>
      <c r="E963" s="70"/>
      <c r="F963" s="70"/>
      <c r="G963" s="70"/>
      <c r="H963" s="70"/>
      <c r="I963" s="70"/>
      <c r="J963" s="70"/>
      <c r="K963" s="70"/>
      <c r="L963" s="70"/>
      <c r="M963" s="70"/>
      <c r="N963" s="70"/>
      <c r="O963" s="70"/>
      <c r="P963" s="70"/>
      <c r="Q963" s="70"/>
      <c r="R963" s="70"/>
      <c r="S963" s="70"/>
      <c r="T963" s="70"/>
      <c r="U963" s="70"/>
      <c r="V963" s="70"/>
      <c r="W963" s="70"/>
      <c r="X963" s="70"/>
      <c r="Y963" s="70"/>
      <c r="Z963" s="70"/>
      <c r="AA963" s="70"/>
      <c r="AB963" s="70"/>
      <c r="AC963" s="70"/>
      <c r="AD963" s="70"/>
    </row>
    <row r="964" spans="1:30">
      <c r="A964" s="70"/>
      <c r="B964" s="70"/>
      <c r="C964" s="70"/>
      <c r="D964" s="70"/>
      <c r="E964" s="70"/>
      <c r="F964" s="70"/>
      <c r="G964" s="70"/>
      <c r="H964" s="70"/>
      <c r="I964" s="70"/>
      <c r="J964" s="70"/>
      <c r="K964" s="70"/>
      <c r="L964" s="70"/>
      <c r="M964" s="70"/>
      <c r="N964" s="70"/>
      <c r="O964" s="70"/>
      <c r="P964" s="70"/>
      <c r="Q964" s="70"/>
      <c r="R964" s="70"/>
      <c r="S964" s="70"/>
      <c r="T964" s="70"/>
      <c r="U964" s="70"/>
      <c r="V964" s="70"/>
      <c r="W964" s="70"/>
      <c r="X964" s="70"/>
      <c r="Y964" s="70"/>
      <c r="Z964" s="70"/>
      <c r="AA964" s="70"/>
      <c r="AB964" s="70"/>
      <c r="AC964" s="70"/>
      <c r="AD964" s="70"/>
    </row>
    <row r="965" spans="1:30">
      <c r="A965" s="70"/>
      <c r="B965" s="70"/>
      <c r="C965" s="70"/>
      <c r="D965" s="70"/>
      <c r="E965" s="70"/>
      <c r="F965" s="70"/>
      <c r="G965" s="70"/>
      <c r="H965" s="70"/>
      <c r="I965" s="70"/>
      <c r="J965" s="70"/>
      <c r="K965" s="70"/>
      <c r="L965" s="70"/>
      <c r="M965" s="70"/>
      <c r="N965" s="70"/>
      <c r="O965" s="70"/>
      <c r="P965" s="70"/>
      <c r="Q965" s="70"/>
      <c r="R965" s="70"/>
      <c r="S965" s="70"/>
      <c r="T965" s="70"/>
      <c r="U965" s="70"/>
      <c r="V965" s="70"/>
      <c r="W965" s="70"/>
      <c r="X965" s="70"/>
      <c r="Y965" s="70"/>
      <c r="Z965" s="70"/>
      <c r="AA965" s="70"/>
      <c r="AB965" s="70"/>
      <c r="AC965" s="70"/>
      <c r="AD965" s="70"/>
    </row>
    <row r="966" spans="1:30">
      <c r="A966" s="70"/>
      <c r="B966" s="70"/>
      <c r="C966" s="70"/>
      <c r="D966" s="70"/>
      <c r="E966" s="70"/>
      <c r="F966" s="70"/>
      <c r="G966" s="70"/>
      <c r="H966" s="70"/>
      <c r="I966" s="70"/>
      <c r="J966" s="70"/>
      <c r="K966" s="70"/>
      <c r="L966" s="70"/>
      <c r="M966" s="70"/>
      <c r="N966" s="70"/>
      <c r="O966" s="70"/>
      <c r="P966" s="70"/>
      <c r="Q966" s="70"/>
      <c r="R966" s="70"/>
      <c r="S966" s="70"/>
      <c r="T966" s="70"/>
      <c r="U966" s="70"/>
      <c r="V966" s="70"/>
      <c r="W966" s="70"/>
      <c r="X966" s="70"/>
      <c r="Y966" s="70"/>
      <c r="Z966" s="70"/>
      <c r="AA966" s="70"/>
      <c r="AB966" s="70"/>
      <c r="AC966" s="70"/>
      <c r="AD966" s="70"/>
    </row>
    <row r="967" spans="1:30">
      <c r="A967" s="70"/>
      <c r="B967" s="70"/>
      <c r="C967" s="70"/>
      <c r="D967" s="70"/>
      <c r="E967" s="70"/>
      <c r="F967" s="70"/>
      <c r="G967" s="70"/>
      <c r="H967" s="70"/>
      <c r="I967" s="70"/>
      <c r="J967" s="70"/>
      <c r="K967" s="70"/>
      <c r="L967" s="70"/>
      <c r="M967" s="70"/>
      <c r="N967" s="70"/>
      <c r="O967" s="70"/>
      <c r="P967" s="70"/>
      <c r="Q967" s="70"/>
      <c r="R967" s="70"/>
      <c r="S967" s="70"/>
      <c r="T967" s="70"/>
      <c r="U967" s="70"/>
      <c r="V967" s="70"/>
      <c r="W967" s="70"/>
      <c r="X967" s="70"/>
      <c r="Y967" s="70"/>
      <c r="Z967" s="70"/>
      <c r="AA967" s="70"/>
      <c r="AB967" s="70"/>
      <c r="AC967" s="70"/>
      <c r="AD967" s="70"/>
    </row>
    <row r="968" spans="1:30">
      <c r="A968" s="70"/>
      <c r="B968" s="70"/>
      <c r="C968" s="70"/>
      <c r="D968" s="70"/>
      <c r="E968" s="70"/>
      <c r="F968" s="70"/>
      <c r="G968" s="70"/>
      <c r="H968" s="70"/>
      <c r="I968" s="70"/>
      <c r="J968" s="70"/>
      <c r="K968" s="70"/>
      <c r="L968" s="70"/>
      <c r="M968" s="70"/>
      <c r="N968" s="70"/>
      <c r="O968" s="70"/>
      <c r="P968" s="70"/>
      <c r="Q968" s="70"/>
      <c r="R968" s="70"/>
      <c r="S968" s="70"/>
      <c r="T968" s="70"/>
      <c r="U968" s="70"/>
      <c r="V968" s="70"/>
      <c r="W968" s="70"/>
      <c r="X968" s="70"/>
      <c r="Y968" s="70"/>
      <c r="Z968" s="70"/>
      <c r="AA968" s="70"/>
      <c r="AB968" s="70"/>
      <c r="AC968" s="70"/>
      <c r="AD968" s="70"/>
    </row>
    <row r="969" spans="1:30">
      <c r="A969" s="70"/>
      <c r="B969" s="70"/>
      <c r="C969" s="70"/>
      <c r="D969" s="70"/>
      <c r="E969" s="70"/>
      <c r="F969" s="70"/>
      <c r="G969" s="70"/>
      <c r="H969" s="70"/>
      <c r="I969" s="70"/>
      <c r="J969" s="70"/>
      <c r="K969" s="70"/>
      <c r="L969" s="70"/>
      <c r="M969" s="70"/>
      <c r="N969" s="70"/>
      <c r="O969" s="70"/>
      <c r="P969" s="70"/>
      <c r="Q969" s="70"/>
      <c r="R969" s="70"/>
      <c r="S969" s="70"/>
      <c r="T969" s="70"/>
      <c r="U969" s="70"/>
      <c r="V969" s="70"/>
      <c r="W969" s="70"/>
      <c r="X969" s="70"/>
      <c r="Y969" s="70"/>
      <c r="Z969" s="70"/>
      <c r="AA969" s="70"/>
      <c r="AB969" s="70"/>
      <c r="AC969" s="70"/>
      <c r="AD969" s="70"/>
    </row>
    <row r="970" spans="1:30">
      <c r="A970" s="70"/>
      <c r="B970" s="70"/>
      <c r="C970" s="70"/>
      <c r="D970" s="70"/>
      <c r="E970" s="70"/>
      <c r="F970" s="70"/>
      <c r="G970" s="70"/>
      <c r="H970" s="70"/>
      <c r="I970" s="70"/>
      <c r="J970" s="70"/>
      <c r="K970" s="70"/>
      <c r="L970" s="70"/>
      <c r="M970" s="70"/>
      <c r="N970" s="70"/>
      <c r="O970" s="70"/>
      <c r="P970" s="70"/>
      <c r="Q970" s="70"/>
      <c r="R970" s="70"/>
      <c r="S970" s="70"/>
      <c r="T970" s="70"/>
      <c r="U970" s="70"/>
      <c r="V970" s="70"/>
      <c r="W970" s="70"/>
      <c r="X970" s="70"/>
      <c r="Y970" s="70"/>
      <c r="Z970" s="70"/>
      <c r="AA970" s="70"/>
      <c r="AB970" s="70"/>
      <c r="AC970" s="70"/>
      <c r="AD970" s="70"/>
    </row>
    <row r="971" spans="1:30">
      <c r="A971" s="70"/>
      <c r="B971" s="70"/>
      <c r="C971" s="70"/>
      <c r="D971" s="70"/>
      <c r="E971" s="70"/>
      <c r="F971" s="70"/>
      <c r="G971" s="70"/>
      <c r="H971" s="70"/>
      <c r="I971" s="70"/>
      <c r="J971" s="70"/>
      <c r="K971" s="70"/>
      <c r="L971" s="70"/>
      <c r="M971" s="70"/>
      <c r="N971" s="70"/>
      <c r="O971" s="70"/>
      <c r="P971" s="70"/>
      <c r="Q971" s="70"/>
      <c r="R971" s="70"/>
      <c r="S971" s="70"/>
      <c r="T971" s="70"/>
      <c r="U971" s="70"/>
      <c r="V971" s="70"/>
      <c r="W971" s="70"/>
      <c r="X971" s="70"/>
      <c r="Y971" s="70"/>
      <c r="Z971" s="70"/>
      <c r="AA971" s="70"/>
      <c r="AB971" s="70"/>
      <c r="AC971" s="70"/>
      <c r="AD971" s="70"/>
    </row>
    <row r="972" spans="1:30">
      <c r="A972" s="70"/>
      <c r="B972" s="70"/>
      <c r="C972" s="70"/>
      <c r="D972" s="70"/>
      <c r="E972" s="70"/>
      <c r="F972" s="70"/>
      <c r="G972" s="70"/>
      <c r="H972" s="70"/>
      <c r="I972" s="70"/>
      <c r="J972" s="70"/>
      <c r="K972" s="70"/>
      <c r="L972" s="70"/>
      <c r="M972" s="70"/>
      <c r="N972" s="70"/>
      <c r="O972" s="70"/>
      <c r="P972" s="70"/>
      <c r="Q972" s="70"/>
      <c r="R972" s="70"/>
      <c r="S972" s="70"/>
      <c r="T972" s="70"/>
      <c r="U972" s="70"/>
      <c r="V972" s="70"/>
      <c r="W972" s="70"/>
      <c r="X972" s="70"/>
      <c r="Y972" s="70"/>
      <c r="Z972" s="70"/>
      <c r="AA972" s="70"/>
      <c r="AB972" s="70"/>
      <c r="AC972" s="70"/>
      <c r="AD972" s="70"/>
    </row>
    <row r="973" spans="1:30">
      <c r="A973" s="70"/>
      <c r="B973" s="70"/>
      <c r="C973" s="70"/>
      <c r="D973" s="70"/>
      <c r="E973" s="70"/>
      <c r="F973" s="70"/>
      <c r="G973" s="70"/>
      <c r="H973" s="70"/>
      <c r="I973" s="70"/>
      <c r="J973" s="70"/>
      <c r="K973" s="70"/>
      <c r="L973" s="70"/>
      <c r="M973" s="70"/>
      <c r="N973" s="70"/>
      <c r="O973" s="70"/>
      <c r="P973" s="70"/>
      <c r="Q973" s="70"/>
      <c r="R973" s="70"/>
      <c r="S973" s="70"/>
      <c r="T973" s="70"/>
      <c r="U973" s="70"/>
      <c r="V973" s="70"/>
      <c r="W973" s="70"/>
      <c r="X973" s="70"/>
      <c r="Y973" s="70"/>
      <c r="Z973" s="70"/>
      <c r="AA973" s="70"/>
      <c r="AB973" s="70"/>
      <c r="AC973" s="70"/>
      <c r="AD973" s="70"/>
    </row>
    <row r="974" spans="1:30">
      <c r="A974" s="70"/>
      <c r="B974" s="70"/>
      <c r="C974" s="70"/>
      <c r="D974" s="70"/>
      <c r="E974" s="70"/>
      <c r="F974" s="70"/>
      <c r="G974" s="70"/>
      <c r="H974" s="70"/>
      <c r="I974" s="70"/>
      <c r="J974" s="70"/>
      <c r="K974" s="70"/>
      <c r="L974" s="70"/>
      <c r="M974" s="70"/>
      <c r="N974" s="70"/>
      <c r="O974" s="70"/>
      <c r="P974" s="70"/>
      <c r="Q974" s="70"/>
      <c r="R974" s="70"/>
      <c r="S974" s="70"/>
      <c r="T974" s="70"/>
      <c r="U974" s="70"/>
      <c r="V974" s="70"/>
      <c r="W974" s="70"/>
      <c r="X974" s="70"/>
      <c r="Y974" s="70"/>
      <c r="Z974" s="70"/>
      <c r="AA974" s="70"/>
      <c r="AB974" s="70"/>
      <c r="AC974" s="70"/>
      <c r="AD974" s="70"/>
    </row>
    <row r="975" spans="1:30">
      <c r="A975" s="70"/>
      <c r="B975" s="70"/>
      <c r="C975" s="70"/>
      <c r="D975" s="70"/>
      <c r="E975" s="70"/>
      <c r="F975" s="70"/>
      <c r="G975" s="70"/>
      <c r="H975" s="70"/>
      <c r="I975" s="70"/>
      <c r="J975" s="70"/>
      <c r="K975" s="70"/>
      <c r="L975" s="70"/>
      <c r="M975" s="70"/>
      <c r="N975" s="70"/>
      <c r="O975" s="70"/>
      <c r="P975" s="70"/>
      <c r="Q975" s="70"/>
      <c r="R975" s="70"/>
      <c r="S975" s="70"/>
      <c r="T975" s="70"/>
      <c r="U975" s="70"/>
      <c r="V975" s="70"/>
      <c r="W975" s="70"/>
      <c r="X975" s="70"/>
      <c r="Y975" s="70"/>
      <c r="Z975" s="70"/>
      <c r="AA975" s="70"/>
      <c r="AB975" s="70"/>
      <c r="AC975" s="70"/>
      <c r="AD975" s="70"/>
    </row>
    <row r="976" spans="1:30">
      <c r="A976" s="70"/>
      <c r="B976" s="70"/>
      <c r="C976" s="70"/>
      <c r="D976" s="70"/>
      <c r="E976" s="70"/>
      <c r="F976" s="70"/>
      <c r="G976" s="70"/>
      <c r="H976" s="70"/>
      <c r="I976" s="70"/>
      <c r="J976" s="70"/>
      <c r="K976" s="70"/>
      <c r="L976" s="70"/>
      <c r="M976" s="70"/>
      <c r="N976" s="70"/>
      <c r="O976" s="70"/>
      <c r="P976" s="70"/>
      <c r="Q976" s="70"/>
      <c r="R976" s="70"/>
      <c r="S976" s="70"/>
      <c r="T976" s="70"/>
      <c r="U976" s="70"/>
      <c r="V976" s="70"/>
      <c r="W976" s="70"/>
      <c r="X976" s="70"/>
      <c r="Y976" s="70"/>
      <c r="Z976" s="70"/>
      <c r="AA976" s="70"/>
      <c r="AB976" s="70"/>
      <c r="AC976" s="70"/>
      <c r="AD976" s="70"/>
    </row>
    <row r="977" spans="1:30">
      <c r="A977" s="70"/>
      <c r="B977" s="70"/>
      <c r="C977" s="70"/>
      <c r="D977" s="70"/>
      <c r="E977" s="70"/>
      <c r="F977" s="70"/>
      <c r="G977" s="70"/>
      <c r="H977" s="70"/>
      <c r="I977" s="70"/>
      <c r="J977" s="70"/>
      <c r="K977" s="70"/>
      <c r="L977" s="70"/>
      <c r="M977" s="70"/>
      <c r="N977" s="70"/>
      <c r="O977" s="70"/>
      <c r="P977" s="70"/>
      <c r="Q977" s="70"/>
      <c r="R977" s="70"/>
      <c r="S977" s="70"/>
      <c r="T977" s="70"/>
      <c r="U977" s="70"/>
      <c r="V977" s="70"/>
      <c r="W977" s="70"/>
      <c r="X977" s="70"/>
      <c r="Y977" s="70"/>
      <c r="Z977" s="70"/>
      <c r="AA977" s="70"/>
      <c r="AB977" s="70"/>
      <c r="AC977" s="70"/>
      <c r="AD977" s="70"/>
    </row>
    <row r="978" spans="1:30">
      <c r="A978" s="70"/>
      <c r="B978" s="70"/>
      <c r="C978" s="70"/>
      <c r="D978" s="70"/>
      <c r="E978" s="70"/>
      <c r="F978" s="70"/>
      <c r="G978" s="70"/>
      <c r="H978" s="70"/>
      <c r="I978" s="70"/>
      <c r="J978" s="70"/>
      <c r="K978" s="70"/>
      <c r="L978" s="70"/>
      <c r="M978" s="70"/>
      <c r="N978" s="70"/>
      <c r="O978" s="70"/>
      <c r="P978" s="70"/>
      <c r="Q978" s="70"/>
      <c r="R978" s="70"/>
      <c r="S978" s="70"/>
      <c r="T978" s="70"/>
      <c r="U978" s="70"/>
      <c r="V978" s="70"/>
      <c r="W978" s="70"/>
      <c r="X978" s="70"/>
      <c r="Y978" s="70"/>
      <c r="Z978" s="70"/>
      <c r="AA978" s="70"/>
      <c r="AB978" s="70"/>
      <c r="AC978" s="70"/>
      <c r="AD978" s="70"/>
    </row>
    <row r="979" spans="1:30">
      <c r="A979" s="70"/>
      <c r="B979" s="70"/>
      <c r="C979" s="70"/>
      <c r="D979" s="70"/>
      <c r="E979" s="70"/>
      <c r="F979" s="70"/>
      <c r="G979" s="70"/>
      <c r="H979" s="70"/>
      <c r="I979" s="70"/>
      <c r="J979" s="70"/>
      <c r="K979" s="70"/>
      <c r="L979" s="70"/>
      <c r="M979" s="70"/>
      <c r="N979" s="70"/>
      <c r="O979" s="70"/>
      <c r="P979" s="70"/>
      <c r="Q979" s="70"/>
      <c r="R979" s="70"/>
      <c r="S979" s="70"/>
      <c r="T979" s="70"/>
      <c r="U979" s="70"/>
      <c r="V979" s="70"/>
      <c r="W979" s="70"/>
      <c r="X979" s="70"/>
      <c r="Y979" s="70"/>
      <c r="Z979" s="70"/>
      <c r="AA979" s="70"/>
      <c r="AB979" s="70"/>
      <c r="AC979" s="70"/>
      <c r="AD979" s="70"/>
    </row>
    <row r="980" spans="1:30">
      <c r="A980" s="70"/>
      <c r="B980" s="70"/>
      <c r="C980" s="70"/>
      <c r="D980" s="70"/>
      <c r="E980" s="70"/>
      <c r="F980" s="70"/>
      <c r="G980" s="70"/>
      <c r="H980" s="70"/>
      <c r="I980" s="70"/>
      <c r="J980" s="70"/>
      <c r="K980" s="70"/>
      <c r="L980" s="70"/>
      <c r="M980" s="70"/>
      <c r="N980" s="70"/>
      <c r="O980" s="70"/>
      <c r="P980" s="70"/>
      <c r="Q980" s="70"/>
      <c r="R980" s="70"/>
      <c r="S980" s="70"/>
      <c r="T980" s="70"/>
      <c r="U980" s="70"/>
      <c r="V980" s="70"/>
      <c r="W980" s="70"/>
      <c r="X980" s="70"/>
      <c r="Y980" s="70"/>
      <c r="Z980" s="70"/>
      <c r="AA980" s="70"/>
      <c r="AB980" s="70"/>
      <c r="AC980" s="70"/>
      <c r="AD980" s="70"/>
    </row>
    <row r="981" spans="1:30">
      <c r="A981" s="70"/>
      <c r="B981" s="70"/>
      <c r="C981" s="70"/>
      <c r="D981" s="70"/>
      <c r="E981" s="70"/>
      <c r="F981" s="70"/>
      <c r="G981" s="70"/>
      <c r="H981" s="70"/>
      <c r="I981" s="70"/>
      <c r="J981" s="70"/>
      <c r="K981" s="70"/>
      <c r="L981" s="70"/>
      <c r="M981" s="70"/>
      <c r="N981" s="70"/>
      <c r="O981" s="70"/>
      <c r="P981" s="70"/>
      <c r="Q981" s="70"/>
      <c r="R981" s="70"/>
      <c r="S981" s="70"/>
      <c r="T981" s="70"/>
      <c r="U981" s="70"/>
      <c r="V981" s="70"/>
      <c r="W981" s="70"/>
      <c r="X981" s="70"/>
      <c r="Y981" s="70"/>
      <c r="Z981" s="70"/>
      <c r="AA981" s="70"/>
      <c r="AB981" s="70"/>
      <c r="AC981" s="70"/>
      <c r="AD981" s="70"/>
    </row>
    <row r="982" spans="1:30">
      <c r="A982" s="70"/>
      <c r="B982" s="70"/>
      <c r="C982" s="70"/>
      <c r="D982" s="70"/>
      <c r="E982" s="70"/>
      <c r="F982" s="70"/>
      <c r="G982" s="70"/>
      <c r="H982" s="70"/>
      <c r="I982" s="70"/>
      <c r="J982" s="70"/>
      <c r="K982" s="70"/>
      <c r="L982" s="70"/>
      <c r="M982" s="70"/>
      <c r="N982" s="70"/>
      <c r="O982" s="70"/>
      <c r="P982" s="70"/>
      <c r="Q982" s="70"/>
      <c r="R982" s="70"/>
      <c r="S982" s="70"/>
      <c r="T982" s="70"/>
      <c r="U982" s="70"/>
      <c r="V982" s="70"/>
      <c r="W982" s="70"/>
      <c r="X982" s="70"/>
      <c r="Y982" s="70"/>
      <c r="Z982" s="70"/>
      <c r="AA982" s="70"/>
      <c r="AB982" s="70"/>
      <c r="AC982" s="70"/>
      <c r="AD982" s="70"/>
    </row>
    <row r="983" spans="1:30">
      <c r="A983" s="70"/>
      <c r="B983" s="70"/>
      <c r="C983" s="70"/>
      <c r="D983" s="70"/>
      <c r="E983" s="70"/>
      <c r="F983" s="70"/>
      <c r="G983" s="70"/>
      <c r="H983" s="70"/>
      <c r="I983" s="70"/>
      <c r="J983" s="70"/>
      <c r="K983" s="70"/>
      <c r="L983" s="70"/>
      <c r="M983" s="70"/>
      <c r="N983" s="70"/>
      <c r="O983" s="70"/>
      <c r="P983" s="70"/>
      <c r="Q983" s="70"/>
      <c r="R983" s="70"/>
      <c r="S983" s="70"/>
      <c r="T983" s="70"/>
      <c r="U983" s="70"/>
      <c r="V983" s="70"/>
      <c r="W983" s="70"/>
      <c r="X983" s="70"/>
      <c r="Y983" s="70"/>
      <c r="Z983" s="70"/>
      <c r="AA983" s="70"/>
      <c r="AB983" s="70"/>
      <c r="AC983" s="70"/>
      <c r="AD983" s="70"/>
    </row>
    <row r="984" spans="1:30">
      <c r="A984" s="70"/>
      <c r="B984" s="70"/>
      <c r="C984" s="70"/>
      <c r="D984" s="70"/>
      <c r="E984" s="70"/>
      <c r="F984" s="70"/>
      <c r="G984" s="70"/>
      <c r="H984" s="70"/>
      <c r="I984" s="70"/>
      <c r="J984" s="70"/>
      <c r="K984" s="70"/>
      <c r="L984" s="70"/>
      <c r="M984" s="70"/>
      <c r="N984" s="70"/>
      <c r="O984" s="70"/>
      <c r="P984" s="70"/>
      <c r="Q984" s="70"/>
      <c r="R984" s="70"/>
      <c r="S984" s="70"/>
      <c r="T984" s="70"/>
      <c r="U984" s="70"/>
      <c r="V984" s="70"/>
      <c r="W984" s="70"/>
      <c r="X984" s="70"/>
      <c r="Y984" s="70"/>
      <c r="Z984" s="70"/>
      <c r="AA984" s="70"/>
      <c r="AB984" s="70"/>
      <c r="AC984" s="70"/>
      <c r="AD984" s="70"/>
    </row>
    <row r="985" spans="1:30">
      <c r="A985" s="70"/>
      <c r="B985" s="70"/>
      <c r="C985" s="70"/>
      <c r="D985" s="70"/>
      <c r="E985" s="70"/>
      <c r="F985" s="70"/>
      <c r="G985" s="70"/>
      <c r="H985" s="70"/>
      <c r="I985" s="70"/>
      <c r="J985" s="70"/>
      <c r="K985" s="70"/>
      <c r="L985" s="70"/>
      <c r="M985" s="70"/>
      <c r="N985" s="70"/>
      <c r="O985" s="70"/>
      <c r="P985" s="70"/>
      <c r="Q985" s="70"/>
      <c r="R985" s="70"/>
      <c r="S985" s="70"/>
      <c r="T985" s="70"/>
      <c r="U985" s="70"/>
      <c r="V985" s="70"/>
      <c r="W985" s="70"/>
      <c r="X985" s="70"/>
      <c r="Y985" s="70"/>
      <c r="Z985" s="70"/>
      <c r="AA985" s="70"/>
      <c r="AB985" s="70"/>
      <c r="AC985" s="70"/>
      <c r="AD985" s="70"/>
    </row>
    <row r="986" spans="1:30">
      <c r="A986" s="70"/>
      <c r="B986" s="70"/>
      <c r="C986" s="70"/>
      <c r="D986" s="70"/>
      <c r="E986" s="70"/>
      <c r="F986" s="70"/>
      <c r="G986" s="70"/>
      <c r="H986" s="70"/>
      <c r="I986" s="70"/>
      <c r="J986" s="70"/>
      <c r="K986" s="70"/>
      <c r="L986" s="70"/>
      <c r="M986" s="70"/>
      <c r="N986" s="70"/>
      <c r="O986" s="70"/>
      <c r="P986" s="70"/>
      <c r="Q986" s="70"/>
      <c r="R986" s="70"/>
      <c r="S986" s="70"/>
      <c r="T986" s="70"/>
      <c r="U986" s="70"/>
      <c r="V986" s="70"/>
      <c r="W986" s="70"/>
      <c r="X986" s="70"/>
      <c r="Y986" s="70"/>
      <c r="Z986" s="70"/>
      <c r="AA986" s="70"/>
      <c r="AB986" s="70"/>
      <c r="AC986" s="70"/>
      <c r="AD986" s="70"/>
    </row>
    <row r="987" spans="1:30">
      <c r="A987" s="70"/>
      <c r="B987" s="70"/>
      <c r="C987" s="70"/>
      <c r="D987" s="70"/>
      <c r="E987" s="70"/>
      <c r="F987" s="70"/>
      <c r="G987" s="70"/>
      <c r="H987" s="70"/>
      <c r="I987" s="70"/>
      <c r="J987" s="70"/>
      <c r="K987" s="70"/>
      <c r="L987" s="70"/>
      <c r="M987" s="70"/>
      <c r="N987" s="70"/>
      <c r="O987" s="70"/>
      <c r="P987" s="70"/>
      <c r="Q987" s="70"/>
      <c r="R987" s="70"/>
      <c r="S987" s="70"/>
      <c r="T987" s="70"/>
      <c r="U987" s="70"/>
      <c r="V987" s="70"/>
      <c r="W987" s="70"/>
      <c r="X987" s="70"/>
      <c r="Y987" s="70"/>
      <c r="Z987" s="70"/>
      <c r="AA987" s="70"/>
      <c r="AB987" s="70"/>
      <c r="AC987" s="70"/>
      <c r="AD987" s="70"/>
    </row>
    <row r="988" spans="1:30">
      <c r="A988" s="70"/>
      <c r="B988" s="70"/>
      <c r="C988" s="70"/>
      <c r="D988" s="70"/>
      <c r="E988" s="70"/>
      <c r="F988" s="70"/>
      <c r="G988" s="70"/>
      <c r="H988" s="70"/>
      <c r="I988" s="70"/>
      <c r="J988" s="70"/>
      <c r="K988" s="70"/>
      <c r="L988" s="70"/>
      <c r="M988" s="70"/>
      <c r="N988" s="70"/>
      <c r="O988" s="70"/>
      <c r="P988" s="70"/>
      <c r="Q988" s="70"/>
      <c r="R988" s="70"/>
      <c r="S988" s="70"/>
      <c r="T988" s="70"/>
      <c r="U988" s="70"/>
      <c r="V988" s="70"/>
      <c r="W988" s="70"/>
      <c r="X988" s="70"/>
      <c r="Y988" s="70"/>
      <c r="Z988" s="70"/>
      <c r="AA988" s="70"/>
      <c r="AB988" s="70"/>
      <c r="AC988" s="70"/>
      <c r="AD988" s="70"/>
    </row>
    <row r="989" spans="1:30">
      <c r="A989" s="70"/>
      <c r="B989" s="70"/>
      <c r="C989" s="70"/>
      <c r="D989" s="70"/>
      <c r="E989" s="70"/>
      <c r="F989" s="70"/>
      <c r="G989" s="70"/>
      <c r="H989" s="70"/>
      <c r="I989" s="70"/>
      <c r="J989" s="70"/>
      <c r="K989" s="70"/>
      <c r="L989" s="70"/>
      <c r="M989" s="70"/>
      <c r="N989" s="70"/>
      <c r="O989" s="70"/>
      <c r="P989" s="70"/>
      <c r="Q989" s="70"/>
      <c r="R989" s="70"/>
      <c r="S989" s="70"/>
      <c r="T989" s="70"/>
      <c r="U989" s="70"/>
      <c r="V989" s="70"/>
      <c r="W989" s="70"/>
      <c r="X989" s="70"/>
      <c r="Y989" s="70"/>
      <c r="Z989" s="70"/>
      <c r="AA989" s="70"/>
      <c r="AB989" s="70"/>
      <c r="AC989" s="70"/>
      <c r="AD989" s="70"/>
    </row>
    <row r="990" spans="1:30">
      <c r="A990" s="70"/>
      <c r="B990" s="70"/>
      <c r="C990" s="70"/>
      <c r="D990" s="70"/>
      <c r="E990" s="70"/>
      <c r="F990" s="70"/>
      <c r="G990" s="70"/>
      <c r="H990" s="70"/>
      <c r="I990" s="70"/>
      <c r="J990" s="70"/>
      <c r="K990" s="70"/>
      <c r="L990" s="70"/>
      <c r="M990" s="70"/>
      <c r="N990" s="70"/>
      <c r="O990" s="70"/>
      <c r="P990" s="70"/>
      <c r="Q990" s="70"/>
      <c r="R990" s="70"/>
      <c r="S990" s="70"/>
      <c r="T990" s="70"/>
      <c r="U990" s="70"/>
      <c r="V990" s="70"/>
      <c r="W990" s="70"/>
      <c r="X990" s="70"/>
      <c r="Y990" s="70"/>
      <c r="Z990" s="70"/>
      <c r="AA990" s="70"/>
      <c r="AB990" s="70"/>
      <c r="AC990" s="70"/>
      <c r="AD990" s="70"/>
    </row>
    <row r="991" spans="1:30">
      <c r="A991" s="70"/>
      <c r="B991" s="70"/>
      <c r="C991" s="70"/>
      <c r="D991" s="70"/>
      <c r="E991" s="70"/>
      <c r="F991" s="70"/>
      <c r="G991" s="70"/>
      <c r="H991" s="70"/>
      <c r="I991" s="70"/>
      <c r="J991" s="70"/>
      <c r="K991" s="70"/>
      <c r="L991" s="70"/>
      <c r="M991" s="70"/>
      <c r="N991" s="70"/>
      <c r="O991" s="70"/>
      <c r="P991" s="70"/>
      <c r="Q991" s="70"/>
      <c r="R991" s="70"/>
      <c r="S991" s="70"/>
      <c r="T991" s="70"/>
      <c r="U991" s="70"/>
      <c r="V991" s="70"/>
      <c r="W991" s="70"/>
      <c r="X991" s="70"/>
      <c r="Y991" s="70"/>
      <c r="Z991" s="70"/>
      <c r="AA991" s="70"/>
      <c r="AB991" s="70"/>
      <c r="AC991" s="70"/>
      <c r="AD991" s="70"/>
    </row>
    <row r="992" spans="1:30">
      <c r="A992" s="70"/>
      <c r="B992" s="70"/>
      <c r="C992" s="70"/>
      <c r="D992" s="70"/>
      <c r="E992" s="70"/>
      <c r="F992" s="70"/>
      <c r="G992" s="70"/>
      <c r="H992" s="70"/>
      <c r="I992" s="70"/>
      <c r="J992" s="70"/>
      <c r="K992" s="70"/>
      <c r="L992" s="70"/>
      <c r="M992" s="70"/>
      <c r="N992" s="70"/>
      <c r="O992" s="70"/>
      <c r="P992" s="70"/>
      <c r="Q992" s="70"/>
      <c r="R992" s="70"/>
      <c r="S992" s="70"/>
      <c r="T992" s="70"/>
      <c r="U992" s="70"/>
      <c r="V992" s="70"/>
      <c r="W992" s="70"/>
      <c r="X992" s="70"/>
      <c r="Y992" s="70"/>
      <c r="Z992" s="70"/>
      <c r="AA992" s="70"/>
      <c r="AB992" s="70"/>
      <c r="AC992" s="70"/>
      <c r="AD992" s="70"/>
    </row>
    <row r="993" spans="1:30">
      <c r="A993" s="70"/>
      <c r="B993" s="70"/>
      <c r="C993" s="70"/>
      <c r="D993" s="70"/>
      <c r="E993" s="70"/>
      <c r="F993" s="70"/>
      <c r="G993" s="70"/>
      <c r="H993" s="70"/>
      <c r="I993" s="70"/>
      <c r="J993" s="70"/>
      <c r="K993" s="70"/>
      <c r="L993" s="70"/>
      <c r="M993" s="70"/>
      <c r="N993" s="70"/>
      <c r="O993" s="70"/>
      <c r="P993" s="70"/>
      <c r="Q993" s="70"/>
      <c r="R993" s="70"/>
      <c r="S993" s="70"/>
      <c r="T993" s="70"/>
      <c r="U993" s="70"/>
      <c r="V993" s="70"/>
      <c r="W993" s="70"/>
      <c r="X993" s="70"/>
      <c r="Y993" s="70"/>
      <c r="Z993" s="70"/>
      <c r="AA993" s="70"/>
      <c r="AB993" s="70"/>
      <c r="AC993" s="70"/>
      <c r="AD993" s="70"/>
    </row>
    <row r="994" spans="1:30">
      <c r="A994" s="70"/>
      <c r="B994" s="70"/>
      <c r="C994" s="70"/>
      <c r="D994" s="70"/>
      <c r="E994" s="70"/>
      <c r="F994" s="70"/>
      <c r="G994" s="70"/>
      <c r="H994" s="70"/>
      <c r="I994" s="70"/>
      <c r="J994" s="70"/>
      <c r="K994" s="70"/>
      <c r="L994" s="70"/>
      <c r="M994" s="70"/>
      <c r="N994" s="70"/>
      <c r="O994" s="70"/>
      <c r="P994" s="70"/>
      <c r="Q994" s="70"/>
      <c r="R994" s="70"/>
      <c r="S994" s="70"/>
      <c r="T994" s="70"/>
      <c r="U994" s="70"/>
      <c r="V994" s="70"/>
      <c r="W994" s="70"/>
      <c r="X994" s="70"/>
      <c r="Y994" s="70"/>
      <c r="Z994" s="70"/>
      <c r="AA994" s="70"/>
      <c r="AB994" s="70"/>
      <c r="AC994" s="70"/>
      <c r="AD994" s="70"/>
    </row>
    <row r="995" spans="1:30">
      <c r="A995" s="70"/>
      <c r="B995" s="70"/>
      <c r="C995" s="70"/>
      <c r="D995" s="70"/>
      <c r="E995" s="70"/>
      <c r="F995" s="70"/>
      <c r="G995" s="70"/>
      <c r="H995" s="70"/>
      <c r="I995" s="70"/>
      <c r="J995" s="70"/>
      <c r="K995" s="70"/>
      <c r="L995" s="70"/>
      <c r="M995" s="70"/>
      <c r="N995" s="70"/>
      <c r="O995" s="70"/>
      <c r="P995" s="70"/>
      <c r="Q995" s="70"/>
      <c r="R995" s="70"/>
      <c r="S995" s="70"/>
      <c r="T995" s="70"/>
      <c r="U995" s="70"/>
      <c r="V995" s="70"/>
      <c r="W995" s="70"/>
      <c r="X995" s="70"/>
      <c r="Y995" s="70"/>
      <c r="Z995" s="70"/>
      <c r="AA995" s="70"/>
      <c r="AB995" s="70"/>
      <c r="AC995" s="70"/>
      <c r="AD995" s="70"/>
    </row>
    <row r="996" spans="1:30">
      <c r="A996" s="70"/>
      <c r="B996" s="70"/>
      <c r="C996" s="70"/>
      <c r="D996" s="70"/>
      <c r="E996" s="70"/>
      <c r="F996" s="70"/>
      <c r="G996" s="70"/>
      <c r="H996" s="70"/>
      <c r="I996" s="70"/>
      <c r="J996" s="70"/>
      <c r="K996" s="70"/>
      <c r="L996" s="70"/>
      <c r="M996" s="70"/>
      <c r="N996" s="70"/>
      <c r="O996" s="70"/>
      <c r="P996" s="70"/>
      <c r="Q996" s="70"/>
      <c r="R996" s="70"/>
      <c r="S996" s="70"/>
      <c r="T996" s="70"/>
      <c r="U996" s="70"/>
      <c r="V996" s="70"/>
      <c r="W996" s="70"/>
      <c r="X996" s="70"/>
      <c r="Y996" s="70"/>
      <c r="Z996" s="70"/>
      <c r="AA996" s="70"/>
      <c r="AB996" s="70"/>
      <c r="AC996" s="70"/>
      <c r="AD996" s="70"/>
    </row>
    <row r="997" spans="1:30">
      <c r="A997" s="70"/>
      <c r="B997" s="70"/>
      <c r="C997" s="70"/>
      <c r="D997" s="70"/>
      <c r="E997" s="70"/>
      <c r="F997" s="70"/>
      <c r="G997" s="70"/>
      <c r="H997" s="70"/>
      <c r="I997" s="70"/>
      <c r="J997" s="70"/>
      <c r="K997" s="70"/>
      <c r="L997" s="70"/>
      <c r="M997" s="70"/>
      <c r="N997" s="70"/>
      <c r="O997" s="70"/>
      <c r="P997" s="70"/>
      <c r="Q997" s="70"/>
      <c r="R997" s="70"/>
      <c r="S997" s="70"/>
      <c r="T997" s="70"/>
      <c r="U997" s="70"/>
      <c r="V997" s="70"/>
      <c r="W997" s="70"/>
      <c r="X997" s="70"/>
      <c r="Y997" s="70"/>
      <c r="Z997" s="70"/>
      <c r="AA997" s="70"/>
      <c r="AB997" s="70"/>
      <c r="AC997" s="70"/>
      <c r="AD997" s="70"/>
    </row>
    <row r="998" spans="1:30">
      <c r="A998" s="70"/>
      <c r="B998" s="70"/>
      <c r="C998" s="70"/>
      <c r="D998" s="70"/>
      <c r="E998" s="70"/>
      <c r="F998" s="70"/>
      <c r="G998" s="70"/>
      <c r="H998" s="70"/>
      <c r="I998" s="70"/>
      <c r="J998" s="70"/>
      <c r="K998" s="70"/>
      <c r="L998" s="70"/>
      <c r="M998" s="70"/>
      <c r="N998" s="70"/>
      <c r="O998" s="70"/>
      <c r="P998" s="70"/>
      <c r="Q998" s="70"/>
      <c r="R998" s="70"/>
      <c r="S998" s="70"/>
      <c r="T998" s="70"/>
      <c r="U998" s="70"/>
      <c r="V998" s="70"/>
      <c r="W998" s="70"/>
      <c r="X998" s="70"/>
      <c r="Y998" s="70"/>
      <c r="Z998" s="70"/>
      <c r="AA998" s="70"/>
      <c r="AB998" s="70"/>
      <c r="AC998" s="70"/>
      <c r="AD998" s="70"/>
    </row>
    <row r="999" spans="1:30">
      <c r="A999" s="70"/>
      <c r="B999" s="70"/>
      <c r="C999" s="70"/>
      <c r="D999" s="70"/>
      <c r="E999" s="70"/>
      <c r="F999" s="70"/>
      <c r="G999" s="70"/>
      <c r="H999" s="70"/>
      <c r="I999" s="70"/>
      <c r="J999" s="70"/>
      <c r="K999" s="70"/>
      <c r="L999" s="70"/>
      <c r="M999" s="70"/>
      <c r="N999" s="70"/>
      <c r="O999" s="70"/>
      <c r="P999" s="70"/>
      <c r="Q999" s="70"/>
      <c r="R999" s="70"/>
      <c r="S999" s="70"/>
      <c r="T999" s="70"/>
      <c r="U999" s="70"/>
      <c r="V999" s="70"/>
      <c r="W999" s="70"/>
      <c r="X999" s="70"/>
      <c r="Y999" s="70"/>
      <c r="Z999" s="70"/>
      <c r="AA999" s="70"/>
      <c r="AB999" s="70"/>
      <c r="AC999" s="70"/>
      <c r="AD999" s="70"/>
    </row>
    <row r="1000" spans="1:30">
      <c r="A1000" s="70"/>
      <c r="B1000" s="70"/>
      <c r="C1000" s="70"/>
      <c r="D1000" s="70"/>
      <c r="E1000" s="70"/>
      <c r="F1000" s="70"/>
      <c r="G1000" s="70"/>
      <c r="H1000" s="70"/>
      <c r="I1000" s="70"/>
      <c r="J1000" s="70"/>
      <c r="K1000" s="70"/>
      <c r="L1000" s="70"/>
      <c r="M1000" s="70"/>
      <c r="N1000" s="70"/>
      <c r="O1000" s="70"/>
      <c r="P1000" s="70"/>
      <c r="Q1000" s="70"/>
      <c r="R1000" s="70"/>
      <c r="S1000" s="70"/>
      <c r="T1000" s="70"/>
      <c r="U1000" s="70"/>
      <c r="V1000" s="70"/>
      <c r="W1000" s="70"/>
      <c r="X1000" s="70"/>
      <c r="Y1000" s="70"/>
      <c r="Z1000" s="70"/>
      <c r="AA1000" s="70"/>
      <c r="AB1000" s="70"/>
      <c r="AC1000" s="70"/>
      <c r="AD1000" s="70"/>
    </row>
    <row r="1001" spans="1:30">
      <c r="A1001" s="70"/>
      <c r="B1001" s="70"/>
      <c r="C1001" s="70"/>
      <c r="D1001" s="70"/>
      <c r="E1001" s="70"/>
      <c r="F1001" s="70"/>
      <c r="G1001" s="70"/>
      <c r="H1001" s="70"/>
      <c r="I1001" s="70"/>
      <c r="J1001" s="70"/>
      <c r="K1001" s="70"/>
      <c r="L1001" s="70"/>
      <c r="M1001" s="70"/>
      <c r="N1001" s="70"/>
      <c r="O1001" s="70"/>
      <c r="P1001" s="70"/>
      <c r="Q1001" s="70"/>
      <c r="R1001" s="70"/>
      <c r="S1001" s="70"/>
      <c r="T1001" s="70"/>
      <c r="U1001" s="70"/>
      <c r="V1001" s="70"/>
      <c r="W1001" s="70"/>
      <c r="X1001" s="70"/>
      <c r="Y1001" s="70"/>
      <c r="Z1001" s="70"/>
      <c r="AA1001" s="70"/>
      <c r="AB1001" s="70"/>
      <c r="AC1001" s="70"/>
      <c r="AD1001" s="70"/>
    </row>
    <row r="1002" spans="1:30">
      <c r="A1002" s="70"/>
      <c r="B1002" s="70"/>
      <c r="C1002" s="70"/>
      <c r="D1002" s="70"/>
      <c r="E1002" s="70"/>
      <c r="F1002" s="70"/>
      <c r="G1002" s="70"/>
      <c r="H1002" s="70"/>
      <c r="I1002" s="70"/>
      <c r="J1002" s="70"/>
      <c r="K1002" s="70"/>
      <c r="L1002" s="70"/>
      <c r="M1002" s="70"/>
      <c r="N1002" s="70"/>
      <c r="O1002" s="70"/>
      <c r="P1002" s="70"/>
      <c r="Q1002" s="70"/>
      <c r="R1002" s="70"/>
      <c r="S1002" s="70"/>
      <c r="T1002" s="70"/>
      <c r="U1002" s="70"/>
      <c r="V1002" s="70"/>
      <c r="W1002" s="70"/>
      <c r="X1002" s="70"/>
      <c r="Y1002" s="70"/>
      <c r="Z1002" s="70"/>
      <c r="AA1002" s="70"/>
      <c r="AB1002" s="70"/>
      <c r="AC1002" s="70"/>
      <c r="AD1002" s="70"/>
    </row>
    <row r="1003" spans="1:30">
      <c r="A1003" s="70"/>
      <c r="B1003" s="70"/>
      <c r="C1003" s="70"/>
      <c r="D1003" s="70"/>
      <c r="E1003" s="70"/>
      <c r="F1003" s="70"/>
      <c r="G1003" s="70"/>
      <c r="H1003" s="70"/>
      <c r="I1003" s="70"/>
      <c r="J1003" s="70"/>
      <c r="K1003" s="70"/>
      <c r="L1003" s="70"/>
      <c r="M1003" s="70"/>
      <c r="N1003" s="70"/>
      <c r="O1003" s="70"/>
      <c r="P1003" s="70"/>
      <c r="Q1003" s="70"/>
      <c r="R1003" s="70"/>
      <c r="S1003" s="70"/>
      <c r="T1003" s="70"/>
      <c r="U1003" s="70"/>
      <c r="V1003" s="70"/>
      <c r="W1003" s="70"/>
      <c r="X1003" s="70"/>
      <c r="Y1003" s="70"/>
      <c r="Z1003" s="70"/>
      <c r="AA1003" s="70"/>
      <c r="AB1003" s="70"/>
      <c r="AC1003" s="70"/>
      <c r="AD1003" s="70"/>
    </row>
    <row r="1004" spans="1:30">
      <c r="A1004" s="70"/>
      <c r="B1004" s="70"/>
      <c r="C1004" s="70"/>
      <c r="D1004" s="70"/>
      <c r="E1004" s="70"/>
      <c r="F1004" s="70"/>
      <c r="G1004" s="70"/>
      <c r="H1004" s="70"/>
      <c r="I1004" s="70"/>
      <c r="J1004" s="70"/>
      <c r="K1004" s="70"/>
      <c r="L1004" s="70"/>
      <c r="M1004" s="70"/>
      <c r="N1004" s="70"/>
      <c r="O1004" s="70"/>
      <c r="P1004" s="70"/>
      <c r="Q1004" s="70"/>
      <c r="R1004" s="70"/>
      <c r="S1004" s="70"/>
      <c r="T1004" s="70"/>
      <c r="U1004" s="70"/>
      <c r="V1004" s="70"/>
      <c r="W1004" s="70"/>
      <c r="X1004" s="70"/>
      <c r="Y1004" s="70"/>
      <c r="Z1004" s="70"/>
      <c r="AA1004" s="70"/>
      <c r="AB1004" s="70"/>
      <c r="AC1004" s="70"/>
      <c r="AD1004" s="70"/>
    </row>
    <row r="1005" spans="1:30">
      <c r="A1005" s="70"/>
      <c r="B1005" s="70"/>
      <c r="C1005" s="70"/>
      <c r="D1005" s="70"/>
      <c r="E1005" s="70"/>
      <c r="F1005" s="70"/>
      <c r="G1005" s="70"/>
      <c r="H1005" s="70"/>
      <c r="I1005" s="70"/>
      <c r="J1005" s="70"/>
      <c r="K1005" s="70"/>
      <c r="L1005" s="70"/>
      <c r="M1005" s="70"/>
      <c r="N1005" s="70"/>
      <c r="O1005" s="70"/>
      <c r="P1005" s="70"/>
      <c r="Q1005" s="70"/>
      <c r="R1005" s="70"/>
      <c r="S1005" s="70"/>
      <c r="T1005" s="70"/>
      <c r="U1005" s="70"/>
      <c r="V1005" s="70"/>
      <c r="W1005" s="70"/>
      <c r="X1005" s="70"/>
      <c r="Y1005" s="70"/>
      <c r="Z1005" s="70"/>
      <c r="AA1005" s="70"/>
      <c r="AB1005" s="70"/>
      <c r="AC1005" s="70"/>
      <c r="AD1005" s="70"/>
    </row>
    <row r="1006" spans="1:30">
      <c r="A1006" s="70"/>
      <c r="B1006" s="70"/>
      <c r="C1006" s="70"/>
      <c r="D1006" s="70"/>
      <c r="E1006" s="70"/>
      <c r="F1006" s="70"/>
      <c r="G1006" s="70"/>
      <c r="H1006" s="70"/>
      <c r="I1006" s="70"/>
      <c r="J1006" s="70"/>
      <c r="K1006" s="70"/>
      <c r="L1006" s="70"/>
      <c r="M1006" s="70"/>
      <c r="N1006" s="70"/>
      <c r="O1006" s="70"/>
      <c r="P1006" s="70"/>
      <c r="Q1006" s="70"/>
      <c r="R1006" s="70"/>
      <c r="S1006" s="70"/>
      <c r="T1006" s="70"/>
      <c r="U1006" s="70"/>
      <c r="V1006" s="70"/>
      <c r="W1006" s="70"/>
      <c r="X1006" s="70"/>
      <c r="Y1006" s="70"/>
      <c r="Z1006" s="70"/>
      <c r="AA1006" s="70"/>
      <c r="AB1006" s="70"/>
      <c r="AC1006" s="70"/>
      <c r="AD1006" s="70"/>
    </row>
    <row r="1007" spans="1:30">
      <c r="A1007" s="70"/>
      <c r="B1007" s="70"/>
      <c r="C1007" s="70"/>
      <c r="D1007" s="70"/>
      <c r="E1007" s="70"/>
      <c r="F1007" s="70"/>
      <c r="G1007" s="70"/>
      <c r="H1007" s="70"/>
      <c r="I1007" s="70"/>
      <c r="J1007" s="70"/>
      <c r="K1007" s="70"/>
      <c r="L1007" s="70"/>
      <c r="M1007" s="70"/>
      <c r="N1007" s="70"/>
      <c r="O1007" s="70"/>
      <c r="P1007" s="70"/>
      <c r="Q1007" s="70"/>
      <c r="R1007" s="70"/>
      <c r="S1007" s="70"/>
      <c r="T1007" s="70"/>
      <c r="U1007" s="70"/>
      <c r="V1007" s="70"/>
      <c r="W1007" s="70"/>
      <c r="X1007" s="70"/>
      <c r="Y1007" s="70"/>
      <c r="Z1007" s="70"/>
      <c r="AA1007" s="70"/>
      <c r="AB1007" s="70"/>
      <c r="AC1007" s="70"/>
      <c r="AD1007" s="70"/>
    </row>
    <row r="1008" spans="1:30">
      <c r="A1008" s="70"/>
      <c r="B1008" s="70"/>
      <c r="C1008" s="70"/>
      <c r="D1008" s="70"/>
      <c r="E1008" s="70"/>
      <c r="F1008" s="70"/>
      <c r="G1008" s="70"/>
      <c r="H1008" s="70"/>
      <c r="I1008" s="70"/>
      <c r="J1008" s="70"/>
      <c r="K1008" s="70"/>
      <c r="L1008" s="70"/>
      <c r="M1008" s="70"/>
      <c r="N1008" s="70"/>
      <c r="O1008" s="70"/>
      <c r="P1008" s="70"/>
      <c r="Q1008" s="70"/>
      <c r="R1008" s="70"/>
      <c r="S1008" s="70"/>
      <c r="T1008" s="70"/>
      <c r="U1008" s="70"/>
      <c r="V1008" s="70"/>
      <c r="W1008" s="70"/>
      <c r="X1008" s="70"/>
      <c r="Y1008" s="70"/>
      <c r="Z1008" s="70"/>
      <c r="AA1008" s="70"/>
      <c r="AB1008" s="70"/>
      <c r="AC1008" s="70"/>
      <c r="AD1008" s="70"/>
    </row>
    <row r="1009" spans="1:30">
      <c r="A1009" s="70"/>
      <c r="B1009" s="70"/>
      <c r="C1009" s="70"/>
      <c r="D1009" s="70"/>
      <c r="E1009" s="70"/>
      <c r="F1009" s="70"/>
      <c r="G1009" s="70"/>
      <c r="H1009" s="70"/>
      <c r="I1009" s="70"/>
      <c r="J1009" s="70"/>
      <c r="K1009" s="70"/>
      <c r="L1009" s="70"/>
      <c r="M1009" s="70"/>
      <c r="N1009" s="70"/>
      <c r="O1009" s="70"/>
      <c r="P1009" s="70"/>
      <c r="Q1009" s="70"/>
      <c r="R1009" s="70"/>
      <c r="S1009" s="70"/>
      <c r="T1009" s="70"/>
      <c r="U1009" s="70"/>
      <c r="V1009" s="70"/>
      <c r="W1009" s="70"/>
      <c r="X1009" s="70"/>
      <c r="Y1009" s="70"/>
      <c r="Z1009" s="70"/>
      <c r="AA1009" s="70"/>
      <c r="AB1009" s="70"/>
      <c r="AC1009" s="70"/>
      <c r="AD1009" s="70"/>
    </row>
    <row r="1010" spans="1:30">
      <c r="A1010" s="70"/>
      <c r="B1010" s="70"/>
      <c r="C1010" s="70"/>
      <c r="D1010" s="70"/>
      <c r="E1010" s="70"/>
      <c r="F1010" s="70"/>
      <c r="G1010" s="70"/>
      <c r="H1010" s="70"/>
      <c r="I1010" s="70"/>
      <c r="J1010" s="70"/>
      <c r="K1010" s="70"/>
      <c r="L1010" s="70"/>
      <c r="M1010" s="70"/>
      <c r="N1010" s="70"/>
      <c r="O1010" s="70"/>
      <c r="P1010" s="70"/>
      <c r="Q1010" s="70"/>
      <c r="R1010" s="70"/>
      <c r="S1010" s="70"/>
      <c r="T1010" s="70"/>
      <c r="U1010" s="70"/>
      <c r="V1010" s="70"/>
      <c r="W1010" s="70"/>
      <c r="X1010" s="70"/>
      <c r="Y1010" s="70"/>
      <c r="Z1010" s="70"/>
      <c r="AA1010" s="70"/>
      <c r="AB1010" s="70"/>
      <c r="AC1010" s="70"/>
      <c r="AD1010" s="70"/>
    </row>
    <row r="1011" spans="1:30">
      <c r="A1011" s="70"/>
      <c r="B1011" s="70"/>
      <c r="C1011" s="70"/>
      <c r="D1011" s="70"/>
      <c r="E1011" s="70"/>
      <c r="F1011" s="70"/>
      <c r="G1011" s="70"/>
      <c r="H1011" s="70"/>
      <c r="I1011" s="70"/>
      <c r="J1011" s="70"/>
      <c r="K1011" s="70"/>
      <c r="L1011" s="70"/>
      <c r="M1011" s="70"/>
      <c r="N1011" s="70"/>
      <c r="O1011" s="70"/>
      <c r="P1011" s="70"/>
      <c r="Q1011" s="70"/>
      <c r="R1011" s="70"/>
      <c r="S1011" s="70"/>
      <c r="T1011" s="70"/>
      <c r="U1011" s="70"/>
      <c r="V1011" s="70"/>
      <c r="W1011" s="70"/>
      <c r="X1011" s="70"/>
      <c r="Y1011" s="70"/>
      <c r="Z1011" s="70"/>
      <c r="AA1011" s="70"/>
      <c r="AB1011" s="70"/>
      <c r="AC1011" s="70"/>
      <c r="AD1011" s="70"/>
    </row>
    <row r="1012" spans="1:30">
      <c r="A1012" s="70"/>
      <c r="B1012" s="70"/>
      <c r="C1012" s="70"/>
      <c r="D1012" s="70"/>
      <c r="E1012" s="70"/>
      <c r="F1012" s="70"/>
      <c r="G1012" s="70"/>
      <c r="H1012" s="70"/>
      <c r="I1012" s="70"/>
      <c r="J1012" s="70"/>
      <c r="K1012" s="70"/>
      <c r="L1012" s="70"/>
      <c r="M1012" s="70"/>
      <c r="N1012" s="70"/>
      <c r="O1012" s="70"/>
      <c r="P1012" s="70"/>
      <c r="Q1012" s="70"/>
      <c r="R1012" s="70"/>
      <c r="S1012" s="70"/>
      <c r="T1012" s="70"/>
      <c r="U1012" s="70"/>
      <c r="V1012" s="70"/>
      <c r="W1012" s="70"/>
      <c r="X1012" s="70"/>
      <c r="Y1012" s="70"/>
      <c r="Z1012" s="70"/>
      <c r="AA1012" s="70"/>
      <c r="AB1012" s="70"/>
      <c r="AC1012" s="70"/>
      <c r="AD1012" s="70"/>
    </row>
    <row r="1013" spans="1:30">
      <c r="A1013" s="70"/>
      <c r="B1013" s="70"/>
      <c r="C1013" s="70"/>
      <c r="D1013" s="70"/>
      <c r="E1013" s="70"/>
      <c r="F1013" s="70"/>
      <c r="G1013" s="70"/>
      <c r="H1013" s="70"/>
      <c r="I1013" s="70"/>
      <c r="J1013" s="70"/>
      <c r="K1013" s="70"/>
      <c r="L1013" s="70"/>
      <c r="M1013" s="70"/>
      <c r="N1013" s="70"/>
      <c r="O1013" s="70"/>
      <c r="P1013" s="70"/>
      <c r="Q1013" s="70"/>
      <c r="R1013" s="70"/>
      <c r="S1013" s="70"/>
      <c r="T1013" s="70"/>
      <c r="U1013" s="70"/>
      <c r="V1013" s="70"/>
      <c r="W1013" s="70"/>
      <c r="X1013" s="70"/>
      <c r="Y1013" s="70"/>
      <c r="Z1013" s="70"/>
      <c r="AA1013" s="70"/>
      <c r="AB1013" s="70"/>
      <c r="AC1013" s="70"/>
      <c r="AD1013" s="70"/>
    </row>
    <row r="1014" spans="1:30">
      <c r="A1014" s="70"/>
      <c r="B1014" s="70"/>
      <c r="C1014" s="70"/>
      <c r="D1014" s="70"/>
      <c r="E1014" s="70"/>
      <c r="F1014" s="70"/>
      <c r="G1014" s="70"/>
      <c r="H1014" s="70"/>
      <c r="I1014" s="70"/>
      <c r="J1014" s="70"/>
      <c r="K1014" s="70"/>
      <c r="L1014" s="70"/>
      <c r="M1014" s="70"/>
      <c r="N1014" s="70"/>
      <c r="O1014" s="70"/>
      <c r="P1014" s="70"/>
      <c r="Q1014" s="70"/>
      <c r="R1014" s="70"/>
      <c r="S1014" s="70"/>
      <c r="T1014" s="70"/>
      <c r="U1014" s="70"/>
      <c r="V1014" s="70"/>
      <c r="W1014" s="70"/>
      <c r="X1014" s="70"/>
      <c r="Y1014" s="70"/>
      <c r="Z1014" s="70"/>
      <c r="AA1014" s="70"/>
      <c r="AB1014" s="70"/>
      <c r="AC1014" s="70"/>
      <c r="AD1014" s="70"/>
    </row>
    <row r="1015" spans="1:30">
      <c r="A1015" s="70"/>
      <c r="B1015" s="70"/>
      <c r="C1015" s="70"/>
      <c r="D1015" s="70"/>
      <c r="E1015" s="70"/>
      <c r="F1015" s="70"/>
      <c r="G1015" s="70"/>
      <c r="H1015" s="70"/>
      <c r="I1015" s="70"/>
      <c r="J1015" s="70"/>
      <c r="K1015" s="70"/>
      <c r="L1015" s="70"/>
      <c r="M1015" s="70"/>
      <c r="N1015" s="70"/>
      <c r="O1015" s="70"/>
      <c r="P1015" s="70"/>
      <c r="Q1015" s="70"/>
      <c r="R1015" s="70"/>
      <c r="S1015" s="70"/>
      <c r="T1015" s="70"/>
      <c r="U1015" s="70"/>
      <c r="V1015" s="70"/>
      <c r="W1015" s="70"/>
      <c r="X1015" s="70"/>
      <c r="Y1015" s="70"/>
      <c r="Z1015" s="70"/>
      <c r="AA1015" s="70"/>
      <c r="AB1015" s="70"/>
      <c r="AC1015" s="70"/>
      <c r="AD1015" s="70"/>
    </row>
    <row r="1016" spans="1:30">
      <c r="A1016" s="70"/>
      <c r="B1016" s="70"/>
      <c r="C1016" s="70"/>
      <c r="D1016" s="70"/>
      <c r="E1016" s="70"/>
      <c r="F1016" s="70"/>
      <c r="G1016" s="70"/>
      <c r="H1016" s="70"/>
      <c r="I1016" s="70"/>
      <c r="J1016" s="70"/>
      <c r="K1016" s="70"/>
      <c r="L1016" s="70"/>
      <c r="M1016" s="70"/>
      <c r="N1016" s="70"/>
      <c r="O1016" s="70"/>
      <c r="P1016" s="70"/>
      <c r="Q1016" s="70"/>
      <c r="R1016" s="70"/>
      <c r="S1016" s="70"/>
      <c r="T1016" s="70"/>
      <c r="U1016" s="70"/>
      <c r="V1016" s="70"/>
      <c r="W1016" s="70"/>
      <c r="X1016" s="70"/>
      <c r="Y1016" s="70"/>
      <c r="Z1016" s="70"/>
      <c r="AA1016" s="70"/>
      <c r="AB1016" s="70"/>
      <c r="AC1016" s="70"/>
      <c r="AD1016" s="70"/>
    </row>
    <row r="1017" spans="1:30">
      <c r="A1017" s="70"/>
      <c r="B1017" s="70"/>
      <c r="C1017" s="70"/>
      <c r="D1017" s="70"/>
      <c r="E1017" s="70"/>
      <c r="F1017" s="70"/>
      <c r="G1017" s="70"/>
      <c r="H1017" s="70"/>
      <c r="I1017" s="70"/>
      <c r="J1017" s="70"/>
      <c r="K1017" s="70"/>
      <c r="L1017" s="70"/>
      <c r="M1017" s="70"/>
      <c r="N1017" s="70"/>
      <c r="O1017" s="70"/>
      <c r="P1017" s="70"/>
      <c r="Q1017" s="70"/>
      <c r="R1017" s="70"/>
      <c r="S1017" s="70"/>
      <c r="T1017" s="70"/>
      <c r="U1017" s="70"/>
      <c r="V1017" s="70"/>
      <c r="W1017" s="70"/>
      <c r="X1017" s="70"/>
      <c r="Y1017" s="70"/>
      <c r="Z1017" s="70"/>
      <c r="AA1017" s="70"/>
      <c r="AB1017" s="70"/>
      <c r="AC1017" s="70"/>
      <c r="AD1017" s="70"/>
    </row>
    <row r="1018" spans="1:30">
      <c r="A1018" s="70"/>
      <c r="B1018" s="70"/>
      <c r="C1018" s="70"/>
      <c r="D1018" s="70"/>
      <c r="E1018" s="70"/>
      <c r="F1018" s="70"/>
      <c r="G1018" s="70"/>
      <c r="H1018" s="70"/>
      <c r="I1018" s="70"/>
      <c r="J1018" s="70"/>
      <c r="K1018" s="70"/>
      <c r="L1018" s="70"/>
      <c r="M1018" s="70"/>
      <c r="N1018" s="70"/>
      <c r="O1018" s="70"/>
      <c r="P1018" s="70"/>
      <c r="Q1018" s="70"/>
      <c r="R1018" s="70"/>
      <c r="S1018" s="70"/>
      <c r="T1018" s="70"/>
      <c r="U1018" s="70"/>
      <c r="V1018" s="70"/>
      <c r="W1018" s="70"/>
      <c r="X1018" s="70"/>
      <c r="Y1018" s="70"/>
      <c r="Z1018" s="70"/>
      <c r="AA1018" s="70"/>
      <c r="AB1018" s="70"/>
      <c r="AC1018" s="70"/>
      <c r="AD1018" s="70"/>
    </row>
    <row r="1019" spans="1:30">
      <c r="A1019" s="70"/>
      <c r="B1019" s="70"/>
      <c r="C1019" s="70"/>
      <c r="D1019" s="70"/>
      <c r="E1019" s="70"/>
      <c r="F1019" s="70"/>
      <c r="G1019" s="70"/>
      <c r="H1019" s="70"/>
      <c r="I1019" s="70"/>
      <c r="J1019" s="70"/>
      <c r="K1019" s="70"/>
      <c r="L1019" s="70"/>
      <c r="M1019" s="70"/>
      <c r="N1019" s="70"/>
      <c r="O1019" s="70"/>
      <c r="P1019" s="70"/>
      <c r="Q1019" s="70"/>
      <c r="R1019" s="70"/>
      <c r="S1019" s="70"/>
      <c r="T1019" s="70"/>
      <c r="U1019" s="70"/>
      <c r="V1019" s="70"/>
      <c r="W1019" s="70"/>
      <c r="X1019" s="70"/>
      <c r="Y1019" s="70"/>
      <c r="Z1019" s="70"/>
      <c r="AA1019" s="70"/>
      <c r="AB1019" s="70"/>
      <c r="AC1019" s="70"/>
      <c r="AD1019" s="70"/>
    </row>
    <row r="1020" spans="1:30">
      <c r="A1020" s="70"/>
      <c r="B1020" s="70"/>
      <c r="C1020" s="70"/>
      <c r="D1020" s="70"/>
      <c r="E1020" s="70"/>
      <c r="F1020" s="70"/>
      <c r="G1020" s="70"/>
      <c r="H1020" s="70"/>
      <c r="I1020" s="70"/>
      <c r="J1020" s="70"/>
      <c r="K1020" s="70"/>
      <c r="L1020" s="70"/>
      <c r="M1020" s="70"/>
      <c r="N1020" s="70"/>
      <c r="O1020" s="70"/>
      <c r="P1020" s="70"/>
      <c r="Q1020" s="70"/>
      <c r="R1020" s="70"/>
      <c r="S1020" s="70"/>
      <c r="T1020" s="70"/>
      <c r="U1020" s="70"/>
      <c r="V1020" s="70"/>
      <c r="W1020" s="70"/>
      <c r="X1020" s="70"/>
      <c r="Y1020" s="70"/>
      <c r="Z1020" s="70"/>
      <c r="AA1020" s="70"/>
      <c r="AB1020" s="70"/>
      <c r="AC1020" s="70"/>
      <c r="AD1020" s="70"/>
    </row>
    <row r="1021" spans="1:30">
      <c r="A1021" s="70"/>
      <c r="B1021" s="70"/>
      <c r="C1021" s="70"/>
      <c r="D1021" s="70"/>
      <c r="E1021" s="70"/>
      <c r="F1021" s="70"/>
      <c r="G1021" s="70"/>
      <c r="H1021" s="70"/>
      <c r="I1021" s="70"/>
      <c r="J1021" s="70"/>
      <c r="K1021" s="70"/>
      <c r="L1021" s="70"/>
      <c r="M1021" s="70"/>
      <c r="N1021" s="70"/>
      <c r="O1021" s="70"/>
      <c r="P1021" s="70"/>
      <c r="Q1021" s="70"/>
      <c r="R1021" s="70"/>
      <c r="S1021" s="70"/>
      <c r="T1021" s="70"/>
      <c r="U1021" s="70"/>
      <c r="V1021" s="70"/>
      <c r="W1021" s="70"/>
      <c r="X1021" s="70"/>
      <c r="Y1021" s="70"/>
      <c r="Z1021" s="70"/>
      <c r="AA1021" s="70"/>
      <c r="AB1021" s="70"/>
      <c r="AC1021" s="70"/>
      <c r="AD1021" s="70"/>
    </row>
    <row r="1022" spans="1:30">
      <c r="A1022" s="70"/>
      <c r="B1022" s="70"/>
      <c r="C1022" s="70"/>
      <c r="D1022" s="70"/>
      <c r="E1022" s="70"/>
      <c r="F1022" s="70"/>
      <c r="G1022" s="70"/>
      <c r="H1022" s="70"/>
      <c r="I1022" s="70"/>
      <c r="J1022" s="70"/>
      <c r="K1022" s="70"/>
      <c r="L1022" s="70"/>
      <c r="M1022" s="70"/>
      <c r="N1022" s="70"/>
      <c r="O1022" s="70"/>
      <c r="P1022" s="70"/>
      <c r="Q1022" s="70"/>
      <c r="R1022" s="70"/>
      <c r="S1022" s="70"/>
      <c r="T1022" s="70"/>
      <c r="U1022" s="70"/>
      <c r="V1022" s="70"/>
      <c r="W1022" s="70"/>
      <c r="X1022" s="70"/>
      <c r="Y1022" s="70"/>
      <c r="Z1022" s="70"/>
      <c r="AA1022" s="70"/>
      <c r="AB1022" s="70"/>
      <c r="AC1022" s="70"/>
      <c r="AD1022" s="70"/>
    </row>
    <row r="1023" spans="1:30">
      <c r="A1023" s="70"/>
      <c r="B1023" s="70"/>
      <c r="C1023" s="70"/>
      <c r="D1023" s="70"/>
      <c r="E1023" s="70"/>
      <c r="F1023" s="70"/>
      <c r="G1023" s="70"/>
      <c r="H1023" s="70"/>
      <c r="I1023" s="70"/>
      <c r="J1023" s="70"/>
      <c r="K1023" s="70"/>
      <c r="L1023" s="70"/>
      <c r="M1023" s="70"/>
      <c r="N1023" s="70"/>
      <c r="O1023" s="70"/>
      <c r="P1023" s="70"/>
      <c r="Q1023" s="70"/>
      <c r="R1023" s="70"/>
      <c r="S1023" s="70"/>
      <c r="T1023" s="70"/>
      <c r="U1023" s="70"/>
      <c r="V1023" s="70"/>
      <c r="W1023" s="70"/>
      <c r="X1023" s="70"/>
      <c r="Y1023" s="70"/>
      <c r="Z1023" s="70"/>
      <c r="AA1023" s="70"/>
      <c r="AB1023" s="70"/>
      <c r="AC1023" s="70"/>
      <c r="AD1023" s="70"/>
    </row>
    <row r="1024" spans="1:30">
      <c r="A1024" s="70"/>
      <c r="B1024" s="70"/>
      <c r="C1024" s="70"/>
      <c r="D1024" s="70"/>
      <c r="E1024" s="70"/>
      <c r="F1024" s="70"/>
      <c r="G1024" s="70"/>
      <c r="H1024" s="70"/>
      <c r="I1024" s="70"/>
      <c r="J1024" s="70"/>
      <c r="K1024" s="70"/>
      <c r="L1024" s="70"/>
      <c r="M1024" s="70"/>
      <c r="N1024" s="70"/>
      <c r="O1024" s="70"/>
      <c r="P1024" s="70"/>
      <c r="Q1024" s="70"/>
      <c r="R1024" s="70"/>
      <c r="S1024" s="70"/>
      <c r="T1024" s="70"/>
      <c r="U1024" s="70"/>
      <c r="V1024" s="70"/>
      <c r="W1024" s="70"/>
      <c r="X1024" s="70"/>
      <c r="Y1024" s="70"/>
      <c r="Z1024" s="70"/>
      <c r="AA1024" s="70"/>
      <c r="AB1024" s="70"/>
      <c r="AC1024" s="70"/>
      <c r="AD1024" s="70"/>
    </row>
    <row r="1025" spans="1:30">
      <c r="A1025" s="70"/>
      <c r="B1025" s="70"/>
      <c r="C1025" s="70"/>
      <c r="D1025" s="70"/>
      <c r="E1025" s="70"/>
      <c r="F1025" s="70"/>
      <c r="G1025" s="70"/>
      <c r="H1025" s="70"/>
      <c r="I1025" s="70"/>
      <c r="J1025" s="70"/>
      <c r="K1025" s="70"/>
      <c r="L1025" s="70"/>
      <c r="M1025" s="70"/>
      <c r="N1025" s="70"/>
      <c r="O1025" s="70"/>
      <c r="P1025" s="70"/>
      <c r="Q1025" s="70"/>
      <c r="R1025" s="70"/>
      <c r="S1025" s="70"/>
      <c r="T1025" s="70"/>
      <c r="U1025" s="70"/>
      <c r="V1025" s="70"/>
      <c r="W1025" s="70"/>
      <c r="X1025" s="70"/>
      <c r="Y1025" s="70"/>
      <c r="Z1025" s="70"/>
      <c r="AA1025" s="70"/>
      <c r="AB1025" s="70"/>
      <c r="AC1025" s="70"/>
      <c r="AD1025" s="70"/>
    </row>
    <row r="1026" spans="1:30">
      <c r="A1026" s="70"/>
      <c r="B1026" s="70"/>
      <c r="C1026" s="70"/>
      <c r="D1026" s="70"/>
      <c r="E1026" s="70"/>
      <c r="F1026" s="70"/>
      <c r="G1026" s="70"/>
      <c r="H1026" s="70"/>
      <c r="I1026" s="70"/>
      <c r="J1026" s="70"/>
      <c r="K1026" s="70"/>
      <c r="L1026" s="70"/>
      <c r="M1026" s="70"/>
      <c r="N1026" s="70"/>
      <c r="O1026" s="70"/>
      <c r="P1026" s="70"/>
      <c r="Q1026" s="70"/>
      <c r="R1026" s="70"/>
      <c r="S1026" s="70"/>
      <c r="T1026" s="70"/>
      <c r="U1026" s="70"/>
      <c r="V1026" s="70"/>
      <c r="W1026" s="70"/>
      <c r="X1026" s="70"/>
      <c r="Y1026" s="70"/>
      <c r="Z1026" s="70"/>
      <c r="AA1026" s="70"/>
      <c r="AB1026" s="70"/>
      <c r="AC1026" s="70"/>
      <c r="AD1026" s="70"/>
    </row>
    <row r="1027" spans="1:30">
      <c r="A1027" s="70"/>
      <c r="B1027" s="70"/>
      <c r="C1027" s="70"/>
      <c r="D1027" s="70"/>
      <c r="E1027" s="70"/>
      <c r="F1027" s="70"/>
      <c r="G1027" s="70"/>
      <c r="H1027" s="70"/>
      <c r="I1027" s="70"/>
      <c r="J1027" s="70"/>
      <c r="K1027" s="70"/>
      <c r="L1027" s="70"/>
      <c r="M1027" s="70"/>
      <c r="N1027" s="70"/>
      <c r="O1027" s="70"/>
      <c r="P1027" s="70"/>
      <c r="Q1027" s="70"/>
      <c r="R1027" s="70"/>
      <c r="S1027" s="70"/>
      <c r="T1027" s="70"/>
      <c r="U1027" s="70"/>
      <c r="V1027" s="70"/>
      <c r="W1027" s="70"/>
      <c r="X1027" s="70"/>
      <c r="Y1027" s="70"/>
      <c r="Z1027" s="70"/>
      <c r="AA1027" s="70"/>
      <c r="AB1027" s="70"/>
      <c r="AC1027" s="70"/>
      <c r="AD1027" s="70"/>
    </row>
    <row r="1028" spans="1:30">
      <c r="A1028" s="70"/>
      <c r="B1028" s="70"/>
      <c r="C1028" s="70"/>
      <c r="D1028" s="70"/>
      <c r="E1028" s="70"/>
      <c r="F1028" s="70"/>
      <c r="G1028" s="70"/>
      <c r="H1028" s="70"/>
      <c r="I1028" s="70"/>
      <c r="J1028" s="70"/>
      <c r="K1028" s="70"/>
      <c r="L1028" s="70"/>
      <c r="M1028" s="70"/>
      <c r="N1028" s="70"/>
      <c r="O1028" s="70"/>
      <c r="P1028" s="70"/>
      <c r="Q1028" s="70"/>
      <c r="R1028" s="70"/>
      <c r="S1028" s="70"/>
      <c r="T1028" s="70"/>
      <c r="U1028" s="70"/>
      <c r="V1028" s="70"/>
      <c r="W1028" s="70"/>
      <c r="X1028" s="70"/>
      <c r="Y1028" s="70"/>
      <c r="Z1028" s="70"/>
      <c r="AA1028" s="70"/>
      <c r="AB1028" s="70"/>
      <c r="AC1028" s="70"/>
      <c r="AD1028" s="70"/>
    </row>
    <row r="1029" spans="1:30">
      <c r="A1029" s="70"/>
      <c r="B1029" s="70"/>
      <c r="C1029" s="70"/>
      <c r="D1029" s="70"/>
      <c r="E1029" s="70"/>
      <c r="F1029" s="70"/>
      <c r="G1029" s="70"/>
      <c r="H1029" s="70"/>
      <c r="I1029" s="70"/>
      <c r="J1029" s="70"/>
      <c r="K1029" s="70"/>
      <c r="L1029" s="70"/>
      <c r="M1029" s="70"/>
      <c r="N1029" s="70"/>
      <c r="O1029" s="70"/>
      <c r="P1029" s="70"/>
      <c r="Q1029" s="70"/>
      <c r="R1029" s="70"/>
      <c r="S1029" s="70"/>
      <c r="T1029" s="70"/>
      <c r="U1029" s="70"/>
      <c r="V1029" s="70"/>
      <c r="W1029" s="70"/>
      <c r="X1029" s="70"/>
      <c r="Y1029" s="70"/>
      <c r="Z1029" s="70"/>
      <c r="AA1029" s="70"/>
      <c r="AB1029" s="70"/>
      <c r="AC1029" s="70"/>
      <c r="AD1029" s="70"/>
    </row>
    <row r="1030" spans="1:30">
      <c r="A1030" s="70"/>
      <c r="B1030" s="70"/>
      <c r="C1030" s="70"/>
      <c r="D1030" s="70"/>
      <c r="E1030" s="70"/>
      <c r="F1030" s="70"/>
      <c r="G1030" s="70"/>
      <c r="H1030" s="70"/>
      <c r="I1030" s="70"/>
      <c r="J1030" s="70"/>
      <c r="K1030" s="70"/>
      <c r="L1030" s="70"/>
      <c r="M1030" s="70"/>
      <c r="N1030" s="70"/>
      <c r="O1030" s="70"/>
      <c r="P1030" s="70"/>
      <c r="Q1030" s="70"/>
      <c r="R1030" s="70"/>
      <c r="S1030" s="70"/>
      <c r="T1030" s="70"/>
      <c r="U1030" s="70"/>
      <c r="V1030" s="70"/>
      <c r="W1030" s="70"/>
      <c r="X1030" s="70"/>
      <c r="Y1030" s="70"/>
      <c r="Z1030" s="70"/>
      <c r="AA1030" s="70"/>
      <c r="AB1030" s="70"/>
      <c r="AC1030" s="70"/>
      <c r="AD1030" s="70"/>
    </row>
    <row r="1031" spans="1:30">
      <c r="A1031" s="70"/>
      <c r="B1031" s="70"/>
      <c r="C1031" s="70"/>
      <c r="D1031" s="70"/>
      <c r="E1031" s="70"/>
      <c r="F1031" s="70"/>
      <c r="G1031" s="70"/>
      <c r="H1031" s="70"/>
      <c r="I1031" s="70"/>
      <c r="J1031" s="70"/>
      <c r="K1031" s="70"/>
      <c r="L1031" s="70"/>
      <c r="M1031" s="70"/>
      <c r="N1031" s="70"/>
      <c r="O1031" s="70"/>
      <c r="P1031" s="70"/>
      <c r="Q1031" s="70"/>
      <c r="R1031" s="70"/>
      <c r="S1031" s="70"/>
      <c r="T1031" s="70"/>
      <c r="U1031" s="70"/>
      <c r="V1031" s="70"/>
      <c r="W1031" s="70"/>
      <c r="X1031" s="70"/>
      <c r="Y1031" s="70"/>
      <c r="Z1031" s="70"/>
      <c r="AA1031" s="70"/>
      <c r="AB1031" s="70"/>
      <c r="AC1031" s="70"/>
      <c r="AD1031" s="70"/>
    </row>
    <row r="1032" spans="1:30">
      <c r="A1032" s="70"/>
      <c r="B1032" s="70"/>
      <c r="C1032" s="70"/>
      <c r="D1032" s="70"/>
      <c r="E1032" s="70"/>
      <c r="F1032" s="70"/>
      <c r="G1032" s="70"/>
      <c r="H1032" s="70"/>
      <c r="I1032" s="70"/>
      <c r="J1032" s="70"/>
      <c r="K1032" s="70"/>
      <c r="L1032" s="70"/>
      <c r="M1032" s="70"/>
      <c r="N1032" s="70"/>
      <c r="O1032" s="70"/>
      <c r="P1032" s="70"/>
      <c r="Q1032" s="70"/>
      <c r="R1032" s="70"/>
      <c r="S1032" s="70"/>
      <c r="T1032" s="70"/>
      <c r="U1032" s="70"/>
      <c r="V1032" s="70"/>
      <c r="W1032" s="70"/>
      <c r="X1032" s="70"/>
      <c r="Y1032" s="70"/>
      <c r="Z1032" s="70"/>
      <c r="AA1032" s="70"/>
      <c r="AB1032" s="70"/>
      <c r="AC1032" s="70"/>
      <c r="AD1032" s="70"/>
    </row>
    <row r="1033" spans="1:30">
      <c r="A1033" s="70"/>
      <c r="B1033" s="70"/>
      <c r="C1033" s="70"/>
      <c r="D1033" s="70"/>
      <c r="E1033" s="70"/>
      <c r="F1033" s="70"/>
      <c r="G1033" s="70"/>
      <c r="H1033" s="70"/>
      <c r="I1033" s="70"/>
      <c r="J1033" s="70"/>
      <c r="K1033" s="70"/>
      <c r="L1033" s="70"/>
      <c r="M1033" s="70"/>
      <c r="N1033" s="70"/>
      <c r="O1033" s="70"/>
      <c r="P1033" s="70"/>
      <c r="Q1033" s="70"/>
      <c r="R1033" s="70"/>
      <c r="S1033" s="70"/>
      <c r="T1033" s="70"/>
      <c r="U1033" s="70"/>
      <c r="V1033" s="70"/>
      <c r="W1033" s="70"/>
      <c r="X1033" s="70"/>
      <c r="Y1033" s="70"/>
      <c r="Z1033" s="70"/>
      <c r="AA1033" s="70"/>
      <c r="AB1033" s="70"/>
      <c r="AC1033" s="70"/>
      <c r="AD1033" s="70"/>
    </row>
    <row r="1034" spans="1:30">
      <c r="A1034" s="70"/>
      <c r="B1034" s="70"/>
      <c r="C1034" s="70"/>
      <c r="D1034" s="70"/>
      <c r="E1034" s="70"/>
      <c r="F1034" s="70"/>
      <c r="G1034" s="70"/>
      <c r="H1034" s="70"/>
      <c r="I1034" s="70"/>
      <c r="J1034" s="70"/>
      <c r="K1034" s="70"/>
      <c r="L1034" s="70"/>
      <c r="M1034" s="70"/>
      <c r="N1034" s="70"/>
      <c r="O1034" s="70"/>
      <c r="P1034" s="70"/>
      <c r="Q1034" s="70"/>
      <c r="R1034" s="70"/>
      <c r="S1034" s="70"/>
      <c r="T1034" s="70"/>
      <c r="U1034" s="70"/>
      <c r="V1034" s="70"/>
      <c r="W1034" s="70"/>
      <c r="X1034" s="70"/>
      <c r="Y1034" s="70"/>
      <c r="Z1034" s="70"/>
      <c r="AA1034" s="70"/>
      <c r="AB1034" s="70"/>
      <c r="AC1034" s="70"/>
      <c r="AD1034" s="70"/>
    </row>
    <row r="1035" spans="1:30">
      <c r="A1035" s="70"/>
      <c r="B1035" s="70"/>
      <c r="C1035" s="70"/>
      <c r="D1035" s="70"/>
      <c r="E1035" s="70"/>
      <c r="F1035" s="70"/>
      <c r="G1035" s="70"/>
      <c r="H1035" s="70"/>
      <c r="I1035" s="70"/>
      <c r="J1035" s="70"/>
      <c r="K1035" s="70"/>
      <c r="L1035" s="70"/>
      <c r="M1035" s="70"/>
      <c r="N1035" s="70"/>
      <c r="O1035" s="70"/>
      <c r="P1035" s="70"/>
      <c r="Q1035" s="70"/>
      <c r="R1035" s="70"/>
      <c r="S1035" s="70"/>
      <c r="T1035" s="70"/>
      <c r="U1035" s="70"/>
      <c r="V1035" s="70"/>
      <c r="W1035" s="70"/>
      <c r="X1035" s="70"/>
      <c r="Y1035" s="70"/>
      <c r="Z1035" s="70"/>
      <c r="AA1035" s="70"/>
      <c r="AB1035" s="70"/>
      <c r="AC1035" s="70"/>
      <c r="AD1035" s="70"/>
    </row>
    <row r="1036" spans="1:30">
      <c r="A1036" s="70"/>
      <c r="B1036" s="70"/>
      <c r="C1036" s="70"/>
      <c r="D1036" s="70"/>
      <c r="E1036" s="70"/>
      <c r="F1036" s="70"/>
      <c r="G1036" s="70"/>
      <c r="H1036" s="70"/>
      <c r="I1036" s="70"/>
      <c r="J1036" s="70"/>
      <c r="K1036" s="70"/>
      <c r="L1036" s="70"/>
      <c r="M1036" s="70"/>
      <c r="N1036" s="70"/>
      <c r="O1036" s="70"/>
      <c r="P1036" s="70"/>
      <c r="Q1036" s="70"/>
      <c r="R1036" s="70"/>
      <c r="S1036" s="70"/>
      <c r="T1036" s="70"/>
      <c r="U1036" s="70"/>
      <c r="V1036" s="70"/>
      <c r="W1036" s="70"/>
      <c r="X1036" s="70"/>
      <c r="Y1036" s="70"/>
      <c r="Z1036" s="70"/>
      <c r="AA1036" s="70"/>
      <c r="AB1036" s="70"/>
      <c r="AC1036" s="70"/>
      <c r="AD1036" s="70"/>
    </row>
    <row r="1037" spans="1:30">
      <c r="A1037" s="70"/>
      <c r="B1037" s="70"/>
      <c r="C1037" s="70"/>
      <c r="D1037" s="70"/>
      <c r="E1037" s="70"/>
      <c r="F1037" s="70"/>
      <c r="G1037" s="70"/>
      <c r="H1037" s="70"/>
      <c r="I1037" s="70"/>
      <c r="J1037" s="70"/>
      <c r="K1037" s="70"/>
      <c r="L1037" s="70"/>
      <c r="M1037" s="70"/>
      <c r="N1037" s="70"/>
      <c r="O1037" s="70"/>
      <c r="P1037" s="70"/>
      <c r="Q1037" s="70"/>
      <c r="R1037" s="70"/>
      <c r="S1037" s="70"/>
      <c r="T1037" s="70"/>
      <c r="U1037" s="70"/>
      <c r="V1037" s="70"/>
      <c r="W1037" s="70"/>
      <c r="X1037" s="70"/>
      <c r="Y1037" s="70"/>
      <c r="Z1037" s="70"/>
      <c r="AA1037" s="70"/>
      <c r="AB1037" s="70"/>
      <c r="AC1037" s="70"/>
      <c r="AD1037" s="70"/>
    </row>
    <row r="1038" spans="1:30">
      <c r="A1038" s="70"/>
      <c r="B1038" s="70"/>
      <c r="C1038" s="70"/>
      <c r="D1038" s="70"/>
      <c r="E1038" s="70"/>
      <c r="F1038" s="70"/>
      <c r="G1038" s="70"/>
      <c r="H1038" s="70"/>
      <c r="I1038" s="70"/>
      <c r="J1038" s="70"/>
      <c r="K1038" s="70"/>
      <c r="L1038" s="70"/>
      <c r="M1038" s="70"/>
      <c r="N1038" s="70"/>
      <c r="O1038" s="70"/>
      <c r="P1038" s="70"/>
      <c r="Q1038" s="70"/>
      <c r="R1038" s="70"/>
      <c r="S1038" s="70"/>
      <c r="T1038" s="70"/>
      <c r="U1038" s="70"/>
      <c r="V1038" s="70"/>
      <c r="W1038" s="70"/>
      <c r="X1038" s="70"/>
      <c r="Y1038" s="70"/>
      <c r="Z1038" s="70"/>
      <c r="AA1038" s="70"/>
      <c r="AB1038" s="70"/>
      <c r="AC1038" s="70"/>
      <c r="AD1038" s="70"/>
    </row>
    <row r="1039" spans="1:30">
      <c r="A1039" s="70"/>
      <c r="B1039" s="70"/>
      <c r="C1039" s="70"/>
      <c r="D1039" s="70"/>
      <c r="E1039" s="70"/>
      <c r="F1039" s="70"/>
      <c r="G1039" s="70"/>
      <c r="H1039" s="70"/>
      <c r="I1039" s="70"/>
      <c r="J1039" s="70"/>
      <c r="K1039" s="70"/>
      <c r="L1039" s="70"/>
      <c r="M1039" s="70"/>
      <c r="N1039" s="70"/>
      <c r="O1039" s="70"/>
      <c r="P1039" s="70"/>
      <c r="Q1039" s="70"/>
      <c r="R1039" s="70"/>
      <c r="S1039" s="70"/>
      <c r="T1039" s="70"/>
      <c r="U1039" s="70"/>
      <c r="V1039" s="70"/>
      <c r="W1039" s="70"/>
      <c r="X1039" s="70"/>
      <c r="Y1039" s="70"/>
      <c r="Z1039" s="70"/>
      <c r="AA1039" s="70"/>
      <c r="AB1039" s="70"/>
      <c r="AC1039" s="70"/>
      <c r="AD1039" s="70"/>
    </row>
    <row r="1040" spans="1:30">
      <c r="A1040" s="70"/>
      <c r="B1040" s="70"/>
      <c r="C1040" s="70"/>
      <c r="D1040" s="70"/>
      <c r="E1040" s="70"/>
      <c r="F1040" s="70"/>
      <c r="G1040" s="70"/>
      <c r="H1040" s="70"/>
      <c r="I1040" s="70"/>
      <c r="J1040" s="70"/>
      <c r="K1040" s="70"/>
      <c r="L1040" s="70"/>
      <c r="M1040" s="70"/>
      <c r="N1040" s="70"/>
      <c r="O1040" s="70"/>
      <c r="P1040" s="70"/>
      <c r="Q1040" s="70"/>
      <c r="R1040" s="70"/>
      <c r="S1040" s="70"/>
      <c r="T1040" s="70"/>
      <c r="U1040" s="70"/>
      <c r="V1040" s="70"/>
      <c r="W1040" s="70"/>
      <c r="X1040" s="70"/>
      <c r="Y1040" s="70"/>
      <c r="Z1040" s="70"/>
      <c r="AA1040" s="70"/>
      <c r="AB1040" s="70"/>
      <c r="AC1040" s="70"/>
      <c r="AD1040" s="70"/>
    </row>
    <row r="1041" spans="1:30">
      <c r="A1041" s="70"/>
      <c r="B1041" s="70"/>
      <c r="C1041" s="70"/>
      <c r="D1041" s="70"/>
      <c r="E1041" s="70"/>
      <c r="F1041" s="70"/>
      <c r="G1041" s="70"/>
      <c r="H1041" s="70"/>
      <c r="I1041" s="70"/>
      <c r="J1041" s="70"/>
      <c r="K1041" s="70"/>
      <c r="L1041" s="70"/>
      <c r="M1041" s="70"/>
      <c r="N1041" s="70"/>
      <c r="O1041" s="70"/>
      <c r="P1041" s="70"/>
      <c r="Q1041" s="70"/>
      <c r="R1041" s="70"/>
      <c r="S1041" s="70"/>
      <c r="T1041" s="70"/>
      <c r="U1041" s="70"/>
      <c r="V1041" s="70"/>
      <c r="W1041" s="70"/>
      <c r="X1041" s="70"/>
      <c r="Y1041" s="70"/>
      <c r="Z1041" s="70"/>
      <c r="AA1041" s="70"/>
      <c r="AB1041" s="70"/>
      <c r="AC1041" s="70"/>
      <c r="AD1041" s="70"/>
    </row>
    <row r="1042" spans="1:30">
      <c r="A1042" s="70"/>
      <c r="B1042" s="70"/>
      <c r="C1042" s="70"/>
      <c r="D1042" s="70"/>
      <c r="E1042" s="70"/>
      <c r="F1042" s="70"/>
      <c r="G1042" s="70"/>
      <c r="H1042" s="70"/>
      <c r="I1042" s="70"/>
      <c r="J1042" s="70"/>
      <c r="K1042" s="70"/>
      <c r="L1042" s="70"/>
      <c r="M1042" s="70"/>
      <c r="N1042" s="70"/>
      <c r="O1042" s="70"/>
      <c r="P1042" s="70"/>
      <c r="Q1042" s="70"/>
      <c r="R1042" s="70"/>
      <c r="S1042" s="70"/>
      <c r="T1042" s="70"/>
      <c r="U1042" s="70"/>
      <c r="V1042" s="70"/>
      <c r="W1042" s="70"/>
      <c r="X1042" s="70"/>
      <c r="Y1042" s="70"/>
      <c r="Z1042" s="70"/>
      <c r="AA1042" s="70"/>
      <c r="AB1042" s="70"/>
      <c r="AC1042" s="70"/>
      <c r="AD1042" s="70"/>
    </row>
    <row r="1043" spans="1:30">
      <c r="A1043" s="70"/>
      <c r="B1043" s="70"/>
      <c r="C1043" s="70"/>
      <c r="D1043" s="70"/>
      <c r="E1043" s="70"/>
      <c r="F1043" s="70"/>
      <c r="G1043" s="70"/>
      <c r="H1043" s="70"/>
      <c r="I1043" s="70"/>
      <c r="J1043" s="70"/>
      <c r="K1043" s="70"/>
      <c r="L1043" s="70"/>
      <c r="M1043" s="70"/>
      <c r="N1043" s="70"/>
      <c r="O1043" s="70"/>
      <c r="P1043" s="70"/>
      <c r="Q1043" s="70"/>
      <c r="R1043" s="70"/>
      <c r="S1043" s="70"/>
      <c r="T1043" s="70"/>
      <c r="U1043" s="70"/>
      <c r="V1043" s="70"/>
      <c r="W1043" s="70"/>
      <c r="X1043" s="70"/>
      <c r="Y1043" s="70"/>
      <c r="Z1043" s="70"/>
      <c r="AA1043" s="70"/>
      <c r="AB1043" s="70"/>
      <c r="AC1043" s="70"/>
      <c r="AD1043" s="70"/>
    </row>
    <row r="1044" spans="1:30">
      <c r="A1044" s="70"/>
      <c r="B1044" s="70"/>
      <c r="C1044" s="70"/>
      <c r="D1044" s="70"/>
      <c r="E1044" s="70"/>
      <c r="F1044" s="70"/>
      <c r="G1044" s="70"/>
      <c r="H1044" s="70"/>
      <c r="I1044" s="70"/>
      <c r="J1044" s="70"/>
      <c r="K1044" s="70"/>
      <c r="L1044" s="70"/>
      <c r="M1044" s="70"/>
      <c r="N1044" s="70"/>
      <c r="O1044" s="70"/>
      <c r="P1044" s="70"/>
      <c r="Q1044" s="70"/>
      <c r="R1044" s="70"/>
      <c r="S1044" s="70"/>
      <c r="T1044" s="70"/>
      <c r="U1044" s="70"/>
      <c r="V1044" s="70"/>
      <c r="W1044" s="70"/>
      <c r="X1044" s="70"/>
      <c r="Y1044" s="70"/>
      <c r="Z1044" s="70"/>
      <c r="AA1044" s="70"/>
      <c r="AB1044" s="70"/>
      <c r="AC1044" s="70"/>
      <c r="AD1044" s="70"/>
    </row>
    <row r="1045" spans="1:30">
      <c r="A1045" s="70"/>
      <c r="B1045" s="70"/>
      <c r="C1045" s="70"/>
      <c r="D1045" s="70"/>
      <c r="E1045" s="70"/>
      <c r="F1045" s="70"/>
      <c r="G1045" s="70"/>
      <c r="H1045" s="70"/>
      <c r="I1045" s="70"/>
      <c r="J1045" s="70"/>
      <c r="K1045" s="70"/>
      <c r="L1045" s="70"/>
      <c r="M1045" s="70"/>
      <c r="N1045" s="70"/>
      <c r="O1045" s="70"/>
      <c r="P1045" s="70"/>
      <c r="Q1045" s="70"/>
      <c r="R1045" s="70"/>
      <c r="S1045" s="70"/>
      <c r="T1045" s="70"/>
      <c r="U1045" s="70"/>
      <c r="V1045" s="70"/>
      <c r="W1045" s="70"/>
      <c r="X1045" s="70"/>
      <c r="Y1045" s="70"/>
      <c r="Z1045" s="70"/>
      <c r="AA1045" s="70"/>
      <c r="AB1045" s="70"/>
      <c r="AC1045" s="70"/>
      <c r="AD1045" s="70"/>
    </row>
    <row r="1046" spans="1:30">
      <c r="A1046" s="70"/>
      <c r="B1046" s="70"/>
      <c r="C1046" s="70"/>
      <c r="D1046" s="70"/>
      <c r="E1046" s="70"/>
      <c r="F1046" s="70"/>
      <c r="G1046" s="70"/>
      <c r="H1046" s="70"/>
      <c r="I1046" s="70"/>
      <c r="J1046" s="70"/>
      <c r="K1046" s="70"/>
      <c r="L1046" s="70"/>
      <c r="M1046" s="70"/>
      <c r="N1046" s="70"/>
      <c r="O1046" s="70"/>
      <c r="P1046" s="70"/>
      <c r="Q1046" s="70"/>
      <c r="R1046" s="70"/>
      <c r="S1046" s="70"/>
      <c r="T1046" s="70"/>
      <c r="U1046" s="70"/>
      <c r="V1046" s="70"/>
      <c r="W1046" s="70"/>
      <c r="X1046" s="70"/>
      <c r="Y1046" s="70"/>
      <c r="Z1046" s="70"/>
      <c r="AA1046" s="70"/>
      <c r="AB1046" s="70"/>
      <c r="AC1046" s="70"/>
      <c r="AD1046" s="70"/>
    </row>
    <row r="1047" spans="1:30">
      <c r="A1047" s="70"/>
      <c r="B1047" s="70"/>
      <c r="C1047" s="70"/>
      <c r="D1047" s="70"/>
      <c r="E1047" s="70"/>
      <c r="F1047" s="70"/>
      <c r="G1047" s="70"/>
      <c r="H1047" s="70"/>
      <c r="I1047" s="70"/>
      <c r="J1047" s="70"/>
      <c r="K1047" s="70"/>
      <c r="L1047" s="70"/>
      <c r="M1047" s="70"/>
      <c r="N1047" s="70"/>
      <c r="O1047" s="70"/>
      <c r="P1047" s="70"/>
      <c r="Q1047" s="70"/>
      <c r="R1047" s="70"/>
      <c r="S1047" s="70"/>
      <c r="T1047" s="70"/>
      <c r="U1047" s="70"/>
      <c r="V1047" s="70"/>
      <c r="W1047" s="70"/>
      <c r="X1047" s="70"/>
      <c r="Y1047" s="70"/>
      <c r="Z1047" s="70"/>
      <c r="AA1047" s="70"/>
      <c r="AB1047" s="70"/>
      <c r="AC1047" s="70"/>
      <c r="AD1047" s="70"/>
    </row>
    <row r="1048" spans="1:30">
      <c r="A1048" s="70"/>
      <c r="B1048" s="70"/>
      <c r="C1048" s="70"/>
      <c r="D1048" s="70"/>
      <c r="E1048" s="70"/>
      <c r="F1048" s="70"/>
      <c r="G1048" s="70"/>
      <c r="H1048" s="70"/>
      <c r="I1048" s="70"/>
      <c r="J1048" s="70"/>
      <c r="K1048" s="70"/>
      <c r="L1048" s="70"/>
      <c r="M1048" s="70"/>
      <c r="N1048" s="70"/>
      <c r="O1048" s="70"/>
      <c r="P1048" s="70"/>
      <c r="Q1048" s="70"/>
      <c r="R1048" s="70"/>
      <c r="S1048" s="70"/>
      <c r="T1048" s="70"/>
      <c r="U1048" s="70"/>
      <c r="V1048" s="70"/>
      <c r="W1048" s="70"/>
      <c r="X1048" s="70"/>
      <c r="Y1048" s="70"/>
      <c r="Z1048" s="70"/>
      <c r="AA1048" s="70"/>
      <c r="AB1048" s="70"/>
      <c r="AC1048" s="70"/>
      <c r="AD1048" s="70"/>
    </row>
    <row r="1049" spans="1:30">
      <c r="A1049" s="70"/>
      <c r="B1049" s="70"/>
      <c r="C1049" s="70"/>
      <c r="D1049" s="70"/>
      <c r="E1049" s="70"/>
      <c r="F1049" s="70"/>
      <c r="G1049" s="70"/>
      <c r="H1049" s="70"/>
      <c r="I1049" s="70"/>
      <c r="J1049" s="70"/>
      <c r="K1049" s="70"/>
      <c r="L1049" s="70"/>
      <c r="M1049" s="70"/>
      <c r="N1049" s="70"/>
      <c r="O1049" s="70"/>
      <c r="P1049" s="70"/>
      <c r="Q1049" s="70"/>
      <c r="R1049" s="70"/>
      <c r="S1049" s="70"/>
      <c r="T1049" s="70"/>
      <c r="U1049" s="70"/>
      <c r="V1049" s="70"/>
      <c r="W1049" s="70"/>
      <c r="X1049" s="70"/>
      <c r="Y1049" s="70"/>
      <c r="Z1049" s="70"/>
      <c r="AA1049" s="70"/>
      <c r="AB1049" s="70"/>
      <c r="AC1049" s="70"/>
      <c r="AD1049" s="70"/>
    </row>
    <row r="1050" spans="1:30">
      <c r="A1050" s="70"/>
      <c r="B1050" s="70"/>
      <c r="C1050" s="70"/>
      <c r="D1050" s="70"/>
      <c r="E1050" s="70"/>
      <c r="F1050" s="70"/>
      <c r="G1050" s="70"/>
      <c r="H1050" s="70"/>
      <c r="I1050" s="70"/>
      <c r="J1050" s="70"/>
      <c r="K1050" s="70"/>
      <c r="L1050" s="70"/>
      <c r="M1050" s="70"/>
      <c r="N1050" s="70"/>
      <c r="O1050" s="70"/>
      <c r="P1050" s="70"/>
      <c r="Q1050" s="70"/>
      <c r="R1050" s="70"/>
      <c r="S1050" s="70"/>
      <c r="T1050" s="70"/>
      <c r="U1050" s="70"/>
      <c r="V1050" s="70"/>
      <c r="W1050" s="70"/>
      <c r="X1050" s="70"/>
      <c r="Y1050" s="70"/>
      <c r="Z1050" s="70"/>
      <c r="AA1050" s="70"/>
      <c r="AB1050" s="70"/>
      <c r="AC1050" s="70"/>
      <c r="AD1050" s="70"/>
    </row>
    <row r="1051" spans="1:30">
      <c r="A1051" s="70"/>
      <c r="B1051" s="70"/>
      <c r="C1051" s="70"/>
      <c r="D1051" s="70"/>
      <c r="E1051" s="70"/>
      <c r="F1051" s="70"/>
      <c r="G1051" s="70"/>
      <c r="H1051" s="70"/>
      <c r="I1051" s="70"/>
      <c r="J1051" s="70"/>
      <c r="K1051" s="70"/>
      <c r="L1051" s="70"/>
      <c r="M1051" s="70"/>
      <c r="N1051" s="70"/>
      <c r="O1051" s="70"/>
      <c r="P1051" s="70"/>
      <c r="Q1051" s="70"/>
      <c r="R1051" s="70"/>
      <c r="S1051" s="70"/>
      <c r="T1051" s="70"/>
      <c r="U1051" s="70"/>
      <c r="V1051" s="70"/>
      <c r="W1051" s="70"/>
      <c r="X1051" s="70"/>
      <c r="Y1051" s="70"/>
      <c r="Z1051" s="70"/>
      <c r="AA1051" s="70"/>
      <c r="AB1051" s="70"/>
      <c r="AC1051" s="70"/>
      <c r="AD1051" s="70"/>
    </row>
    <row r="1052" spans="1:30">
      <c r="A1052" s="70"/>
      <c r="B1052" s="70"/>
      <c r="C1052" s="70"/>
      <c r="D1052" s="70"/>
      <c r="E1052" s="70"/>
      <c r="F1052" s="70"/>
      <c r="G1052" s="70"/>
      <c r="H1052" s="70"/>
      <c r="I1052" s="70"/>
      <c r="J1052" s="70"/>
      <c r="K1052" s="70"/>
      <c r="L1052" s="70"/>
      <c r="M1052" s="70"/>
      <c r="N1052" s="70"/>
      <c r="O1052" s="70"/>
      <c r="P1052" s="70"/>
      <c r="Q1052" s="70"/>
      <c r="R1052" s="70"/>
      <c r="S1052" s="70"/>
      <c r="T1052" s="70"/>
      <c r="U1052" s="70"/>
      <c r="V1052" s="70"/>
      <c r="W1052" s="70"/>
      <c r="X1052" s="70"/>
      <c r="Y1052" s="70"/>
      <c r="Z1052" s="70"/>
      <c r="AA1052" s="70"/>
      <c r="AB1052" s="70"/>
      <c r="AC1052" s="70"/>
      <c r="AD1052" s="70"/>
    </row>
    <row r="1053" spans="1:30">
      <c r="A1053" s="70"/>
      <c r="B1053" s="70"/>
      <c r="C1053" s="70"/>
      <c r="D1053" s="70"/>
      <c r="E1053" s="70"/>
      <c r="F1053" s="70"/>
      <c r="G1053" s="70"/>
      <c r="H1053" s="70"/>
      <c r="I1053" s="70"/>
      <c r="J1053" s="70"/>
      <c r="K1053" s="70"/>
      <c r="L1053" s="70"/>
      <c r="M1053" s="70"/>
      <c r="N1053" s="70"/>
      <c r="O1053" s="70"/>
      <c r="P1053" s="70"/>
      <c r="Q1053" s="70"/>
      <c r="R1053" s="70"/>
      <c r="S1053" s="70"/>
      <c r="T1053" s="70"/>
      <c r="U1053" s="70"/>
      <c r="V1053" s="70"/>
      <c r="W1053" s="70"/>
      <c r="X1053" s="70"/>
      <c r="Y1053" s="70"/>
      <c r="Z1053" s="70"/>
      <c r="AA1053" s="70"/>
      <c r="AB1053" s="70"/>
      <c r="AC1053" s="70"/>
      <c r="AD1053" s="70"/>
    </row>
    <row r="1054" spans="1:30">
      <c r="A1054" s="70"/>
      <c r="B1054" s="70"/>
      <c r="C1054" s="70"/>
      <c r="D1054" s="70"/>
      <c r="E1054" s="70"/>
      <c r="F1054" s="70"/>
      <c r="G1054" s="70"/>
      <c r="H1054" s="70"/>
      <c r="I1054" s="70"/>
      <c r="J1054" s="70"/>
      <c r="K1054" s="70"/>
      <c r="L1054" s="70"/>
      <c r="M1054" s="70"/>
      <c r="N1054" s="70"/>
      <c r="O1054" s="70"/>
      <c r="P1054" s="70"/>
      <c r="Q1054" s="70"/>
      <c r="R1054" s="70"/>
      <c r="S1054" s="70"/>
      <c r="T1054" s="70"/>
      <c r="U1054" s="70"/>
      <c r="V1054" s="70"/>
      <c r="W1054" s="70"/>
      <c r="X1054" s="70"/>
      <c r="Y1054" s="70"/>
      <c r="Z1054" s="70"/>
      <c r="AA1054" s="70"/>
      <c r="AB1054" s="70"/>
      <c r="AC1054" s="70"/>
      <c r="AD1054" s="70"/>
    </row>
    <row r="1055" spans="1:30">
      <c r="A1055" s="70"/>
      <c r="B1055" s="70"/>
      <c r="C1055" s="70"/>
      <c r="D1055" s="70"/>
      <c r="E1055" s="70"/>
      <c r="F1055" s="70"/>
      <c r="G1055" s="70"/>
      <c r="H1055" s="70"/>
      <c r="I1055" s="70"/>
      <c r="J1055" s="70"/>
      <c r="K1055" s="70"/>
      <c r="L1055" s="70"/>
      <c r="M1055" s="70"/>
      <c r="N1055" s="70"/>
      <c r="O1055" s="70"/>
      <c r="P1055" s="70"/>
      <c r="Q1055" s="70"/>
      <c r="R1055" s="70"/>
      <c r="S1055" s="70"/>
      <c r="T1055" s="70"/>
      <c r="U1055" s="70"/>
      <c r="V1055" s="70"/>
      <c r="W1055" s="70"/>
      <c r="X1055" s="70"/>
      <c r="Y1055" s="70"/>
      <c r="Z1055" s="70"/>
      <c r="AA1055" s="70"/>
      <c r="AB1055" s="70"/>
      <c r="AC1055" s="70"/>
      <c r="AD1055" s="70"/>
    </row>
    <row r="1056" spans="1:30">
      <c r="A1056" s="70"/>
      <c r="B1056" s="70"/>
      <c r="C1056" s="70"/>
      <c r="D1056" s="70"/>
      <c r="E1056" s="70"/>
      <c r="F1056" s="70"/>
      <c r="G1056" s="70"/>
      <c r="H1056" s="70"/>
      <c r="I1056" s="70"/>
      <c r="J1056" s="70"/>
      <c r="K1056" s="70"/>
      <c r="L1056" s="70"/>
      <c r="M1056" s="70"/>
      <c r="N1056" s="70"/>
      <c r="O1056" s="70"/>
      <c r="P1056" s="70"/>
      <c r="Q1056" s="70"/>
      <c r="R1056" s="70"/>
      <c r="S1056" s="70"/>
      <c r="T1056" s="70"/>
      <c r="U1056" s="70"/>
      <c r="V1056" s="70"/>
      <c r="W1056" s="70"/>
      <c r="X1056" s="70"/>
      <c r="Y1056" s="70"/>
      <c r="Z1056" s="70"/>
      <c r="AA1056" s="70"/>
      <c r="AB1056" s="70"/>
      <c r="AC1056" s="70"/>
      <c r="AD1056" s="70"/>
    </row>
    <row r="1057" spans="1:30">
      <c r="A1057" s="70"/>
      <c r="B1057" s="70"/>
      <c r="C1057" s="70"/>
      <c r="D1057" s="70"/>
      <c r="E1057" s="70"/>
      <c r="F1057" s="70"/>
      <c r="G1057" s="70"/>
      <c r="H1057" s="70"/>
      <c r="I1057" s="70"/>
      <c r="J1057" s="70"/>
      <c r="K1057" s="70"/>
      <c r="L1057" s="70"/>
      <c r="M1057" s="70"/>
      <c r="N1057" s="70"/>
      <c r="O1057" s="70"/>
      <c r="P1057" s="70"/>
      <c r="Q1057" s="70"/>
      <c r="R1057" s="70"/>
      <c r="S1057" s="70"/>
      <c r="T1057" s="70"/>
      <c r="U1057" s="70"/>
      <c r="V1057" s="70"/>
      <c r="W1057" s="70"/>
      <c r="X1057" s="70"/>
      <c r="Y1057" s="70"/>
      <c r="Z1057" s="70"/>
      <c r="AA1057" s="70"/>
      <c r="AB1057" s="70"/>
      <c r="AC1057" s="70"/>
      <c r="AD1057" s="70"/>
    </row>
    <row r="1058" spans="1:30">
      <c r="A1058" s="70"/>
      <c r="B1058" s="70"/>
      <c r="C1058" s="70"/>
      <c r="D1058" s="70"/>
      <c r="E1058" s="70"/>
      <c r="F1058" s="70"/>
      <c r="G1058" s="70"/>
      <c r="H1058" s="70"/>
      <c r="I1058" s="70"/>
      <c r="J1058" s="70"/>
      <c r="K1058" s="70"/>
      <c r="L1058" s="70"/>
      <c r="M1058" s="70"/>
      <c r="N1058" s="70"/>
      <c r="O1058" s="70"/>
      <c r="P1058" s="70"/>
      <c r="Q1058" s="70"/>
      <c r="R1058" s="70"/>
      <c r="S1058" s="70"/>
      <c r="T1058" s="70"/>
      <c r="U1058" s="70"/>
      <c r="V1058" s="70"/>
      <c r="W1058" s="70"/>
      <c r="X1058" s="70"/>
      <c r="Y1058" s="70"/>
      <c r="Z1058" s="70"/>
      <c r="AA1058" s="70"/>
      <c r="AB1058" s="70"/>
      <c r="AC1058" s="70"/>
      <c r="AD1058" s="70"/>
    </row>
    <row r="1059" spans="1:30">
      <c r="A1059" s="70"/>
      <c r="B1059" s="70"/>
      <c r="C1059" s="70"/>
      <c r="D1059" s="70"/>
      <c r="E1059" s="70"/>
      <c r="F1059" s="70"/>
      <c r="G1059" s="70"/>
      <c r="H1059" s="70"/>
      <c r="I1059" s="70"/>
      <c r="J1059" s="70"/>
      <c r="K1059" s="70"/>
      <c r="L1059" s="70"/>
      <c r="M1059" s="70"/>
      <c r="N1059" s="70"/>
      <c r="O1059" s="70"/>
      <c r="P1059" s="70"/>
      <c r="Q1059" s="70"/>
      <c r="R1059" s="70"/>
      <c r="S1059" s="70"/>
      <c r="T1059" s="70"/>
      <c r="U1059" s="70"/>
      <c r="V1059" s="70"/>
      <c r="W1059" s="70"/>
      <c r="X1059" s="70"/>
      <c r="Y1059" s="70"/>
      <c r="Z1059" s="70"/>
      <c r="AA1059" s="70"/>
      <c r="AB1059" s="70"/>
      <c r="AC1059" s="70"/>
      <c r="AD1059" s="70"/>
    </row>
    <row r="1060" spans="1:30">
      <c r="A1060" s="70"/>
      <c r="B1060" s="70"/>
      <c r="C1060" s="70"/>
      <c r="D1060" s="70"/>
      <c r="E1060" s="70"/>
      <c r="F1060" s="70"/>
      <c r="G1060" s="70"/>
      <c r="H1060" s="70"/>
      <c r="I1060" s="70"/>
      <c r="J1060" s="70"/>
      <c r="K1060" s="70"/>
      <c r="L1060" s="70"/>
      <c r="M1060" s="70"/>
      <c r="N1060" s="70"/>
      <c r="O1060" s="70"/>
      <c r="P1060" s="70"/>
      <c r="Q1060" s="70"/>
      <c r="R1060" s="70"/>
      <c r="S1060" s="70"/>
      <c r="T1060" s="70"/>
      <c r="U1060" s="70"/>
      <c r="V1060" s="70"/>
      <c r="W1060" s="70"/>
      <c r="X1060" s="70"/>
      <c r="Y1060" s="70"/>
      <c r="Z1060" s="70"/>
      <c r="AA1060" s="70"/>
      <c r="AB1060" s="70"/>
      <c r="AC1060" s="70"/>
      <c r="AD1060" s="70"/>
    </row>
    <row r="1061" spans="1:30">
      <c r="A1061" s="70"/>
      <c r="B1061" s="70"/>
      <c r="C1061" s="70"/>
      <c r="D1061" s="70"/>
      <c r="E1061" s="70"/>
      <c r="F1061" s="70"/>
      <c r="G1061" s="70"/>
      <c r="H1061" s="70"/>
      <c r="I1061" s="70"/>
      <c r="J1061" s="70"/>
      <c r="K1061" s="70"/>
      <c r="L1061" s="70"/>
      <c r="M1061" s="70"/>
      <c r="N1061" s="70"/>
      <c r="O1061" s="70"/>
      <c r="P1061" s="70"/>
      <c r="Q1061" s="70"/>
      <c r="R1061" s="70"/>
      <c r="S1061" s="70"/>
      <c r="T1061" s="70"/>
      <c r="U1061" s="70"/>
      <c r="V1061" s="70"/>
      <c r="W1061" s="70"/>
      <c r="X1061" s="70"/>
      <c r="Y1061" s="70"/>
      <c r="Z1061" s="70"/>
      <c r="AA1061" s="70"/>
      <c r="AB1061" s="70"/>
      <c r="AC1061" s="70"/>
      <c r="AD1061" s="70"/>
    </row>
    <row r="1062" spans="1:30">
      <c r="A1062" s="70"/>
      <c r="B1062" s="70"/>
      <c r="C1062" s="70"/>
      <c r="D1062" s="70"/>
      <c r="E1062" s="70"/>
      <c r="F1062" s="70"/>
      <c r="G1062" s="70"/>
      <c r="H1062" s="70"/>
      <c r="I1062" s="70"/>
      <c r="J1062" s="70"/>
      <c r="K1062" s="70"/>
      <c r="L1062" s="70"/>
      <c r="M1062" s="70"/>
      <c r="N1062" s="70"/>
      <c r="O1062" s="70"/>
      <c r="P1062" s="70"/>
      <c r="Q1062" s="70"/>
      <c r="R1062" s="70"/>
      <c r="S1062" s="70"/>
      <c r="T1062" s="70"/>
      <c r="U1062" s="70"/>
      <c r="V1062" s="70"/>
      <c r="W1062" s="70"/>
      <c r="X1062" s="70"/>
      <c r="Y1062" s="70"/>
      <c r="Z1062" s="70"/>
      <c r="AA1062" s="70"/>
      <c r="AB1062" s="70"/>
      <c r="AC1062" s="70"/>
      <c r="AD1062" s="70"/>
    </row>
    <row r="1063" spans="1:30">
      <c r="A1063" s="70"/>
      <c r="B1063" s="70"/>
      <c r="C1063" s="70"/>
      <c r="D1063" s="70"/>
      <c r="E1063" s="70"/>
      <c r="F1063" s="70"/>
      <c r="G1063" s="70"/>
      <c r="H1063" s="70"/>
      <c r="I1063" s="70"/>
      <c r="J1063" s="70"/>
      <c r="K1063" s="70"/>
      <c r="L1063" s="70"/>
      <c r="M1063" s="70"/>
      <c r="N1063" s="70"/>
      <c r="O1063" s="70"/>
      <c r="P1063" s="70"/>
      <c r="Q1063" s="70"/>
      <c r="R1063" s="70"/>
      <c r="S1063" s="70"/>
      <c r="T1063" s="70"/>
      <c r="U1063" s="70"/>
      <c r="V1063" s="70"/>
      <c r="W1063" s="70"/>
      <c r="X1063" s="70"/>
      <c r="Y1063" s="70"/>
      <c r="Z1063" s="70"/>
      <c r="AA1063" s="70"/>
      <c r="AB1063" s="70"/>
      <c r="AC1063" s="70"/>
      <c r="AD1063" s="70"/>
    </row>
    <row r="1064" spans="1:30">
      <c r="A1064" s="70"/>
      <c r="B1064" s="70"/>
      <c r="C1064" s="70"/>
      <c r="D1064" s="70"/>
      <c r="E1064" s="70"/>
      <c r="F1064" s="70"/>
      <c r="G1064" s="70"/>
      <c r="H1064" s="70"/>
      <c r="I1064" s="70"/>
      <c r="J1064" s="70"/>
      <c r="K1064" s="70"/>
      <c r="L1064" s="70"/>
      <c r="M1064" s="70"/>
      <c r="N1064" s="70"/>
      <c r="O1064" s="70"/>
      <c r="P1064" s="70"/>
      <c r="Q1064" s="70"/>
      <c r="R1064" s="70"/>
      <c r="S1064" s="70"/>
      <c r="T1064" s="70"/>
      <c r="U1064" s="70"/>
      <c r="V1064" s="70"/>
      <c r="W1064" s="70"/>
      <c r="X1064" s="70"/>
      <c r="Y1064" s="70"/>
      <c r="Z1064" s="70"/>
      <c r="AA1064" s="70"/>
      <c r="AB1064" s="70"/>
      <c r="AC1064" s="70"/>
      <c r="AD1064" s="70"/>
    </row>
    <row r="1065" spans="1:30">
      <c r="A1065" s="70"/>
      <c r="B1065" s="70"/>
      <c r="C1065" s="70"/>
      <c r="D1065" s="70"/>
      <c r="E1065" s="70"/>
      <c r="F1065" s="70"/>
      <c r="G1065" s="70"/>
      <c r="H1065" s="70"/>
      <c r="I1065" s="70"/>
      <c r="J1065" s="70"/>
      <c r="K1065" s="70"/>
      <c r="L1065" s="70"/>
      <c r="M1065" s="70"/>
      <c r="N1065" s="70"/>
      <c r="O1065" s="70"/>
      <c r="P1065" s="70"/>
      <c r="Q1065" s="70"/>
      <c r="R1065" s="70"/>
      <c r="S1065" s="70"/>
      <c r="T1065" s="70"/>
      <c r="U1065" s="70"/>
      <c r="V1065" s="70"/>
      <c r="W1065" s="70"/>
      <c r="X1065" s="70"/>
      <c r="Y1065" s="70"/>
      <c r="Z1065" s="70"/>
      <c r="AA1065" s="70"/>
      <c r="AB1065" s="70"/>
      <c r="AC1065" s="70"/>
      <c r="AD1065" s="70"/>
    </row>
    <row r="1066" spans="1:30">
      <c r="A1066" s="70"/>
      <c r="B1066" s="70"/>
      <c r="C1066" s="70"/>
      <c r="D1066" s="70"/>
      <c r="E1066" s="70"/>
      <c r="F1066" s="70"/>
      <c r="G1066" s="70"/>
      <c r="H1066" s="70"/>
      <c r="I1066" s="70"/>
      <c r="J1066" s="70"/>
      <c r="K1066" s="70"/>
      <c r="L1066" s="70"/>
      <c r="M1066" s="70"/>
      <c r="N1066" s="70"/>
      <c r="O1066" s="70"/>
      <c r="P1066" s="70"/>
      <c r="Q1066" s="70"/>
      <c r="R1066" s="70"/>
      <c r="S1066" s="70"/>
      <c r="T1066" s="70"/>
      <c r="U1066" s="70"/>
      <c r="V1066" s="70"/>
      <c r="W1066" s="70"/>
      <c r="X1066" s="70"/>
      <c r="Y1066" s="70"/>
      <c r="Z1066" s="70"/>
      <c r="AA1066" s="70"/>
      <c r="AB1066" s="70"/>
      <c r="AC1066" s="70"/>
      <c r="AD1066" s="70"/>
    </row>
    <row r="1067" spans="1:30">
      <c r="A1067" s="70"/>
      <c r="B1067" s="70"/>
      <c r="C1067" s="70"/>
      <c r="D1067" s="70"/>
      <c r="E1067" s="70"/>
      <c r="F1067" s="70"/>
      <c r="G1067" s="70"/>
      <c r="H1067" s="70"/>
      <c r="I1067" s="70"/>
      <c r="J1067" s="70"/>
      <c r="K1067" s="70"/>
      <c r="L1067" s="70"/>
      <c r="M1067" s="70"/>
      <c r="N1067" s="70"/>
      <c r="O1067" s="70"/>
      <c r="P1067" s="70"/>
      <c r="Q1067" s="70"/>
      <c r="R1067" s="70"/>
      <c r="S1067" s="70"/>
      <c r="T1067" s="70"/>
      <c r="U1067" s="70"/>
      <c r="V1067" s="70"/>
      <c r="W1067" s="70"/>
      <c r="X1067" s="70"/>
      <c r="Y1067" s="70"/>
      <c r="Z1067" s="70"/>
      <c r="AA1067" s="70"/>
      <c r="AB1067" s="70"/>
      <c r="AC1067" s="70"/>
      <c r="AD1067" s="70"/>
    </row>
    <row r="1068" spans="1:30">
      <c r="A1068" s="70"/>
      <c r="B1068" s="70"/>
      <c r="C1068" s="70"/>
      <c r="D1068" s="70"/>
      <c r="E1068" s="70"/>
      <c r="F1068" s="70"/>
      <c r="G1068" s="70"/>
      <c r="H1068" s="70"/>
      <c r="I1068" s="70"/>
      <c r="J1068" s="70"/>
      <c r="K1068" s="70"/>
      <c r="L1068" s="70"/>
      <c r="M1068" s="70"/>
      <c r="N1068" s="70"/>
      <c r="O1068" s="70"/>
      <c r="P1068" s="70"/>
      <c r="Q1068" s="70"/>
      <c r="R1068" s="70"/>
      <c r="S1068" s="70"/>
      <c r="T1068" s="70"/>
      <c r="U1068" s="70"/>
      <c r="V1068" s="70"/>
      <c r="W1068" s="70"/>
      <c r="X1068" s="70"/>
      <c r="Y1068" s="70"/>
      <c r="Z1068" s="70"/>
      <c r="AA1068" s="70"/>
      <c r="AB1068" s="70"/>
      <c r="AC1068" s="70"/>
      <c r="AD1068" s="70"/>
    </row>
    <row r="1069" spans="1:30">
      <c r="A1069" s="70"/>
      <c r="B1069" s="70"/>
      <c r="C1069" s="70"/>
      <c r="D1069" s="70"/>
      <c r="E1069" s="70"/>
      <c r="F1069" s="70"/>
      <c r="G1069" s="70"/>
      <c r="H1069" s="70"/>
      <c r="I1069" s="70"/>
      <c r="J1069" s="70"/>
      <c r="K1069" s="70"/>
      <c r="L1069" s="70"/>
      <c r="M1069" s="70"/>
      <c r="N1069" s="70"/>
      <c r="O1069" s="70"/>
      <c r="P1069" s="70"/>
      <c r="Q1069" s="70"/>
      <c r="R1069" s="70"/>
      <c r="S1069" s="70"/>
      <c r="T1069" s="70"/>
      <c r="U1069" s="70"/>
      <c r="V1069" s="70"/>
      <c r="W1069" s="70"/>
      <c r="X1069" s="70"/>
      <c r="Y1069" s="70"/>
      <c r="Z1069" s="70"/>
      <c r="AA1069" s="70"/>
      <c r="AB1069" s="70"/>
      <c r="AC1069" s="70"/>
      <c r="AD1069" s="70"/>
    </row>
    <row r="1070" spans="1:30">
      <c r="A1070" s="70"/>
      <c r="B1070" s="70"/>
      <c r="C1070" s="70"/>
      <c r="D1070" s="70"/>
      <c r="E1070" s="70"/>
      <c r="F1070" s="70"/>
      <c r="G1070" s="70"/>
      <c r="H1070" s="70"/>
      <c r="I1070" s="70"/>
      <c r="J1070" s="70"/>
      <c r="K1070" s="70"/>
      <c r="L1070" s="70"/>
      <c r="M1070" s="70"/>
      <c r="N1070" s="70"/>
      <c r="O1070" s="70"/>
      <c r="P1070" s="70"/>
      <c r="Q1070" s="70"/>
      <c r="R1070" s="70"/>
      <c r="S1070" s="70"/>
      <c r="T1070" s="70"/>
      <c r="U1070" s="70"/>
      <c r="V1070" s="70"/>
      <c r="W1070" s="70"/>
      <c r="X1070" s="70"/>
      <c r="Y1070" s="70"/>
      <c r="Z1070" s="70"/>
      <c r="AA1070" s="70"/>
      <c r="AB1070" s="70"/>
      <c r="AC1070" s="70"/>
      <c r="AD1070" s="70"/>
    </row>
    <row r="1071" spans="1:30">
      <c r="A1071" s="70"/>
      <c r="B1071" s="70"/>
      <c r="C1071" s="70"/>
      <c r="D1071" s="70"/>
      <c r="E1071" s="70"/>
      <c r="F1071" s="70"/>
      <c r="G1071" s="70"/>
      <c r="H1071" s="70"/>
      <c r="I1071" s="70"/>
      <c r="J1071" s="70"/>
      <c r="K1071" s="70"/>
      <c r="L1071" s="70"/>
      <c r="M1071" s="70"/>
      <c r="N1071" s="70"/>
      <c r="O1071" s="70"/>
      <c r="P1071" s="70"/>
      <c r="Q1071" s="70"/>
      <c r="R1071" s="70"/>
      <c r="S1071" s="70"/>
      <c r="T1071" s="70"/>
      <c r="U1071" s="70"/>
      <c r="V1071" s="70"/>
      <c r="W1071" s="70"/>
      <c r="X1071" s="70"/>
      <c r="Y1071" s="70"/>
      <c r="Z1071" s="70"/>
      <c r="AA1071" s="70"/>
      <c r="AB1071" s="70"/>
      <c r="AC1071" s="70"/>
      <c r="AD1071" s="70"/>
    </row>
    <row r="1072" spans="1:30">
      <c r="A1072" s="70"/>
      <c r="B1072" s="70"/>
      <c r="C1072" s="70"/>
      <c r="D1072" s="70"/>
      <c r="E1072" s="70"/>
      <c r="F1072" s="70"/>
      <c r="G1072" s="70"/>
      <c r="H1072" s="70"/>
      <c r="I1072" s="70"/>
      <c r="J1072" s="70"/>
      <c r="K1072" s="70"/>
      <c r="L1072" s="70"/>
      <c r="M1072" s="70"/>
      <c r="N1072" s="70"/>
      <c r="O1072" s="70"/>
      <c r="P1072" s="70"/>
      <c r="Q1072" s="70"/>
      <c r="R1072" s="70"/>
      <c r="S1072" s="70"/>
      <c r="T1072" s="70"/>
      <c r="U1072" s="70"/>
      <c r="V1072" s="70"/>
      <c r="W1072" s="70"/>
      <c r="X1072" s="70"/>
      <c r="Y1072" s="70"/>
      <c r="Z1072" s="70"/>
      <c r="AA1072" s="70"/>
      <c r="AB1072" s="70"/>
      <c r="AC1072" s="70"/>
      <c r="AD1072" s="70"/>
    </row>
    <row r="1073" spans="1:30">
      <c r="A1073" s="70"/>
      <c r="B1073" s="70"/>
      <c r="C1073" s="70"/>
      <c r="D1073" s="70"/>
      <c r="E1073" s="70"/>
      <c r="F1073" s="70"/>
      <c r="G1073" s="70"/>
      <c r="H1073" s="70"/>
      <c r="I1073" s="70"/>
      <c r="J1073" s="70"/>
      <c r="K1073" s="70"/>
      <c r="L1073" s="70"/>
      <c r="M1073" s="70"/>
      <c r="N1073" s="70"/>
      <c r="O1073" s="70"/>
      <c r="P1073" s="70"/>
      <c r="Q1073" s="70"/>
      <c r="R1073" s="70"/>
      <c r="S1073" s="70"/>
      <c r="T1073" s="70"/>
      <c r="U1073" s="70"/>
      <c r="V1073" s="70"/>
      <c r="W1073" s="70"/>
      <c r="X1073" s="70"/>
      <c r="Y1073" s="70"/>
      <c r="Z1073" s="70"/>
      <c r="AA1073" s="70"/>
      <c r="AB1073" s="70"/>
      <c r="AC1073" s="70"/>
      <c r="AD1073" s="70"/>
    </row>
    <row r="1074" spans="1:30">
      <c r="A1074" s="70"/>
      <c r="B1074" s="70"/>
      <c r="C1074" s="70"/>
      <c r="D1074" s="70"/>
      <c r="E1074" s="70"/>
      <c r="F1074" s="70"/>
      <c r="G1074" s="70"/>
      <c r="H1074" s="70"/>
      <c r="I1074" s="70"/>
      <c r="J1074" s="70"/>
      <c r="K1074" s="70"/>
      <c r="L1074" s="70"/>
      <c r="M1074" s="70"/>
      <c r="N1074" s="70"/>
      <c r="O1074" s="70"/>
      <c r="P1074" s="70"/>
      <c r="Q1074" s="70"/>
      <c r="R1074" s="70"/>
      <c r="S1074" s="70"/>
      <c r="T1074" s="70"/>
      <c r="U1074" s="70"/>
      <c r="V1074" s="70"/>
      <c r="W1074" s="70"/>
      <c r="X1074" s="70"/>
      <c r="Y1074" s="70"/>
      <c r="Z1074" s="70"/>
      <c r="AA1074" s="70"/>
      <c r="AB1074" s="70"/>
      <c r="AC1074" s="70"/>
      <c r="AD1074" s="70"/>
    </row>
    <row r="1075" spans="1:30">
      <c r="A1075" s="70"/>
      <c r="B1075" s="70"/>
      <c r="C1075" s="70"/>
      <c r="D1075" s="70"/>
      <c r="E1075" s="70"/>
      <c r="F1075" s="70"/>
      <c r="G1075" s="70"/>
      <c r="H1075" s="70"/>
      <c r="I1075" s="70"/>
      <c r="J1075" s="70"/>
      <c r="K1075" s="70"/>
      <c r="L1075" s="70"/>
      <c r="M1075" s="70"/>
      <c r="N1075" s="70"/>
      <c r="O1075" s="70"/>
      <c r="P1075" s="70"/>
      <c r="Q1075" s="70"/>
      <c r="R1075" s="70"/>
      <c r="S1075" s="70"/>
      <c r="T1075" s="70"/>
      <c r="U1075" s="70"/>
      <c r="V1075" s="70"/>
      <c r="W1075" s="70"/>
      <c r="X1075" s="70"/>
      <c r="Y1075" s="70"/>
      <c r="Z1075" s="70"/>
      <c r="AA1075" s="70"/>
      <c r="AB1075" s="70"/>
      <c r="AC1075" s="70"/>
      <c r="AD1075" s="70"/>
    </row>
    <row r="1076" spans="1:30">
      <c r="A1076" s="70"/>
      <c r="B1076" s="70"/>
      <c r="C1076" s="70"/>
      <c r="D1076" s="70"/>
      <c r="E1076" s="70"/>
      <c r="F1076" s="70"/>
      <c r="G1076" s="70"/>
      <c r="H1076" s="70"/>
      <c r="I1076" s="70"/>
      <c r="J1076" s="70"/>
      <c r="K1076" s="70"/>
      <c r="L1076" s="70"/>
      <c r="M1076" s="70"/>
      <c r="N1076" s="70"/>
      <c r="O1076" s="70"/>
      <c r="P1076" s="70"/>
      <c r="Q1076" s="70"/>
      <c r="R1076" s="70"/>
      <c r="S1076" s="70"/>
      <c r="T1076" s="70"/>
      <c r="U1076" s="70"/>
      <c r="V1076" s="70"/>
      <c r="W1076" s="70"/>
      <c r="X1076" s="70"/>
      <c r="Y1076" s="70"/>
      <c r="Z1076" s="70"/>
      <c r="AA1076" s="70"/>
      <c r="AB1076" s="70"/>
      <c r="AC1076" s="70"/>
      <c r="AD1076" s="70"/>
    </row>
    <row r="1077" spans="1:30">
      <c r="A1077" s="70"/>
      <c r="B1077" s="70"/>
      <c r="C1077" s="70"/>
      <c r="D1077" s="70"/>
      <c r="E1077" s="70"/>
      <c r="F1077" s="70"/>
      <c r="G1077" s="70"/>
      <c r="H1077" s="70"/>
      <c r="I1077" s="70"/>
      <c r="J1077" s="70"/>
      <c r="K1077" s="70"/>
      <c r="L1077" s="70"/>
      <c r="M1077" s="70"/>
      <c r="N1077" s="70"/>
      <c r="O1077" s="70"/>
      <c r="P1077" s="70"/>
      <c r="Q1077" s="70"/>
      <c r="R1077" s="70"/>
      <c r="S1077" s="70"/>
      <c r="T1077" s="70"/>
      <c r="U1077" s="70"/>
      <c r="V1077" s="70"/>
      <c r="W1077" s="70"/>
      <c r="X1077" s="70"/>
      <c r="Y1077" s="70"/>
      <c r="Z1077" s="70"/>
      <c r="AA1077" s="70"/>
      <c r="AB1077" s="70"/>
      <c r="AC1077" s="70"/>
      <c r="AD1077" s="70"/>
    </row>
    <row r="1078" spans="1:30">
      <c r="A1078" s="70"/>
      <c r="B1078" s="70"/>
      <c r="C1078" s="70"/>
      <c r="D1078" s="70"/>
      <c r="E1078" s="70"/>
      <c r="F1078" s="70"/>
      <c r="G1078" s="70"/>
      <c r="H1078" s="70"/>
      <c r="I1078" s="70"/>
      <c r="J1078" s="70"/>
      <c r="K1078" s="70"/>
      <c r="L1078" s="70"/>
      <c r="M1078" s="70"/>
      <c r="N1078" s="70"/>
      <c r="O1078" s="70"/>
      <c r="P1078" s="70"/>
      <c r="Q1078" s="70"/>
      <c r="R1078" s="70"/>
      <c r="S1078" s="70"/>
      <c r="T1078" s="70"/>
      <c r="U1078" s="70"/>
      <c r="V1078" s="70"/>
      <c r="W1078" s="70"/>
      <c r="X1078" s="70"/>
      <c r="Y1078" s="70"/>
      <c r="Z1078" s="70"/>
      <c r="AA1078" s="70"/>
      <c r="AB1078" s="70"/>
      <c r="AC1078" s="70"/>
      <c r="AD1078" s="70"/>
    </row>
    <row r="1079" spans="1:30">
      <c r="A1079" s="70"/>
      <c r="B1079" s="70"/>
      <c r="C1079" s="70"/>
      <c r="D1079" s="70"/>
      <c r="E1079" s="70"/>
      <c r="F1079" s="70"/>
      <c r="G1079" s="70"/>
      <c r="H1079" s="70"/>
      <c r="I1079" s="70"/>
      <c r="J1079" s="70"/>
      <c r="K1079" s="70"/>
      <c r="L1079" s="70"/>
      <c r="M1079" s="70"/>
      <c r="N1079" s="70"/>
      <c r="O1079" s="70"/>
      <c r="P1079" s="70"/>
      <c r="Q1079" s="70"/>
      <c r="R1079" s="70"/>
      <c r="S1079" s="70"/>
      <c r="T1079" s="70"/>
      <c r="U1079" s="70"/>
      <c r="V1079" s="70"/>
      <c r="W1079" s="70"/>
      <c r="X1079" s="70"/>
      <c r="Y1079" s="70"/>
      <c r="Z1079" s="70"/>
      <c r="AA1079" s="70"/>
      <c r="AB1079" s="70"/>
      <c r="AC1079" s="70"/>
      <c r="AD1079" s="70"/>
    </row>
    <row r="1080" spans="1:30">
      <c r="A1080" s="70"/>
      <c r="B1080" s="70"/>
      <c r="C1080" s="70"/>
      <c r="D1080" s="70"/>
      <c r="E1080" s="70"/>
      <c r="F1080" s="70"/>
      <c r="G1080" s="70"/>
      <c r="H1080" s="70"/>
      <c r="I1080" s="70"/>
      <c r="J1080" s="70"/>
      <c r="K1080" s="70"/>
      <c r="L1080" s="70"/>
      <c r="M1080" s="70"/>
      <c r="N1080" s="70"/>
      <c r="O1080" s="70"/>
      <c r="P1080" s="70"/>
      <c r="Q1080" s="70"/>
      <c r="R1080" s="70"/>
      <c r="S1080" s="70"/>
      <c r="T1080" s="70"/>
      <c r="U1080" s="70"/>
      <c r="V1080" s="70"/>
      <c r="W1080" s="70"/>
      <c r="X1080" s="70"/>
      <c r="Y1080" s="70"/>
      <c r="Z1080" s="70"/>
      <c r="AA1080" s="70"/>
      <c r="AB1080" s="70"/>
      <c r="AC1080" s="70"/>
      <c r="AD1080" s="70"/>
    </row>
    <row r="1081" spans="1:30">
      <c r="A1081" s="70"/>
      <c r="B1081" s="70"/>
      <c r="C1081" s="70"/>
      <c r="D1081" s="70"/>
      <c r="E1081" s="70"/>
      <c r="F1081" s="70"/>
      <c r="G1081" s="70"/>
      <c r="H1081" s="70"/>
      <c r="I1081" s="70"/>
      <c r="J1081" s="70"/>
      <c r="K1081" s="70"/>
      <c r="L1081" s="70"/>
      <c r="M1081" s="70"/>
      <c r="N1081" s="70"/>
      <c r="O1081" s="70"/>
      <c r="P1081" s="70"/>
      <c r="Q1081" s="70"/>
      <c r="R1081" s="70"/>
      <c r="S1081" s="70"/>
      <c r="T1081" s="70"/>
      <c r="U1081" s="70"/>
      <c r="V1081" s="70"/>
      <c r="W1081" s="70"/>
      <c r="X1081" s="70"/>
      <c r="Y1081" s="70"/>
      <c r="Z1081" s="70"/>
      <c r="AA1081" s="70"/>
      <c r="AB1081" s="70"/>
      <c r="AC1081" s="70"/>
      <c r="AD1081" s="70"/>
    </row>
    <row r="1082" spans="1:30">
      <c r="A1082" s="70"/>
      <c r="B1082" s="70"/>
      <c r="C1082" s="70"/>
      <c r="D1082" s="70"/>
      <c r="E1082" s="70"/>
      <c r="F1082" s="70"/>
      <c r="G1082" s="70"/>
      <c r="H1082" s="70"/>
      <c r="I1082" s="70"/>
      <c r="J1082" s="70"/>
      <c r="K1082" s="70"/>
      <c r="L1082" s="70"/>
      <c r="M1082" s="70"/>
      <c r="N1082" s="70"/>
      <c r="O1082" s="70"/>
      <c r="P1082" s="70"/>
      <c r="Q1082" s="70"/>
      <c r="R1082" s="70"/>
      <c r="S1082" s="70"/>
      <c r="T1082" s="70"/>
      <c r="U1082" s="70"/>
      <c r="V1082" s="70"/>
      <c r="W1082" s="70"/>
      <c r="X1082" s="70"/>
      <c r="Y1082" s="70"/>
      <c r="Z1082" s="70"/>
      <c r="AA1082" s="70"/>
      <c r="AB1082" s="70"/>
      <c r="AC1082" s="70"/>
      <c r="AD1082" s="70"/>
    </row>
    <row r="1083" spans="1:30">
      <c r="A1083" s="70"/>
      <c r="B1083" s="70"/>
      <c r="C1083" s="70"/>
      <c r="D1083" s="70"/>
      <c r="E1083" s="70"/>
      <c r="F1083" s="70"/>
      <c r="G1083" s="70"/>
      <c r="H1083" s="70"/>
      <c r="I1083" s="70"/>
      <c r="J1083" s="70"/>
      <c r="K1083" s="70"/>
      <c r="L1083" s="70"/>
      <c r="M1083" s="70"/>
      <c r="N1083" s="70"/>
      <c r="O1083" s="70"/>
      <c r="P1083" s="70"/>
      <c r="Q1083" s="70"/>
      <c r="R1083" s="70"/>
      <c r="S1083" s="70"/>
      <c r="T1083" s="70"/>
      <c r="U1083" s="70"/>
      <c r="V1083" s="70"/>
      <c r="W1083" s="70"/>
      <c r="X1083" s="70"/>
      <c r="Y1083" s="70"/>
      <c r="Z1083" s="70"/>
      <c r="AA1083" s="70"/>
      <c r="AB1083" s="70"/>
      <c r="AC1083" s="70"/>
      <c r="AD1083" s="70"/>
    </row>
    <row r="1084" spans="1:30">
      <c r="A1084" s="70"/>
      <c r="B1084" s="70"/>
      <c r="C1084" s="70"/>
      <c r="D1084" s="70"/>
      <c r="E1084" s="70"/>
      <c r="F1084" s="70"/>
      <c r="G1084" s="70"/>
      <c r="H1084" s="70"/>
      <c r="I1084" s="70"/>
      <c r="J1084" s="70"/>
      <c r="K1084" s="70"/>
      <c r="L1084" s="70"/>
      <c r="M1084" s="70"/>
      <c r="N1084" s="70"/>
      <c r="O1084" s="70"/>
      <c r="P1084" s="70"/>
      <c r="Q1084" s="70"/>
      <c r="R1084" s="70"/>
      <c r="S1084" s="70"/>
      <c r="T1084" s="70"/>
      <c r="U1084" s="70"/>
      <c r="V1084" s="70"/>
      <c r="W1084" s="70"/>
      <c r="X1084" s="70"/>
      <c r="Y1084" s="70"/>
      <c r="Z1084" s="70"/>
      <c r="AA1084" s="70"/>
      <c r="AB1084" s="70"/>
      <c r="AC1084" s="70"/>
      <c r="AD1084" s="70"/>
    </row>
    <row r="1085" spans="1:30">
      <c r="A1085" s="70"/>
      <c r="B1085" s="70"/>
      <c r="C1085" s="70"/>
      <c r="D1085" s="70"/>
      <c r="E1085" s="70"/>
      <c r="F1085" s="70"/>
      <c r="G1085" s="70"/>
      <c r="H1085" s="70"/>
      <c r="I1085" s="70"/>
      <c r="J1085" s="70"/>
      <c r="K1085" s="70"/>
      <c r="L1085" s="70"/>
      <c r="M1085" s="70"/>
      <c r="N1085" s="70"/>
      <c r="O1085" s="70"/>
      <c r="P1085" s="70"/>
      <c r="Q1085" s="70"/>
      <c r="R1085" s="70"/>
      <c r="S1085" s="70"/>
      <c r="T1085" s="70"/>
      <c r="U1085" s="70"/>
      <c r="V1085" s="70"/>
      <c r="W1085" s="70"/>
      <c r="X1085" s="70"/>
      <c r="Y1085" s="70"/>
      <c r="Z1085" s="70"/>
      <c r="AA1085" s="70"/>
      <c r="AB1085" s="70"/>
      <c r="AC1085" s="70"/>
      <c r="AD1085" s="70"/>
    </row>
    <row r="1086" spans="1:30">
      <c r="A1086" s="70"/>
      <c r="B1086" s="70"/>
      <c r="C1086" s="70"/>
      <c r="D1086" s="70"/>
      <c r="E1086" s="70"/>
      <c r="F1086" s="70"/>
      <c r="G1086" s="70"/>
      <c r="H1086" s="70"/>
      <c r="I1086" s="70"/>
      <c r="J1086" s="70"/>
      <c r="K1086" s="70"/>
      <c r="L1086" s="70"/>
      <c r="M1086" s="70"/>
      <c r="N1086" s="70"/>
      <c r="O1086" s="70"/>
      <c r="P1086" s="70"/>
      <c r="Q1086" s="70"/>
      <c r="R1086" s="70"/>
      <c r="S1086" s="70"/>
      <c r="T1086" s="70"/>
      <c r="U1086" s="70"/>
      <c r="V1086" s="70"/>
      <c r="W1086" s="70"/>
      <c r="X1086" s="70"/>
      <c r="Y1086" s="70"/>
      <c r="Z1086" s="70"/>
      <c r="AA1086" s="70"/>
      <c r="AB1086" s="70"/>
      <c r="AC1086" s="70"/>
      <c r="AD1086" s="70"/>
    </row>
    <row r="1087" spans="1:30">
      <c r="A1087" s="70"/>
      <c r="B1087" s="70"/>
      <c r="C1087" s="70"/>
      <c r="D1087" s="70"/>
      <c r="E1087" s="70"/>
      <c r="F1087" s="70"/>
      <c r="G1087" s="70"/>
      <c r="H1087" s="70"/>
      <c r="I1087" s="70"/>
      <c r="J1087" s="70"/>
      <c r="K1087" s="70"/>
      <c r="L1087" s="70"/>
      <c r="M1087" s="70"/>
      <c r="N1087" s="70"/>
      <c r="O1087" s="70"/>
      <c r="P1087" s="70"/>
      <c r="Q1087" s="70"/>
      <c r="R1087" s="70"/>
      <c r="S1087" s="70"/>
      <c r="T1087" s="70"/>
      <c r="U1087" s="70"/>
      <c r="V1087" s="70"/>
      <c r="W1087" s="70"/>
      <c r="X1087" s="70"/>
      <c r="Y1087" s="70"/>
      <c r="Z1087" s="70"/>
      <c r="AA1087" s="70"/>
      <c r="AB1087" s="70"/>
      <c r="AC1087" s="70"/>
      <c r="AD1087" s="70"/>
    </row>
    <row r="1088" spans="1:30">
      <c r="A1088" s="70"/>
      <c r="B1088" s="70"/>
      <c r="C1088" s="70"/>
      <c r="D1088" s="70"/>
      <c r="E1088" s="70"/>
      <c r="F1088" s="70"/>
      <c r="G1088" s="70"/>
      <c r="H1088" s="70"/>
      <c r="I1088" s="70"/>
      <c r="J1088" s="70"/>
      <c r="K1088" s="70"/>
      <c r="L1088" s="70"/>
      <c r="M1088" s="70"/>
      <c r="N1088" s="70"/>
      <c r="O1088" s="70"/>
      <c r="P1088" s="70"/>
      <c r="Q1088" s="70"/>
      <c r="R1088" s="70"/>
      <c r="S1088" s="70"/>
      <c r="T1088" s="70"/>
      <c r="U1088" s="70"/>
      <c r="V1088" s="70"/>
      <c r="W1088" s="70"/>
      <c r="X1088" s="70"/>
      <c r="Y1088" s="70"/>
      <c r="Z1088" s="70"/>
      <c r="AA1088" s="70"/>
      <c r="AB1088" s="70"/>
      <c r="AC1088" s="70"/>
      <c r="AD1088" s="70"/>
    </row>
    <row r="1089" spans="1:30">
      <c r="A1089" s="70"/>
      <c r="B1089" s="70"/>
      <c r="C1089" s="70"/>
      <c r="D1089" s="70"/>
      <c r="E1089" s="70"/>
      <c r="F1089" s="70"/>
      <c r="G1089" s="70"/>
      <c r="H1089" s="70"/>
      <c r="I1089" s="70"/>
      <c r="J1089" s="70"/>
      <c r="K1089" s="70"/>
      <c r="L1089" s="70"/>
      <c r="M1089" s="70"/>
      <c r="N1089" s="70"/>
      <c r="O1089" s="70"/>
      <c r="P1089" s="70"/>
      <c r="Q1089" s="70"/>
      <c r="R1089" s="70"/>
      <c r="S1089" s="70"/>
      <c r="T1089" s="70"/>
      <c r="U1089" s="70"/>
      <c r="V1089" s="70"/>
      <c r="W1089" s="70"/>
      <c r="X1089" s="70"/>
      <c r="Y1089" s="70"/>
      <c r="Z1089" s="70"/>
      <c r="AA1089" s="70"/>
      <c r="AB1089" s="70"/>
      <c r="AC1089" s="70"/>
      <c r="AD1089" s="70"/>
    </row>
    <row r="1090" spans="1:30">
      <c r="A1090" s="70"/>
      <c r="B1090" s="70"/>
      <c r="C1090" s="70"/>
      <c r="D1090" s="70"/>
      <c r="E1090" s="70"/>
      <c r="F1090" s="70"/>
      <c r="G1090" s="70"/>
      <c r="H1090" s="70"/>
      <c r="I1090" s="70"/>
      <c r="J1090" s="70"/>
      <c r="K1090" s="70"/>
      <c r="L1090" s="70"/>
      <c r="M1090" s="70"/>
      <c r="N1090" s="70"/>
      <c r="O1090" s="70"/>
      <c r="P1090" s="70"/>
      <c r="Q1090" s="70"/>
      <c r="R1090" s="70"/>
      <c r="S1090" s="70"/>
      <c r="T1090" s="70"/>
      <c r="U1090" s="70"/>
      <c r="V1090" s="70"/>
      <c r="W1090" s="70"/>
      <c r="X1090" s="70"/>
      <c r="Y1090" s="70"/>
      <c r="Z1090" s="70"/>
      <c r="AA1090" s="70"/>
      <c r="AB1090" s="70"/>
      <c r="AC1090" s="70"/>
      <c r="AD1090" s="70"/>
    </row>
    <row r="1091" spans="1:30">
      <c r="A1091" s="70"/>
      <c r="B1091" s="70"/>
      <c r="C1091" s="70"/>
      <c r="D1091" s="70"/>
      <c r="E1091" s="70"/>
      <c r="F1091" s="70"/>
      <c r="G1091" s="70"/>
      <c r="H1091" s="70"/>
      <c r="I1091" s="70"/>
      <c r="J1091" s="70"/>
      <c r="K1091" s="70"/>
      <c r="L1091" s="70"/>
      <c r="M1091" s="70"/>
      <c r="N1091" s="70"/>
      <c r="O1091" s="70"/>
      <c r="P1091" s="70"/>
      <c r="Q1091" s="70"/>
      <c r="R1091" s="70"/>
      <c r="S1091" s="70"/>
      <c r="T1091" s="70"/>
      <c r="U1091" s="70"/>
      <c r="V1091" s="70"/>
      <c r="W1091" s="70"/>
      <c r="X1091" s="70"/>
      <c r="Y1091" s="70"/>
      <c r="Z1091" s="70"/>
      <c r="AA1091" s="70"/>
      <c r="AB1091" s="70"/>
      <c r="AC1091" s="70"/>
      <c r="AD1091" s="70"/>
    </row>
    <row r="1092" spans="1:30">
      <c r="A1092" s="70"/>
      <c r="B1092" s="70"/>
      <c r="C1092" s="70"/>
      <c r="D1092" s="70"/>
      <c r="E1092" s="70"/>
      <c r="F1092" s="70"/>
      <c r="G1092" s="70"/>
      <c r="H1092" s="70"/>
      <c r="I1092" s="70"/>
      <c r="J1092" s="70"/>
      <c r="K1092" s="70"/>
      <c r="L1092" s="70"/>
      <c r="M1092" s="70"/>
      <c r="N1092" s="70"/>
      <c r="O1092" s="70"/>
      <c r="P1092" s="70"/>
      <c r="Q1092" s="70"/>
      <c r="R1092" s="70"/>
      <c r="S1092" s="70"/>
      <c r="T1092" s="70"/>
      <c r="U1092" s="70"/>
      <c r="V1092" s="70"/>
      <c r="W1092" s="70"/>
      <c r="X1092" s="70"/>
      <c r="Y1092" s="70"/>
      <c r="Z1092" s="70"/>
      <c r="AA1092" s="70"/>
      <c r="AB1092" s="70"/>
      <c r="AC1092" s="70"/>
      <c r="AD1092" s="70"/>
    </row>
    <row r="1093" spans="1:30">
      <c r="A1093" s="70"/>
      <c r="B1093" s="70"/>
      <c r="C1093" s="70"/>
      <c r="D1093" s="70"/>
      <c r="E1093" s="70"/>
      <c r="F1093" s="70"/>
      <c r="G1093" s="70"/>
      <c r="H1093" s="70"/>
      <c r="I1093" s="70"/>
      <c r="J1093" s="70"/>
      <c r="K1093" s="70"/>
      <c r="L1093" s="70"/>
      <c r="M1093" s="70"/>
      <c r="N1093" s="70"/>
      <c r="O1093" s="70"/>
      <c r="P1093" s="70"/>
      <c r="Q1093" s="70"/>
      <c r="R1093" s="70"/>
      <c r="S1093" s="70"/>
      <c r="T1093" s="70"/>
      <c r="U1093" s="70"/>
      <c r="V1093" s="70"/>
      <c r="W1093" s="70"/>
      <c r="X1093" s="70"/>
      <c r="Y1093" s="70"/>
      <c r="Z1093" s="70"/>
      <c r="AA1093" s="70"/>
      <c r="AB1093" s="70"/>
      <c r="AC1093" s="70"/>
      <c r="AD1093" s="70"/>
    </row>
    <row r="1094" spans="1:30">
      <c r="A1094" s="70"/>
      <c r="B1094" s="70"/>
      <c r="C1094" s="70"/>
      <c r="D1094" s="70"/>
      <c r="E1094" s="70"/>
      <c r="F1094" s="70"/>
      <c r="G1094" s="70"/>
      <c r="H1094" s="70"/>
      <c r="I1094" s="70"/>
      <c r="J1094" s="70"/>
      <c r="K1094" s="70"/>
      <c r="L1094" s="70"/>
      <c r="M1094" s="70"/>
      <c r="N1094" s="70"/>
      <c r="O1094" s="70"/>
      <c r="P1094" s="70"/>
      <c r="Q1094" s="70"/>
      <c r="R1094" s="70"/>
      <c r="S1094" s="70"/>
      <c r="T1094" s="70"/>
      <c r="U1094" s="70"/>
      <c r="V1094" s="70"/>
      <c r="W1094" s="70"/>
      <c r="X1094" s="70"/>
      <c r="Y1094" s="70"/>
      <c r="Z1094" s="70"/>
      <c r="AA1094" s="70"/>
      <c r="AB1094" s="70"/>
      <c r="AC1094" s="70"/>
      <c r="AD1094" s="70"/>
    </row>
    <row r="1095" spans="1:30">
      <c r="A1095" s="70"/>
      <c r="B1095" s="70"/>
      <c r="C1095" s="70"/>
      <c r="D1095" s="70"/>
      <c r="E1095" s="70"/>
      <c r="F1095" s="70"/>
      <c r="G1095" s="70"/>
      <c r="H1095" s="70"/>
      <c r="I1095" s="70"/>
      <c r="J1095" s="70"/>
      <c r="K1095" s="70"/>
      <c r="L1095" s="70"/>
      <c r="M1095" s="70"/>
      <c r="N1095" s="70"/>
      <c r="O1095" s="70"/>
      <c r="P1095" s="70"/>
      <c r="Q1095" s="70"/>
      <c r="R1095" s="70"/>
      <c r="S1095" s="70"/>
      <c r="T1095" s="70"/>
      <c r="U1095" s="70"/>
      <c r="V1095" s="70"/>
      <c r="W1095" s="70"/>
      <c r="X1095" s="70"/>
      <c r="Y1095" s="70"/>
      <c r="Z1095" s="70"/>
      <c r="AA1095" s="70"/>
      <c r="AB1095" s="70"/>
      <c r="AC1095" s="70"/>
      <c r="AD1095" s="70"/>
    </row>
    <row r="1096" spans="1:30">
      <c r="A1096" s="70"/>
      <c r="B1096" s="70"/>
      <c r="C1096" s="70"/>
      <c r="D1096" s="70"/>
      <c r="E1096" s="70"/>
      <c r="F1096" s="70"/>
      <c r="G1096" s="70"/>
      <c r="H1096" s="70"/>
      <c r="I1096" s="70"/>
      <c r="J1096" s="70"/>
      <c r="K1096" s="70"/>
      <c r="L1096" s="70"/>
      <c r="M1096" s="70"/>
      <c r="N1096" s="70"/>
      <c r="O1096" s="70"/>
      <c r="P1096" s="70"/>
      <c r="Q1096" s="70"/>
      <c r="R1096" s="70"/>
      <c r="S1096" s="70"/>
      <c r="T1096" s="70"/>
      <c r="U1096" s="70"/>
      <c r="V1096" s="70"/>
      <c r="W1096" s="70"/>
      <c r="X1096" s="70"/>
      <c r="Y1096" s="70"/>
      <c r="Z1096" s="70"/>
      <c r="AA1096" s="70"/>
      <c r="AB1096" s="70"/>
      <c r="AC1096" s="70"/>
      <c r="AD1096" s="70"/>
    </row>
    <row r="1097" spans="1:30">
      <c r="A1097" s="70"/>
      <c r="B1097" s="70"/>
      <c r="C1097" s="70"/>
      <c r="D1097" s="70"/>
      <c r="E1097" s="70"/>
      <c r="F1097" s="70"/>
      <c r="G1097" s="70"/>
      <c r="H1097" s="70"/>
      <c r="I1097" s="70"/>
      <c r="J1097" s="70"/>
      <c r="K1097" s="70"/>
      <c r="L1097" s="70"/>
      <c r="M1097" s="70"/>
      <c r="N1097" s="70"/>
      <c r="O1097" s="70"/>
      <c r="P1097" s="70"/>
      <c r="Q1097" s="70"/>
      <c r="R1097" s="70"/>
      <c r="S1097" s="70"/>
      <c r="T1097" s="70"/>
      <c r="U1097" s="70"/>
      <c r="V1097" s="70"/>
      <c r="W1097" s="70"/>
      <c r="X1097" s="70"/>
      <c r="Y1097" s="70"/>
      <c r="Z1097" s="70"/>
      <c r="AA1097" s="70"/>
      <c r="AB1097" s="70"/>
      <c r="AC1097" s="70"/>
      <c r="AD1097" s="70"/>
    </row>
    <row r="1098" spans="1:30">
      <c r="A1098" s="70"/>
      <c r="B1098" s="70"/>
      <c r="C1098" s="70"/>
      <c r="D1098" s="70"/>
      <c r="E1098" s="70"/>
      <c r="F1098" s="70"/>
      <c r="G1098" s="70"/>
      <c r="H1098" s="70"/>
      <c r="I1098" s="70"/>
      <c r="J1098" s="70"/>
      <c r="K1098" s="70"/>
      <c r="L1098" s="70"/>
      <c r="M1098" s="70"/>
      <c r="N1098" s="70"/>
      <c r="O1098" s="70"/>
      <c r="P1098" s="70"/>
      <c r="Q1098" s="70"/>
      <c r="R1098" s="70"/>
      <c r="S1098" s="70"/>
      <c r="T1098" s="70"/>
      <c r="U1098" s="70"/>
      <c r="V1098" s="70"/>
      <c r="W1098" s="70"/>
      <c r="X1098" s="70"/>
      <c r="Y1098" s="70"/>
      <c r="Z1098" s="70"/>
      <c r="AA1098" s="70"/>
      <c r="AB1098" s="70"/>
      <c r="AC1098" s="70"/>
      <c r="AD1098" s="70"/>
    </row>
    <row r="1099" spans="1:30">
      <c r="A1099" s="70"/>
      <c r="B1099" s="70"/>
      <c r="C1099" s="70"/>
      <c r="D1099" s="70"/>
      <c r="E1099" s="70"/>
      <c r="F1099" s="70"/>
      <c r="G1099" s="70"/>
      <c r="H1099" s="70"/>
      <c r="I1099" s="70"/>
      <c r="J1099" s="70"/>
      <c r="K1099" s="70"/>
      <c r="L1099" s="70"/>
      <c r="M1099" s="70"/>
      <c r="N1099" s="70"/>
      <c r="O1099" s="70"/>
      <c r="P1099" s="70"/>
      <c r="Q1099" s="70"/>
      <c r="R1099" s="70"/>
      <c r="S1099" s="70"/>
      <c r="T1099" s="70"/>
      <c r="U1099" s="70"/>
      <c r="V1099" s="70"/>
      <c r="W1099" s="70"/>
      <c r="X1099" s="70"/>
      <c r="Y1099" s="70"/>
      <c r="Z1099" s="70"/>
      <c r="AA1099" s="70"/>
      <c r="AB1099" s="70"/>
      <c r="AC1099" s="70"/>
      <c r="AD1099" s="70"/>
    </row>
    <row r="1100" spans="1:30">
      <c r="A1100" s="70"/>
      <c r="B1100" s="70"/>
      <c r="C1100" s="70"/>
      <c r="D1100" s="70"/>
      <c r="E1100" s="70"/>
      <c r="F1100" s="70"/>
      <c r="G1100" s="70"/>
      <c r="H1100" s="70"/>
      <c r="I1100" s="70"/>
      <c r="J1100" s="70"/>
      <c r="K1100" s="70"/>
      <c r="L1100" s="70"/>
      <c r="M1100" s="70"/>
      <c r="N1100" s="70"/>
      <c r="O1100" s="70"/>
      <c r="P1100" s="70"/>
      <c r="Q1100" s="70"/>
      <c r="R1100" s="70"/>
      <c r="S1100" s="70"/>
      <c r="T1100" s="70"/>
      <c r="U1100" s="70"/>
      <c r="V1100" s="70"/>
      <c r="W1100" s="70"/>
      <c r="X1100" s="70"/>
      <c r="Y1100" s="70"/>
      <c r="Z1100" s="70"/>
      <c r="AA1100" s="70"/>
      <c r="AB1100" s="70"/>
      <c r="AC1100" s="70"/>
      <c r="AD1100" s="70"/>
    </row>
    <row r="1101" spans="1:30">
      <c r="A1101" s="70"/>
      <c r="B1101" s="70"/>
      <c r="C1101" s="70"/>
      <c r="D1101" s="70"/>
      <c r="E1101" s="70"/>
      <c r="F1101" s="70"/>
      <c r="G1101" s="70"/>
      <c r="H1101" s="70"/>
      <c r="I1101" s="70"/>
      <c r="J1101" s="70"/>
      <c r="K1101" s="70"/>
      <c r="L1101" s="70"/>
      <c r="M1101" s="70"/>
      <c r="N1101" s="70"/>
      <c r="O1101" s="70"/>
      <c r="P1101" s="70"/>
      <c r="Q1101" s="70"/>
      <c r="R1101" s="70"/>
      <c r="S1101" s="70"/>
      <c r="T1101" s="70"/>
      <c r="U1101" s="70"/>
      <c r="V1101" s="70"/>
      <c r="W1101" s="70"/>
      <c r="X1101" s="70"/>
      <c r="Y1101" s="70"/>
      <c r="Z1101" s="70"/>
      <c r="AA1101" s="70"/>
      <c r="AB1101" s="70"/>
      <c r="AC1101" s="70"/>
      <c r="AD1101" s="70"/>
    </row>
    <row r="1102" spans="1:30">
      <c r="A1102" s="70"/>
      <c r="B1102" s="70"/>
      <c r="C1102" s="70"/>
      <c r="D1102" s="70"/>
      <c r="E1102" s="70"/>
      <c r="F1102" s="70"/>
      <c r="G1102" s="70"/>
      <c r="H1102" s="70"/>
      <c r="I1102" s="70"/>
      <c r="J1102" s="70"/>
      <c r="K1102" s="70"/>
      <c r="L1102" s="70"/>
      <c r="M1102" s="70"/>
      <c r="N1102" s="70"/>
      <c r="O1102" s="70"/>
      <c r="P1102" s="70"/>
      <c r="Q1102" s="70"/>
      <c r="R1102" s="70"/>
      <c r="S1102" s="70"/>
      <c r="T1102" s="70"/>
      <c r="U1102" s="70"/>
      <c r="V1102" s="70"/>
      <c r="W1102" s="70"/>
      <c r="X1102" s="70"/>
      <c r="Y1102" s="70"/>
      <c r="Z1102" s="70"/>
      <c r="AA1102" s="70"/>
      <c r="AB1102" s="70"/>
      <c r="AC1102" s="70"/>
      <c r="AD1102" s="70"/>
    </row>
    <row r="1103" spans="1:30">
      <c r="A1103" s="70"/>
      <c r="B1103" s="70"/>
      <c r="C1103" s="70"/>
      <c r="D1103" s="70"/>
      <c r="E1103" s="70"/>
      <c r="F1103" s="70"/>
      <c r="G1103" s="70"/>
      <c r="H1103" s="70"/>
      <c r="I1103" s="70"/>
      <c r="J1103" s="70"/>
      <c r="K1103" s="70"/>
      <c r="L1103" s="70"/>
      <c r="M1103" s="70"/>
      <c r="N1103" s="70"/>
      <c r="O1103" s="70"/>
      <c r="P1103" s="70"/>
      <c r="Q1103" s="70"/>
      <c r="R1103" s="70"/>
      <c r="S1103" s="70"/>
      <c r="T1103" s="70"/>
      <c r="U1103" s="70"/>
      <c r="V1103" s="70"/>
      <c r="W1103" s="70"/>
      <c r="X1103" s="70"/>
      <c r="Y1103" s="70"/>
      <c r="Z1103" s="70"/>
      <c r="AA1103" s="70"/>
      <c r="AB1103" s="70"/>
      <c r="AC1103" s="70"/>
      <c r="AD1103" s="70"/>
    </row>
    <row r="1104" spans="1:30">
      <c r="A1104" s="70"/>
      <c r="B1104" s="70"/>
      <c r="C1104" s="70"/>
      <c r="D1104" s="70"/>
      <c r="E1104" s="70"/>
      <c r="F1104" s="70"/>
      <c r="G1104" s="70"/>
      <c r="H1104" s="70"/>
      <c r="I1104" s="70"/>
      <c r="J1104" s="70"/>
      <c r="K1104" s="70"/>
      <c r="L1104" s="70"/>
      <c r="M1104" s="70"/>
      <c r="N1104" s="70"/>
      <c r="O1104" s="70"/>
      <c r="P1104" s="70"/>
      <c r="Q1104" s="70"/>
      <c r="R1104" s="70"/>
      <c r="S1104" s="70"/>
      <c r="T1104" s="70"/>
      <c r="U1104" s="70"/>
      <c r="V1104" s="70"/>
      <c r="W1104" s="70"/>
      <c r="X1104" s="70"/>
      <c r="Y1104" s="70"/>
      <c r="Z1104" s="70"/>
      <c r="AA1104" s="70"/>
      <c r="AB1104" s="70"/>
      <c r="AC1104" s="70"/>
      <c r="AD1104" s="70"/>
    </row>
    <row r="1105" spans="1:30">
      <c r="A1105" s="70"/>
      <c r="B1105" s="70"/>
      <c r="C1105" s="70"/>
      <c r="D1105" s="70"/>
      <c r="E1105" s="70"/>
      <c r="F1105" s="70"/>
      <c r="G1105" s="70"/>
      <c r="H1105" s="70"/>
      <c r="I1105" s="70"/>
      <c r="J1105" s="70"/>
      <c r="K1105" s="70"/>
      <c r="L1105" s="70"/>
      <c r="M1105" s="70"/>
      <c r="N1105" s="70"/>
      <c r="O1105" s="70"/>
      <c r="P1105" s="70"/>
      <c r="Q1105" s="70"/>
      <c r="R1105" s="70"/>
      <c r="S1105" s="70"/>
      <c r="T1105" s="70"/>
      <c r="U1105" s="70"/>
      <c r="V1105" s="70"/>
      <c r="W1105" s="70"/>
      <c r="X1105" s="70"/>
      <c r="Y1105" s="70"/>
      <c r="Z1105" s="70"/>
      <c r="AA1105" s="70"/>
      <c r="AB1105" s="70"/>
      <c r="AC1105" s="70"/>
      <c r="AD1105" s="70"/>
    </row>
    <row r="1106" spans="1:30">
      <c r="A1106" s="70"/>
      <c r="B1106" s="70"/>
      <c r="C1106" s="70"/>
      <c r="D1106" s="70"/>
      <c r="E1106" s="70"/>
      <c r="F1106" s="70"/>
      <c r="G1106" s="70"/>
      <c r="H1106" s="70"/>
      <c r="I1106" s="70"/>
      <c r="J1106" s="70"/>
      <c r="K1106" s="70"/>
      <c r="L1106" s="70"/>
      <c r="M1106" s="70"/>
      <c r="N1106" s="70"/>
      <c r="O1106" s="70"/>
      <c r="P1106" s="70"/>
      <c r="Q1106" s="70"/>
      <c r="R1106" s="70"/>
      <c r="S1106" s="70"/>
      <c r="T1106" s="70"/>
      <c r="U1106" s="70"/>
      <c r="V1106" s="70"/>
      <c r="W1106" s="70"/>
      <c r="X1106" s="70"/>
      <c r="Y1106" s="70"/>
      <c r="Z1106" s="70"/>
      <c r="AA1106" s="70"/>
      <c r="AB1106" s="70"/>
      <c r="AC1106" s="70"/>
      <c r="AD1106" s="70"/>
    </row>
    <row r="1107" spans="1:30">
      <c r="A1107" s="70"/>
      <c r="B1107" s="70"/>
      <c r="C1107" s="70"/>
      <c r="D1107" s="70"/>
      <c r="E1107" s="70"/>
      <c r="F1107" s="70"/>
      <c r="G1107" s="70"/>
      <c r="H1107" s="70"/>
      <c r="I1107" s="70"/>
      <c r="J1107" s="70"/>
      <c r="K1107" s="70"/>
      <c r="L1107" s="70"/>
      <c r="M1107" s="70"/>
      <c r="N1107" s="70"/>
      <c r="O1107" s="70"/>
      <c r="P1107" s="70"/>
      <c r="Q1107" s="70"/>
      <c r="R1107" s="70"/>
      <c r="S1107" s="70"/>
      <c r="T1107" s="70"/>
      <c r="U1107" s="70"/>
      <c r="V1107" s="70"/>
      <c r="W1107" s="70"/>
      <c r="X1107" s="70"/>
      <c r="Y1107" s="70"/>
      <c r="Z1107" s="70"/>
      <c r="AA1107" s="70"/>
      <c r="AB1107" s="70"/>
      <c r="AC1107" s="70"/>
      <c r="AD1107" s="70"/>
    </row>
    <row r="1108" spans="1:30">
      <c r="A1108" s="70"/>
      <c r="B1108" s="70"/>
      <c r="C1108" s="70"/>
      <c r="D1108" s="70"/>
      <c r="E1108" s="70"/>
      <c r="F1108" s="70"/>
      <c r="G1108" s="70"/>
      <c r="H1108" s="70"/>
      <c r="I1108" s="70"/>
      <c r="J1108" s="70"/>
      <c r="K1108" s="70"/>
      <c r="L1108" s="70"/>
      <c r="M1108" s="70"/>
      <c r="N1108" s="70"/>
      <c r="O1108" s="70"/>
      <c r="P1108" s="70"/>
      <c r="Q1108" s="70"/>
      <c r="R1108" s="70"/>
      <c r="S1108" s="70"/>
      <c r="T1108" s="70"/>
      <c r="U1108" s="70"/>
      <c r="V1108" s="70"/>
      <c r="W1108" s="70"/>
      <c r="X1108" s="70"/>
      <c r="Y1108" s="70"/>
      <c r="Z1108" s="70"/>
      <c r="AA1108" s="70"/>
      <c r="AB1108" s="70"/>
      <c r="AC1108" s="70"/>
      <c r="AD1108" s="70"/>
    </row>
    <row r="1109" spans="1:30">
      <c r="A1109" s="70"/>
      <c r="B1109" s="70"/>
      <c r="C1109" s="70"/>
      <c r="D1109" s="70"/>
      <c r="E1109" s="70"/>
      <c r="F1109" s="70"/>
      <c r="G1109" s="70"/>
      <c r="H1109" s="70"/>
      <c r="I1109" s="70"/>
      <c r="J1109" s="70"/>
      <c r="K1109" s="70"/>
      <c r="L1109" s="70"/>
      <c r="M1109" s="70"/>
      <c r="N1109" s="70"/>
      <c r="O1109" s="70"/>
      <c r="P1109" s="70"/>
      <c r="Q1109" s="70"/>
      <c r="R1109" s="70"/>
      <c r="S1109" s="70"/>
      <c r="T1109" s="70"/>
      <c r="U1109" s="70"/>
      <c r="V1109" s="70"/>
      <c r="W1109" s="70"/>
      <c r="X1109" s="70"/>
      <c r="Y1109" s="70"/>
      <c r="Z1109" s="70"/>
      <c r="AA1109" s="70"/>
      <c r="AB1109" s="70"/>
      <c r="AC1109" s="70"/>
      <c r="AD1109" s="70"/>
    </row>
    <row r="1110" spans="1:30">
      <c r="A1110" s="70"/>
      <c r="B1110" s="70"/>
      <c r="C1110" s="70"/>
      <c r="D1110" s="70"/>
      <c r="E1110" s="70"/>
      <c r="F1110" s="70"/>
      <c r="G1110" s="70"/>
      <c r="H1110" s="70"/>
      <c r="I1110" s="70"/>
      <c r="J1110" s="70"/>
      <c r="K1110" s="70"/>
      <c r="L1110" s="70"/>
      <c r="M1110" s="70"/>
      <c r="N1110" s="70"/>
      <c r="O1110" s="70"/>
      <c r="P1110" s="70"/>
      <c r="Q1110" s="70"/>
      <c r="R1110" s="70"/>
      <c r="S1110" s="70"/>
      <c r="T1110" s="70"/>
      <c r="U1110" s="70"/>
      <c r="V1110" s="70"/>
      <c r="W1110" s="70"/>
      <c r="X1110" s="70"/>
      <c r="Y1110" s="70"/>
      <c r="Z1110" s="70"/>
      <c r="AA1110" s="70"/>
      <c r="AB1110" s="70"/>
      <c r="AC1110" s="70"/>
      <c r="AD1110" s="70"/>
    </row>
    <row r="1111" spans="1:30">
      <c r="A1111" s="70"/>
      <c r="B1111" s="70"/>
      <c r="C1111" s="70"/>
      <c r="D1111" s="70"/>
      <c r="E1111" s="70"/>
      <c r="F1111" s="70"/>
      <c r="G1111" s="70"/>
      <c r="H1111" s="70"/>
      <c r="I1111" s="70"/>
      <c r="J1111" s="70"/>
      <c r="K1111" s="70"/>
      <c r="L1111" s="70"/>
      <c r="M1111" s="70"/>
      <c r="N1111" s="70"/>
      <c r="O1111" s="70"/>
      <c r="P1111" s="70"/>
      <c r="Q1111" s="70"/>
      <c r="R1111" s="70"/>
      <c r="S1111" s="70"/>
      <c r="T1111" s="70"/>
      <c r="U1111" s="70"/>
      <c r="V1111" s="70"/>
      <c r="W1111" s="70"/>
      <c r="X1111" s="70"/>
      <c r="Y1111" s="70"/>
      <c r="Z1111" s="70"/>
      <c r="AA1111" s="70"/>
      <c r="AB1111" s="70"/>
      <c r="AC1111" s="70"/>
      <c r="AD1111" s="70"/>
    </row>
    <row r="1112" spans="1:30">
      <c r="A1112" s="70"/>
      <c r="B1112" s="70"/>
      <c r="C1112" s="70"/>
      <c r="D1112" s="70"/>
      <c r="E1112" s="70"/>
      <c r="F1112" s="70"/>
      <c r="G1112" s="70"/>
      <c r="H1112" s="70"/>
      <c r="I1112" s="70"/>
      <c r="J1112" s="70"/>
      <c r="K1112" s="70"/>
      <c r="L1112" s="70"/>
      <c r="M1112" s="70"/>
      <c r="N1112" s="70"/>
      <c r="O1112" s="70"/>
      <c r="P1112" s="70"/>
      <c r="Q1112" s="70"/>
      <c r="R1112" s="70"/>
      <c r="S1112" s="70"/>
      <c r="T1112" s="70"/>
      <c r="U1112" s="70"/>
      <c r="V1112" s="70"/>
      <c r="W1112" s="70"/>
      <c r="X1112" s="70"/>
      <c r="Y1112" s="70"/>
      <c r="Z1112" s="70"/>
      <c r="AA1112" s="70"/>
      <c r="AB1112" s="70"/>
      <c r="AC1112" s="70"/>
      <c r="AD1112" s="70"/>
    </row>
    <row r="1113" spans="1:30">
      <c r="A1113" s="70"/>
      <c r="B1113" s="70"/>
      <c r="C1113" s="70"/>
      <c r="D1113" s="70"/>
      <c r="E1113" s="70"/>
      <c r="F1113" s="70"/>
      <c r="G1113" s="70"/>
      <c r="H1113" s="70"/>
      <c r="I1113" s="70"/>
      <c r="J1113" s="70"/>
      <c r="K1113" s="70"/>
      <c r="L1113" s="70"/>
      <c r="M1113" s="70"/>
      <c r="N1113" s="70"/>
      <c r="O1113" s="70"/>
      <c r="P1113" s="70"/>
      <c r="Q1113" s="70"/>
      <c r="R1113" s="70"/>
      <c r="S1113" s="70"/>
      <c r="T1113" s="70"/>
      <c r="U1113" s="70"/>
      <c r="V1113" s="70"/>
      <c r="W1113" s="70"/>
      <c r="X1113" s="70"/>
      <c r="Y1113" s="70"/>
      <c r="Z1113" s="70"/>
      <c r="AA1113" s="70"/>
      <c r="AB1113" s="70"/>
      <c r="AC1113" s="70"/>
      <c r="AD1113" s="70"/>
    </row>
    <row r="1114" spans="1:30">
      <c r="A1114" s="70"/>
      <c r="B1114" s="70"/>
      <c r="C1114" s="70"/>
      <c r="D1114" s="70"/>
      <c r="E1114" s="70"/>
      <c r="F1114" s="70"/>
      <c r="G1114" s="70"/>
      <c r="H1114" s="70"/>
      <c r="I1114" s="70"/>
      <c r="J1114" s="70"/>
      <c r="K1114" s="70"/>
      <c r="L1114" s="70"/>
      <c r="M1114" s="70"/>
      <c r="N1114" s="70"/>
      <c r="O1114" s="70"/>
      <c r="P1114" s="70"/>
      <c r="Q1114" s="70"/>
      <c r="R1114" s="70"/>
      <c r="S1114" s="70"/>
      <c r="T1114" s="70"/>
      <c r="U1114" s="70"/>
      <c r="V1114" s="70"/>
      <c r="W1114" s="70"/>
      <c r="X1114" s="70"/>
      <c r="Y1114" s="70"/>
      <c r="Z1114" s="70"/>
      <c r="AA1114" s="70"/>
      <c r="AB1114" s="70"/>
      <c r="AC1114" s="70"/>
      <c r="AD1114" s="70"/>
    </row>
    <row r="1115" spans="1:30">
      <c r="A1115" s="70"/>
      <c r="B1115" s="70"/>
      <c r="C1115" s="70"/>
      <c r="D1115" s="70"/>
      <c r="E1115" s="70"/>
      <c r="F1115" s="70"/>
      <c r="G1115" s="70"/>
      <c r="H1115" s="70"/>
      <c r="I1115" s="70"/>
      <c r="J1115" s="70"/>
      <c r="K1115" s="70"/>
      <c r="L1115" s="70"/>
      <c r="M1115" s="70"/>
      <c r="N1115" s="70"/>
      <c r="O1115" s="70"/>
      <c r="P1115" s="70"/>
      <c r="Q1115" s="70"/>
      <c r="R1115" s="70"/>
      <c r="S1115" s="70"/>
      <c r="T1115" s="70"/>
      <c r="U1115" s="70"/>
      <c r="V1115" s="70"/>
      <c r="W1115" s="70"/>
      <c r="X1115" s="70"/>
      <c r="Y1115" s="70"/>
      <c r="Z1115" s="70"/>
      <c r="AA1115" s="70"/>
      <c r="AB1115" s="70"/>
      <c r="AC1115" s="70"/>
      <c r="AD1115" s="70"/>
    </row>
    <row r="1116" spans="1:30">
      <c r="A1116" s="70"/>
      <c r="B1116" s="70"/>
      <c r="C1116" s="70"/>
      <c r="D1116" s="70"/>
      <c r="E1116" s="70"/>
      <c r="F1116" s="70"/>
      <c r="G1116" s="70"/>
      <c r="H1116" s="70"/>
      <c r="I1116" s="70"/>
      <c r="J1116" s="70"/>
      <c r="K1116" s="70"/>
      <c r="L1116" s="70"/>
      <c r="M1116" s="70"/>
      <c r="N1116" s="70"/>
      <c r="O1116" s="70"/>
      <c r="P1116" s="70"/>
      <c r="Q1116" s="70"/>
      <c r="R1116" s="70"/>
      <c r="S1116" s="70"/>
      <c r="T1116" s="70"/>
      <c r="U1116" s="70"/>
      <c r="V1116" s="70"/>
      <c r="W1116" s="70"/>
      <c r="X1116" s="70"/>
      <c r="Y1116" s="70"/>
      <c r="Z1116" s="70"/>
      <c r="AA1116" s="70"/>
      <c r="AB1116" s="70"/>
      <c r="AC1116" s="70"/>
      <c r="AD1116" s="70"/>
    </row>
    <row r="1117" spans="1:30">
      <c r="A1117" s="70"/>
      <c r="B1117" s="70"/>
      <c r="C1117" s="70"/>
      <c r="D1117" s="70"/>
      <c r="E1117" s="70"/>
      <c r="F1117" s="70"/>
      <c r="G1117" s="70"/>
      <c r="H1117" s="70"/>
      <c r="I1117" s="70"/>
      <c r="J1117" s="70"/>
      <c r="K1117" s="70"/>
      <c r="L1117" s="70"/>
      <c r="M1117" s="70"/>
      <c r="N1117" s="70"/>
      <c r="O1117" s="70"/>
      <c r="P1117" s="70"/>
      <c r="Q1117" s="70"/>
      <c r="R1117" s="70"/>
      <c r="S1117" s="70"/>
      <c r="T1117" s="70"/>
      <c r="U1117" s="70"/>
      <c r="V1117" s="70"/>
      <c r="W1117" s="70"/>
      <c r="X1117" s="70"/>
      <c r="Y1117" s="70"/>
      <c r="Z1117" s="70"/>
      <c r="AA1117" s="70"/>
      <c r="AB1117" s="70"/>
      <c r="AC1117" s="70"/>
      <c r="AD1117" s="70"/>
    </row>
    <row r="1118" spans="1:30">
      <c r="A1118" s="70"/>
      <c r="B1118" s="70"/>
      <c r="C1118" s="70"/>
      <c r="D1118" s="70"/>
      <c r="E1118" s="70"/>
      <c r="F1118" s="70"/>
      <c r="G1118" s="70"/>
      <c r="H1118" s="70"/>
      <c r="I1118" s="70"/>
      <c r="J1118" s="70"/>
      <c r="K1118" s="70"/>
      <c r="L1118" s="70"/>
      <c r="M1118" s="70"/>
      <c r="N1118" s="70"/>
      <c r="O1118" s="70"/>
      <c r="P1118" s="70"/>
      <c r="Q1118" s="70"/>
      <c r="R1118" s="70"/>
      <c r="S1118" s="70"/>
      <c r="T1118" s="70"/>
      <c r="U1118" s="70"/>
      <c r="V1118" s="70"/>
      <c r="W1118" s="70"/>
      <c r="X1118" s="70"/>
      <c r="Y1118" s="70"/>
      <c r="Z1118" s="70"/>
      <c r="AA1118" s="70"/>
      <c r="AB1118" s="70"/>
      <c r="AC1118" s="70"/>
      <c r="AD1118" s="70"/>
    </row>
    <row r="1119" spans="1:30">
      <c r="A1119" s="70"/>
      <c r="B1119" s="70"/>
      <c r="C1119" s="70"/>
      <c r="D1119" s="70"/>
      <c r="E1119" s="70"/>
      <c r="F1119" s="70"/>
      <c r="G1119" s="70"/>
      <c r="H1119" s="70"/>
      <c r="I1119" s="70"/>
      <c r="J1119" s="70"/>
      <c r="K1119" s="70"/>
      <c r="L1119" s="70"/>
      <c r="M1119" s="70"/>
      <c r="N1119" s="70"/>
      <c r="O1119" s="70"/>
      <c r="P1119" s="70"/>
      <c r="Q1119" s="70"/>
      <c r="R1119" s="70"/>
      <c r="S1119" s="70"/>
      <c r="T1119" s="70"/>
      <c r="U1119" s="70"/>
      <c r="V1119" s="70"/>
      <c r="W1119" s="70"/>
      <c r="X1119" s="70"/>
      <c r="Y1119" s="70"/>
      <c r="Z1119" s="70"/>
      <c r="AA1119" s="70"/>
      <c r="AB1119" s="70"/>
      <c r="AC1119" s="70"/>
      <c r="AD1119" s="70"/>
    </row>
    <row r="1120" spans="1:30">
      <c r="A1120" s="70"/>
      <c r="B1120" s="70"/>
      <c r="C1120" s="70"/>
      <c r="D1120" s="70"/>
      <c r="E1120" s="70"/>
      <c r="F1120" s="70"/>
      <c r="G1120" s="70"/>
      <c r="H1120" s="70"/>
      <c r="I1120" s="70"/>
      <c r="J1120" s="70"/>
      <c r="K1120" s="70"/>
      <c r="L1120" s="70"/>
      <c r="M1120" s="70"/>
      <c r="N1120" s="70"/>
      <c r="O1120" s="70"/>
      <c r="P1120" s="70"/>
      <c r="Q1120" s="70"/>
      <c r="R1120" s="70"/>
      <c r="S1120" s="70"/>
      <c r="T1120" s="70"/>
      <c r="U1120" s="70"/>
      <c r="V1120" s="70"/>
      <c r="W1120" s="70"/>
      <c r="X1120" s="70"/>
      <c r="Y1120" s="70"/>
      <c r="Z1120" s="70"/>
      <c r="AA1120" s="70"/>
      <c r="AB1120" s="70"/>
      <c r="AC1120" s="70"/>
      <c r="AD1120" s="70"/>
    </row>
    <row r="1121" spans="1:30">
      <c r="A1121" s="70"/>
      <c r="B1121" s="70"/>
      <c r="C1121" s="70"/>
      <c r="D1121" s="70"/>
      <c r="E1121" s="70"/>
      <c r="F1121" s="70"/>
      <c r="G1121" s="70"/>
      <c r="H1121" s="70"/>
      <c r="I1121" s="70"/>
      <c r="J1121" s="70"/>
      <c r="K1121" s="70"/>
      <c r="L1121" s="70"/>
      <c r="M1121" s="70"/>
      <c r="N1121" s="70"/>
      <c r="O1121" s="70"/>
      <c r="P1121" s="70"/>
      <c r="Q1121" s="70"/>
      <c r="R1121" s="70"/>
      <c r="S1121" s="70"/>
      <c r="T1121" s="70"/>
      <c r="U1121" s="70"/>
      <c r="V1121" s="70"/>
      <c r="W1121" s="70"/>
      <c r="X1121" s="70"/>
      <c r="Y1121" s="70"/>
      <c r="Z1121" s="70"/>
      <c r="AA1121" s="70"/>
      <c r="AB1121" s="70"/>
      <c r="AC1121" s="70"/>
      <c r="AD1121" s="70"/>
    </row>
    <row r="1122" spans="1:30">
      <c r="A1122" s="70"/>
      <c r="B1122" s="70"/>
      <c r="C1122" s="70"/>
      <c r="D1122" s="70"/>
      <c r="E1122" s="70"/>
      <c r="F1122" s="70"/>
      <c r="G1122" s="70"/>
      <c r="H1122" s="70"/>
      <c r="I1122" s="70"/>
      <c r="J1122" s="70"/>
      <c r="K1122" s="70"/>
      <c r="L1122" s="70"/>
      <c r="M1122" s="70"/>
      <c r="N1122" s="70"/>
      <c r="O1122" s="70"/>
      <c r="P1122" s="70"/>
      <c r="Q1122" s="70"/>
      <c r="R1122" s="70"/>
      <c r="S1122" s="70"/>
      <c r="T1122" s="70"/>
      <c r="U1122" s="70"/>
      <c r="V1122" s="70"/>
      <c r="W1122" s="70"/>
      <c r="X1122" s="70"/>
      <c r="Y1122" s="70"/>
      <c r="Z1122" s="70"/>
      <c r="AA1122" s="70"/>
      <c r="AB1122" s="70"/>
      <c r="AC1122" s="70"/>
      <c r="AD1122" s="70"/>
    </row>
    <row r="1123" spans="1:30">
      <c r="A1123" s="70"/>
      <c r="B1123" s="70"/>
      <c r="C1123" s="70"/>
      <c r="D1123" s="70"/>
      <c r="E1123" s="70"/>
      <c r="F1123" s="70"/>
      <c r="G1123" s="70"/>
      <c r="H1123" s="70"/>
      <c r="I1123" s="70"/>
      <c r="J1123" s="70"/>
      <c r="K1123" s="70"/>
      <c r="L1123" s="70"/>
      <c r="M1123" s="70"/>
      <c r="N1123" s="70"/>
      <c r="O1123" s="70"/>
      <c r="P1123" s="70"/>
      <c r="Q1123" s="70"/>
      <c r="R1123" s="70"/>
      <c r="S1123" s="70"/>
      <c r="T1123" s="70"/>
      <c r="U1123" s="70"/>
      <c r="V1123" s="70"/>
      <c r="W1123" s="70"/>
      <c r="X1123" s="70"/>
      <c r="Y1123" s="70"/>
      <c r="Z1123" s="70"/>
      <c r="AA1123" s="70"/>
      <c r="AB1123" s="70"/>
      <c r="AC1123" s="70"/>
      <c r="AD1123" s="70"/>
    </row>
    <row r="1124" spans="1:30">
      <c r="A1124" s="70"/>
      <c r="B1124" s="70"/>
      <c r="C1124" s="70"/>
      <c r="D1124" s="70"/>
      <c r="E1124" s="70"/>
      <c r="F1124" s="70"/>
      <c r="G1124" s="70"/>
      <c r="H1124" s="70"/>
      <c r="I1124" s="70"/>
      <c r="J1124" s="70"/>
      <c r="K1124" s="70"/>
      <c r="L1124" s="70"/>
      <c r="M1124" s="70"/>
      <c r="N1124" s="70"/>
      <c r="O1124" s="70"/>
      <c r="P1124" s="70"/>
      <c r="Q1124" s="70"/>
      <c r="R1124" s="70"/>
      <c r="S1124" s="70"/>
      <c r="T1124" s="70"/>
      <c r="U1124" s="70"/>
      <c r="V1124" s="70"/>
      <c r="W1124" s="70"/>
      <c r="X1124" s="70"/>
      <c r="Y1124" s="70"/>
      <c r="Z1124" s="70"/>
      <c r="AA1124" s="70"/>
      <c r="AB1124" s="70"/>
      <c r="AC1124" s="70"/>
      <c r="AD1124" s="70"/>
    </row>
    <row r="1125" spans="1:30">
      <c r="A1125" s="70"/>
      <c r="B1125" s="70"/>
      <c r="C1125" s="70"/>
      <c r="D1125" s="70"/>
      <c r="E1125" s="70"/>
      <c r="F1125" s="70"/>
      <c r="G1125" s="70"/>
      <c r="H1125" s="70"/>
      <c r="I1125" s="70"/>
      <c r="J1125" s="70"/>
      <c r="K1125" s="70"/>
      <c r="L1125" s="70"/>
      <c r="M1125" s="70"/>
      <c r="N1125" s="70"/>
      <c r="O1125" s="70"/>
      <c r="P1125" s="70"/>
      <c r="Q1125" s="70"/>
      <c r="R1125" s="70"/>
      <c r="S1125" s="70"/>
      <c r="T1125" s="70"/>
      <c r="U1125" s="70"/>
      <c r="V1125" s="70"/>
      <c r="W1125" s="70"/>
      <c r="X1125" s="70"/>
      <c r="Y1125" s="70"/>
      <c r="Z1125" s="70"/>
      <c r="AA1125" s="70"/>
      <c r="AB1125" s="70"/>
      <c r="AC1125" s="70"/>
      <c r="AD1125" s="70"/>
    </row>
    <row r="1126" spans="1:30">
      <c r="A1126" s="70"/>
      <c r="B1126" s="70"/>
      <c r="C1126" s="70"/>
      <c r="D1126" s="70"/>
      <c r="E1126" s="70"/>
      <c r="F1126" s="70"/>
      <c r="G1126" s="70"/>
      <c r="H1126" s="70"/>
      <c r="I1126" s="70"/>
      <c r="J1126" s="70"/>
      <c r="K1126" s="70"/>
      <c r="L1126" s="70"/>
      <c r="M1126" s="70"/>
      <c r="N1126" s="70"/>
      <c r="O1126" s="70"/>
      <c r="P1126" s="70"/>
      <c r="Q1126" s="70"/>
      <c r="R1126" s="70"/>
      <c r="S1126" s="70"/>
      <c r="T1126" s="70"/>
      <c r="U1126" s="70"/>
      <c r="V1126" s="70"/>
      <c r="W1126" s="70"/>
      <c r="X1126" s="70"/>
      <c r="Y1126" s="70"/>
      <c r="Z1126" s="70"/>
      <c r="AA1126" s="70"/>
      <c r="AB1126" s="70"/>
      <c r="AC1126" s="70"/>
      <c r="AD1126" s="70"/>
    </row>
    <row r="1127" spans="1:30">
      <c r="A1127" s="70"/>
      <c r="B1127" s="70"/>
      <c r="C1127" s="70"/>
      <c r="D1127" s="70"/>
      <c r="E1127" s="70"/>
      <c r="F1127" s="70"/>
      <c r="G1127" s="70"/>
      <c r="H1127" s="70"/>
      <c r="I1127" s="70"/>
      <c r="J1127" s="70"/>
      <c r="K1127" s="70"/>
      <c r="L1127" s="70"/>
      <c r="M1127" s="70"/>
      <c r="N1127" s="70"/>
      <c r="O1127" s="70"/>
      <c r="P1127" s="70"/>
      <c r="Q1127" s="70"/>
      <c r="R1127" s="70"/>
      <c r="S1127" s="70"/>
      <c r="T1127" s="70"/>
      <c r="U1127" s="70"/>
      <c r="V1127" s="70"/>
      <c r="W1127" s="70"/>
      <c r="X1127" s="70"/>
      <c r="Y1127" s="70"/>
      <c r="Z1127" s="70"/>
      <c r="AA1127" s="70"/>
      <c r="AB1127" s="70"/>
      <c r="AC1127" s="70"/>
      <c r="AD1127" s="70"/>
    </row>
    <row r="1128" spans="1:30">
      <c r="A1128" s="70"/>
      <c r="B1128" s="70"/>
      <c r="C1128" s="70"/>
      <c r="D1128" s="70"/>
      <c r="E1128" s="70"/>
      <c r="F1128" s="70"/>
      <c r="G1128" s="70"/>
      <c r="H1128" s="70"/>
      <c r="I1128" s="70"/>
      <c r="J1128" s="70"/>
      <c r="K1128" s="70"/>
      <c r="L1128" s="70"/>
      <c r="M1128" s="70"/>
      <c r="N1128" s="70"/>
      <c r="O1128" s="70"/>
      <c r="P1128" s="70"/>
      <c r="Q1128" s="70"/>
      <c r="R1128" s="70"/>
      <c r="S1128" s="70"/>
      <c r="T1128" s="70"/>
      <c r="U1128" s="70"/>
      <c r="V1128" s="70"/>
      <c r="W1128" s="70"/>
      <c r="X1128" s="70"/>
      <c r="Y1128" s="70"/>
      <c r="Z1128" s="70"/>
      <c r="AA1128" s="70"/>
      <c r="AB1128" s="70"/>
      <c r="AC1128" s="70"/>
      <c r="AD1128" s="70"/>
    </row>
    <row r="1129" spans="1:30">
      <c r="A1129" s="70"/>
      <c r="B1129" s="70"/>
      <c r="C1129" s="70"/>
      <c r="D1129" s="70"/>
      <c r="E1129" s="70"/>
      <c r="F1129" s="70"/>
      <c r="G1129" s="70"/>
      <c r="H1129" s="70"/>
      <c r="I1129" s="70"/>
      <c r="J1129" s="70"/>
      <c r="K1129" s="70"/>
      <c r="L1129" s="70"/>
      <c r="M1129" s="70"/>
      <c r="N1129" s="70"/>
      <c r="O1129" s="70"/>
      <c r="P1129" s="70"/>
      <c r="Q1129" s="70"/>
      <c r="R1129" s="70"/>
      <c r="S1129" s="70"/>
      <c r="T1129" s="70"/>
      <c r="U1129" s="70"/>
      <c r="V1129" s="70"/>
      <c r="W1129" s="70"/>
      <c r="X1129" s="70"/>
      <c r="Y1129" s="70"/>
      <c r="Z1129" s="70"/>
      <c r="AA1129" s="70"/>
      <c r="AB1129" s="70"/>
      <c r="AC1129" s="70"/>
      <c r="AD1129" s="70"/>
    </row>
    <row r="1130" spans="1:30">
      <c r="A1130" s="70"/>
      <c r="B1130" s="70"/>
      <c r="C1130" s="70"/>
      <c r="D1130" s="70"/>
      <c r="E1130" s="70"/>
      <c r="F1130" s="70"/>
      <c r="G1130" s="70"/>
      <c r="H1130" s="70"/>
      <c r="I1130" s="70"/>
      <c r="J1130" s="70"/>
      <c r="K1130" s="70"/>
      <c r="L1130" s="70"/>
      <c r="M1130" s="70"/>
      <c r="N1130" s="70"/>
      <c r="O1130" s="70"/>
      <c r="P1130" s="70"/>
      <c r="Q1130" s="70"/>
      <c r="R1130" s="70"/>
      <c r="S1130" s="70"/>
      <c r="T1130" s="70"/>
      <c r="U1130" s="70"/>
      <c r="V1130" s="70"/>
      <c r="W1130" s="70"/>
      <c r="X1130" s="70"/>
      <c r="Y1130" s="70"/>
      <c r="Z1130" s="70"/>
      <c r="AA1130" s="70"/>
      <c r="AB1130" s="70"/>
      <c r="AC1130" s="70"/>
      <c r="AD1130" s="70"/>
    </row>
    <row r="1131" spans="1:30">
      <c r="A1131" s="70"/>
      <c r="B1131" s="70"/>
      <c r="C1131" s="70"/>
      <c r="D1131" s="70"/>
      <c r="E1131" s="70"/>
      <c r="F1131" s="70"/>
      <c r="G1131" s="70"/>
      <c r="H1131" s="70"/>
      <c r="I1131" s="70"/>
      <c r="J1131" s="70"/>
      <c r="K1131" s="70"/>
      <c r="L1131" s="70"/>
      <c r="M1131" s="70"/>
      <c r="N1131" s="70"/>
      <c r="O1131" s="70"/>
      <c r="P1131" s="70"/>
      <c r="Q1131" s="70"/>
      <c r="R1131" s="70"/>
      <c r="S1131" s="70"/>
      <c r="T1131" s="70"/>
      <c r="U1131" s="70"/>
      <c r="V1131" s="70"/>
      <c r="W1131" s="70"/>
      <c r="X1131" s="70"/>
      <c r="Y1131" s="70"/>
      <c r="Z1131" s="70"/>
      <c r="AA1131" s="70"/>
      <c r="AB1131" s="70"/>
      <c r="AC1131" s="70"/>
      <c r="AD1131" s="70"/>
    </row>
    <row r="1132" spans="1:30">
      <c r="A1132" s="70"/>
      <c r="B1132" s="70"/>
      <c r="C1132" s="70"/>
      <c r="D1132" s="70"/>
      <c r="E1132" s="70"/>
      <c r="F1132" s="70"/>
      <c r="G1132" s="70"/>
      <c r="H1132" s="70"/>
      <c r="I1132" s="70"/>
      <c r="J1132" s="70"/>
      <c r="K1132" s="70"/>
      <c r="L1132" s="70"/>
      <c r="M1132" s="70"/>
      <c r="N1132" s="70"/>
      <c r="O1132" s="70"/>
      <c r="P1132" s="70"/>
      <c r="Q1132" s="70"/>
      <c r="R1132" s="70"/>
      <c r="S1132" s="70"/>
      <c r="T1132" s="70"/>
      <c r="U1132" s="70"/>
      <c r="V1132" s="70"/>
      <c r="W1132" s="70"/>
      <c r="X1132" s="70"/>
      <c r="Y1132" s="70"/>
      <c r="Z1132" s="70"/>
      <c r="AA1132" s="70"/>
      <c r="AB1132" s="70"/>
      <c r="AC1132" s="70"/>
      <c r="AD1132" s="70"/>
    </row>
    <row r="1133" spans="1:30">
      <c r="A1133" s="70"/>
      <c r="B1133" s="70"/>
      <c r="C1133" s="70"/>
      <c r="D1133" s="70"/>
      <c r="E1133" s="70"/>
      <c r="F1133" s="70"/>
      <c r="G1133" s="70"/>
      <c r="H1133" s="70"/>
      <c r="I1133" s="70"/>
      <c r="J1133" s="70"/>
      <c r="K1133" s="70"/>
      <c r="L1133" s="70"/>
      <c r="M1133" s="70"/>
      <c r="N1133" s="70"/>
      <c r="O1133" s="70"/>
      <c r="P1133" s="70"/>
      <c r="Q1133" s="70"/>
      <c r="R1133" s="70"/>
      <c r="S1133" s="70"/>
      <c r="T1133" s="70"/>
      <c r="U1133" s="70"/>
      <c r="V1133" s="70"/>
      <c r="W1133" s="70"/>
      <c r="X1133" s="70"/>
      <c r="Y1133" s="70"/>
      <c r="Z1133" s="70"/>
      <c r="AA1133" s="70"/>
      <c r="AB1133" s="70"/>
      <c r="AC1133" s="70"/>
      <c r="AD1133" s="70"/>
    </row>
    <row r="1134" spans="1:30">
      <c r="A1134" s="70"/>
      <c r="B1134" s="70"/>
      <c r="C1134" s="70"/>
      <c r="D1134" s="70"/>
      <c r="E1134" s="70"/>
      <c r="F1134" s="70"/>
      <c r="G1134" s="70"/>
      <c r="H1134" s="70"/>
      <c r="I1134" s="70"/>
      <c r="J1134" s="70"/>
      <c r="K1134" s="70"/>
      <c r="L1134" s="70"/>
      <c r="M1134" s="70"/>
      <c r="N1134" s="70"/>
      <c r="O1134" s="70"/>
      <c r="P1134" s="70"/>
      <c r="Q1134" s="70"/>
      <c r="R1134" s="70"/>
      <c r="S1134" s="70"/>
      <c r="T1134" s="70"/>
      <c r="U1134" s="70"/>
      <c r="V1134" s="70"/>
      <c r="W1134" s="70"/>
      <c r="X1134" s="70"/>
      <c r="Y1134" s="70"/>
      <c r="Z1134" s="70"/>
      <c r="AA1134" s="70"/>
      <c r="AB1134" s="70"/>
      <c r="AC1134" s="70"/>
      <c r="AD1134" s="70"/>
    </row>
    <row r="1135" spans="1:30">
      <c r="A1135" s="70"/>
      <c r="B1135" s="70"/>
      <c r="C1135" s="70"/>
      <c r="D1135" s="70"/>
      <c r="E1135" s="70"/>
      <c r="F1135" s="70"/>
      <c r="G1135" s="70"/>
      <c r="H1135" s="70"/>
      <c r="I1135" s="70"/>
      <c r="J1135" s="70"/>
      <c r="K1135" s="70"/>
      <c r="L1135" s="70"/>
      <c r="M1135" s="70"/>
      <c r="N1135" s="70"/>
      <c r="O1135" s="70"/>
      <c r="P1135" s="70"/>
      <c r="Q1135" s="70"/>
      <c r="R1135" s="70"/>
      <c r="S1135" s="70"/>
      <c r="T1135" s="70"/>
      <c r="U1135" s="70"/>
      <c r="V1135" s="70"/>
      <c r="W1135" s="70"/>
      <c r="X1135" s="70"/>
      <c r="Y1135" s="70"/>
      <c r="Z1135" s="70"/>
      <c r="AA1135" s="70"/>
      <c r="AB1135" s="70"/>
      <c r="AC1135" s="70"/>
      <c r="AD1135" s="70"/>
    </row>
    <row r="1136" spans="1:30">
      <c r="A1136" s="70"/>
      <c r="B1136" s="70"/>
      <c r="C1136" s="70"/>
      <c r="D1136" s="70"/>
      <c r="E1136" s="70"/>
      <c r="F1136" s="70"/>
      <c r="G1136" s="70"/>
      <c r="H1136" s="70"/>
      <c r="I1136" s="70"/>
      <c r="J1136" s="70"/>
      <c r="K1136" s="70"/>
      <c r="L1136" s="70"/>
      <c r="M1136" s="70"/>
      <c r="N1136" s="70"/>
      <c r="O1136" s="70"/>
      <c r="P1136" s="70"/>
      <c r="Q1136" s="70"/>
      <c r="R1136" s="70"/>
      <c r="S1136" s="70"/>
      <c r="T1136" s="70"/>
      <c r="U1136" s="70"/>
      <c r="V1136" s="70"/>
      <c r="W1136" s="70"/>
      <c r="X1136" s="70"/>
      <c r="Y1136" s="70"/>
      <c r="Z1136" s="70"/>
      <c r="AA1136" s="70"/>
      <c r="AB1136" s="70"/>
      <c r="AC1136" s="70"/>
      <c r="AD1136" s="70"/>
    </row>
    <row r="1137" spans="1:30">
      <c r="A1137" s="70"/>
      <c r="B1137" s="70"/>
      <c r="C1137" s="70"/>
      <c r="D1137" s="70"/>
      <c r="E1137" s="70"/>
      <c r="F1137" s="70"/>
      <c r="G1137" s="70"/>
      <c r="H1137" s="70"/>
      <c r="I1137" s="70"/>
      <c r="J1137" s="70"/>
      <c r="K1137" s="70"/>
      <c r="L1137" s="70"/>
      <c r="M1137" s="70"/>
      <c r="N1137" s="70"/>
      <c r="O1137" s="70"/>
      <c r="P1137" s="70"/>
      <c r="Q1137" s="70"/>
      <c r="R1137" s="70"/>
      <c r="S1137" s="70"/>
      <c r="T1137" s="70"/>
      <c r="U1137" s="70"/>
      <c r="V1137" s="70"/>
      <c r="W1137" s="70"/>
      <c r="X1137" s="70"/>
      <c r="Y1137" s="70"/>
      <c r="Z1137" s="70"/>
      <c r="AA1137" s="70"/>
      <c r="AB1137" s="70"/>
      <c r="AC1137" s="70"/>
      <c r="AD1137" s="70"/>
    </row>
    <row r="1138" spans="1:30">
      <c r="A1138" s="70"/>
      <c r="B1138" s="70"/>
      <c r="C1138" s="70"/>
      <c r="D1138" s="70"/>
      <c r="E1138" s="70"/>
      <c r="F1138" s="70"/>
      <c r="G1138" s="70"/>
      <c r="H1138" s="70"/>
      <c r="I1138" s="70"/>
      <c r="J1138" s="70"/>
      <c r="K1138" s="70"/>
      <c r="L1138" s="70"/>
      <c r="M1138" s="70"/>
      <c r="N1138" s="70"/>
      <c r="O1138" s="70"/>
      <c r="P1138" s="70"/>
      <c r="Q1138" s="70"/>
      <c r="R1138" s="70"/>
      <c r="S1138" s="70"/>
      <c r="T1138" s="70"/>
      <c r="U1138" s="70"/>
      <c r="V1138" s="70"/>
      <c r="W1138" s="70"/>
      <c r="X1138" s="70"/>
      <c r="Y1138" s="70"/>
      <c r="Z1138" s="70"/>
      <c r="AA1138" s="70"/>
      <c r="AB1138" s="70"/>
      <c r="AC1138" s="70"/>
      <c r="AD1138" s="70"/>
    </row>
    <row r="1139" spans="1:30">
      <c r="A1139" s="70"/>
      <c r="B1139" s="70"/>
      <c r="C1139" s="70"/>
      <c r="D1139" s="70"/>
      <c r="E1139" s="70"/>
      <c r="F1139" s="70"/>
      <c r="G1139" s="70"/>
      <c r="H1139" s="70"/>
      <c r="I1139" s="70"/>
      <c r="J1139" s="70"/>
      <c r="K1139" s="70"/>
      <c r="L1139" s="70"/>
      <c r="M1139" s="70"/>
      <c r="N1139" s="70"/>
      <c r="O1139" s="70"/>
      <c r="P1139" s="70"/>
      <c r="Q1139" s="70"/>
      <c r="R1139" s="70"/>
      <c r="S1139" s="70"/>
      <c r="T1139" s="70"/>
      <c r="U1139" s="70"/>
      <c r="V1139" s="70"/>
      <c r="W1139" s="70"/>
      <c r="X1139" s="70"/>
      <c r="Y1139" s="70"/>
      <c r="Z1139" s="70"/>
      <c r="AA1139" s="70"/>
      <c r="AB1139" s="70"/>
      <c r="AC1139" s="70"/>
      <c r="AD1139" s="70"/>
    </row>
    <row r="1140" spans="1:30">
      <c r="A1140" s="70"/>
      <c r="B1140" s="70"/>
      <c r="C1140" s="70"/>
      <c r="D1140" s="70"/>
      <c r="E1140" s="70"/>
      <c r="F1140" s="70"/>
      <c r="G1140" s="70"/>
      <c r="H1140" s="70"/>
      <c r="I1140" s="70"/>
      <c r="J1140" s="70"/>
      <c r="K1140" s="70"/>
      <c r="L1140" s="70"/>
      <c r="M1140" s="70"/>
      <c r="N1140" s="70"/>
      <c r="O1140" s="70"/>
      <c r="P1140" s="70"/>
      <c r="Q1140" s="70"/>
      <c r="R1140" s="70"/>
      <c r="S1140" s="70"/>
      <c r="T1140" s="70"/>
      <c r="U1140" s="70"/>
      <c r="V1140" s="70"/>
      <c r="W1140" s="70"/>
      <c r="X1140" s="70"/>
      <c r="Y1140" s="70"/>
      <c r="Z1140" s="70"/>
      <c r="AA1140" s="70"/>
      <c r="AB1140" s="70"/>
      <c r="AC1140" s="70"/>
      <c r="AD1140" s="70"/>
    </row>
    <row r="1141" spans="1:30">
      <c r="A1141" s="70"/>
      <c r="B1141" s="70"/>
      <c r="C1141" s="70"/>
      <c r="D1141" s="70"/>
      <c r="E1141" s="70"/>
      <c r="F1141" s="70"/>
      <c r="G1141" s="70"/>
      <c r="H1141" s="70"/>
      <c r="I1141" s="70"/>
      <c r="J1141" s="70"/>
      <c r="K1141" s="70"/>
      <c r="L1141" s="70"/>
      <c r="M1141" s="70"/>
      <c r="N1141" s="70"/>
      <c r="O1141" s="70"/>
      <c r="P1141" s="70"/>
      <c r="Q1141" s="70"/>
      <c r="R1141" s="70"/>
      <c r="S1141" s="70"/>
      <c r="T1141" s="70"/>
      <c r="U1141" s="70"/>
      <c r="V1141" s="70"/>
      <c r="W1141" s="70"/>
      <c r="X1141" s="70"/>
      <c r="Y1141" s="70"/>
      <c r="Z1141" s="70"/>
      <c r="AA1141" s="70"/>
      <c r="AB1141" s="70"/>
      <c r="AC1141" s="70"/>
      <c r="AD1141" s="70"/>
    </row>
    <row r="1142" spans="1:30">
      <c r="A1142" s="70"/>
      <c r="B1142" s="70"/>
      <c r="C1142" s="70"/>
      <c r="D1142" s="70"/>
      <c r="E1142" s="70"/>
      <c r="F1142" s="70"/>
      <c r="G1142" s="70"/>
      <c r="H1142" s="70"/>
      <c r="I1142" s="70"/>
      <c r="J1142" s="70"/>
      <c r="K1142" s="70"/>
      <c r="L1142" s="70"/>
      <c r="M1142" s="70"/>
      <c r="N1142" s="70"/>
      <c r="O1142" s="70"/>
      <c r="P1142" s="70"/>
      <c r="Q1142" s="70"/>
      <c r="R1142" s="70"/>
      <c r="S1142" s="70"/>
      <c r="T1142" s="70"/>
      <c r="U1142" s="70"/>
      <c r="V1142" s="70"/>
      <c r="W1142" s="70"/>
      <c r="X1142" s="70"/>
      <c r="Y1142" s="70"/>
      <c r="Z1142" s="70"/>
      <c r="AA1142" s="70"/>
      <c r="AB1142" s="70"/>
      <c r="AC1142" s="70"/>
      <c r="AD1142" s="70"/>
    </row>
    <row r="1143" spans="1:30">
      <c r="A1143" s="70"/>
      <c r="B1143" s="70"/>
      <c r="C1143" s="70"/>
      <c r="D1143" s="70"/>
      <c r="E1143" s="70"/>
      <c r="F1143" s="70"/>
      <c r="G1143" s="70"/>
      <c r="H1143" s="70"/>
      <c r="I1143" s="70"/>
      <c r="J1143" s="70"/>
      <c r="K1143" s="70"/>
      <c r="L1143" s="70"/>
      <c r="M1143" s="70"/>
      <c r="N1143" s="70"/>
      <c r="O1143" s="70"/>
      <c r="P1143" s="70"/>
      <c r="Q1143" s="70"/>
      <c r="R1143" s="70"/>
      <c r="S1143" s="70"/>
      <c r="T1143" s="70"/>
      <c r="U1143" s="70"/>
      <c r="V1143" s="70"/>
      <c r="W1143" s="70"/>
      <c r="X1143" s="70"/>
      <c r="Y1143" s="70"/>
      <c r="Z1143" s="70"/>
      <c r="AA1143" s="70"/>
      <c r="AB1143" s="70"/>
      <c r="AC1143" s="70"/>
      <c r="AD1143" s="70"/>
    </row>
    <row r="1144" spans="1:30">
      <c r="A1144" s="70"/>
      <c r="B1144" s="70"/>
      <c r="C1144" s="70"/>
      <c r="D1144" s="70"/>
      <c r="E1144" s="70"/>
      <c r="F1144" s="70"/>
      <c r="G1144" s="70"/>
      <c r="H1144" s="70"/>
      <c r="I1144" s="70"/>
      <c r="J1144" s="70"/>
      <c r="K1144" s="70"/>
      <c r="L1144" s="70"/>
      <c r="M1144" s="70"/>
      <c r="N1144" s="70"/>
      <c r="O1144" s="70"/>
      <c r="P1144" s="70"/>
      <c r="Q1144" s="70"/>
      <c r="R1144" s="70"/>
      <c r="S1144" s="70"/>
      <c r="T1144" s="70"/>
      <c r="U1144" s="70"/>
      <c r="V1144" s="70"/>
      <c r="W1144" s="70"/>
      <c r="X1144" s="70"/>
      <c r="Y1144" s="70"/>
      <c r="Z1144" s="70"/>
      <c r="AA1144" s="70"/>
      <c r="AB1144" s="70"/>
      <c r="AC1144" s="70"/>
      <c r="AD1144" s="70"/>
    </row>
    <row r="1145" spans="1:30">
      <c r="A1145" s="70"/>
      <c r="B1145" s="70"/>
      <c r="C1145" s="70"/>
      <c r="D1145" s="70"/>
      <c r="E1145" s="70"/>
      <c r="F1145" s="70"/>
      <c r="G1145" s="70"/>
      <c r="H1145" s="70"/>
      <c r="I1145" s="70"/>
      <c r="J1145" s="70"/>
      <c r="K1145" s="70"/>
      <c r="L1145" s="70"/>
      <c r="M1145" s="70"/>
      <c r="N1145" s="70"/>
      <c r="O1145" s="70"/>
      <c r="P1145" s="70"/>
      <c r="Q1145" s="70"/>
      <c r="R1145" s="70"/>
      <c r="S1145" s="70"/>
      <c r="T1145" s="70"/>
      <c r="U1145" s="70"/>
      <c r="V1145" s="70"/>
      <c r="W1145" s="70"/>
      <c r="X1145" s="70"/>
      <c r="Y1145" s="70"/>
      <c r="Z1145" s="70"/>
      <c r="AA1145" s="70"/>
      <c r="AB1145" s="70"/>
      <c r="AC1145" s="70"/>
      <c r="AD1145" s="70"/>
    </row>
    <row r="1146" spans="1:30">
      <c r="A1146" s="70"/>
      <c r="B1146" s="70"/>
      <c r="C1146" s="70"/>
      <c r="D1146" s="70"/>
      <c r="E1146" s="70"/>
      <c r="F1146" s="70"/>
      <c r="G1146" s="70"/>
      <c r="H1146" s="70"/>
      <c r="I1146" s="70"/>
      <c r="J1146" s="70"/>
      <c r="K1146" s="70"/>
      <c r="L1146" s="70"/>
      <c r="M1146" s="70"/>
      <c r="N1146" s="70"/>
      <c r="O1146" s="70"/>
      <c r="P1146" s="70"/>
      <c r="Q1146" s="70"/>
      <c r="R1146" s="70"/>
      <c r="S1146" s="70"/>
      <c r="T1146" s="70"/>
      <c r="U1146" s="70"/>
      <c r="V1146" s="70"/>
      <c r="W1146" s="70"/>
      <c r="X1146" s="70"/>
      <c r="Y1146" s="70"/>
      <c r="Z1146" s="70"/>
      <c r="AA1146" s="70"/>
      <c r="AB1146" s="70"/>
      <c r="AC1146" s="70"/>
      <c r="AD1146" s="70"/>
    </row>
    <row r="1147" spans="1:30">
      <c r="A1147" s="70"/>
      <c r="B1147" s="70"/>
      <c r="C1147" s="70"/>
      <c r="D1147" s="70"/>
      <c r="E1147" s="70"/>
      <c r="F1147" s="70"/>
      <c r="G1147" s="70"/>
      <c r="H1147" s="70"/>
      <c r="I1147" s="70"/>
      <c r="J1147" s="70"/>
      <c r="K1147" s="70"/>
      <c r="L1147" s="70"/>
      <c r="M1147" s="70"/>
      <c r="N1147" s="70"/>
      <c r="O1147" s="70"/>
      <c r="P1147" s="70"/>
      <c r="Q1147" s="70"/>
      <c r="R1147" s="70"/>
      <c r="S1147" s="70"/>
      <c r="T1147" s="70"/>
      <c r="U1147" s="70"/>
      <c r="V1147" s="70"/>
      <c r="W1147" s="70"/>
      <c r="X1147" s="70"/>
      <c r="Y1147" s="70"/>
      <c r="Z1147" s="70"/>
      <c r="AA1147" s="70"/>
      <c r="AB1147" s="70"/>
      <c r="AC1147" s="70"/>
      <c r="AD1147" s="70"/>
    </row>
    <row r="1148" spans="1:30">
      <c r="A1148" s="70"/>
      <c r="B1148" s="70"/>
      <c r="C1148" s="70"/>
      <c r="D1148" s="70"/>
      <c r="E1148" s="70"/>
      <c r="F1148" s="70"/>
      <c r="G1148" s="70"/>
      <c r="H1148" s="70"/>
      <c r="I1148" s="70"/>
      <c r="J1148" s="70"/>
      <c r="K1148" s="70"/>
      <c r="L1148" s="70"/>
      <c r="M1148" s="70"/>
      <c r="N1148" s="70"/>
      <c r="O1148" s="70"/>
      <c r="P1148" s="70"/>
      <c r="Q1148" s="70"/>
      <c r="R1148" s="70"/>
      <c r="S1148" s="70"/>
      <c r="T1148" s="70"/>
      <c r="U1148" s="70"/>
      <c r="V1148" s="70"/>
      <c r="W1148" s="70"/>
      <c r="X1148" s="70"/>
      <c r="Y1148" s="70"/>
      <c r="Z1148" s="70"/>
      <c r="AA1148" s="70"/>
      <c r="AB1148" s="70"/>
      <c r="AC1148" s="70"/>
      <c r="AD1148" s="70"/>
    </row>
    <row r="1149" spans="1:30">
      <c r="A1149" s="70"/>
      <c r="B1149" s="70"/>
      <c r="C1149" s="70"/>
      <c r="D1149" s="70"/>
      <c r="E1149" s="70"/>
      <c r="F1149" s="70"/>
      <c r="G1149" s="70"/>
      <c r="H1149" s="70"/>
      <c r="I1149" s="70"/>
      <c r="J1149" s="70"/>
      <c r="K1149" s="70"/>
      <c r="L1149" s="70"/>
      <c r="M1149" s="70"/>
      <c r="N1149" s="70"/>
      <c r="O1149" s="70"/>
      <c r="P1149" s="70"/>
      <c r="Q1149" s="70"/>
      <c r="R1149" s="70"/>
      <c r="S1149" s="70"/>
      <c r="T1149" s="70"/>
      <c r="U1149" s="70"/>
      <c r="V1149" s="70"/>
      <c r="W1149" s="70"/>
      <c r="X1149" s="70"/>
      <c r="Y1149" s="70"/>
      <c r="Z1149" s="70"/>
      <c r="AA1149" s="70"/>
      <c r="AB1149" s="70"/>
      <c r="AC1149" s="70"/>
      <c r="AD1149" s="70"/>
    </row>
    <row r="1150" spans="1:30">
      <c r="A1150" s="70"/>
      <c r="B1150" s="70"/>
      <c r="C1150" s="70"/>
      <c r="D1150" s="70"/>
      <c r="E1150" s="70"/>
      <c r="F1150" s="70"/>
      <c r="G1150" s="70"/>
      <c r="H1150" s="70"/>
      <c r="I1150" s="70"/>
      <c r="J1150" s="70"/>
      <c r="K1150" s="70"/>
      <c r="L1150" s="70"/>
      <c r="M1150" s="70"/>
      <c r="N1150" s="70"/>
      <c r="O1150" s="70"/>
      <c r="P1150" s="70"/>
      <c r="Q1150" s="70"/>
      <c r="R1150" s="70"/>
      <c r="S1150" s="70"/>
      <c r="T1150" s="70"/>
      <c r="U1150" s="70"/>
      <c r="V1150" s="70"/>
      <c r="W1150" s="70"/>
      <c r="X1150" s="70"/>
      <c r="Y1150" s="70"/>
      <c r="Z1150" s="70"/>
      <c r="AA1150" s="70"/>
      <c r="AB1150" s="70"/>
      <c r="AC1150" s="70"/>
      <c r="AD1150" s="70"/>
    </row>
    <row r="1151" spans="1:30">
      <c r="A1151" s="70"/>
      <c r="B1151" s="70"/>
      <c r="C1151" s="70"/>
      <c r="D1151" s="70"/>
      <c r="E1151" s="70"/>
      <c r="F1151" s="70"/>
      <c r="G1151" s="70"/>
      <c r="H1151" s="70"/>
      <c r="I1151" s="70"/>
      <c r="J1151" s="70"/>
      <c r="K1151" s="70"/>
      <c r="L1151" s="70"/>
      <c r="M1151" s="70"/>
      <c r="N1151" s="70"/>
      <c r="O1151" s="70"/>
      <c r="P1151" s="70"/>
      <c r="Q1151" s="70"/>
      <c r="R1151" s="70"/>
      <c r="S1151" s="70"/>
      <c r="T1151" s="70"/>
      <c r="U1151" s="70"/>
      <c r="V1151" s="70"/>
      <c r="W1151" s="70"/>
      <c r="X1151" s="70"/>
      <c r="Y1151" s="70"/>
      <c r="Z1151" s="70"/>
      <c r="AA1151" s="70"/>
      <c r="AB1151" s="70"/>
      <c r="AC1151" s="70"/>
      <c r="AD1151" s="70"/>
    </row>
    <row r="1152" spans="1:30">
      <c r="A1152" s="70"/>
      <c r="B1152" s="70"/>
      <c r="C1152" s="70"/>
      <c r="D1152" s="70"/>
      <c r="E1152" s="70"/>
      <c r="F1152" s="70"/>
      <c r="G1152" s="70"/>
      <c r="H1152" s="70"/>
      <c r="I1152" s="70"/>
      <c r="J1152" s="70"/>
      <c r="K1152" s="70"/>
      <c r="L1152" s="70"/>
      <c r="M1152" s="70"/>
      <c r="N1152" s="70"/>
      <c r="O1152" s="70"/>
      <c r="P1152" s="70"/>
      <c r="Q1152" s="70"/>
      <c r="R1152" s="70"/>
      <c r="S1152" s="70"/>
      <c r="T1152" s="70"/>
      <c r="U1152" s="70"/>
      <c r="V1152" s="70"/>
      <c r="W1152" s="70"/>
      <c r="X1152" s="70"/>
      <c r="Y1152" s="70"/>
      <c r="Z1152" s="70"/>
      <c r="AA1152" s="70"/>
      <c r="AB1152" s="70"/>
      <c r="AC1152" s="70"/>
      <c r="AD1152" s="70"/>
    </row>
    <row r="1153" spans="1:30">
      <c r="A1153" s="70"/>
      <c r="B1153" s="70"/>
      <c r="C1153" s="70"/>
      <c r="D1153" s="70"/>
      <c r="E1153" s="70"/>
      <c r="F1153" s="70"/>
      <c r="G1153" s="70"/>
      <c r="H1153" s="70"/>
      <c r="I1153" s="70"/>
      <c r="J1153" s="70"/>
      <c r="K1153" s="70"/>
      <c r="L1153" s="70"/>
      <c r="M1153" s="70"/>
      <c r="N1153" s="70"/>
      <c r="O1153" s="70"/>
      <c r="P1153" s="70"/>
      <c r="Q1153" s="70"/>
      <c r="R1153" s="70"/>
      <c r="S1153" s="70"/>
      <c r="T1153" s="70"/>
      <c r="U1153" s="70"/>
      <c r="V1153" s="70"/>
      <c r="W1153" s="70"/>
      <c r="X1153" s="70"/>
      <c r="Y1153" s="70"/>
      <c r="Z1153" s="70"/>
      <c r="AA1153" s="70"/>
      <c r="AB1153" s="70"/>
      <c r="AC1153" s="70"/>
      <c r="AD1153" s="70"/>
    </row>
    <row r="1154" spans="1:30">
      <c r="A1154" s="70"/>
      <c r="B1154" s="70"/>
      <c r="C1154" s="70"/>
      <c r="D1154" s="70"/>
      <c r="E1154" s="70"/>
      <c r="F1154" s="70"/>
      <c r="G1154" s="70"/>
      <c r="H1154" s="70"/>
      <c r="I1154" s="70"/>
      <c r="J1154" s="70"/>
      <c r="K1154" s="70"/>
      <c r="L1154" s="70"/>
      <c r="M1154" s="70"/>
      <c r="N1154" s="70"/>
      <c r="O1154" s="70"/>
      <c r="P1154" s="70"/>
      <c r="Q1154" s="70"/>
      <c r="R1154" s="70"/>
      <c r="S1154" s="70"/>
      <c r="T1154" s="70"/>
      <c r="U1154" s="70"/>
      <c r="V1154" s="70"/>
      <c r="W1154" s="70"/>
      <c r="X1154" s="70"/>
      <c r="Y1154" s="70"/>
      <c r="Z1154" s="70"/>
      <c r="AA1154" s="70"/>
      <c r="AB1154" s="70"/>
      <c r="AC1154" s="70"/>
      <c r="AD1154" s="70"/>
    </row>
    <row r="1155" spans="1:30">
      <c r="A1155" s="70"/>
      <c r="B1155" s="70"/>
      <c r="C1155" s="70"/>
      <c r="D1155" s="70"/>
      <c r="E1155" s="70"/>
      <c r="F1155" s="70"/>
      <c r="G1155" s="70"/>
      <c r="H1155" s="70"/>
      <c r="I1155" s="70"/>
      <c r="J1155" s="70"/>
      <c r="K1155" s="70"/>
      <c r="L1155" s="70"/>
      <c r="M1155" s="70"/>
      <c r="N1155" s="70"/>
      <c r="O1155" s="70"/>
      <c r="P1155" s="70"/>
      <c r="Q1155" s="70"/>
      <c r="R1155" s="70"/>
      <c r="S1155" s="70"/>
      <c r="T1155" s="70"/>
      <c r="U1155" s="70"/>
      <c r="V1155" s="70"/>
      <c r="W1155" s="70"/>
      <c r="X1155" s="70"/>
      <c r="Y1155" s="70"/>
      <c r="Z1155" s="70"/>
      <c r="AA1155" s="70"/>
      <c r="AB1155" s="70"/>
      <c r="AC1155" s="70"/>
      <c r="AD1155" s="70"/>
    </row>
    <row r="1156" spans="1:30">
      <c r="A1156" s="70"/>
      <c r="B1156" s="70"/>
      <c r="C1156" s="70"/>
      <c r="D1156" s="70"/>
      <c r="E1156" s="70"/>
      <c r="F1156" s="70"/>
      <c r="G1156" s="70"/>
      <c r="H1156" s="70"/>
      <c r="I1156" s="70"/>
      <c r="J1156" s="70"/>
      <c r="K1156" s="70"/>
      <c r="L1156" s="70"/>
      <c r="M1156" s="70"/>
      <c r="N1156" s="70"/>
      <c r="O1156" s="70"/>
      <c r="P1156" s="70"/>
      <c r="Q1156" s="70"/>
      <c r="R1156" s="70"/>
      <c r="S1156" s="70"/>
      <c r="T1156" s="70"/>
      <c r="U1156" s="70"/>
      <c r="V1156" s="70"/>
      <c r="W1156" s="70"/>
      <c r="X1156" s="70"/>
      <c r="Y1156" s="70"/>
      <c r="Z1156" s="70"/>
      <c r="AA1156" s="70"/>
      <c r="AB1156" s="70"/>
      <c r="AC1156" s="70"/>
      <c r="AD1156" s="70"/>
    </row>
    <row r="1157" spans="1:30">
      <c r="A1157" s="70"/>
      <c r="B1157" s="70"/>
      <c r="C1157" s="70"/>
      <c r="D1157" s="70"/>
      <c r="E1157" s="70"/>
      <c r="F1157" s="70"/>
      <c r="G1157" s="70"/>
      <c r="H1157" s="70"/>
      <c r="I1157" s="70"/>
      <c r="J1157" s="70"/>
      <c r="K1157" s="70"/>
      <c r="L1157" s="70"/>
      <c r="M1157" s="70"/>
      <c r="N1157" s="70"/>
      <c r="O1157" s="70"/>
      <c r="P1157" s="70"/>
      <c r="Q1157" s="70"/>
      <c r="R1157" s="70"/>
      <c r="S1157" s="70"/>
      <c r="T1157" s="70"/>
      <c r="U1157" s="70"/>
      <c r="V1157" s="70"/>
      <c r="W1157" s="70"/>
      <c r="X1157" s="70"/>
      <c r="Y1157" s="70"/>
      <c r="Z1157" s="70"/>
      <c r="AA1157" s="70"/>
      <c r="AB1157" s="70"/>
      <c r="AC1157" s="70"/>
      <c r="AD1157" s="70"/>
    </row>
    <row r="1158" spans="1:30">
      <c r="A1158" s="70"/>
      <c r="B1158" s="70"/>
      <c r="C1158" s="70"/>
      <c r="D1158" s="70"/>
      <c r="E1158" s="70"/>
      <c r="F1158" s="70"/>
      <c r="G1158" s="70"/>
      <c r="H1158" s="70"/>
      <c r="I1158" s="70"/>
      <c r="J1158" s="70"/>
      <c r="K1158" s="70"/>
      <c r="L1158" s="70"/>
      <c r="M1158" s="70"/>
      <c r="N1158" s="70"/>
      <c r="O1158" s="70"/>
      <c r="P1158" s="70"/>
      <c r="Q1158" s="70"/>
      <c r="R1158" s="70"/>
      <c r="S1158" s="70"/>
      <c r="T1158" s="70"/>
      <c r="U1158" s="70"/>
      <c r="V1158" s="70"/>
      <c r="W1158" s="70"/>
      <c r="X1158" s="70"/>
      <c r="Y1158" s="70"/>
      <c r="Z1158" s="70"/>
      <c r="AA1158" s="70"/>
      <c r="AB1158" s="70"/>
      <c r="AC1158" s="70"/>
      <c r="AD1158" s="70"/>
    </row>
    <row r="1159" spans="1:30">
      <c r="A1159" s="70"/>
      <c r="B1159" s="70"/>
      <c r="C1159" s="70"/>
      <c r="D1159" s="70"/>
      <c r="E1159" s="70"/>
      <c r="F1159" s="70"/>
      <c r="G1159" s="70"/>
      <c r="H1159" s="70"/>
      <c r="I1159" s="70"/>
      <c r="J1159" s="70"/>
      <c r="K1159" s="70"/>
      <c r="L1159" s="70"/>
      <c r="M1159" s="70"/>
      <c r="N1159" s="70"/>
      <c r="O1159" s="70"/>
      <c r="P1159" s="70"/>
      <c r="Q1159" s="70"/>
      <c r="R1159" s="70"/>
      <c r="S1159" s="70"/>
      <c r="T1159" s="70"/>
      <c r="U1159" s="70"/>
      <c r="V1159" s="70"/>
      <c r="W1159" s="70"/>
      <c r="X1159" s="70"/>
      <c r="Y1159" s="70"/>
      <c r="Z1159" s="70"/>
      <c r="AA1159" s="70"/>
      <c r="AB1159" s="70"/>
      <c r="AC1159" s="70"/>
      <c r="AD1159" s="70"/>
    </row>
    <row r="1160" spans="1:30">
      <c r="A1160" s="70"/>
      <c r="B1160" s="70"/>
      <c r="C1160" s="70"/>
      <c r="D1160" s="70"/>
      <c r="E1160" s="70"/>
      <c r="F1160" s="70"/>
      <c r="G1160" s="70"/>
      <c r="H1160" s="70"/>
      <c r="I1160" s="70"/>
      <c r="J1160" s="70"/>
      <c r="K1160" s="70"/>
      <c r="L1160" s="70"/>
      <c r="M1160" s="70"/>
      <c r="N1160" s="70"/>
      <c r="O1160" s="70"/>
      <c r="P1160" s="70"/>
      <c r="Q1160" s="70"/>
      <c r="R1160" s="70"/>
      <c r="S1160" s="70"/>
      <c r="T1160" s="70"/>
      <c r="U1160" s="70"/>
      <c r="V1160" s="70"/>
      <c r="W1160" s="70"/>
      <c r="X1160" s="70"/>
      <c r="Y1160" s="70"/>
      <c r="Z1160" s="70"/>
      <c r="AA1160" s="70"/>
      <c r="AB1160" s="70"/>
      <c r="AC1160" s="70"/>
      <c r="AD1160" s="70"/>
    </row>
    <row r="1161" spans="1:30">
      <c r="A1161" s="70"/>
      <c r="B1161" s="70"/>
      <c r="C1161" s="70"/>
      <c r="D1161" s="70"/>
      <c r="E1161" s="70"/>
      <c r="F1161" s="70"/>
      <c r="G1161" s="70"/>
      <c r="H1161" s="70"/>
      <c r="I1161" s="70"/>
      <c r="J1161" s="70"/>
      <c r="K1161" s="70"/>
      <c r="L1161" s="70"/>
      <c r="M1161" s="70"/>
      <c r="N1161" s="70"/>
      <c r="O1161" s="70"/>
      <c r="P1161" s="70"/>
      <c r="Q1161" s="70"/>
      <c r="R1161" s="70"/>
      <c r="S1161" s="70"/>
      <c r="T1161" s="70"/>
      <c r="U1161" s="70"/>
      <c r="V1161" s="70"/>
      <c r="W1161" s="70"/>
      <c r="X1161" s="70"/>
      <c r="Y1161" s="70"/>
      <c r="Z1161" s="70"/>
      <c r="AA1161" s="70"/>
      <c r="AB1161" s="70"/>
      <c r="AC1161" s="70"/>
      <c r="AD1161" s="70"/>
    </row>
    <row r="1162" spans="1:30">
      <c r="A1162" s="70"/>
      <c r="B1162" s="70"/>
      <c r="C1162" s="70"/>
      <c r="D1162" s="70"/>
      <c r="E1162" s="70"/>
      <c r="F1162" s="70"/>
      <c r="G1162" s="70"/>
      <c r="H1162" s="70"/>
      <c r="I1162" s="70"/>
      <c r="J1162" s="70"/>
      <c r="K1162" s="70"/>
      <c r="L1162" s="70"/>
      <c r="M1162" s="70"/>
      <c r="N1162" s="70"/>
      <c r="O1162" s="70"/>
      <c r="P1162" s="70"/>
      <c r="Q1162" s="70"/>
      <c r="R1162" s="70"/>
      <c r="S1162" s="70"/>
      <c r="T1162" s="70"/>
      <c r="U1162" s="70"/>
      <c r="V1162" s="70"/>
      <c r="W1162" s="70"/>
      <c r="X1162" s="70"/>
      <c r="Y1162" s="70"/>
      <c r="Z1162" s="70"/>
      <c r="AA1162" s="70"/>
      <c r="AB1162" s="70"/>
      <c r="AC1162" s="70"/>
      <c r="AD1162" s="70"/>
    </row>
    <row r="1163" spans="1:30">
      <c r="A1163" s="70"/>
      <c r="B1163" s="70"/>
      <c r="C1163" s="70"/>
      <c r="D1163" s="70"/>
      <c r="E1163" s="70"/>
      <c r="F1163" s="70"/>
      <c r="G1163" s="70"/>
      <c r="H1163" s="70"/>
      <c r="I1163" s="70"/>
      <c r="J1163" s="70"/>
      <c r="K1163" s="70"/>
      <c r="L1163" s="70"/>
      <c r="M1163" s="70"/>
      <c r="N1163" s="70"/>
      <c r="O1163" s="70"/>
      <c r="P1163" s="70"/>
      <c r="Q1163" s="70"/>
      <c r="R1163" s="70"/>
      <c r="S1163" s="70"/>
      <c r="T1163" s="70"/>
      <c r="U1163" s="70"/>
      <c r="V1163" s="70"/>
      <c r="W1163" s="70"/>
      <c r="X1163" s="70"/>
      <c r="Y1163" s="70"/>
      <c r="Z1163" s="70"/>
      <c r="AA1163" s="70"/>
      <c r="AB1163" s="70"/>
      <c r="AC1163" s="70"/>
      <c r="AD1163" s="70"/>
    </row>
    <row r="1164" spans="1:30">
      <c r="A1164" s="70"/>
      <c r="B1164" s="70"/>
      <c r="C1164" s="70"/>
      <c r="D1164" s="70"/>
      <c r="E1164" s="70"/>
      <c r="F1164" s="70"/>
      <c r="G1164" s="70"/>
      <c r="H1164" s="70"/>
      <c r="I1164" s="70"/>
      <c r="J1164" s="70"/>
      <c r="K1164" s="70"/>
      <c r="L1164" s="70"/>
      <c r="M1164" s="70"/>
      <c r="N1164" s="70"/>
      <c r="O1164" s="70"/>
      <c r="P1164" s="70"/>
      <c r="Q1164" s="70"/>
      <c r="R1164" s="70"/>
      <c r="S1164" s="70"/>
      <c r="T1164" s="70"/>
      <c r="U1164" s="70"/>
      <c r="V1164" s="70"/>
      <c r="W1164" s="70"/>
      <c r="X1164" s="70"/>
      <c r="Y1164" s="70"/>
      <c r="Z1164" s="70"/>
      <c r="AA1164" s="70"/>
      <c r="AB1164" s="70"/>
      <c r="AC1164" s="70"/>
      <c r="AD1164" s="70"/>
    </row>
    <row r="1165" spans="1:30">
      <c r="A1165" s="70"/>
      <c r="B1165" s="70"/>
      <c r="C1165" s="70"/>
      <c r="D1165" s="70"/>
      <c r="E1165" s="70"/>
      <c r="F1165" s="70"/>
      <c r="G1165" s="70"/>
      <c r="H1165" s="70"/>
      <c r="I1165" s="70"/>
      <c r="J1165" s="70"/>
      <c r="K1165" s="70"/>
      <c r="L1165" s="70"/>
      <c r="M1165" s="70"/>
      <c r="N1165" s="70"/>
      <c r="O1165" s="70"/>
      <c r="P1165" s="70"/>
      <c r="Q1165" s="70"/>
      <c r="R1165" s="70"/>
      <c r="S1165" s="70"/>
      <c r="T1165" s="70"/>
      <c r="U1165" s="70"/>
      <c r="V1165" s="70"/>
      <c r="W1165" s="70"/>
      <c r="X1165" s="70"/>
      <c r="Y1165" s="70"/>
      <c r="Z1165" s="70"/>
      <c r="AA1165" s="70"/>
      <c r="AB1165" s="70"/>
      <c r="AC1165" s="70"/>
      <c r="AD1165" s="70"/>
    </row>
    <row r="1166" spans="1:30">
      <c r="A1166" s="70"/>
      <c r="B1166" s="70"/>
      <c r="C1166" s="70"/>
      <c r="D1166" s="70"/>
      <c r="E1166" s="70"/>
      <c r="F1166" s="70"/>
      <c r="G1166" s="70"/>
      <c r="H1166" s="70"/>
      <c r="I1166" s="70"/>
      <c r="J1166" s="70"/>
      <c r="K1166" s="70"/>
      <c r="L1166" s="70"/>
      <c r="M1166" s="70"/>
      <c r="N1166" s="70"/>
      <c r="O1166" s="70"/>
      <c r="P1166" s="70"/>
      <c r="Q1166" s="70"/>
      <c r="R1166" s="70"/>
      <c r="S1166" s="70"/>
      <c r="T1166" s="70"/>
      <c r="U1166" s="70"/>
      <c r="V1166" s="70"/>
      <c r="W1166" s="70"/>
      <c r="X1166" s="70"/>
      <c r="Y1166" s="70"/>
      <c r="Z1166" s="70"/>
      <c r="AA1166" s="70"/>
      <c r="AB1166" s="70"/>
      <c r="AC1166" s="70"/>
      <c r="AD1166" s="70"/>
    </row>
    <row r="1167" spans="1:30">
      <c r="A1167" s="70"/>
      <c r="B1167" s="70"/>
      <c r="C1167" s="70"/>
      <c r="D1167" s="70"/>
      <c r="E1167" s="70"/>
      <c r="F1167" s="70"/>
      <c r="G1167" s="70"/>
      <c r="H1167" s="70"/>
      <c r="I1167" s="70"/>
      <c r="J1167" s="70"/>
      <c r="K1167" s="70"/>
      <c r="L1167" s="70"/>
      <c r="M1167" s="70"/>
      <c r="N1167" s="70"/>
      <c r="O1167" s="70"/>
      <c r="P1167" s="70"/>
      <c r="Q1167" s="70"/>
      <c r="R1167" s="70"/>
      <c r="S1167" s="70"/>
      <c r="T1167" s="70"/>
      <c r="U1167" s="70"/>
      <c r="V1167" s="70"/>
      <c r="W1167" s="70"/>
      <c r="X1167" s="70"/>
      <c r="Y1167" s="70"/>
      <c r="Z1167" s="70"/>
      <c r="AA1167" s="70"/>
      <c r="AB1167" s="70"/>
      <c r="AC1167" s="70"/>
      <c r="AD1167" s="70"/>
    </row>
    <row r="1168" spans="1:30">
      <c r="A1168" s="70"/>
      <c r="B1168" s="70"/>
      <c r="C1168" s="70"/>
      <c r="D1168" s="70"/>
      <c r="E1168" s="70"/>
      <c r="F1168" s="70"/>
      <c r="G1168" s="70"/>
      <c r="H1168" s="70"/>
      <c r="I1168" s="70"/>
      <c r="J1168" s="70"/>
      <c r="K1168" s="70"/>
      <c r="L1168" s="70"/>
      <c r="M1168" s="70"/>
      <c r="N1168" s="70"/>
      <c r="O1168" s="70"/>
      <c r="P1168" s="70"/>
      <c r="Q1168" s="70"/>
      <c r="R1168" s="70"/>
      <c r="S1168" s="70"/>
      <c r="T1168" s="70"/>
      <c r="U1168" s="70"/>
      <c r="V1168" s="70"/>
      <c r="W1168" s="70"/>
      <c r="X1168" s="70"/>
      <c r="Y1168" s="70"/>
      <c r="Z1168" s="70"/>
      <c r="AA1168" s="70"/>
      <c r="AB1168" s="70"/>
      <c r="AC1168" s="70"/>
      <c r="AD1168" s="70"/>
    </row>
    <row r="1169" spans="1:30">
      <c r="A1169" s="70"/>
      <c r="B1169" s="70"/>
      <c r="C1169" s="70"/>
      <c r="D1169" s="70"/>
      <c r="E1169" s="70"/>
      <c r="F1169" s="70"/>
      <c r="G1169" s="70"/>
      <c r="H1169" s="70"/>
      <c r="I1169" s="70"/>
      <c r="J1169" s="70"/>
      <c r="K1169" s="70"/>
      <c r="L1169" s="70"/>
      <c r="M1169" s="70"/>
      <c r="N1169" s="70"/>
      <c r="O1169" s="70"/>
      <c r="P1169" s="70"/>
      <c r="Q1169" s="70"/>
      <c r="R1169" s="70"/>
      <c r="S1169" s="70"/>
      <c r="T1169" s="70"/>
      <c r="U1169" s="70"/>
      <c r="V1169" s="70"/>
      <c r="W1169" s="70"/>
      <c r="X1169" s="70"/>
      <c r="Y1169" s="70"/>
      <c r="Z1169" s="70"/>
      <c r="AA1169" s="70"/>
      <c r="AB1169" s="70"/>
      <c r="AC1169" s="70"/>
      <c r="AD1169" s="70"/>
    </row>
    <row r="1170" spans="1:30">
      <c r="A1170" s="70"/>
      <c r="B1170" s="70"/>
      <c r="C1170" s="70"/>
      <c r="D1170" s="70"/>
      <c r="E1170" s="70"/>
      <c r="F1170" s="70"/>
      <c r="G1170" s="70"/>
      <c r="H1170" s="70"/>
      <c r="I1170" s="70"/>
      <c r="J1170" s="70"/>
      <c r="K1170" s="70"/>
      <c r="L1170" s="70"/>
      <c r="M1170" s="70"/>
      <c r="N1170" s="70"/>
      <c r="O1170" s="70"/>
      <c r="P1170" s="70"/>
      <c r="Q1170" s="70"/>
      <c r="R1170" s="70"/>
      <c r="S1170" s="70"/>
      <c r="T1170" s="70"/>
      <c r="U1170" s="70"/>
      <c r="V1170" s="70"/>
      <c r="W1170" s="70"/>
      <c r="X1170" s="70"/>
      <c r="Y1170" s="70"/>
      <c r="Z1170" s="70"/>
      <c r="AA1170" s="70"/>
      <c r="AB1170" s="70"/>
      <c r="AC1170" s="70"/>
      <c r="AD1170" s="70"/>
    </row>
    <row r="1171" spans="1:30">
      <c r="A1171" s="70"/>
      <c r="B1171" s="70"/>
      <c r="C1171" s="70"/>
      <c r="D1171" s="70"/>
      <c r="E1171" s="70"/>
      <c r="F1171" s="70"/>
      <c r="G1171" s="70"/>
      <c r="H1171" s="70"/>
      <c r="I1171" s="70"/>
      <c r="J1171" s="70"/>
      <c r="K1171" s="70"/>
      <c r="L1171" s="70"/>
      <c r="M1171" s="70"/>
      <c r="N1171" s="70"/>
      <c r="O1171" s="70"/>
      <c r="P1171" s="70"/>
      <c r="Q1171" s="70"/>
      <c r="R1171" s="70"/>
      <c r="S1171" s="70"/>
      <c r="T1171" s="70"/>
      <c r="U1171" s="70"/>
      <c r="V1171" s="70"/>
      <c r="W1171" s="70"/>
      <c r="X1171" s="70"/>
      <c r="Y1171" s="70"/>
      <c r="Z1171" s="70"/>
      <c r="AA1171" s="70"/>
      <c r="AB1171" s="70"/>
      <c r="AC1171" s="70"/>
      <c r="AD1171" s="70"/>
    </row>
    <row r="1172" spans="1:30">
      <c r="A1172" s="70"/>
      <c r="B1172" s="70"/>
      <c r="C1172" s="70"/>
      <c r="D1172" s="70"/>
      <c r="E1172" s="70"/>
      <c r="F1172" s="70"/>
      <c r="G1172" s="70"/>
      <c r="H1172" s="70"/>
      <c r="I1172" s="70"/>
      <c r="J1172" s="70"/>
      <c r="K1172" s="70"/>
      <c r="L1172" s="70"/>
      <c r="M1172" s="70"/>
      <c r="N1172" s="70"/>
      <c r="O1172" s="70"/>
      <c r="P1172" s="70"/>
      <c r="Q1172" s="70"/>
      <c r="R1172" s="70"/>
      <c r="S1172" s="70"/>
      <c r="T1172" s="70"/>
      <c r="U1172" s="70"/>
      <c r="V1172" s="70"/>
      <c r="W1172" s="70"/>
      <c r="X1172" s="70"/>
      <c r="Y1172" s="70"/>
      <c r="Z1172" s="70"/>
      <c r="AA1172" s="70"/>
      <c r="AB1172" s="70"/>
      <c r="AC1172" s="70"/>
      <c r="AD1172" s="70"/>
    </row>
    <row r="1173" spans="1:30">
      <c r="A1173" s="70"/>
      <c r="B1173" s="70"/>
      <c r="C1173" s="70"/>
      <c r="D1173" s="70"/>
      <c r="E1173" s="70"/>
      <c r="F1173" s="70"/>
      <c r="G1173" s="70"/>
      <c r="H1173" s="70"/>
      <c r="I1173" s="70"/>
      <c r="J1173" s="70"/>
      <c r="K1173" s="70"/>
      <c r="L1173" s="70"/>
      <c r="M1173" s="70"/>
      <c r="N1173" s="70"/>
      <c r="O1173" s="70"/>
      <c r="P1173" s="70"/>
      <c r="Q1173" s="70"/>
      <c r="R1173" s="70"/>
      <c r="S1173" s="70"/>
      <c r="T1173" s="70"/>
      <c r="U1173" s="70"/>
      <c r="V1173" s="70"/>
      <c r="W1173" s="70"/>
      <c r="X1173" s="70"/>
      <c r="Y1173" s="70"/>
      <c r="Z1173" s="70"/>
      <c r="AA1173" s="70"/>
      <c r="AB1173" s="70"/>
      <c r="AC1173" s="70"/>
      <c r="AD1173" s="70"/>
    </row>
    <row r="1174" spans="1:30">
      <c r="A1174" s="70"/>
      <c r="B1174" s="70"/>
      <c r="C1174" s="70"/>
      <c r="D1174" s="70"/>
      <c r="E1174" s="70"/>
      <c r="F1174" s="70"/>
      <c r="G1174" s="70"/>
      <c r="H1174" s="70"/>
      <c r="I1174" s="70"/>
      <c r="J1174" s="70"/>
      <c r="K1174" s="70"/>
      <c r="L1174" s="70"/>
      <c r="M1174" s="70"/>
      <c r="N1174" s="70"/>
      <c r="O1174" s="70"/>
      <c r="P1174" s="70"/>
      <c r="Q1174" s="70"/>
      <c r="R1174" s="70"/>
      <c r="S1174" s="70"/>
      <c r="T1174" s="70"/>
      <c r="U1174" s="70"/>
      <c r="V1174" s="70"/>
      <c r="W1174" s="70"/>
      <c r="X1174" s="70"/>
      <c r="Y1174" s="70"/>
      <c r="Z1174" s="70"/>
      <c r="AA1174" s="70"/>
      <c r="AB1174" s="70"/>
      <c r="AC1174" s="70"/>
      <c r="AD1174" s="70"/>
    </row>
    <row r="1175" spans="1:30">
      <c r="A1175" s="70"/>
      <c r="B1175" s="70"/>
      <c r="C1175" s="70"/>
      <c r="D1175" s="70"/>
      <c r="E1175" s="70"/>
      <c r="F1175" s="70"/>
      <c r="G1175" s="70"/>
      <c r="H1175" s="70"/>
      <c r="I1175" s="70"/>
      <c r="J1175" s="70"/>
      <c r="K1175" s="70"/>
      <c r="L1175" s="70"/>
      <c r="M1175" s="70"/>
      <c r="N1175" s="70"/>
      <c r="O1175" s="70"/>
      <c r="P1175" s="70"/>
      <c r="Q1175" s="70"/>
      <c r="R1175" s="70"/>
      <c r="S1175" s="70"/>
      <c r="T1175" s="70"/>
      <c r="U1175" s="70"/>
      <c r="V1175" s="70"/>
      <c r="W1175" s="70"/>
      <c r="X1175" s="70"/>
      <c r="Y1175" s="70"/>
      <c r="Z1175" s="70"/>
      <c r="AA1175" s="70"/>
      <c r="AB1175" s="70"/>
      <c r="AC1175" s="70"/>
      <c r="AD1175" s="70"/>
    </row>
    <row r="1176" spans="1:30">
      <c r="A1176" s="70"/>
      <c r="B1176" s="70"/>
      <c r="C1176" s="70"/>
      <c r="D1176" s="70"/>
      <c r="E1176" s="70"/>
      <c r="F1176" s="70"/>
      <c r="G1176" s="70"/>
      <c r="H1176" s="70"/>
      <c r="I1176" s="70"/>
      <c r="J1176" s="70"/>
      <c r="K1176" s="70"/>
      <c r="L1176" s="70"/>
      <c r="M1176" s="70"/>
      <c r="N1176" s="70"/>
      <c r="O1176" s="70"/>
      <c r="P1176" s="70"/>
      <c r="Q1176" s="70"/>
      <c r="R1176" s="70"/>
      <c r="S1176" s="70"/>
      <c r="T1176" s="70"/>
      <c r="U1176" s="70"/>
      <c r="V1176" s="70"/>
      <c r="W1176" s="70"/>
      <c r="X1176" s="70"/>
      <c r="Y1176" s="70"/>
      <c r="Z1176" s="70"/>
      <c r="AA1176" s="70"/>
      <c r="AB1176" s="70"/>
      <c r="AC1176" s="70"/>
      <c r="AD1176" s="70"/>
    </row>
    <row r="1177" spans="1:30">
      <c r="A1177" s="70"/>
      <c r="B1177" s="70"/>
      <c r="C1177" s="70"/>
      <c r="D1177" s="70"/>
      <c r="E1177" s="70"/>
      <c r="F1177" s="70"/>
      <c r="G1177" s="70"/>
      <c r="H1177" s="70"/>
      <c r="I1177" s="70"/>
      <c r="J1177" s="70"/>
      <c r="K1177" s="70"/>
      <c r="L1177" s="70"/>
      <c r="M1177" s="70"/>
      <c r="N1177" s="70"/>
      <c r="O1177" s="70"/>
      <c r="P1177" s="70"/>
      <c r="Q1177" s="70"/>
      <c r="R1177" s="70"/>
      <c r="S1177" s="70"/>
      <c r="T1177" s="70"/>
      <c r="U1177" s="70"/>
      <c r="V1177" s="70"/>
      <c r="W1177" s="70"/>
      <c r="X1177" s="70"/>
      <c r="Y1177" s="70"/>
      <c r="Z1177" s="70"/>
      <c r="AA1177" s="70"/>
      <c r="AB1177" s="70"/>
      <c r="AC1177" s="70"/>
      <c r="AD1177" s="70"/>
    </row>
    <row r="1178" spans="1:30">
      <c r="A1178" s="70"/>
      <c r="B1178" s="70"/>
      <c r="C1178" s="70"/>
      <c r="D1178" s="70"/>
      <c r="E1178" s="70"/>
      <c r="F1178" s="70"/>
      <c r="G1178" s="70"/>
      <c r="H1178" s="70"/>
      <c r="I1178" s="70"/>
      <c r="J1178" s="70"/>
      <c r="K1178" s="70"/>
      <c r="L1178" s="70"/>
      <c r="M1178" s="70"/>
      <c r="N1178" s="70"/>
      <c r="O1178" s="70"/>
      <c r="P1178" s="70"/>
      <c r="Q1178" s="70"/>
      <c r="R1178" s="70"/>
      <c r="S1178" s="70"/>
      <c r="T1178" s="70"/>
      <c r="U1178" s="70"/>
      <c r="V1178" s="70"/>
      <c r="W1178" s="70"/>
      <c r="X1178" s="70"/>
      <c r="Y1178" s="70"/>
      <c r="Z1178" s="70"/>
      <c r="AA1178" s="70"/>
      <c r="AB1178" s="70"/>
      <c r="AC1178" s="70"/>
      <c r="AD1178" s="70"/>
    </row>
    <row r="1179" spans="1:30">
      <c r="A1179" s="70"/>
      <c r="B1179" s="70"/>
      <c r="C1179" s="70"/>
      <c r="D1179" s="70"/>
      <c r="E1179" s="70"/>
      <c r="F1179" s="70"/>
      <c r="G1179" s="70"/>
      <c r="H1179" s="70"/>
      <c r="I1179" s="70"/>
      <c r="J1179" s="70"/>
      <c r="K1179" s="70"/>
      <c r="L1179" s="70"/>
      <c r="M1179" s="70"/>
      <c r="N1179" s="70"/>
      <c r="O1179" s="70"/>
      <c r="P1179" s="70"/>
      <c r="Q1179" s="70"/>
      <c r="R1179" s="70"/>
      <c r="S1179" s="70"/>
      <c r="T1179" s="70"/>
      <c r="U1179" s="70"/>
      <c r="V1179" s="70"/>
      <c r="W1179" s="70"/>
      <c r="X1179" s="70"/>
      <c r="Y1179" s="70"/>
      <c r="Z1179" s="70"/>
      <c r="AA1179" s="70"/>
      <c r="AB1179" s="70"/>
      <c r="AC1179" s="70"/>
      <c r="AD1179" s="70"/>
    </row>
    <row r="1180" spans="1:30">
      <c r="A1180" s="70"/>
      <c r="B1180" s="70"/>
      <c r="C1180" s="70"/>
      <c r="D1180" s="70"/>
      <c r="E1180" s="70"/>
      <c r="F1180" s="70"/>
      <c r="G1180" s="70"/>
      <c r="H1180" s="70"/>
      <c r="I1180" s="70"/>
      <c r="J1180" s="70"/>
      <c r="K1180" s="70"/>
      <c r="L1180" s="70"/>
      <c r="M1180" s="70"/>
      <c r="N1180" s="70"/>
      <c r="O1180" s="70"/>
      <c r="P1180" s="70"/>
      <c r="Q1180" s="70"/>
      <c r="R1180" s="70"/>
      <c r="S1180" s="70"/>
      <c r="T1180" s="70"/>
      <c r="U1180" s="70"/>
      <c r="V1180" s="70"/>
      <c r="W1180" s="70"/>
      <c r="X1180" s="70"/>
      <c r="Y1180" s="70"/>
      <c r="Z1180" s="70"/>
      <c r="AA1180" s="70"/>
      <c r="AB1180" s="70"/>
      <c r="AC1180" s="70"/>
      <c r="AD1180" s="70"/>
    </row>
    <row r="1181" spans="1:30">
      <c r="A1181" s="70"/>
      <c r="B1181" s="70"/>
      <c r="C1181" s="70"/>
      <c r="D1181" s="70"/>
      <c r="E1181" s="70"/>
      <c r="F1181" s="70"/>
      <c r="G1181" s="70"/>
      <c r="H1181" s="70"/>
      <c r="I1181" s="70"/>
      <c r="J1181" s="70"/>
      <c r="K1181" s="70"/>
      <c r="L1181" s="70"/>
      <c r="M1181" s="70"/>
      <c r="N1181" s="70"/>
      <c r="O1181" s="70"/>
      <c r="P1181" s="70"/>
      <c r="Q1181" s="70"/>
      <c r="R1181" s="70"/>
      <c r="S1181" s="70"/>
      <c r="T1181" s="70"/>
      <c r="U1181" s="70"/>
      <c r="V1181" s="70"/>
      <c r="W1181" s="70"/>
      <c r="X1181" s="70"/>
      <c r="Y1181" s="70"/>
      <c r="Z1181" s="70"/>
      <c r="AA1181" s="70"/>
      <c r="AB1181" s="70"/>
      <c r="AC1181" s="70"/>
      <c r="AD1181" s="70"/>
    </row>
    <row r="1182" spans="1:30">
      <c r="A1182" s="70"/>
      <c r="B1182" s="70"/>
      <c r="C1182" s="70"/>
      <c r="D1182" s="70"/>
      <c r="E1182" s="70"/>
      <c r="F1182" s="70"/>
      <c r="G1182" s="70"/>
      <c r="H1182" s="70"/>
      <c r="I1182" s="70"/>
      <c r="J1182" s="70"/>
      <c r="K1182" s="70"/>
      <c r="L1182" s="70"/>
      <c r="M1182" s="70"/>
      <c r="N1182" s="70"/>
      <c r="O1182" s="70"/>
      <c r="P1182" s="70"/>
      <c r="Q1182" s="70"/>
      <c r="R1182" s="70"/>
      <c r="S1182" s="70"/>
      <c r="T1182" s="70"/>
      <c r="U1182" s="70"/>
      <c r="V1182" s="70"/>
      <c r="W1182" s="70"/>
      <c r="X1182" s="70"/>
      <c r="Y1182" s="70"/>
      <c r="Z1182" s="70"/>
      <c r="AA1182" s="70"/>
      <c r="AB1182" s="70"/>
      <c r="AC1182" s="70"/>
      <c r="AD1182" s="70"/>
    </row>
    <row r="1183" spans="1:30">
      <c r="A1183" s="70"/>
      <c r="B1183" s="70"/>
      <c r="C1183" s="70"/>
      <c r="D1183" s="70"/>
      <c r="E1183" s="70"/>
      <c r="F1183" s="70"/>
      <c r="G1183" s="70"/>
      <c r="H1183" s="70"/>
      <c r="I1183" s="70"/>
      <c r="J1183" s="70"/>
      <c r="K1183" s="70"/>
      <c r="L1183" s="70"/>
      <c r="M1183" s="70"/>
      <c r="N1183" s="70"/>
      <c r="O1183" s="70"/>
      <c r="P1183" s="70"/>
      <c r="Q1183" s="70"/>
      <c r="R1183" s="70"/>
      <c r="S1183" s="70"/>
      <c r="T1183" s="70"/>
      <c r="U1183" s="70"/>
      <c r="V1183" s="70"/>
      <c r="W1183" s="70"/>
      <c r="X1183" s="70"/>
      <c r="Y1183" s="70"/>
      <c r="Z1183" s="70"/>
      <c r="AA1183" s="70"/>
      <c r="AB1183" s="70"/>
      <c r="AC1183" s="70"/>
      <c r="AD1183" s="70"/>
    </row>
    <row r="1184" spans="1:30">
      <c r="A1184" s="70"/>
      <c r="B1184" s="70"/>
      <c r="C1184" s="70"/>
      <c r="D1184" s="70"/>
      <c r="E1184" s="70"/>
      <c r="F1184" s="70"/>
      <c r="G1184" s="70"/>
      <c r="H1184" s="70"/>
      <c r="I1184" s="70"/>
      <c r="J1184" s="70"/>
      <c r="K1184" s="70"/>
      <c r="L1184" s="70"/>
      <c r="M1184" s="70"/>
      <c r="N1184" s="70"/>
      <c r="O1184" s="70"/>
      <c r="P1184" s="70"/>
      <c r="Q1184" s="70"/>
      <c r="R1184" s="70"/>
      <c r="S1184" s="70"/>
      <c r="T1184" s="70"/>
      <c r="U1184" s="70"/>
      <c r="V1184" s="70"/>
      <c r="W1184" s="70"/>
      <c r="X1184" s="70"/>
      <c r="Y1184" s="70"/>
      <c r="Z1184" s="70"/>
      <c r="AA1184" s="70"/>
      <c r="AB1184" s="70"/>
      <c r="AC1184" s="70"/>
      <c r="AD1184" s="70"/>
    </row>
    <row r="1185" spans="1:30">
      <c r="A1185" s="70"/>
      <c r="B1185" s="70"/>
      <c r="C1185" s="70"/>
      <c r="D1185" s="70"/>
      <c r="E1185" s="70"/>
      <c r="F1185" s="70"/>
      <c r="G1185" s="70"/>
      <c r="H1185" s="70"/>
      <c r="I1185" s="70"/>
      <c r="J1185" s="70"/>
      <c r="K1185" s="70"/>
      <c r="L1185" s="70"/>
      <c r="M1185" s="70"/>
      <c r="N1185" s="70"/>
      <c r="O1185" s="70"/>
      <c r="P1185" s="70"/>
      <c r="Q1185" s="70"/>
      <c r="R1185" s="70"/>
      <c r="S1185" s="70"/>
      <c r="T1185" s="70"/>
      <c r="U1185" s="70"/>
      <c r="V1185" s="70"/>
      <c r="W1185" s="70"/>
      <c r="X1185" s="70"/>
      <c r="Y1185" s="70"/>
      <c r="Z1185" s="70"/>
      <c r="AA1185" s="70"/>
      <c r="AB1185" s="70"/>
      <c r="AC1185" s="70"/>
      <c r="AD1185" s="70"/>
    </row>
    <row r="1186" spans="1:30">
      <c r="A1186" s="70"/>
      <c r="B1186" s="70"/>
      <c r="C1186" s="70"/>
      <c r="D1186" s="70"/>
      <c r="E1186" s="70"/>
      <c r="F1186" s="70"/>
      <c r="G1186" s="70"/>
      <c r="H1186" s="70"/>
      <c r="I1186" s="70"/>
      <c r="J1186" s="70"/>
      <c r="K1186" s="70"/>
      <c r="L1186" s="70"/>
      <c r="M1186" s="70"/>
      <c r="N1186" s="70"/>
      <c r="O1186" s="70"/>
      <c r="P1186" s="70"/>
      <c r="Q1186" s="70"/>
      <c r="R1186" s="70"/>
      <c r="S1186" s="70"/>
      <c r="T1186" s="70"/>
      <c r="U1186" s="70"/>
      <c r="V1186" s="70"/>
      <c r="W1186" s="70"/>
      <c r="X1186" s="70"/>
      <c r="Y1186" s="70"/>
      <c r="Z1186" s="70"/>
      <c r="AA1186" s="70"/>
      <c r="AB1186" s="70"/>
      <c r="AC1186" s="70"/>
      <c r="AD1186" s="70"/>
    </row>
    <row r="1187" spans="1:30">
      <c r="A1187" s="70"/>
      <c r="B1187" s="70"/>
      <c r="C1187" s="70"/>
      <c r="D1187" s="70"/>
      <c r="E1187" s="70"/>
      <c r="F1187" s="70"/>
      <c r="G1187" s="70"/>
      <c r="H1187" s="70"/>
      <c r="I1187" s="70"/>
      <c r="J1187" s="70"/>
      <c r="K1187" s="70"/>
      <c r="L1187" s="70"/>
      <c r="M1187" s="70"/>
      <c r="N1187" s="70"/>
      <c r="O1187" s="70"/>
      <c r="P1187" s="70"/>
      <c r="Q1187" s="70"/>
      <c r="R1187" s="70"/>
      <c r="S1187" s="70"/>
      <c r="T1187" s="70"/>
      <c r="U1187" s="70"/>
      <c r="V1187" s="70"/>
      <c r="W1187" s="70"/>
      <c r="X1187" s="70"/>
      <c r="Y1187" s="70"/>
      <c r="Z1187" s="70"/>
      <c r="AA1187" s="70"/>
      <c r="AB1187" s="70"/>
      <c r="AC1187" s="70"/>
      <c r="AD1187" s="70"/>
    </row>
    <row r="1188" spans="1:30">
      <c r="A1188" s="70"/>
      <c r="B1188" s="70"/>
      <c r="C1188" s="70"/>
      <c r="D1188" s="70"/>
      <c r="E1188" s="70"/>
      <c r="F1188" s="70"/>
      <c r="G1188" s="70"/>
      <c r="H1188" s="70"/>
      <c r="I1188" s="70"/>
      <c r="J1188" s="70"/>
      <c r="K1188" s="70"/>
      <c r="L1188" s="70"/>
      <c r="M1188" s="70"/>
      <c r="N1188" s="70"/>
      <c r="O1188" s="70"/>
      <c r="P1188" s="70"/>
      <c r="Q1188" s="70"/>
      <c r="R1188" s="70"/>
      <c r="S1188" s="70"/>
      <c r="T1188" s="70"/>
      <c r="U1188" s="70"/>
      <c r="V1188" s="70"/>
      <c r="W1188" s="70"/>
      <c r="X1188" s="70"/>
      <c r="Y1188" s="70"/>
      <c r="Z1188" s="70"/>
      <c r="AA1188" s="70"/>
      <c r="AB1188" s="70"/>
      <c r="AC1188" s="70"/>
      <c r="AD1188" s="70"/>
    </row>
    <row r="1189" spans="1:30">
      <c r="A1189" s="70"/>
      <c r="B1189" s="70"/>
      <c r="C1189" s="70"/>
      <c r="D1189" s="70"/>
      <c r="E1189" s="70"/>
      <c r="F1189" s="70"/>
      <c r="G1189" s="70"/>
      <c r="H1189" s="70"/>
      <c r="I1189" s="70"/>
      <c r="J1189" s="70"/>
      <c r="K1189" s="70"/>
      <c r="L1189" s="70"/>
      <c r="M1189" s="70"/>
      <c r="N1189" s="70"/>
      <c r="O1189" s="70"/>
      <c r="P1189" s="70"/>
      <c r="Q1189" s="70"/>
      <c r="R1189" s="70"/>
      <c r="S1189" s="70"/>
      <c r="T1189" s="70"/>
      <c r="U1189" s="70"/>
      <c r="V1189" s="70"/>
      <c r="W1189" s="70"/>
      <c r="X1189" s="70"/>
      <c r="Y1189" s="70"/>
      <c r="Z1189" s="70"/>
      <c r="AA1189" s="70"/>
      <c r="AB1189" s="70"/>
      <c r="AC1189" s="70"/>
      <c r="AD1189" s="70"/>
    </row>
    <row r="1190" spans="1:30">
      <c r="A1190" s="70"/>
      <c r="B1190" s="70"/>
      <c r="C1190" s="70"/>
      <c r="D1190" s="70"/>
      <c r="E1190" s="70"/>
      <c r="F1190" s="70"/>
      <c r="G1190" s="70"/>
      <c r="H1190" s="70"/>
      <c r="I1190" s="70"/>
      <c r="J1190" s="70"/>
      <c r="K1190" s="70"/>
      <c r="L1190" s="70"/>
      <c r="M1190" s="70"/>
      <c r="N1190" s="70"/>
      <c r="O1190" s="70"/>
      <c r="P1190" s="70"/>
      <c r="Q1190" s="70"/>
      <c r="R1190" s="70"/>
      <c r="S1190" s="70"/>
      <c r="T1190" s="70"/>
      <c r="U1190" s="70"/>
      <c r="V1190" s="70"/>
      <c r="W1190" s="70"/>
      <c r="X1190" s="70"/>
      <c r="Y1190" s="70"/>
      <c r="Z1190" s="70"/>
      <c r="AA1190" s="70"/>
      <c r="AB1190" s="70"/>
      <c r="AC1190" s="70"/>
      <c r="AD1190" s="70"/>
    </row>
    <row r="1191" spans="1:30">
      <c r="A1191" s="70"/>
      <c r="B1191" s="70"/>
      <c r="C1191" s="70"/>
      <c r="D1191" s="70"/>
      <c r="E1191" s="70"/>
      <c r="F1191" s="70"/>
      <c r="G1191" s="70"/>
      <c r="H1191" s="70"/>
      <c r="I1191" s="70"/>
      <c r="J1191" s="70"/>
      <c r="K1191" s="70"/>
      <c r="L1191" s="70"/>
      <c r="M1191" s="70"/>
      <c r="N1191" s="70"/>
      <c r="O1191" s="70"/>
      <c r="P1191" s="70"/>
      <c r="Q1191" s="70"/>
      <c r="R1191" s="70"/>
      <c r="S1191" s="70"/>
      <c r="T1191" s="70"/>
      <c r="U1191" s="70"/>
      <c r="V1191" s="70"/>
      <c r="W1191" s="70"/>
      <c r="X1191" s="70"/>
      <c r="Y1191" s="70"/>
      <c r="Z1191" s="70"/>
      <c r="AA1191" s="70"/>
      <c r="AB1191" s="70"/>
      <c r="AC1191" s="70"/>
      <c r="AD1191" s="70"/>
    </row>
    <row r="1192" spans="1:30">
      <c r="A1192" s="70"/>
      <c r="B1192" s="70"/>
      <c r="C1192" s="70"/>
      <c r="D1192" s="70"/>
      <c r="E1192" s="70"/>
      <c r="F1192" s="70"/>
      <c r="G1192" s="70"/>
      <c r="H1192" s="70"/>
      <c r="I1192" s="70"/>
      <c r="J1192" s="70"/>
      <c r="K1192" s="70"/>
      <c r="L1192" s="70"/>
      <c r="M1192" s="70"/>
      <c r="N1192" s="70"/>
      <c r="O1192" s="70"/>
      <c r="P1192" s="70"/>
      <c r="Q1192" s="70"/>
      <c r="R1192" s="70"/>
      <c r="S1192" s="70"/>
      <c r="T1192" s="70"/>
      <c r="U1192" s="70"/>
      <c r="V1192" s="70"/>
      <c r="W1192" s="70"/>
      <c r="X1192" s="70"/>
      <c r="Y1192" s="70"/>
      <c r="Z1192" s="70"/>
      <c r="AA1192" s="70"/>
      <c r="AB1192" s="70"/>
      <c r="AC1192" s="70"/>
      <c r="AD1192" s="70"/>
    </row>
    <row r="1193" spans="1:30">
      <c r="A1193" s="70"/>
      <c r="B1193" s="70"/>
      <c r="C1193" s="70"/>
      <c r="D1193" s="70"/>
      <c r="E1193" s="70"/>
      <c r="F1193" s="70"/>
      <c r="G1193" s="70"/>
      <c r="H1193" s="70"/>
      <c r="I1193" s="70"/>
      <c r="J1193" s="70"/>
      <c r="K1193" s="70"/>
      <c r="L1193" s="70"/>
      <c r="M1193" s="70"/>
      <c r="N1193" s="70"/>
      <c r="O1193" s="70"/>
      <c r="P1193" s="70"/>
      <c r="Q1193" s="70"/>
      <c r="R1193" s="70"/>
      <c r="S1193" s="70"/>
      <c r="T1193" s="70"/>
      <c r="U1193" s="70"/>
      <c r="V1193" s="70"/>
      <c r="W1193" s="70"/>
      <c r="X1193" s="70"/>
      <c r="Y1193" s="70"/>
      <c r="Z1193" s="70"/>
      <c r="AA1193" s="70"/>
      <c r="AB1193" s="70"/>
      <c r="AC1193" s="70"/>
      <c r="AD1193" s="70"/>
    </row>
    <row r="1194" spans="1:30">
      <c r="A1194" s="70"/>
      <c r="B1194" s="70"/>
      <c r="C1194" s="70"/>
      <c r="D1194" s="70"/>
      <c r="E1194" s="70"/>
      <c r="F1194" s="70"/>
      <c r="G1194" s="70"/>
      <c r="H1194" s="70"/>
      <c r="I1194" s="70"/>
      <c r="J1194" s="70"/>
      <c r="K1194" s="70"/>
      <c r="L1194" s="70"/>
      <c r="M1194" s="70"/>
      <c r="N1194" s="70"/>
      <c r="O1194" s="70"/>
      <c r="P1194" s="70"/>
      <c r="Q1194" s="70"/>
      <c r="R1194" s="70"/>
      <c r="S1194" s="70"/>
      <c r="T1194" s="70"/>
      <c r="U1194" s="70"/>
      <c r="V1194" s="70"/>
      <c r="W1194" s="70"/>
      <c r="X1194" s="70"/>
      <c r="Y1194" s="70"/>
      <c r="Z1194" s="70"/>
      <c r="AA1194" s="70"/>
      <c r="AB1194" s="70"/>
      <c r="AC1194" s="70"/>
      <c r="AD1194" s="70"/>
    </row>
    <row r="1195" spans="1:30">
      <c r="A1195" s="70"/>
      <c r="B1195" s="70"/>
      <c r="C1195" s="70"/>
      <c r="D1195" s="70"/>
      <c r="E1195" s="70"/>
      <c r="F1195" s="70"/>
      <c r="G1195" s="70"/>
      <c r="H1195" s="70"/>
      <c r="I1195" s="70"/>
      <c r="J1195" s="70"/>
      <c r="K1195" s="70"/>
      <c r="L1195" s="70"/>
      <c r="M1195" s="70"/>
      <c r="N1195" s="70"/>
      <c r="O1195" s="70"/>
      <c r="P1195" s="70"/>
      <c r="Q1195" s="70"/>
      <c r="R1195" s="70"/>
      <c r="S1195" s="70"/>
      <c r="T1195" s="70"/>
      <c r="U1195" s="70"/>
      <c r="V1195" s="70"/>
      <c r="W1195" s="70"/>
      <c r="X1195" s="70"/>
      <c r="Y1195" s="70"/>
      <c r="Z1195" s="70"/>
      <c r="AA1195" s="70"/>
      <c r="AB1195" s="70"/>
      <c r="AC1195" s="70"/>
      <c r="AD1195" s="70"/>
    </row>
    <row r="1196" spans="1:30">
      <c r="A1196" s="70"/>
      <c r="B1196" s="70"/>
      <c r="C1196" s="70"/>
      <c r="D1196" s="70"/>
      <c r="E1196" s="70"/>
      <c r="F1196" s="70"/>
      <c r="G1196" s="70"/>
      <c r="H1196" s="70"/>
      <c r="I1196" s="70"/>
      <c r="J1196" s="70"/>
      <c r="K1196" s="70"/>
      <c r="L1196" s="70"/>
      <c r="M1196" s="70"/>
      <c r="N1196" s="70"/>
      <c r="O1196" s="70"/>
      <c r="P1196" s="70"/>
      <c r="Q1196" s="70"/>
      <c r="R1196" s="70"/>
      <c r="S1196" s="70"/>
      <c r="T1196" s="70"/>
      <c r="U1196" s="70"/>
      <c r="V1196" s="70"/>
      <c r="W1196" s="70"/>
      <c r="X1196" s="70"/>
      <c r="Y1196" s="70"/>
      <c r="Z1196" s="70"/>
      <c r="AA1196" s="70"/>
      <c r="AB1196" s="70"/>
      <c r="AC1196" s="70"/>
      <c r="AD1196" s="70"/>
    </row>
    <row r="1197" spans="1:30">
      <c r="A1197" s="70"/>
      <c r="B1197" s="70"/>
      <c r="C1197" s="70"/>
      <c r="D1197" s="70"/>
      <c r="E1197" s="70"/>
      <c r="F1197" s="70"/>
      <c r="G1197" s="70"/>
      <c r="H1197" s="70"/>
      <c r="I1197" s="70"/>
      <c r="J1197" s="70"/>
      <c r="K1197" s="70"/>
      <c r="L1197" s="70"/>
      <c r="M1197" s="70"/>
      <c r="N1197" s="70"/>
      <c r="O1197" s="70"/>
      <c r="P1197" s="70"/>
      <c r="Q1197" s="70"/>
      <c r="R1197" s="70"/>
      <c r="S1197" s="70"/>
      <c r="T1197" s="70"/>
      <c r="U1197" s="70"/>
      <c r="V1197" s="70"/>
      <c r="W1197" s="70"/>
      <c r="X1197" s="70"/>
      <c r="Y1197" s="70"/>
      <c r="Z1197" s="70"/>
      <c r="AA1197" s="70"/>
      <c r="AB1197" s="70"/>
      <c r="AC1197" s="70"/>
      <c r="AD1197" s="70"/>
    </row>
    <row r="1198" spans="1:30">
      <c r="A1198" s="70"/>
      <c r="B1198" s="70"/>
      <c r="C1198" s="70"/>
      <c r="D1198" s="70"/>
      <c r="E1198" s="70"/>
      <c r="F1198" s="70"/>
      <c r="G1198" s="70"/>
      <c r="H1198" s="70"/>
      <c r="I1198" s="70"/>
      <c r="J1198" s="70"/>
      <c r="K1198" s="70"/>
      <c r="L1198" s="70"/>
      <c r="M1198" s="70"/>
      <c r="N1198" s="70"/>
      <c r="O1198" s="70"/>
      <c r="P1198" s="70"/>
      <c r="Q1198" s="70"/>
      <c r="R1198" s="70"/>
      <c r="S1198" s="70"/>
      <c r="T1198" s="70"/>
      <c r="U1198" s="70"/>
      <c r="V1198" s="70"/>
      <c r="W1198" s="70"/>
      <c r="X1198" s="70"/>
      <c r="Y1198" s="70"/>
      <c r="Z1198" s="70"/>
      <c r="AA1198" s="70"/>
      <c r="AB1198" s="70"/>
      <c r="AC1198" s="70"/>
      <c r="AD1198" s="70"/>
    </row>
    <row r="1199" spans="1:30">
      <c r="A1199" s="70"/>
      <c r="B1199" s="70"/>
      <c r="C1199" s="70"/>
      <c r="D1199" s="70"/>
      <c r="E1199" s="70"/>
      <c r="F1199" s="70"/>
      <c r="G1199" s="70"/>
      <c r="H1199" s="70"/>
      <c r="I1199" s="70"/>
      <c r="J1199" s="70"/>
      <c r="K1199" s="70"/>
      <c r="L1199" s="70"/>
      <c r="M1199" s="70"/>
      <c r="N1199" s="70"/>
      <c r="O1199" s="70"/>
      <c r="P1199" s="70"/>
      <c r="Q1199" s="70"/>
      <c r="R1199" s="70"/>
      <c r="S1199" s="70"/>
      <c r="T1199" s="70"/>
      <c r="U1199" s="70"/>
      <c r="V1199" s="70"/>
      <c r="W1199" s="70"/>
      <c r="X1199" s="70"/>
      <c r="Y1199" s="70"/>
      <c r="Z1199" s="70"/>
      <c r="AA1199" s="70"/>
      <c r="AB1199" s="70"/>
      <c r="AC1199" s="70"/>
      <c r="AD1199" s="70"/>
    </row>
    <row r="1200" spans="1:30">
      <c r="A1200" s="70"/>
      <c r="B1200" s="70"/>
      <c r="C1200" s="70"/>
      <c r="D1200" s="70"/>
      <c r="E1200" s="70"/>
      <c r="F1200" s="70"/>
      <c r="G1200" s="70"/>
      <c r="H1200" s="70"/>
      <c r="I1200" s="70"/>
      <c r="J1200" s="70"/>
      <c r="K1200" s="70"/>
      <c r="L1200" s="70"/>
      <c r="M1200" s="70"/>
      <c r="N1200" s="70"/>
      <c r="O1200" s="70"/>
      <c r="P1200" s="70"/>
      <c r="Q1200" s="70"/>
      <c r="R1200" s="70"/>
      <c r="S1200" s="70"/>
      <c r="T1200" s="70"/>
      <c r="U1200" s="70"/>
      <c r="V1200" s="70"/>
      <c r="W1200" s="70"/>
      <c r="X1200" s="70"/>
      <c r="Y1200" s="70"/>
      <c r="Z1200" s="70"/>
      <c r="AA1200" s="70"/>
      <c r="AB1200" s="70"/>
      <c r="AC1200" s="70"/>
      <c r="AD1200" s="70"/>
    </row>
    <row r="1201" spans="1:30">
      <c r="A1201" s="70"/>
      <c r="B1201" s="70"/>
      <c r="C1201" s="70"/>
      <c r="D1201" s="70"/>
      <c r="E1201" s="70"/>
      <c r="F1201" s="70"/>
      <c r="G1201" s="70"/>
      <c r="H1201" s="70"/>
      <c r="I1201" s="70"/>
      <c r="J1201" s="70"/>
      <c r="K1201" s="70"/>
      <c r="L1201" s="70"/>
      <c r="M1201" s="70"/>
      <c r="N1201" s="70"/>
      <c r="O1201" s="70"/>
      <c r="P1201" s="70"/>
      <c r="Q1201" s="70"/>
      <c r="R1201" s="70"/>
      <c r="S1201" s="70"/>
      <c r="T1201" s="70"/>
      <c r="U1201" s="70"/>
      <c r="V1201" s="70"/>
      <c r="W1201" s="70"/>
      <c r="X1201" s="70"/>
      <c r="Y1201" s="70"/>
      <c r="Z1201" s="70"/>
      <c r="AA1201" s="70"/>
      <c r="AB1201" s="70"/>
      <c r="AC1201" s="70"/>
      <c r="AD1201" s="70"/>
    </row>
    <row r="1202" spans="1:30">
      <c r="A1202" s="70"/>
      <c r="B1202" s="70"/>
      <c r="C1202" s="70"/>
      <c r="D1202" s="70"/>
      <c r="E1202" s="70"/>
      <c r="F1202" s="70"/>
      <c r="G1202" s="70"/>
      <c r="H1202" s="70"/>
      <c r="I1202" s="70"/>
      <c r="J1202" s="70"/>
      <c r="K1202" s="70"/>
      <c r="L1202" s="70"/>
      <c r="M1202" s="70"/>
      <c r="N1202" s="70"/>
      <c r="O1202" s="70"/>
      <c r="P1202" s="70"/>
      <c r="Q1202" s="70"/>
      <c r="R1202" s="70"/>
      <c r="S1202" s="70"/>
      <c r="T1202" s="70"/>
      <c r="U1202" s="70"/>
      <c r="V1202" s="70"/>
      <c r="W1202" s="70"/>
      <c r="X1202" s="70"/>
      <c r="Y1202" s="70"/>
      <c r="Z1202" s="70"/>
      <c r="AA1202" s="70"/>
      <c r="AB1202" s="70"/>
      <c r="AC1202" s="70"/>
      <c r="AD1202" s="70"/>
    </row>
    <row r="1203" spans="1:30">
      <c r="A1203" s="70"/>
      <c r="B1203" s="70"/>
      <c r="C1203" s="70"/>
      <c r="D1203" s="70"/>
      <c r="E1203" s="70"/>
      <c r="F1203" s="70"/>
      <c r="G1203" s="70"/>
      <c r="H1203" s="70"/>
      <c r="I1203" s="70"/>
      <c r="J1203" s="70"/>
      <c r="K1203" s="70"/>
      <c r="L1203" s="70"/>
      <c r="M1203" s="70"/>
      <c r="N1203" s="70"/>
      <c r="O1203" s="70"/>
      <c r="P1203" s="70"/>
      <c r="Q1203" s="70"/>
      <c r="R1203" s="70"/>
      <c r="S1203" s="70"/>
      <c r="T1203" s="70"/>
      <c r="U1203" s="70"/>
      <c r="V1203" s="70"/>
      <c r="W1203" s="70"/>
      <c r="X1203" s="70"/>
      <c r="Y1203" s="70"/>
      <c r="Z1203" s="70"/>
      <c r="AA1203" s="70"/>
      <c r="AB1203" s="70"/>
      <c r="AC1203" s="70"/>
      <c r="AD1203" s="70"/>
    </row>
    <row r="1204" spans="1:30">
      <c r="A1204" s="70"/>
      <c r="B1204" s="70"/>
      <c r="C1204" s="70"/>
      <c r="D1204" s="70"/>
      <c r="E1204" s="70"/>
      <c r="F1204" s="70"/>
      <c r="G1204" s="70"/>
      <c r="H1204" s="70"/>
      <c r="I1204" s="70"/>
      <c r="J1204" s="70"/>
      <c r="K1204" s="70"/>
      <c r="L1204" s="70"/>
      <c r="M1204" s="70"/>
      <c r="N1204" s="70"/>
      <c r="O1204" s="70"/>
      <c r="P1204" s="70"/>
      <c r="Q1204" s="70"/>
      <c r="R1204" s="70"/>
      <c r="S1204" s="70"/>
      <c r="T1204" s="70"/>
      <c r="U1204" s="70"/>
      <c r="V1204" s="70"/>
      <c r="W1204" s="70"/>
      <c r="X1204" s="70"/>
      <c r="Y1204" s="70"/>
      <c r="Z1204" s="70"/>
      <c r="AA1204" s="70"/>
      <c r="AB1204" s="70"/>
      <c r="AC1204" s="70"/>
      <c r="AD1204" s="70"/>
    </row>
    <row r="1205" spans="1:30">
      <c r="A1205" s="70"/>
      <c r="B1205" s="70"/>
      <c r="C1205" s="70"/>
      <c r="D1205" s="70"/>
      <c r="E1205" s="70"/>
      <c r="F1205" s="70"/>
      <c r="G1205" s="70"/>
      <c r="H1205" s="70"/>
      <c r="I1205" s="70"/>
      <c r="J1205" s="70"/>
      <c r="K1205" s="70"/>
      <c r="L1205" s="70"/>
      <c r="M1205" s="70"/>
      <c r="N1205" s="70"/>
      <c r="O1205" s="70"/>
      <c r="P1205" s="70"/>
      <c r="Q1205" s="70"/>
      <c r="R1205" s="70"/>
      <c r="S1205" s="70"/>
      <c r="T1205" s="70"/>
      <c r="U1205" s="70"/>
      <c r="V1205" s="70"/>
      <c r="W1205" s="70"/>
      <c r="X1205" s="70"/>
      <c r="Y1205" s="70"/>
      <c r="Z1205" s="70"/>
      <c r="AA1205" s="70"/>
      <c r="AB1205" s="70"/>
      <c r="AC1205" s="70"/>
      <c r="AD1205" s="70"/>
    </row>
    <row r="1206" spans="1:30">
      <c r="A1206" s="70"/>
      <c r="B1206" s="70"/>
      <c r="C1206" s="70"/>
      <c r="D1206" s="70"/>
      <c r="E1206" s="70"/>
      <c r="F1206" s="70"/>
      <c r="G1206" s="70"/>
      <c r="H1206" s="70"/>
      <c r="I1206" s="70"/>
      <c r="J1206" s="70"/>
      <c r="K1206" s="70"/>
      <c r="L1206" s="70"/>
      <c r="M1206" s="70"/>
      <c r="N1206" s="70"/>
      <c r="O1206" s="70"/>
      <c r="P1206" s="70"/>
      <c r="Q1206" s="70"/>
      <c r="R1206" s="70"/>
      <c r="S1206" s="70"/>
      <c r="T1206" s="70"/>
      <c r="U1206" s="70"/>
      <c r="V1206" s="70"/>
      <c r="W1206" s="70"/>
      <c r="X1206" s="70"/>
      <c r="Y1206" s="70"/>
      <c r="Z1206" s="70"/>
      <c r="AA1206" s="70"/>
      <c r="AB1206" s="70"/>
      <c r="AC1206" s="70"/>
      <c r="AD1206" s="70"/>
    </row>
    <row r="1207" spans="1:30">
      <c r="A1207" s="70"/>
      <c r="B1207" s="70"/>
      <c r="C1207" s="70"/>
      <c r="D1207" s="70"/>
      <c r="E1207" s="70"/>
      <c r="F1207" s="70"/>
      <c r="G1207" s="70"/>
      <c r="H1207" s="70"/>
      <c r="I1207" s="70"/>
      <c r="J1207" s="70"/>
      <c r="K1207" s="70"/>
      <c r="L1207" s="70"/>
      <c r="M1207" s="70"/>
      <c r="N1207" s="70"/>
      <c r="O1207" s="70"/>
      <c r="P1207" s="70"/>
      <c r="Q1207" s="70"/>
      <c r="R1207" s="70"/>
      <c r="S1207" s="70"/>
      <c r="T1207" s="70"/>
      <c r="U1207" s="70"/>
      <c r="V1207" s="70"/>
      <c r="W1207" s="70"/>
      <c r="X1207" s="70"/>
      <c r="Y1207" s="70"/>
      <c r="Z1207" s="70"/>
      <c r="AA1207" s="70"/>
      <c r="AB1207" s="70"/>
      <c r="AC1207" s="70"/>
      <c r="AD1207" s="70"/>
    </row>
    <row r="1208" spans="1:30">
      <c r="A1208" s="70"/>
      <c r="B1208" s="70"/>
      <c r="C1208" s="70"/>
      <c r="D1208" s="70"/>
      <c r="E1208" s="70"/>
      <c r="F1208" s="70"/>
      <c r="G1208" s="70"/>
      <c r="H1208" s="70"/>
      <c r="I1208" s="70"/>
      <c r="J1208" s="70"/>
      <c r="K1208" s="70"/>
      <c r="L1208" s="70"/>
      <c r="M1208" s="70"/>
      <c r="N1208" s="70"/>
      <c r="O1208" s="70"/>
      <c r="P1208" s="70"/>
      <c r="Q1208" s="70"/>
      <c r="R1208" s="70"/>
      <c r="S1208" s="70"/>
      <c r="T1208" s="70"/>
      <c r="U1208" s="70"/>
      <c r="V1208" s="70"/>
      <c r="W1208" s="70"/>
      <c r="X1208" s="70"/>
      <c r="Y1208" s="70"/>
      <c r="Z1208" s="70"/>
      <c r="AA1208" s="70"/>
      <c r="AB1208" s="70"/>
      <c r="AC1208" s="70"/>
      <c r="AD1208" s="70"/>
    </row>
    <row r="1209" spans="1:30">
      <c r="A1209" s="70"/>
      <c r="B1209" s="70"/>
      <c r="C1209" s="70"/>
      <c r="D1209" s="70"/>
      <c r="E1209" s="70"/>
      <c r="F1209" s="70"/>
      <c r="G1209" s="70"/>
      <c r="H1209" s="70"/>
      <c r="I1209" s="70"/>
      <c r="J1209" s="70"/>
      <c r="K1209" s="70"/>
      <c r="L1209" s="70"/>
      <c r="M1209" s="70"/>
      <c r="N1209" s="70"/>
      <c r="O1209" s="70"/>
      <c r="P1209" s="70"/>
      <c r="Q1209" s="70"/>
      <c r="R1209" s="70"/>
      <c r="S1209" s="70"/>
      <c r="T1209" s="70"/>
      <c r="U1209" s="70"/>
      <c r="V1209" s="70"/>
      <c r="W1209" s="70"/>
      <c r="X1209" s="70"/>
      <c r="Y1209" s="70"/>
      <c r="Z1209" s="70"/>
      <c r="AA1209" s="70"/>
      <c r="AB1209" s="70"/>
      <c r="AC1209" s="70"/>
      <c r="AD1209" s="70"/>
    </row>
    <row r="1210" spans="1:30">
      <c r="A1210" s="70"/>
      <c r="B1210" s="70"/>
      <c r="C1210" s="70"/>
      <c r="D1210" s="70"/>
      <c r="E1210" s="70"/>
      <c r="F1210" s="70"/>
      <c r="G1210" s="70"/>
      <c r="H1210" s="70"/>
      <c r="I1210" s="70"/>
      <c r="J1210" s="70"/>
      <c r="K1210" s="70"/>
      <c r="L1210" s="70"/>
      <c r="M1210" s="70"/>
      <c r="N1210" s="70"/>
      <c r="O1210" s="70"/>
      <c r="P1210" s="70"/>
      <c r="Q1210" s="70"/>
      <c r="R1210" s="70"/>
      <c r="S1210" s="70"/>
      <c r="T1210" s="70"/>
      <c r="U1210" s="70"/>
      <c r="V1210" s="70"/>
      <c r="W1210" s="70"/>
      <c r="X1210" s="70"/>
      <c r="Y1210" s="70"/>
      <c r="Z1210" s="70"/>
      <c r="AA1210" s="70"/>
      <c r="AB1210" s="70"/>
      <c r="AC1210" s="70"/>
      <c r="AD1210" s="70"/>
    </row>
    <row r="1211" spans="1:30">
      <c r="A1211" s="70"/>
      <c r="B1211" s="70"/>
      <c r="C1211" s="70"/>
      <c r="D1211" s="70"/>
      <c r="E1211" s="70"/>
      <c r="F1211" s="70"/>
      <c r="G1211" s="70"/>
      <c r="H1211" s="70"/>
      <c r="I1211" s="70"/>
      <c r="J1211" s="70"/>
      <c r="K1211" s="70"/>
      <c r="L1211" s="70"/>
      <c r="M1211" s="70"/>
      <c r="N1211" s="70"/>
      <c r="O1211" s="70"/>
      <c r="P1211" s="70"/>
      <c r="Q1211" s="70"/>
      <c r="R1211" s="70"/>
      <c r="S1211" s="70"/>
      <c r="T1211" s="70"/>
      <c r="U1211" s="70"/>
      <c r="V1211" s="70"/>
      <c r="W1211" s="70"/>
      <c r="X1211" s="70"/>
      <c r="Y1211" s="70"/>
      <c r="Z1211" s="70"/>
      <c r="AA1211" s="70"/>
      <c r="AB1211" s="70"/>
      <c r="AC1211" s="70"/>
      <c r="AD1211" s="70"/>
    </row>
    <row r="1212" spans="1:30">
      <c r="A1212" s="70"/>
      <c r="B1212" s="70"/>
      <c r="C1212" s="70"/>
      <c r="D1212" s="70"/>
      <c r="E1212" s="70"/>
      <c r="F1212" s="70"/>
      <c r="G1212" s="70"/>
      <c r="H1212" s="70"/>
      <c r="I1212" s="70"/>
      <c r="J1212" s="70"/>
      <c r="K1212" s="70"/>
      <c r="L1212" s="70"/>
      <c r="M1212" s="70"/>
      <c r="N1212" s="70"/>
      <c r="O1212" s="70"/>
      <c r="P1212" s="70"/>
      <c r="Q1212" s="70"/>
      <c r="R1212" s="70"/>
      <c r="S1212" s="70"/>
      <c r="T1212" s="70"/>
      <c r="U1212" s="70"/>
      <c r="V1212" s="70"/>
      <c r="W1212" s="70"/>
      <c r="X1212" s="70"/>
      <c r="Y1212" s="70"/>
      <c r="Z1212" s="70"/>
      <c r="AA1212" s="70"/>
      <c r="AB1212" s="70"/>
      <c r="AC1212" s="70"/>
      <c r="AD1212" s="70"/>
    </row>
    <row r="1213" spans="1:30">
      <c r="A1213" s="70"/>
      <c r="B1213" s="70"/>
      <c r="C1213" s="70"/>
      <c r="D1213" s="70"/>
      <c r="E1213" s="70"/>
      <c r="F1213" s="70"/>
      <c r="G1213" s="70"/>
      <c r="H1213" s="70"/>
      <c r="I1213" s="70"/>
      <c r="J1213" s="70"/>
      <c r="K1213" s="70"/>
      <c r="L1213" s="70"/>
      <c r="M1213" s="70"/>
      <c r="N1213" s="70"/>
      <c r="O1213" s="70"/>
      <c r="P1213" s="70"/>
      <c r="Q1213" s="70"/>
      <c r="R1213" s="70"/>
      <c r="S1213" s="70"/>
      <c r="T1213" s="70"/>
      <c r="U1213" s="70"/>
      <c r="V1213" s="70"/>
      <c r="W1213" s="70"/>
      <c r="X1213" s="70"/>
      <c r="Y1213" s="70"/>
      <c r="Z1213" s="70"/>
      <c r="AA1213" s="70"/>
      <c r="AB1213" s="70"/>
      <c r="AC1213" s="70"/>
      <c r="AD1213" s="70"/>
    </row>
    <row r="1214" spans="1:30">
      <c r="A1214" s="70"/>
      <c r="B1214" s="70"/>
      <c r="C1214" s="70"/>
      <c r="D1214" s="70"/>
      <c r="E1214" s="70"/>
      <c r="F1214" s="70"/>
      <c r="G1214" s="70"/>
      <c r="H1214" s="70"/>
      <c r="I1214" s="70"/>
      <c r="J1214" s="70"/>
      <c r="K1214" s="70"/>
      <c r="L1214" s="70"/>
      <c r="M1214" s="70"/>
      <c r="N1214" s="70"/>
      <c r="O1214" s="70"/>
      <c r="P1214" s="70"/>
      <c r="Q1214" s="70"/>
      <c r="R1214" s="70"/>
      <c r="S1214" s="70"/>
      <c r="T1214" s="70"/>
      <c r="U1214" s="70"/>
      <c r="V1214" s="70"/>
      <c r="W1214" s="70"/>
      <c r="X1214" s="70"/>
      <c r="Y1214" s="70"/>
      <c r="Z1214" s="70"/>
      <c r="AA1214" s="70"/>
      <c r="AB1214" s="70"/>
      <c r="AC1214" s="70"/>
      <c r="AD1214" s="70"/>
    </row>
    <row r="1215" spans="1:30">
      <c r="A1215" s="70"/>
      <c r="B1215" s="70"/>
      <c r="C1215" s="70"/>
      <c r="D1215" s="70"/>
      <c r="E1215" s="70"/>
      <c r="F1215" s="70"/>
      <c r="G1215" s="70"/>
      <c r="H1215" s="70"/>
      <c r="I1215" s="70"/>
      <c r="J1215" s="70"/>
      <c r="K1215" s="70"/>
      <c r="L1215" s="70"/>
      <c r="M1215" s="70"/>
      <c r="N1215" s="70"/>
      <c r="O1215" s="70"/>
      <c r="P1215" s="70"/>
      <c r="Q1215" s="70"/>
      <c r="R1215" s="70"/>
      <c r="S1215" s="70"/>
      <c r="T1215" s="70"/>
      <c r="U1215" s="70"/>
      <c r="V1215" s="70"/>
      <c r="W1215" s="70"/>
      <c r="X1215" s="70"/>
      <c r="Y1215" s="70"/>
      <c r="Z1215" s="70"/>
      <c r="AA1215" s="70"/>
      <c r="AB1215" s="70"/>
      <c r="AC1215" s="70"/>
      <c r="AD1215" s="70"/>
    </row>
    <row r="1216" spans="1:30">
      <c r="A1216" s="70"/>
      <c r="B1216" s="70"/>
      <c r="C1216" s="70"/>
      <c r="D1216" s="70"/>
      <c r="E1216" s="70"/>
      <c r="F1216" s="70"/>
      <c r="G1216" s="70"/>
      <c r="H1216" s="70"/>
      <c r="I1216" s="70"/>
      <c r="J1216" s="70"/>
      <c r="K1216" s="70"/>
      <c r="L1216" s="70"/>
      <c r="M1216" s="70"/>
      <c r="N1216" s="70"/>
      <c r="O1216" s="70"/>
      <c r="P1216" s="70"/>
      <c r="Q1216" s="70"/>
      <c r="R1216" s="70"/>
      <c r="S1216" s="70"/>
      <c r="T1216" s="70"/>
      <c r="U1216" s="70"/>
      <c r="V1216" s="70"/>
      <c r="W1216" s="70"/>
      <c r="X1216" s="70"/>
      <c r="Y1216" s="70"/>
      <c r="Z1216" s="70"/>
      <c r="AA1216" s="70"/>
      <c r="AB1216" s="70"/>
      <c r="AC1216" s="70"/>
      <c r="AD1216" s="70"/>
    </row>
    <row r="1217" spans="1:30">
      <c r="A1217" s="70"/>
      <c r="B1217" s="70"/>
      <c r="C1217" s="70"/>
      <c r="D1217" s="70"/>
      <c r="E1217" s="70"/>
      <c r="F1217" s="70"/>
      <c r="G1217" s="70"/>
      <c r="H1217" s="70"/>
      <c r="I1217" s="70"/>
      <c r="J1217" s="70"/>
      <c r="K1217" s="70"/>
      <c r="L1217" s="70"/>
      <c r="M1217" s="70"/>
      <c r="N1217" s="70"/>
      <c r="O1217" s="70"/>
      <c r="P1217" s="70"/>
      <c r="Q1217" s="70"/>
      <c r="R1217" s="70"/>
      <c r="S1217" s="70"/>
      <c r="T1217" s="70"/>
      <c r="U1217" s="70"/>
      <c r="V1217" s="70"/>
      <c r="W1217" s="70"/>
      <c r="X1217" s="70"/>
      <c r="Y1217" s="70"/>
      <c r="Z1217" s="70"/>
      <c r="AA1217" s="70"/>
      <c r="AB1217" s="70"/>
      <c r="AC1217" s="70"/>
      <c r="AD1217" s="70"/>
    </row>
    <row r="1218" spans="1:30">
      <c r="A1218" s="70"/>
      <c r="B1218" s="70"/>
      <c r="C1218" s="70"/>
      <c r="D1218" s="70"/>
      <c r="E1218" s="70"/>
      <c r="F1218" s="70"/>
      <c r="G1218" s="70"/>
      <c r="H1218" s="70"/>
      <c r="I1218" s="70"/>
      <c r="J1218" s="70"/>
      <c r="K1218" s="70"/>
      <c r="L1218" s="70"/>
      <c r="M1218" s="70"/>
      <c r="N1218" s="70"/>
      <c r="O1218" s="70"/>
      <c r="P1218" s="70"/>
      <c r="Q1218" s="70"/>
      <c r="R1218" s="70"/>
      <c r="S1218" s="70"/>
      <c r="T1218" s="70"/>
      <c r="U1218" s="70"/>
      <c r="V1218" s="70"/>
      <c r="W1218" s="70"/>
      <c r="X1218" s="70"/>
      <c r="Y1218" s="70"/>
      <c r="Z1218" s="70"/>
      <c r="AA1218" s="70"/>
      <c r="AB1218" s="70"/>
      <c r="AC1218" s="70"/>
      <c r="AD1218" s="70"/>
    </row>
    <row r="1219" spans="1:30">
      <c r="A1219" s="70"/>
      <c r="B1219" s="70"/>
      <c r="C1219" s="70"/>
      <c r="D1219" s="70"/>
      <c r="E1219" s="70"/>
      <c r="F1219" s="70"/>
      <c r="G1219" s="70"/>
      <c r="H1219" s="70"/>
      <c r="I1219" s="70"/>
      <c r="J1219" s="70"/>
      <c r="K1219" s="70"/>
      <c r="L1219" s="70"/>
      <c r="M1219" s="70"/>
      <c r="N1219" s="70"/>
      <c r="O1219" s="70"/>
      <c r="P1219" s="70"/>
      <c r="Q1219" s="70"/>
      <c r="R1219" s="70"/>
      <c r="S1219" s="70"/>
      <c r="T1219" s="70"/>
      <c r="U1219" s="70"/>
      <c r="V1219" s="70"/>
      <c r="W1219" s="70"/>
      <c r="X1219" s="70"/>
      <c r="Y1219" s="70"/>
      <c r="Z1219" s="70"/>
      <c r="AA1219" s="70"/>
      <c r="AB1219" s="70"/>
      <c r="AC1219" s="70"/>
      <c r="AD1219" s="70"/>
    </row>
    <row r="1220" spans="1:30">
      <c r="A1220" s="70"/>
      <c r="B1220" s="70"/>
      <c r="C1220" s="70"/>
      <c r="D1220" s="70"/>
      <c r="E1220" s="70"/>
      <c r="F1220" s="70"/>
      <c r="G1220" s="70"/>
      <c r="H1220" s="70"/>
      <c r="I1220" s="70"/>
      <c r="J1220" s="70"/>
      <c r="K1220" s="70"/>
      <c r="L1220" s="70"/>
      <c r="M1220" s="70"/>
      <c r="N1220" s="70"/>
      <c r="O1220" s="70"/>
      <c r="P1220" s="70"/>
      <c r="Q1220" s="70"/>
      <c r="R1220" s="70"/>
      <c r="S1220" s="70"/>
      <c r="T1220" s="70"/>
      <c r="U1220" s="70"/>
      <c r="V1220" s="70"/>
      <c r="W1220" s="70"/>
      <c r="X1220" s="70"/>
      <c r="Y1220" s="70"/>
      <c r="Z1220" s="70"/>
      <c r="AA1220" s="70"/>
      <c r="AB1220" s="70"/>
      <c r="AC1220" s="70"/>
      <c r="AD1220" s="70"/>
    </row>
    <row r="1221" spans="1:30">
      <c r="A1221" s="70"/>
      <c r="B1221" s="70"/>
      <c r="C1221" s="70"/>
      <c r="D1221" s="70"/>
      <c r="E1221" s="70"/>
      <c r="F1221" s="70"/>
      <c r="G1221" s="70"/>
      <c r="H1221" s="70"/>
      <c r="I1221" s="70"/>
      <c r="J1221" s="70"/>
      <c r="K1221" s="70"/>
      <c r="L1221" s="70"/>
      <c r="M1221" s="70"/>
      <c r="N1221" s="70"/>
      <c r="O1221" s="70"/>
      <c r="P1221" s="70"/>
      <c r="Q1221" s="70"/>
      <c r="R1221" s="70"/>
      <c r="S1221" s="70"/>
      <c r="T1221" s="70"/>
      <c r="U1221" s="70"/>
      <c r="V1221" s="70"/>
      <c r="W1221" s="70"/>
      <c r="X1221" s="70"/>
      <c r="Y1221" s="70"/>
      <c r="Z1221" s="70"/>
      <c r="AA1221" s="70"/>
      <c r="AB1221" s="70"/>
      <c r="AC1221" s="70"/>
      <c r="AD1221" s="70"/>
    </row>
    <row r="1222" spans="1:30">
      <c r="A1222" s="70"/>
      <c r="B1222" s="70"/>
      <c r="C1222" s="70"/>
      <c r="D1222" s="70"/>
      <c r="E1222" s="70"/>
      <c r="F1222" s="70"/>
      <c r="G1222" s="70"/>
      <c r="H1222" s="70"/>
      <c r="I1222" s="70"/>
      <c r="J1222" s="70"/>
      <c r="K1222" s="70"/>
      <c r="L1222" s="70"/>
      <c r="M1222" s="70"/>
      <c r="N1222" s="70"/>
      <c r="O1222" s="70"/>
      <c r="P1222" s="70"/>
      <c r="Q1222" s="70"/>
      <c r="R1222" s="70"/>
      <c r="S1222" s="70"/>
      <c r="T1222" s="70"/>
      <c r="U1222" s="70"/>
      <c r="V1222" s="70"/>
      <c r="W1222" s="70"/>
      <c r="X1222" s="70"/>
      <c r="Y1222" s="70"/>
      <c r="Z1222" s="70"/>
      <c r="AA1222" s="70"/>
      <c r="AB1222" s="70"/>
      <c r="AC1222" s="70"/>
      <c r="AD1222" s="70"/>
    </row>
    <row r="1223" spans="1:30">
      <c r="A1223" s="70"/>
      <c r="B1223" s="70"/>
      <c r="C1223" s="70"/>
      <c r="D1223" s="70"/>
      <c r="E1223" s="70"/>
      <c r="F1223" s="70"/>
      <c r="G1223" s="70"/>
      <c r="H1223" s="70"/>
      <c r="I1223" s="70"/>
      <c r="J1223" s="70"/>
      <c r="K1223" s="70"/>
      <c r="L1223" s="70"/>
      <c r="M1223" s="70"/>
      <c r="N1223" s="70"/>
      <c r="O1223" s="70"/>
      <c r="P1223" s="70"/>
      <c r="Q1223" s="70"/>
      <c r="R1223" s="70"/>
      <c r="S1223" s="70"/>
      <c r="T1223" s="70"/>
      <c r="U1223" s="70"/>
      <c r="V1223" s="70"/>
      <c r="W1223" s="70"/>
      <c r="X1223" s="70"/>
      <c r="Y1223" s="70"/>
      <c r="Z1223" s="70"/>
      <c r="AA1223" s="70"/>
      <c r="AB1223" s="70"/>
      <c r="AC1223" s="70"/>
      <c r="AD1223" s="70"/>
    </row>
    <row r="1224" spans="1:30">
      <c r="A1224" s="70"/>
      <c r="B1224" s="70"/>
      <c r="C1224" s="70"/>
      <c r="D1224" s="70"/>
      <c r="E1224" s="70"/>
      <c r="F1224" s="70"/>
      <c r="G1224" s="70"/>
      <c r="H1224" s="70"/>
      <c r="I1224" s="70"/>
      <c r="J1224" s="70"/>
      <c r="K1224" s="70"/>
      <c r="L1224" s="70"/>
      <c r="M1224" s="70"/>
      <c r="N1224" s="70"/>
      <c r="O1224" s="70"/>
      <c r="P1224" s="70"/>
      <c r="Q1224" s="70"/>
      <c r="R1224" s="70"/>
      <c r="S1224" s="70"/>
      <c r="T1224" s="70"/>
      <c r="U1224" s="70"/>
      <c r="V1224" s="70"/>
      <c r="W1224" s="70"/>
      <c r="X1224" s="70"/>
      <c r="Y1224" s="70"/>
      <c r="Z1224" s="70"/>
      <c r="AA1224" s="70"/>
      <c r="AB1224" s="70"/>
      <c r="AC1224" s="70"/>
      <c r="AD1224" s="70"/>
    </row>
    <row r="1225" spans="1:30">
      <c r="A1225" s="70"/>
      <c r="B1225" s="70"/>
      <c r="C1225" s="70"/>
      <c r="D1225" s="70"/>
      <c r="E1225" s="70"/>
      <c r="F1225" s="70"/>
      <c r="G1225" s="70"/>
      <c r="H1225" s="70"/>
      <c r="I1225" s="70"/>
      <c r="J1225" s="70"/>
      <c r="K1225" s="70"/>
      <c r="L1225" s="70"/>
      <c r="M1225" s="70"/>
      <c r="N1225" s="70"/>
      <c r="O1225" s="70"/>
      <c r="P1225" s="70"/>
      <c r="Q1225" s="70"/>
      <c r="R1225" s="70"/>
      <c r="S1225" s="70"/>
      <c r="T1225" s="70"/>
      <c r="U1225" s="70"/>
      <c r="V1225" s="70"/>
      <c r="W1225" s="70"/>
      <c r="X1225" s="70"/>
      <c r="Y1225" s="70"/>
      <c r="Z1225" s="70"/>
      <c r="AA1225" s="70"/>
      <c r="AB1225" s="70"/>
      <c r="AC1225" s="70"/>
      <c r="AD1225" s="70"/>
    </row>
    <row r="1226" spans="1:30">
      <c r="A1226" s="70"/>
      <c r="B1226" s="70"/>
      <c r="C1226" s="70"/>
      <c r="D1226" s="70"/>
      <c r="E1226" s="70"/>
      <c r="F1226" s="70"/>
      <c r="G1226" s="70"/>
      <c r="H1226" s="70"/>
      <c r="I1226" s="70"/>
      <c r="J1226" s="70"/>
      <c r="K1226" s="70"/>
      <c r="L1226" s="70"/>
      <c r="M1226" s="70"/>
      <c r="N1226" s="70"/>
      <c r="O1226" s="70"/>
      <c r="P1226" s="70"/>
      <c r="Q1226" s="70"/>
      <c r="R1226" s="70"/>
      <c r="S1226" s="70"/>
      <c r="T1226" s="70"/>
      <c r="U1226" s="70"/>
      <c r="V1226" s="70"/>
      <c r="W1226" s="70"/>
      <c r="X1226" s="70"/>
      <c r="Y1226" s="70"/>
      <c r="Z1226" s="70"/>
      <c r="AA1226" s="70"/>
      <c r="AB1226" s="70"/>
      <c r="AC1226" s="70"/>
      <c r="AD1226" s="70"/>
    </row>
    <row r="1227" spans="1:30">
      <c r="A1227" s="70"/>
      <c r="B1227" s="70"/>
      <c r="C1227" s="70"/>
      <c r="D1227" s="70"/>
      <c r="E1227" s="70"/>
      <c r="F1227" s="70"/>
      <c r="G1227" s="70"/>
      <c r="H1227" s="70"/>
      <c r="I1227" s="70"/>
      <c r="J1227" s="70"/>
      <c r="K1227" s="70"/>
      <c r="L1227" s="70"/>
      <c r="M1227" s="70"/>
      <c r="N1227" s="70"/>
      <c r="O1227" s="70"/>
      <c r="P1227" s="70"/>
      <c r="Q1227" s="70"/>
      <c r="R1227" s="70"/>
      <c r="S1227" s="70"/>
      <c r="T1227" s="70"/>
      <c r="U1227" s="70"/>
      <c r="V1227" s="70"/>
      <c r="W1227" s="70"/>
      <c r="X1227" s="70"/>
      <c r="Y1227" s="70"/>
      <c r="Z1227" s="70"/>
      <c r="AA1227" s="70"/>
      <c r="AB1227" s="70"/>
      <c r="AC1227" s="70"/>
      <c r="AD1227" s="70"/>
    </row>
    <row r="1228" spans="1:30">
      <c r="A1228" s="70"/>
      <c r="B1228" s="70"/>
      <c r="C1228" s="70"/>
      <c r="D1228" s="70"/>
      <c r="E1228" s="70"/>
      <c r="F1228" s="70"/>
      <c r="G1228" s="70"/>
      <c r="H1228" s="70"/>
      <c r="I1228" s="70"/>
      <c r="J1228" s="70"/>
      <c r="K1228" s="70"/>
      <c r="L1228" s="70"/>
      <c r="M1228" s="70"/>
      <c r="N1228" s="70"/>
      <c r="O1228" s="70"/>
      <c r="P1228" s="70"/>
      <c r="Q1228" s="70"/>
      <c r="R1228" s="70"/>
      <c r="S1228" s="70"/>
      <c r="T1228" s="70"/>
      <c r="U1228" s="70"/>
      <c r="V1228" s="70"/>
      <c r="W1228" s="70"/>
      <c r="X1228" s="70"/>
      <c r="Y1228" s="70"/>
      <c r="Z1228" s="70"/>
      <c r="AA1228" s="70"/>
      <c r="AB1228" s="70"/>
      <c r="AC1228" s="70"/>
      <c r="AD1228" s="70"/>
    </row>
    <row r="1229" spans="1:30">
      <c r="A1229" s="70"/>
      <c r="B1229" s="70"/>
      <c r="C1229" s="70"/>
      <c r="D1229" s="70"/>
      <c r="E1229" s="70"/>
      <c r="F1229" s="70"/>
      <c r="G1229" s="70"/>
      <c r="H1229" s="70"/>
      <c r="I1229" s="70"/>
      <c r="J1229" s="70"/>
      <c r="K1229" s="70"/>
      <c r="L1229" s="70"/>
      <c r="M1229" s="70"/>
      <c r="N1229" s="70"/>
      <c r="O1229" s="70"/>
      <c r="P1229" s="70"/>
      <c r="Q1229" s="70"/>
      <c r="R1229" s="70"/>
      <c r="S1229" s="70"/>
      <c r="T1229" s="70"/>
      <c r="U1229" s="70"/>
      <c r="V1229" s="70"/>
      <c r="W1229" s="70"/>
      <c r="X1229" s="70"/>
      <c r="Y1229" s="70"/>
      <c r="Z1229" s="70"/>
      <c r="AA1229" s="70"/>
      <c r="AB1229" s="70"/>
      <c r="AC1229" s="70"/>
      <c r="AD1229" s="70"/>
    </row>
    <row r="1230" spans="1:30">
      <c r="A1230" s="70"/>
      <c r="B1230" s="70"/>
      <c r="C1230" s="70"/>
      <c r="D1230" s="70"/>
      <c r="E1230" s="70"/>
      <c r="F1230" s="70"/>
      <c r="G1230" s="70"/>
      <c r="H1230" s="70"/>
      <c r="I1230" s="70"/>
      <c r="J1230" s="70"/>
      <c r="K1230" s="70"/>
      <c r="L1230" s="70"/>
      <c r="M1230" s="70"/>
      <c r="N1230" s="70"/>
      <c r="O1230" s="70"/>
      <c r="P1230" s="70"/>
      <c r="Q1230" s="70"/>
      <c r="R1230" s="70"/>
      <c r="S1230" s="70"/>
      <c r="T1230" s="70"/>
      <c r="U1230" s="70"/>
      <c r="V1230" s="70"/>
      <c r="W1230" s="70"/>
      <c r="X1230" s="70"/>
      <c r="Y1230" s="70"/>
      <c r="Z1230" s="70"/>
      <c r="AA1230" s="70"/>
      <c r="AB1230" s="70"/>
      <c r="AC1230" s="70"/>
      <c r="AD1230" s="70"/>
    </row>
    <row r="1231" spans="1:30">
      <c r="A1231" s="70"/>
      <c r="B1231" s="70"/>
      <c r="C1231" s="70"/>
      <c r="D1231" s="70"/>
      <c r="E1231" s="70"/>
      <c r="F1231" s="70"/>
      <c r="G1231" s="70"/>
      <c r="H1231" s="70"/>
      <c r="I1231" s="70"/>
      <c r="J1231" s="70"/>
      <c r="K1231" s="70"/>
      <c r="L1231" s="70"/>
      <c r="M1231" s="70"/>
      <c r="N1231" s="70"/>
      <c r="O1231" s="70"/>
      <c r="P1231" s="70"/>
      <c r="Q1231" s="70"/>
      <c r="R1231" s="70"/>
      <c r="S1231" s="70"/>
      <c r="T1231" s="70"/>
      <c r="U1231" s="70"/>
      <c r="V1231" s="70"/>
      <c r="W1231" s="70"/>
      <c r="X1231" s="70"/>
      <c r="Y1231" s="70"/>
      <c r="Z1231" s="70"/>
      <c r="AA1231" s="70"/>
      <c r="AB1231" s="70"/>
      <c r="AC1231" s="70"/>
      <c r="AD1231" s="70"/>
    </row>
    <row r="1232" spans="1:30">
      <c r="A1232" s="70"/>
      <c r="B1232" s="70"/>
      <c r="C1232" s="70"/>
      <c r="D1232" s="70"/>
      <c r="E1232" s="70"/>
      <c r="F1232" s="70"/>
      <c r="G1232" s="70"/>
      <c r="H1232" s="70"/>
      <c r="I1232" s="70"/>
      <c r="J1232" s="70"/>
      <c r="K1232" s="70"/>
      <c r="L1232" s="70"/>
      <c r="M1232" s="70"/>
      <c r="N1232" s="70"/>
      <c r="O1232" s="70"/>
      <c r="P1232" s="70"/>
      <c r="Q1232" s="70"/>
      <c r="R1232" s="70"/>
      <c r="S1232" s="70"/>
      <c r="T1232" s="70"/>
      <c r="U1232" s="70"/>
      <c r="V1232" s="70"/>
      <c r="W1232" s="70"/>
      <c r="X1232" s="70"/>
      <c r="Y1232" s="70"/>
      <c r="Z1232" s="70"/>
      <c r="AA1232" s="70"/>
      <c r="AB1232" s="70"/>
      <c r="AC1232" s="70"/>
      <c r="AD1232" s="70"/>
    </row>
    <row r="1233" spans="1:30">
      <c r="A1233" s="70"/>
      <c r="B1233" s="70"/>
      <c r="C1233" s="70"/>
      <c r="D1233" s="70"/>
      <c r="E1233" s="70"/>
      <c r="F1233" s="70"/>
      <c r="G1233" s="70"/>
      <c r="H1233" s="70"/>
      <c r="I1233" s="70"/>
      <c r="J1233" s="70"/>
      <c r="K1233" s="70"/>
      <c r="L1233" s="70"/>
      <c r="M1233" s="70"/>
      <c r="N1233" s="70"/>
      <c r="O1233" s="70"/>
      <c r="P1233" s="70"/>
      <c r="Q1233" s="70"/>
      <c r="R1233" s="70"/>
      <c r="S1233" s="70"/>
      <c r="T1233" s="70"/>
      <c r="U1233" s="70"/>
      <c r="V1233" s="70"/>
      <c r="W1233" s="70"/>
      <c r="X1233" s="70"/>
      <c r="Y1233" s="70"/>
      <c r="Z1233" s="70"/>
      <c r="AA1233" s="70"/>
      <c r="AB1233" s="70"/>
      <c r="AC1233" s="70"/>
      <c r="AD1233" s="70"/>
    </row>
    <row r="1234" spans="1:30">
      <c r="A1234" s="70"/>
      <c r="B1234" s="70"/>
      <c r="C1234" s="70"/>
      <c r="D1234" s="70"/>
      <c r="E1234" s="70"/>
      <c r="F1234" s="70"/>
      <c r="G1234" s="70"/>
      <c r="H1234" s="70"/>
      <c r="I1234" s="70"/>
      <c r="J1234" s="70"/>
      <c r="K1234" s="70"/>
      <c r="L1234" s="70"/>
      <c r="M1234" s="70"/>
      <c r="N1234" s="70"/>
      <c r="O1234" s="70"/>
      <c r="P1234" s="70"/>
      <c r="Q1234" s="70"/>
      <c r="R1234" s="70"/>
      <c r="S1234" s="70"/>
      <c r="T1234" s="70"/>
      <c r="U1234" s="70"/>
      <c r="V1234" s="70"/>
      <c r="W1234" s="70"/>
      <c r="X1234" s="70"/>
      <c r="Y1234" s="70"/>
      <c r="Z1234" s="70"/>
      <c r="AA1234" s="70"/>
      <c r="AB1234" s="70"/>
      <c r="AC1234" s="70"/>
      <c r="AD1234" s="70"/>
    </row>
    <row r="1235" spans="1:30">
      <c r="A1235" s="70"/>
      <c r="B1235" s="70"/>
      <c r="C1235" s="70"/>
      <c r="D1235" s="70"/>
      <c r="E1235" s="70"/>
      <c r="F1235" s="70"/>
      <c r="G1235" s="70"/>
      <c r="H1235" s="70"/>
      <c r="I1235" s="70"/>
      <c r="J1235" s="70"/>
      <c r="K1235" s="70"/>
      <c r="L1235" s="70"/>
      <c r="M1235" s="70"/>
      <c r="N1235" s="70"/>
      <c r="O1235" s="70"/>
      <c r="P1235" s="70"/>
      <c r="Q1235" s="70"/>
      <c r="R1235" s="70"/>
      <c r="S1235" s="70"/>
      <c r="T1235" s="70"/>
      <c r="U1235" s="70"/>
      <c r="V1235" s="70"/>
      <c r="W1235" s="70"/>
      <c r="X1235" s="70"/>
      <c r="Y1235" s="70"/>
      <c r="Z1235" s="70"/>
      <c r="AA1235" s="70"/>
      <c r="AB1235" s="70"/>
      <c r="AC1235" s="70"/>
      <c r="AD1235" s="70"/>
    </row>
    <row r="1236" spans="1:30">
      <c r="A1236" s="70"/>
      <c r="B1236" s="70"/>
      <c r="C1236" s="70"/>
      <c r="D1236" s="70"/>
      <c r="E1236" s="70"/>
      <c r="F1236" s="70"/>
      <c r="G1236" s="70"/>
      <c r="H1236" s="70"/>
      <c r="I1236" s="70"/>
      <c r="J1236" s="70"/>
      <c r="K1236" s="70"/>
      <c r="L1236" s="70"/>
      <c r="M1236" s="70"/>
      <c r="N1236" s="70"/>
      <c r="O1236" s="70"/>
      <c r="P1236" s="70"/>
      <c r="Q1236" s="70"/>
      <c r="R1236" s="70"/>
      <c r="S1236" s="70"/>
      <c r="T1236" s="70"/>
      <c r="U1236" s="70"/>
      <c r="V1236" s="70"/>
      <c r="W1236" s="70"/>
      <c r="X1236" s="70"/>
      <c r="Y1236" s="70"/>
      <c r="Z1236" s="70"/>
      <c r="AA1236" s="70"/>
      <c r="AB1236" s="70"/>
      <c r="AC1236" s="70"/>
      <c r="AD1236" s="70"/>
    </row>
    <row r="1237" spans="1:30">
      <c r="A1237" s="70"/>
      <c r="B1237" s="70"/>
      <c r="C1237" s="70"/>
      <c r="D1237" s="70"/>
      <c r="E1237" s="70"/>
      <c r="F1237" s="70"/>
      <c r="G1237" s="70"/>
      <c r="H1237" s="70"/>
      <c r="I1237" s="70"/>
      <c r="J1237" s="70"/>
      <c r="K1237" s="70"/>
      <c r="L1237" s="70"/>
      <c r="M1237" s="70"/>
      <c r="N1237" s="70"/>
      <c r="O1237" s="70"/>
      <c r="P1237" s="70"/>
      <c r="Q1237" s="70"/>
      <c r="R1237" s="70"/>
      <c r="S1237" s="70"/>
      <c r="T1237" s="70"/>
      <c r="U1237" s="70"/>
      <c r="V1237" s="70"/>
      <c r="W1237" s="70"/>
      <c r="X1237" s="70"/>
      <c r="Y1237" s="70"/>
      <c r="Z1237" s="70"/>
      <c r="AA1237" s="70"/>
      <c r="AB1237" s="70"/>
      <c r="AC1237" s="70"/>
      <c r="AD1237" s="70"/>
    </row>
    <row r="1238" spans="1:30">
      <c r="A1238" s="70"/>
      <c r="B1238" s="70"/>
      <c r="C1238" s="70"/>
      <c r="D1238" s="70"/>
      <c r="E1238" s="70"/>
      <c r="F1238" s="70"/>
      <c r="G1238" s="70"/>
      <c r="H1238" s="70"/>
      <c r="I1238" s="70"/>
      <c r="J1238" s="70"/>
      <c r="K1238" s="70"/>
      <c r="L1238" s="70"/>
      <c r="M1238" s="70"/>
      <c r="N1238" s="70"/>
      <c r="O1238" s="70"/>
      <c r="P1238" s="70"/>
      <c r="Q1238" s="70"/>
      <c r="R1238" s="70"/>
      <c r="S1238" s="70"/>
      <c r="T1238" s="70"/>
      <c r="U1238" s="70"/>
      <c r="V1238" s="70"/>
      <c r="W1238" s="70"/>
      <c r="X1238" s="70"/>
      <c r="Y1238" s="70"/>
      <c r="Z1238" s="70"/>
      <c r="AA1238" s="70"/>
      <c r="AB1238" s="70"/>
      <c r="AC1238" s="70"/>
      <c r="AD1238" s="70"/>
    </row>
    <row r="1239" spans="1:30">
      <c r="A1239" s="70"/>
      <c r="B1239" s="70"/>
      <c r="C1239" s="70"/>
      <c r="D1239" s="70"/>
      <c r="E1239" s="70"/>
      <c r="F1239" s="70"/>
      <c r="G1239" s="70"/>
      <c r="H1239" s="70"/>
      <c r="I1239" s="70"/>
      <c r="J1239" s="70"/>
      <c r="K1239" s="70"/>
      <c r="L1239" s="70"/>
      <c r="M1239" s="70"/>
      <c r="N1239" s="70"/>
      <c r="O1239" s="70"/>
      <c r="P1239" s="70"/>
      <c r="Q1239" s="70"/>
      <c r="R1239" s="70"/>
      <c r="S1239" s="70"/>
      <c r="T1239" s="70"/>
      <c r="U1239" s="70"/>
      <c r="V1239" s="70"/>
      <c r="W1239" s="70"/>
      <c r="X1239" s="70"/>
      <c r="Y1239" s="70"/>
      <c r="Z1239" s="70"/>
      <c r="AA1239" s="70"/>
      <c r="AB1239" s="70"/>
      <c r="AC1239" s="70"/>
      <c r="AD1239" s="70"/>
    </row>
    <row r="1240" spans="1:30">
      <c r="A1240" s="70"/>
      <c r="B1240" s="70"/>
      <c r="C1240" s="70"/>
      <c r="D1240" s="70"/>
      <c r="E1240" s="70"/>
      <c r="F1240" s="70"/>
      <c r="G1240" s="70"/>
      <c r="H1240" s="70"/>
      <c r="I1240" s="70"/>
      <c r="J1240" s="70"/>
      <c r="K1240" s="70"/>
      <c r="L1240" s="70"/>
      <c r="M1240" s="70"/>
      <c r="N1240" s="70"/>
      <c r="O1240" s="70"/>
      <c r="P1240" s="70"/>
      <c r="Q1240" s="70"/>
      <c r="R1240" s="70"/>
      <c r="S1240" s="70"/>
      <c r="T1240" s="70"/>
      <c r="U1240" s="70"/>
      <c r="V1240" s="70"/>
      <c r="W1240" s="70"/>
      <c r="X1240" s="70"/>
      <c r="Y1240" s="70"/>
      <c r="Z1240" s="70"/>
      <c r="AA1240" s="70"/>
      <c r="AB1240" s="70"/>
      <c r="AC1240" s="70"/>
      <c r="AD1240" s="70"/>
    </row>
    <row r="1241" spans="1:30">
      <c r="A1241" s="70"/>
      <c r="B1241" s="70"/>
      <c r="C1241" s="70"/>
      <c r="D1241" s="70"/>
      <c r="E1241" s="70"/>
      <c r="F1241" s="70"/>
      <c r="G1241" s="70"/>
      <c r="H1241" s="70"/>
      <c r="I1241" s="70"/>
      <c r="J1241" s="70"/>
      <c r="K1241" s="70"/>
      <c r="L1241" s="70"/>
      <c r="M1241" s="70"/>
      <c r="N1241" s="70"/>
      <c r="O1241" s="70"/>
      <c r="P1241" s="70"/>
      <c r="Q1241" s="70"/>
      <c r="R1241" s="70"/>
      <c r="S1241" s="70"/>
      <c r="T1241" s="70"/>
      <c r="U1241" s="70"/>
      <c r="V1241" s="70"/>
      <c r="W1241" s="70"/>
      <c r="X1241" s="70"/>
      <c r="Y1241" s="70"/>
      <c r="Z1241" s="70"/>
      <c r="AA1241" s="70"/>
      <c r="AB1241" s="70"/>
      <c r="AC1241" s="70"/>
      <c r="AD1241" s="70"/>
    </row>
    <row r="1242" spans="1:30">
      <c r="A1242" s="70"/>
      <c r="B1242" s="70"/>
      <c r="C1242" s="70"/>
      <c r="D1242" s="70"/>
      <c r="E1242" s="70"/>
      <c r="F1242" s="70"/>
      <c r="G1242" s="70"/>
      <c r="H1242" s="70"/>
      <c r="I1242" s="70"/>
      <c r="J1242" s="70"/>
      <c r="K1242" s="70"/>
      <c r="L1242" s="70"/>
      <c r="M1242" s="70"/>
      <c r="N1242" s="70"/>
      <c r="O1242" s="70"/>
      <c r="P1242" s="70"/>
      <c r="Q1242" s="70"/>
      <c r="R1242" s="70"/>
      <c r="S1242" s="70"/>
      <c r="T1242" s="70"/>
      <c r="U1242" s="70"/>
      <c r="V1242" s="70"/>
      <c r="W1242" s="70"/>
      <c r="X1242" s="70"/>
      <c r="Y1242" s="70"/>
      <c r="Z1242" s="70"/>
      <c r="AA1242" s="70"/>
      <c r="AB1242" s="70"/>
      <c r="AC1242" s="70"/>
      <c r="AD1242" s="70"/>
    </row>
    <row r="1243" spans="1:30">
      <c r="A1243" s="70"/>
      <c r="B1243" s="70"/>
      <c r="C1243" s="70"/>
      <c r="D1243" s="70"/>
      <c r="E1243" s="70"/>
      <c r="F1243" s="70"/>
      <c r="G1243" s="70"/>
      <c r="H1243" s="70"/>
      <c r="I1243" s="70"/>
      <c r="J1243" s="70"/>
      <c r="K1243" s="70"/>
      <c r="L1243" s="70"/>
      <c r="M1243" s="70"/>
      <c r="N1243" s="70"/>
      <c r="O1243" s="70"/>
      <c r="P1243" s="70"/>
      <c r="Q1243" s="70"/>
      <c r="R1243" s="70"/>
      <c r="S1243" s="70"/>
      <c r="T1243" s="70"/>
      <c r="U1243" s="70"/>
      <c r="V1243" s="70"/>
      <c r="W1243" s="70"/>
      <c r="X1243" s="70"/>
      <c r="Y1243" s="70"/>
      <c r="Z1243" s="70"/>
      <c r="AA1243" s="70"/>
      <c r="AB1243" s="70"/>
      <c r="AC1243" s="70"/>
      <c r="AD1243" s="70"/>
    </row>
    <row r="1244" spans="1:30">
      <c r="A1244" s="70"/>
      <c r="B1244" s="70"/>
      <c r="C1244" s="70"/>
      <c r="D1244" s="70"/>
      <c r="E1244" s="70"/>
      <c r="F1244" s="70"/>
      <c r="G1244" s="70"/>
      <c r="H1244" s="70"/>
      <c r="I1244" s="70"/>
      <c r="J1244" s="70"/>
      <c r="K1244" s="70"/>
      <c r="L1244" s="70"/>
      <c r="M1244" s="70"/>
      <c r="N1244" s="70"/>
      <c r="O1244" s="70"/>
      <c r="P1244" s="70"/>
      <c r="Q1244" s="70"/>
      <c r="R1244" s="70"/>
      <c r="S1244" s="70"/>
      <c r="T1244" s="70"/>
      <c r="U1244" s="70"/>
      <c r="V1244" s="70"/>
      <c r="W1244" s="70"/>
      <c r="X1244" s="70"/>
      <c r="Y1244" s="70"/>
      <c r="Z1244" s="70"/>
      <c r="AA1244" s="70"/>
      <c r="AB1244" s="70"/>
      <c r="AC1244" s="70"/>
      <c r="AD1244" s="70"/>
    </row>
    <row r="1245" spans="1:30">
      <c r="A1245" s="70"/>
      <c r="B1245" s="70"/>
      <c r="C1245" s="70"/>
      <c r="D1245" s="70"/>
      <c r="E1245" s="70"/>
      <c r="F1245" s="70"/>
      <c r="G1245" s="70"/>
      <c r="H1245" s="70"/>
      <c r="I1245" s="70"/>
      <c r="J1245" s="70"/>
      <c r="K1245" s="70"/>
      <c r="L1245" s="70"/>
      <c r="M1245" s="70"/>
      <c r="N1245" s="70"/>
      <c r="O1245" s="70"/>
      <c r="P1245" s="70"/>
      <c r="Q1245" s="70"/>
      <c r="R1245" s="70"/>
      <c r="S1245" s="70"/>
      <c r="T1245" s="70"/>
      <c r="U1245" s="70"/>
      <c r="V1245" s="70"/>
      <c r="W1245" s="70"/>
      <c r="X1245" s="70"/>
      <c r="Y1245" s="70"/>
      <c r="Z1245" s="70"/>
      <c r="AA1245" s="70"/>
      <c r="AB1245" s="70"/>
      <c r="AC1245" s="70"/>
      <c r="AD1245" s="70"/>
    </row>
    <row r="1246" spans="1:30">
      <c r="A1246" s="70"/>
      <c r="B1246" s="70"/>
      <c r="C1246" s="70"/>
      <c r="D1246" s="70"/>
      <c r="E1246" s="70"/>
      <c r="F1246" s="70"/>
      <c r="G1246" s="70"/>
      <c r="H1246" s="70"/>
      <c r="I1246" s="70"/>
      <c r="J1246" s="70"/>
      <c r="K1246" s="70"/>
      <c r="L1246" s="70"/>
      <c r="M1246" s="70"/>
      <c r="N1246" s="70"/>
      <c r="O1246" s="70"/>
      <c r="P1246" s="70"/>
      <c r="Q1246" s="70"/>
      <c r="R1246" s="70"/>
      <c r="S1246" s="70"/>
      <c r="T1246" s="70"/>
      <c r="U1246" s="70"/>
      <c r="V1246" s="70"/>
      <c r="W1246" s="70"/>
      <c r="X1246" s="70"/>
      <c r="Y1246" s="70"/>
      <c r="Z1246" s="70"/>
      <c r="AA1246" s="70"/>
      <c r="AB1246" s="70"/>
      <c r="AC1246" s="70"/>
      <c r="AD1246" s="70"/>
    </row>
    <row r="1247" spans="1:30">
      <c r="A1247" s="70"/>
      <c r="B1247" s="70"/>
      <c r="C1247" s="70"/>
      <c r="D1247" s="70"/>
      <c r="E1247" s="70"/>
      <c r="F1247" s="70"/>
      <c r="G1247" s="70"/>
      <c r="H1247" s="70"/>
      <c r="I1247" s="70"/>
      <c r="J1247" s="70"/>
      <c r="K1247" s="70"/>
      <c r="L1247" s="70"/>
      <c r="M1247" s="70"/>
      <c r="N1247" s="70"/>
      <c r="O1247" s="70"/>
      <c r="P1247" s="70"/>
      <c r="Q1247" s="70"/>
      <c r="R1247" s="70"/>
      <c r="S1247" s="70"/>
      <c r="T1247" s="70"/>
      <c r="U1247" s="70"/>
      <c r="V1247" s="70"/>
      <c r="W1247" s="70"/>
      <c r="X1247" s="70"/>
      <c r="Y1247" s="70"/>
      <c r="Z1247" s="70"/>
      <c r="AA1247" s="70"/>
      <c r="AB1247" s="70"/>
      <c r="AC1247" s="70"/>
      <c r="AD1247" s="70"/>
    </row>
    <row r="1248" spans="1:30">
      <c r="A1248" s="70"/>
      <c r="B1248" s="70"/>
      <c r="C1248" s="70"/>
      <c r="D1248" s="70"/>
      <c r="E1248" s="70"/>
      <c r="F1248" s="70"/>
      <c r="G1248" s="70"/>
      <c r="H1248" s="70"/>
      <c r="I1248" s="70"/>
      <c r="J1248" s="70"/>
      <c r="K1248" s="70"/>
      <c r="L1248" s="70"/>
      <c r="M1248" s="70"/>
      <c r="N1248" s="70"/>
      <c r="O1248" s="70"/>
      <c r="P1248" s="70"/>
      <c r="Q1248" s="70"/>
      <c r="R1248" s="70"/>
      <c r="S1248" s="70"/>
      <c r="T1248" s="70"/>
      <c r="U1248" s="70"/>
      <c r="V1248" s="70"/>
      <c r="W1248" s="70"/>
      <c r="X1248" s="70"/>
      <c r="Y1248" s="70"/>
      <c r="Z1248" s="70"/>
      <c r="AA1248" s="70"/>
      <c r="AB1248" s="70"/>
      <c r="AC1248" s="70"/>
      <c r="AD1248" s="70"/>
    </row>
    <row r="1249" spans="1:30">
      <c r="A1249" s="70"/>
      <c r="B1249" s="70"/>
      <c r="C1249" s="70"/>
      <c r="D1249" s="70"/>
      <c r="E1249" s="70"/>
      <c r="F1249" s="70"/>
      <c r="G1249" s="70"/>
      <c r="H1249" s="70"/>
      <c r="I1249" s="70"/>
      <c r="J1249" s="70"/>
      <c r="K1249" s="70"/>
      <c r="L1249" s="70"/>
      <c r="M1249" s="70"/>
      <c r="N1249" s="70"/>
      <c r="O1249" s="70"/>
      <c r="P1249" s="70"/>
      <c r="Q1249" s="70"/>
      <c r="R1249" s="70"/>
      <c r="S1249" s="70"/>
      <c r="T1249" s="70"/>
      <c r="U1249" s="70"/>
      <c r="V1249" s="70"/>
      <c r="W1249" s="70"/>
      <c r="X1249" s="70"/>
      <c r="Y1249" s="70"/>
      <c r="Z1249" s="70"/>
      <c r="AA1249" s="70"/>
      <c r="AB1249" s="70"/>
      <c r="AC1249" s="70"/>
      <c r="AD1249" s="70"/>
    </row>
    <row r="1250" spans="1:30">
      <c r="A1250" s="70"/>
      <c r="B1250" s="70"/>
      <c r="C1250" s="70"/>
      <c r="D1250" s="70"/>
      <c r="E1250" s="70"/>
      <c r="F1250" s="70"/>
      <c r="G1250" s="70"/>
      <c r="H1250" s="70"/>
      <c r="I1250" s="70"/>
      <c r="J1250" s="70"/>
      <c r="K1250" s="70"/>
      <c r="L1250" s="70"/>
      <c r="M1250" s="70"/>
      <c r="N1250" s="70"/>
      <c r="O1250" s="70"/>
      <c r="P1250" s="70"/>
      <c r="Q1250" s="70"/>
      <c r="R1250" s="70"/>
      <c r="S1250" s="70"/>
      <c r="T1250" s="70"/>
      <c r="U1250" s="70"/>
      <c r="V1250" s="70"/>
      <c r="W1250" s="70"/>
      <c r="X1250" s="70"/>
      <c r="Y1250" s="70"/>
      <c r="Z1250" s="70"/>
      <c r="AA1250" s="70"/>
      <c r="AB1250" s="70"/>
      <c r="AC1250" s="70"/>
      <c r="AD1250" s="70"/>
    </row>
    <row r="1251" spans="1:30">
      <c r="A1251" s="70"/>
      <c r="B1251" s="70"/>
      <c r="C1251" s="70"/>
      <c r="D1251" s="70"/>
      <c r="E1251" s="70"/>
      <c r="F1251" s="70"/>
      <c r="G1251" s="70"/>
      <c r="H1251" s="70"/>
      <c r="I1251" s="70"/>
      <c r="J1251" s="70"/>
      <c r="K1251" s="70"/>
      <c r="L1251" s="70"/>
      <c r="M1251" s="70"/>
      <c r="N1251" s="70"/>
      <c r="O1251" s="70"/>
      <c r="P1251" s="70"/>
      <c r="Q1251" s="70"/>
      <c r="R1251" s="70"/>
      <c r="S1251" s="70"/>
      <c r="T1251" s="70"/>
      <c r="U1251" s="70"/>
      <c r="V1251" s="70"/>
      <c r="W1251" s="70"/>
      <c r="X1251" s="70"/>
      <c r="Y1251" s="70"/>
      <c r="Z1251" s="70"/>
      <c r="AA1251" s="70"/>
      <c r="AB1251" s="70"/>
      <c r="AC1251" s="70"/>
      <c r="AD1251" s="70"/>
    </row>
    <row r="1252" spans="1:30">
      <c r="A1252" s="70"/>
      <c r="B1252" s="70"/>
      <c r="C1252" s="70"/>
      <c r="D1252" s="70"/>
      <c r="E1252" s="70"/>
      <c r="F1252" s="70"/>
      <c r="G1252" s="70"/>
      <c r="H1252" s="70"/>
      <c r="I1252" s="70"/>
      <c r="J1252" s="70"/>
      <c r="K1252" s="70"/>
      <c r="L1252" s="70"/>
      <c r="M1252" s="70"/>
      <c r="N1252" s="70"/>
      <c r="O1252" s="70"/>
      <c r="P1252" s="70"/>
      <c r="Q1252" s="70"/>
      <c r="R1252" s="70"/>
      <c r="S1252" s="70"/>
      <c r="T1252" s="70"/>
      <c r="U1252" s="70"/>
      <c r="V1252" s="70"/>
      <c r="W1252" s="70"/>
      <c r="X1252" s="70"/>
      <c r="Y1252" s="70"/>
      <c r="Z1252" s="70"/>
      <c r="AA1252" s="70"/>
      <c r="AB1252" s="70"/>
      <c r="AC1252" s="70"/>
      <c r="AD1252" s="70"/>
    </row>
    <row r="1253" spans="1:30">
      <c r="A1253" s="70"/>
      <c r="B1253" s="70"/>
      <c r="C1253" s="70"/>
      <c r="D1253" s="70"/>
      <c r="E1253" s="70"/>
      <c r="F1253" s="70"/>
      <c r="G1253" s="70"/>
      <c r="H1253" s="70"/>
      <c r="I1253" s="70"/>
      <c r="J1253" s="70"/>
      <c r="K1253" s="70"/>
      <c r="L1253" s="70"/>
      <c r="M1253" s="70"/>
      <c r="N1253" s="70"/>
      <c r="O1253" s="70"/>
      <c r="P1253" s="70"/>
      <c r="Q1253" s="70"/>
      <c r="R1253" s="70"/>
      <c r="S1253" s="70"/>
      <c r="T1253" s="70"/>
      <c r="U1253" s="70"/>
      <c r="V1253" s="70"/>
      <c r="W1253" s="70"/>
      <c r="X1253" s="70"/>
      <c r="Y1253" s="70"/>
      <c r="Z1253" s="70"/>
      <c r="AA1253" s="70"/>
      <c r="AB1253" s="70"/>
      <c r="AC1253" s="70"/>
      <c r="AD1253" s="70"/>
    </row>
    <row r="1254" spans="1:30">
      <c r="A1254" s="70"/>
      <c r="B1254" s="70"/>
      <c r="C1254" s="70"/>
      <c r="D1254" s="70"/>
      <c r="E1254" s="70"/>
      <c r="F1254" s="70"/>
      <c r="G1254" s="70"/>
      <c r="H1254" s="70"/>
      <c r="I1254" s="70"/>
      <c r="J1254" s="70"/>
      <c r="K1254" s="70"/>
      <c r="L1254" s="70"/>
      <c r="M1254" s="70"/>
      <c r="N1254" s="70"/>
      <c r="O1254" s="70"/>
      <c r="P1254" s="70"/>
      <c r="Q1254" s="70"/>
      <c r="R1254" s="70"/>
      <c r="S1254" s="70"/>
      <c r="T1254" s="70"/>
      <c r="U1254" s="70"/>
      <c r="V1254" s="70"/>
      <c r="W1254" s="70"/>
      <c r="X1254" s="70"/>
      <c r="Y1254" s="70"/>
      <c r="Z1254" s="70"/>
      <c r="AA1254" s="70"/>
      <c r="AB1254" s="70"/>
      <c r="AC1254" s="70"/>
      <c r="AD1254" s="70"/>
    </row>
    <row r="1255" spans="1:30">
      <c r="A1255" s="70"/>
      <c r="B1255" s="70"/>
      <c r="C1255" s="70"/>
      <c r="D1255" s="70"/>
      <c r="E1255" s="70"/>
      <c r="F1255" s="70"/>
      <c r="G1255" s="70"/>
      <c r="H1255" s="70"/>
      <c r="I1255" s="70"/>
      <c r="J1255" s="70"/>
      <c r="K1255" s="70"/>
      <c r="L1255" s="70"/>
      <c r="M1255" s="70"/>
      <c r="N1255" s="70"/>
      <c r="O1255" s="70"/>
      <c r="P1255" s="70"/>
      <c r="Q1255" s="70"/>
      <c r="R1255" s="70"/>
      <c r="S1255" s="70"/>
      <c r="T1255" s="70"/>
      <c r="U1255" s="70"/>
      <c r="V1255" s="70"/>
      <c r="W1255" s="70"/>
      <c r="X1255" s="70"/>
      <c r="Y1255" s="70"/>
      <c r="Z1255" s="70"/>
      <c r="AA1255" s="70"/>
      <c r="AB1255" s="70"/>
      <c r="AC1255" s="70"/>
      <c r="AD1255" s="70"/>
    </row>
    <row r="1256" spans="1:30">
      <c r="A1256" s="70"/>
      <c r="B1256" s="70"/>
      <c r="C1256" s="70"/>
      <c r="D1256" s="70"/>
      <c r="E1256" s="70"/>
      <c r="F1256" s="70"/>
      <c r="G1256" s="70"/>
      <c r="H1256" s="70"/>
      <c r="I1256" s="70"/>
      <c r="J1256" s="70"/>
      <c r="K1256" s="70"/>
      <c r="L1256" s="70"/>
      <c r="M1256" s="70"/>
      <c r="N1256" s="70"/>
      <c r="O1256" s="70"/>
      <c r="P1256" s="70"/>
      <c r="Q1256" s="70"/>
      <c r="R1256" s="70"/>
      <c r="S1256" s="70"/>
      <c r="T1256" s="70"/>
      <c r="U1256" s="70"/>
      <c r="V1256" s="70"/>
      <c r="W1256" s="70"/>
      <c r="X1256" s="70"/>
      <c r="Y1256" s="70"/>
      <c r="Z1256" s="70"/>
      <c r="AA1256" s="70"/>
      <c r="AB1256" s="70"/>
      <c r="AC1256" s="70"/>
      <c r="AD1256" s="70"/>
    </row>
    <row r="1257" spans="1:30">
      <c r="A1257" s="70"/>
      <c r="B1257" s="70"/>
      <c r="C1257" s="70"/>
      <c r="D1257" s="70"/>
      <c r="E1257" s="70"/>
      <c r="F1257" s="70"/>
      <c r="G1257" s="70"/>
      <c r="H1257" s="70"/>
      <c r="I1257" s="70"/>
      <c r="J1257" s="70"/>
      <c r="K1257" s="70"/>
      <c r="L1257" s="70"/>
      <c r="M1257" s="70"/>
      <c r="N1257" s="70"/>
      <c r="O1257" s="70"/>
      <c r="P1257" s="70"/>
      <c r="Q1257" s="70"/>
      <c r="R1257" s="70"/>
      <c r="S1257" s="70"/>
      <c r="T1257" s="70"/>
      <c r="U1257" s="70"/>
      <c r="V1257" s="70"/>
      <c r="W1257" s="70"/>
      <c r="X1257" s="70"/>
      <c r="Y1257" s="70"/>
      <c r="Z1257" s="70"/>
      <c r="AA1257" s="70"/>
      <c r="AB1257" s="70"/>
      <c r="AC1257" s="70"/>
      <c r="AD1257" s="70"/>
    </row>
    <row r="1258" spans="1:30">
      <c r="A1258" s="70"/>
      <c r="B1258" s="70"/>
      <c r="C1258" s="70"/>
      <c r="D1258" s="70"/>
      <c r="E1258" s="70"/>
      <c r="F1258" s="70"/>
      <c r="G1258" s="70"/>
      <c r="H1258" s="70"/>
      <c r="I1258" s="70"/>
      <c r="J1258" s="70"/>
      <c r="K1258" s="70"/>
      <c r="L1258" s="70"/>
      <c r="M1258" s="70"/>
      <c r="N1258" s="70"/>
      <c r="O1258" s="70"/>
      <c r="P1258" s="70"/>
      <c r="Q1258" s="70"/>
      <c r="R1258" s="70"/>
      <c r="S1258" s="70"/>
      <c r="T1258" s="70"/>
      <c r="U1258" s="70"/>
      <c r="V1258" s="70"/>
      <c r="W1258" s="70"/>
      <c r="X1258" s="70"/>
      <c r="Y1258" s="70"/>
      <c r="Z1258" s="70"/>
      <c r="AA1258" s="70"/>
      <c r="AB1258" s="70"/>
      <c r="AC1258" s="70"/>
      <c r="AD1258" s="70"/>
    </row>
    <row r="1259" spans="1:30">
      <c r="A1259" s="70"/>
      <c r="B1259" s="70"/>
      <c r="C1259" s="70"/>
      <c r="D1259" s="70"/>
      <c r="E1259" s="70"/>
      <c r="F1259" s="70"/>
      <c r="G1259" s="70"/>
      <c r="H1259" s="70"/>
      <c r="I1259" s="70"/>
      <c r="J1259" s="70"/>
      <c r="K1259" s="70"/>
      <c r="L1259" s="70"/>
      <c r="M1259" s="70"/>
      <c r="N1259" s="70"/>
      <c r="O1259" s="70"/>
      <c r="P1259" s="70"/>
      <c r="Q1259" s="70"/>
      <c r="R1259" s="70"/>
      <c r="S1259" s="70"/>
      <c r="T1259" s="70"/>
      <c r="U1259" s="70"/>
      <c r="V1259" s="70"/>
      <c r="W1259" s="70"/>
      <c r="X1259" s="70"/>
      <c r="Y1259" s="70"/>
      <c r="Z1259" s="70"/>
      <c r="AA1259" s="70"/>
      <c r="AB1259" s="70"/>
      <c r="AC1259" s="70"/>
      <c r="AD1259" s="70"/>
    </row>
    <row r="1260" spans="1:30">
      <c r="A1260" s="70"/>
      <c r="B1260" s="70"/>
      <c r="C1260" s="70"/>
      <c r="D1260" s="70"/>
      <c r="E1260" s="70"/>
      <c r="F1260" s="70"/>
      <c r="G1260" s="70"/>
      <c r="H1260" s="70"/>
      <c r="I1260" s="70"/>
      <c r="J1260" s="70"/>
      <c r="K1260" s="70"/>
      <c r="L1260" s="70"/>
      <c r="M1260" s="70"/>
      <c r="N1260" s="70"/>
      <c r="O1260" s="70"/>
      <c r="P1260" s="70"/>
      <c r="Q1260" s="70"/>
      <c r="R1260" s="70"/>
      <c r="S1260" s="70"/>
      <c r="T1260" s="70"/>
      <c r="U1260" s="70"/>
      <c r="V1260" s="70"/>
      <c r="W1260" s="70"/>
      <c r="X1260" s="70"/>
      <c r="Y1260" s="70"/>
      <c r="Z1260" s="70"/>
      <c r="AA1260" s="70"/>
      <c r="AB1260" s="70"/>
      <c r="AC1260" s="70"/>
      <c r="AD1260" s="70"/>
    </row>
    <row r="1261" spans="1:30">
      <c r="A1261" s="70"/>
      <c r="B1261" s="70"/>
      <c r="C1261" s="70"/>
      <c r="D1261" s="70"/>
      <c r="E1261" s="70"/>
      <c r="F1261" s="70"/>
      <c r="G1261" s="70"/>
      <c r="H1261" s="70"/>
      <c r="I1261" s="70"/>
      <c r="J1261" s="70"/>
      <c r="K1261" s="70"/>
      <c r="L1261" s="70"/>
      <c r="M1261" s="70"/>
      <c r="N1261" s="70"/>
      <c r="O1261" s="70"/>
      <c r="P1261" s="70"/>
      <c r="Q1261" s="70"/>
      <c r="R1261" s="70"/>
      <c r="S1261" s="70"/>
      <c r="T1261" s="70"/>
      <c r="U1261" s="70"/>
      <c r="V1261" s="70"/>
      <c r="W1261" s="70"/>
      <c r="X1261" s="70"/>
      <c r="Y1261" s="70"/>
      <c r="Z1261" s="70"/>
      <c r="AA1261" s="70"/>
      <c r="AB1261" s="70"/>
      <c r="AC1261" s="70"/>
      <c r="AD1261" s="70"/>
    </row>
    <row r="1262" spans="1:30">
      <c r="A1262" s="70"/>
      <c r="B1262" s="70"/>
      <c r="C1262" s="70"/>
      <c r="D1262" s="70"/>
      <c r="E1262" s="70"/>
      <c r="F1262" s="70"/>
      <c r="G1262" s="70"/>
      <c r="H1262" s="70"/>
      <c r="I1262" s="70"/>
      <c r="J1262" s="70"/>
      <c r="K1262" s="70"/>
      <c r="L1262" s="70"/>
      <c r="M1262" s="70"/>
      <c r="N1262" s="70"/>
      <c r="O1262" s="70"/>
      <c r="P1262" s="70"/>
      <c r="Q1262" s="70"/>
      <c r="R1262" s="70"/>
      <c r="S1262" s="70"/>
      <c r="T1262" s="70"/>
      <c r="U1262" s="70"/>
      <c r="V1262" s="70"/>
      <c r="W1262" s="70"/>
      <c r="X1262" s="70"/>
      <c r="Y1262" s="70"/>
      <c r="Z1262" s="70"/>
      <c r="AA1262" s="70"/>
      <c r="AB1262" s="70"/>
      <c r="AC1262" s="70"/>
      <c r="AD1262" s="70"/>
    </row>
    <row r="1263" spans="1:30">
      <c r="A1263" s="70"/>
      <c r="B1263" s="70"/>
      <c r="C1263" s="70"/>
      <c r="D1263" s="70"/>
      <c r="E1263" s="70"/>
      <c r="F1263" s="70"/>
      <c r="G1263" s="70"/>
      <c r="H1263" s="70"/>
      <c r="I1263" s="70"/>
      <c r="J1263" s="70"/>
      <c r="K1263" s="70"/>
      <c r="L1263" s="70"/>
      <c r="M1263" s="70"/>
      <c r="N1263" s="70"/>
      <c r="O1263" s="70"/>
      <c r="P1263" s="70"/>
      <c r="Q1263" s="70"/>
      <c r="R1263" s="70"/>
      <c r="S1263" s="70"/>
      <c r="T1263" s="70"/>
      <c r="U1263" s="70"/>
      <c r="V1263" s="70"/>
      <c r="W1263" s="70"/>
      <c r="X1263" s="70"/>
      <c r="Y1263" s="70"/>
      <c r="Z1263" s="70"/>
      <c r="AA1263" s="70"/>
      <c r="AB1263" s="70"/>
      <c r="AC1263" s="70"/>
      <c r="AD1263" s="70"/>
    </row>
    <row r="1264" spans="1:30">
      <c r="A1264" s="70"/>
      <c r="B1264" s="70"/>
      <c r="C1264" s="70"/>
      <c r="D1264" s="70"/>
      <c r="E1264" s="70"/>
      <c r="F1264" s="70"/>
      <c r="G1264" s="70"/>
      <c r="H1264" s="70"/>
      <c r="I1264" s="70"/>
      <c r="J1264" s="70"/>
      <c r="K1264" s="70"/>
      <c r="L1264" s="70"/>
      <c r="M1264" s="70"/>
      <c r="N1264" s="70"/>
      <c r="O1264" s="70"/>
      <c r="P1264" s="70"/>
      <c r="Q1264" s="70"/>
      <c r="R1264" s="70"/>
      <c r="S1264" s="70"/>
      <c r="T1264" s="70"/>
      <c r="U1264" s="70"/>
      <c r="V1264" s="70"/>
      <c r="W1264" s="70"/>
      <c r="X1264" s="70"/>
      <c r="Y1264" s="70"/>
      <c r="Z1264" s="70"/>
      <c r="AA1264" s="70"/>
      <c r="AB1264" s="70"/>
      <c r="AC1264" s="70"/>
      <c r="AD1264" s="70"/>
    </row>
    <row r="1265" spans="1:30">
      <c r="A1265" s="70"/>
      <c r="B1265" s="70"/>
      <c r="C1265" s="70"/>
      <c r="D1265" s="70"/>
      <c r="E1265" s="70"/>
      <c r="F1265" s="70"/>
      <c r="G1265" s="70"/>
      <c r="H1265" s="70"/>
      <c r="I1265" s="70"/>
      <c r="J1265" s="70"/>
      <c r="K1265" s="70"/>
      <c r="L1265" s="70"/>
      <c r="M1265" s="70"/>
      <c r="N1265" s="70"/>
      <c r="O1265" s="70"/>
      <c r="P1265" s="70"/>
      <c r="Q1265" s="70"/>
      <c r="R1265" s="70"/>
      <c r="S1265" s="70"/>
      <c r="T1265" s="70"/>
      <c r="U1265" s="70"/>
      <c r="V1265" s="70"/>
      <c r="W1265" s="70"/>
      <c r="X1265" s="70"/>
      <c r="Y1265" s="70"/>
      <c r="Z1265" s="70"/>
      <c r="AA1265" s="70"/>
      <c r="AB1265" s="70"/>
      <c r="AC1265" s="70"/>
      <c r="AD1265" s="70"/>
    </row>
    <row r="1266" spans="1:30">
      <c r="A1266" s="70"/>
      <c r="B1266" s="70"/>
      <c r="C1266" s="70"/>
      <c r="D1266" s="70"/>
      <c r="E1266" s="70"/>
      <c r="F1266" s="70"/>
      <c r="G1266" s="70"/>
      <c r="H1266" s="70"/>
      <c r="I1266" s="70"/>
      <c r="J1266" s="70"/>
      <c r="K1266" s="70"/>
      <c r="L1266" s="70"/>
      <c r="M1266" s="70"/>
      <c r="N1266" s="70"/>
      <c r="O1266" s="70"/>
      <c r="P1266" s="70"/>
      <c r="Q1266" s="70"/>
      <c r="R1266" s="70"/>
      <c r="S1266" s="70"/>
      <c r="T1266" s="70"/>
      <c r="U1266" s="70"/>
      <c r="V1266" s="70"/>
      <c r="W1266" s="70"/>
      <c r="X1266" s="70"/>
      <c r="Y1266" s="70"/>
      <c r="Z1266" s="70"/>
      <c r="AA1266" s="70"/>
      <c r="AB1266" s="70"/>
      <c r="AC1266" s="70"/>
      <c r="AD1266" s="70"/>
    </row>
    <row r="1267" spans="1:30">
      <c r="A1267" s="70"/>
      <c r="B1267" s="70"/>
      <c r="C1267" s="70"/>
      <c r="D1267" s="70"/>
      <c r="E1267" s="70"/>
      <c r="F1267" s="70"/>
      <c r="G1267" s="70"/>
      <c r="H1267" s="70"/>
      <c r="I1267" s="70"/>
      <c r="J1267" s="70"/>
      <c r="K1267" s="70"/>
      <c r="L1267" s="70"/>
      <c r="M1267" s="70"/>
      <c r="N1267" s="70"/>
      <c r="O1267" s="70"/>
      <c r="P1267" s="70"/>
      <c r="Q1267" s="70"/>
      <c r="R1267" s="70"/>
      <c r="S1267" s="70"/>
      <c r="T1267" s="70"/>
      <c r="U1267" s="70"/>
      <c r="V1267" s="70"/>
      <c r="W1267" s="70"/>
      <c r="X1267" s="70"/>
      <c r="Y1267" s="70"/>
      <c r="Z1267" s="70"/>
      <c r="AA1267" s="70"/>
      <c r="AB1267" s="70"/>
      <c r="AC1267" s="70"/>
      <c r="AD1267" s="70"/>
    </row>
    <row r="1268" spans="1:30">
      <c r="A1268" s="70"/>
      <c r="B1268" s="70"/>
      <c r="C1268" s="70"/>
      <c r="D1268" s="70"/>
      <c r="E1268" s="70"/>
      <c r="F1268" s="70"/>
      <c r="G1268" s="70"/>
      <c r="H1268" s="70"/>
      <c r="I1268" s="70"/>
      <c r="J1268" s="70"/>
      <c r="K1268" s="70"/>
      <c r="L1268" s="70"/>
      <c r="M1268" s="70"/>
      <c r="N1268" s="70"/>
      <c r="O1268" s="70"/>
      <c r="P1268" s="70"/>
      <c r="Q1268" s="70"/>
      <c r="R1268" s="70"/>
      <c r="S1268" s="70"/>
      <c r="T1268" s="70"/>
      <c r="U1268" s="70"/>
      <c r="V1268" s="70"/>
      <c r="W1268" s="70"/>
      <c r="X1268" s="70"/>
      <c r="Y1268" s="70"/>
      <c r="Z1268" s="70"/>
      <c r="AA1268" s="70"/>
      <c r="AB1268" s="70"/>
      <c r="AC1268" s="70"/>
      <c r="AD1268" s="70"/>
    </row>
    <row r="1269" spans="1:30">
      <c r="A1269" s="70"/>
      <c r="B1269" s="70"/>
      <c r="C1269" s="70"/>
      <c r="D1269" s="70"/>
      <c r="E1269" s="70"/>
      <c r="F1269" s="70"/>
      <c r="G1269" s="70"/>
      <c r="H1269" s="70"/>
      <c r="I1269" s="70"/>
      <c r="J1269" s="70"/>
      <c r="K1269" s="70"/>
      <c r="L1269" s="70"/>
      <c r="M1269" s="70"/>
      <c r="N1269" s="70"/>
      <c r="O1269" s="70"/>
      <c r="P1269" s="70"/>
      <c r="Q1269" s="70"/>
      <c r="R1269" s="70"/>
      <c r="S1269" s="70"/>
      <c r="T1269" s="70"/>
      <c r="U1269" s="70"/>
      <c r="V1269" s="70"/>
      <c r="W1269" s="70"/>
      <c r="X1269" s="70"/>
      <c r="Y1269" s="70"/>
      <c r="Z1269" s="70"/>
      <c r="AA1269" s="70"/>
      <c r="AB1269" s="70"/>
      <c r="AC1269" s="70"/>
      <c r="AD1269" s="70"/>
    </row>
    <row r="1270" spans="1:30">
      <c r="A1270" s="70"/>
      <c r="B1270" s="70"/>
      <c r="C1270" s="70"/>
      <c r="D1270" s="70"/>
      <c r="E1270" s="70"/>
      <c r="F1270" s="70"/>
      <c r="G1270" s="70"/>
      <c r="H1270" s="70"/>
      <c r="I1270" s="70"/>
      <c r="J1270" s="70"/>
      <c r="K1270" s="70"/>
      <c r="L1270" s="70"/>
      <c r="M1270" s="70"/>
      <c r="N1270" s="70"/>
      <c r="O1270" s="70"/>
      <c r="P1270" s="70"/>
      <c r="Q1270" s="70"/>
      <c r="R1270" s="70"/>
      <c r="S1270" s="70"/>
      <c r="T1270" s="70"/>
      <c r="U1270" s="70"/>
      <c r="V1270" s="70"/>
      <c r="W1270" s="70"/>
      <c r="X1270" s="70"/>
      <c r="Y1270" s="70"/>
      <c r="Z1270" s="70"/>
      <c r="AA1270" s="70"/>
      <c r="AB1270" s="70"/>
      <c r="AC1270" s="70"/>
      <c r="AD1270" s="70"/>
    </row>
    <row r="1271" spans="1:30">
      <c r="A1271" s="70"/>
      <c r="B1271" s="70"/>
      <c r="C1271" s="70"/>
      <c r="D1271" s="70"/>
      <c r="E1271" s="70"/>
      <c r="F1271" s="70"/>
      <c r="G1271" s="70"/>
      <c r="H1271" s="70"/>
      <c r="I1271" s="70"/>
      <c r="J1271" s="70"/>
      <c r="K1271" s="70"/>
      <c r="L1271" s="70"/>
      <c r="M1271" s="70"/>
      <c r="N1271" s="70"/>
      <c r="O1271" s="70"/>
      <c r="P1271" s="70"/>
      <c r="Q1271" s="70"/>
      <c r="R1271" s="70"/>
      <c r="S1271" s="70"/>
      <c r="T1271" s="70"/>
      <c r="U1271" s="70"/>
      <c r="V1271" s="70"/>
      <c r="W1271" s="70"/>
      <c r="X1271" s="70"/>
      <c r="Y1271" s="70"/>
      <c r="Z1271" s="70"/>
      <c r="AA1271" s="70"/>
      <c r="AB1271" s="70"/>
      <c r="AC1271" s="70"/>
      <c r="AD1271" s="70"/>
    </row>
    <row r="1272" spans="1:30">
      <c r="A1272" s="70"/>
      <c r="B1272" s="70"/>
      <c r="C1272" s="70"/>
      <c r="D1272" s="70"/>
      <c r="E1272" s="70"/>
      <c r="F1272" s="70"/>
      <c r="G1272" s="70"/>
      <c r="H1272" s="70"/>
      <c r="I1272" s="70"/>
      <c r="J1272" s="70"/>
      <c r="K1272" s="70"/>
      <c r="L1272" s="70"/>
      <c r="M1272" s="70"/>
      <c r="N1272" s="70"/>
      <c r="O1272" s="70"/>
      <c r="P1272" s="70"/>
      <c r="Q1272" s="70"/>
      <c r="R1272" s="70"/>
      <c r="S1272" s="70"/>
      <c r="T1272" s="70"/>
      <c r="U1272" s="70"/>
      <c r="V1272" s="70"/>
      <c r="W1272" s="70"/>
      <c r="X1272" s="70"/>
      <c r="Y1272" s="70"/>
      <c r="Z1272" s="70"/>
      <c r="AA1272" s="70"/>
      <c r="AB1272" s="70"/>
      <c r="AC1272" s="70"/>
      <c r="AD1272" s="70"/>
    </row>
    <row r="1273" spans="1:30">
      <c r="A1273" s="70"/>
      <c r="B1273" s="70"/>
      <c r="C1273" s="70"/>
      <c r="D1273" s="70"/>
      <c r="E1273" s="70"/>
      <c r="F1273" s="70"/>
      <c r="G1273" s="70"/>
      <c r="H1273" s="70"/>
      <c r="I1273" s="70"/>
      <c r="J1273" s="70"/>
      <c r="K1273" s="70"/>
      <c r="L1273" s="70"/>
      <c r="M1273" s="70"/>
      <c r="N1273" s="70"/>
      <c r="O1273" s="70"/>
      <c r="P1273" s="70"/>
      <c r="Q1273" s="70"/>
      <c r="R1273" s="70"/>
      <c r="S1273" s="70"/>
      <c r="T1273" s="70"/>
      <c r="U1273" s="70"/>
      <c r="V1273" s="70"/>
      <c r="W1273" s="70"/>
      <c r="X1273" s="70"/>
      <c r="Y1273" s="70"/>
      <c r="Z1273" s="70"/>
      <c r="AA1273" s="70"/>
      <c r="AB1273" s="70"/>
      <c r="AC1273" s="70"/>
      <c r="AD1273" s="70"/>
    </row>
    <row r="1274" spans="1:30">
      <c r="A1274" s="70"/>
      <c r="B1274" s="70"/>
      <c r="C1274" s="70"/>
      <c r="D1274" s="70"/>
      <c r="E1274" s="70"/>
      <c r="F1274" s="70"/>
      <c r="G1274" s="70"/>
      <c r="H1274" s="70"/>
      <c r="I1274" s="70"/>
      <c r="J1274" s="70"/>
      <c r="K1274" s="70"/>
      <c r="L1274" s="70"/>
      <c r="M1274" s="70"/>
      <c r="N1274" s="70"/>
      <c r="O1274" s="70"/>
      <c r="P1274" s="70"/>
      <c r="Q1274" s="70"/>
      <c r="R1274" s="70"/>
      <c r="S1274" s="70"/>
      <c r="T1274" s="70"/>
      <c r="U1274" s="70"/>
      <c r="V1274" s="70"/>
      <c r="W1274" s="70"/>
      <c r="X1274" s="70"/>
      <c r="Y1274" s="70"/>
      <c r="Z1274" s="70"/>
      <c r="AA1274" s="70"/>
      <c r="AB1274" s="70"/>
      <c r="AC1274" s="70"/>
      <c r="AD1274" s="70"/>
    </row>
    <row r="1275" spans="1:30">
      <c r="A1275" s="70"/>
      <c r="B1275" s="70"/>
      <c r="C1275" s="70"/>
      <c r="D1275" s="70"/>
      <c r="E1275" s="70"/>
      <c r="F1275" s="70"/>
      <c r="G1275" s="70"/>
      <c r="H1275" s="70"/>
      <c r="I1275" s="70"/>
      <c r="J1275" s="70"/>
      <c r="K1275" s="70"/>
      <c r="L1275" s="70"/>
      <c r="M1275" s="70"/>
      <c r="N1275" s="70"/>
      <c r="O1275" s="70"/>
      <c r="P1275" s="70"/>
      <c r="Q1275" s="70"/>
      <c r="R1275" s="70"/>
      <c r="S1275" s="70"/>
      <c r="T1275" s="70"/>
      <c r="U1275" s="70"/>
      <c r="V1275" s="70"/>
      <c r="W1275" s="70"/>
      <c r="X1275" s="70"/>
      <c r="Y1275" s="70"/>
      <c r="Z1275" s="70"/>
      <c r="AA1275" s="70"/>
      <c r="AB1275" s="70"/>
      <c r="AC1275" s="70"/>
      <c r="AD1275" s="70"/>
    </row>
    <row r="1276" spans="1:30">
      <c r="A1276" s="70"/>
      <c r="B1276" s="70"/>
      <c r="C1276" s="70"/>
      <c r="D1276" s="70"/>
      <c r="E1276" s="70"/>
      <c r="F1276" s="70"/>
      <c r="G1276" s="70"/>
      <c r="H1276" s="70"/>
      <c r="I1276" s="70"/>
      <c r="J1276" s="70"/>
      <c r="K1276" s="70"/>
      <c r="L1276" s="70"/>
      <c r="M1276" s="70"/>
      <c r="N1276" s="70"/>
      <c r="O1276" s="70"/>
      <c r="P1276" s="70"/>
      <c r="Q1276" s="70"/>
      <c r="R1276" s="70"/>
      <c r="S1276" s="70"/>
      <c r="T1276" s="70"/>
      <c r="U1276" s="70"/>
      <c r="V1276" s="70"/>
      <c r="W1276" s="70"/>
      <c r="X1276" s="70"/>
      <c r="Y1276" s="70"/>
      <c r="Z1276" s="70"/>
      <c r="AA1276" s="70"/>
      <c r="AB1276" s="70"/>
      <c r="AC1276" s="70"/>
      <c r="AD1276" s="70"/>
    </row>
    <row r="1277" spans="1:30">
      <c r="A1277" s="70"/>
      <c r="B1277" s="70"/>
      <c r="C1277" s="70"/>
      <c r="D1277" s="70"/>
      <c r="E1277" s="70"/>
      <c r="F1277" s="70"/>
      <c r="G1277" s="70"/>
      <c r="H1277" s="70"/>
      <c r="I1277" s="70"/>
      <c r="J1277" s="70"/>
      <c r="K1277" s="70"/>
      <c r="L1277" s="70"/>
      <c r="M1277" s="70"/>
      <c r="N1277" s="70"/>
      <c r="O1277" s="70"/>
      <c r="P1277" s="70"/>
      <c r="Q1277" s="70"/>
      <c r="R1277" s="70"/>
      <c r="S1277" s="70"/>
      <c r="T1277" s="70"/>
      <c r="U1277" s="70"/>
      <c r="V1277" s="70"/>
      <c r="W1277" s="70"/>
      <c r="X1277" s="70"/>
      <c r="Y1277" s="70"/>
      <c r="Z1277" s="70"/>
      <c r="AA1277" s="70"/>
      <c r="AB1277" s="70"/>
      <c r="AC1277" s="70"/>
      <c r="AD1277" s="70"/>
    </row>
    <row r="1278" spans="1:30">
      <c r="A1278" s="70"/>
      <c r="B1278" s="70"/>
      <c r="C1278" s="70"/>
      <c r="D1278" s="70"/>
      <c r="E1278" s="70"/>
      <c r="F1278" s="70"/>
      <c r="G1278" s="70"/>
      <c r="H1278" s="70"/>
      <c r="I1278" s="70"/>
      <c r="J1278" s="70"/>
      <c r="K1278" s="70"/>
      <c r="L1278" s="70"/>
      <c r="M1278" s="70"/>
      <c r="N1278" s="70"/>
      <c r="O1278" s="70"/>
      <c r="P1278" s="70"/>
      <c r="Q1278" s="70"/>
      <c r="R1278" s="70"/>
      <c r="S1278" s="70"/>
      <c r="T1278" s="70"/>
      <c r="U1278" s="70"/>
      <c r="V1278" s="70"/>
      <c r="W1278" s="70"/>
      <c r="X1278" s="70"/>
      <c r="Y1278" s="70"/>
      <c r="Z1278" s="70"/>
      <c r="AA1278" s="70"/>
      <c r="AB1278" s="70"/>
      <c r="AC1278" s="70"/>
      <c r="AD1278" s="70"/>
    </row>
    <row r="1279" spans="1:30">
      <c r="A1279" s="70"/>
      <c r="B1279" s="70"/>
      <c r="C1279" s="70"/>
      <c r="D1279" s="70"/>
      <c r="E1279" s="70"/>
      <c r="F1279" s="70"/>
      <c r="G1279" s="70"/>
      <c r="H1279" s="70"/>
      <c r="I1279" s="70"/>
      <c r="J1279" s="70"/>
      <c r="K1279" s="70"/>
      <c r="L1279" s="70"/>
      <c r="M1279" s="70"/>
      <c r="N1279" s="70"/>
      <c r="O1279" s="70"/>
      <c r="P1279" s="70"/>
      <c r="Q1279" s="70"/>
      <c r="R1279" s="70"/>
      <c r="S1279" s="70"/>
      <c r="T1279" s="70"/>
      <c r="U1279" s="70"/>
      <c r="V1279" s="70"/>
      <c r="W1279" s="70"/>
      <c r="X1279" s="70"/>
      <c r="Y1279" s="70"/>
      <c r="Z1279" s="70"/>
      <c r="AA1279" s="70"/>
      <c r="AB1279" s="70"/>
      <c r="AC1279" s="70"/>
      <c r="AD1279" s="70"/>
    </row>
    <row r="1280" spans="1:30">
      <c r="A1280" s="70"/>
      <c r="B1280" s="70"/>
      <c r="C1280" s="70"/>
      <c r="D1280" s="70"/>
      <c r="E1280" s="70"/>
      <c r="F1280" s="70"/>
      <c r="G1280" s="70"/>
      <c r="H1280" s="70"/>
      <c r="I1280" s="70"/>
      <c r="J1280" s="70"/>
      <c r="K1280" s="70"/>
      <c r="L1280" s="70"/>
      <c r="M1280" s="70"/>
      <c r="N1280" s="70"/>
      <c r="O1280" s="70"/>
      <c r="P1280" s="70"/>
      <c r="Q1280" s="70"/>
      <c r="R1280" s="70"/>
      <c r="S1280" s="70"/>
      <c r="T1280" s="70"/>
      <c r="U1280" s="70"/>
      <c r="V1280" s="70"/>
      <c r="W1280" s="70"/>
      <c r="X1280" s="70"/>
      <c r="Y1280" s="70"/>
      <c r="Z1280" s="70"/>
      <c r="AA1280" s="70"/>
      <c r="AB1280" s="70"/>
      <c r="AC1280" s="70"/>
      <c r="AD1280" s="70"/>
    </row>
    <row r="1281" spans="1:30">
      <c r="A1281" s="70"/>
      <c r="B1281" s="70"/>
      <c r="C1281" s="70"/>
      <c r="D1281" s="70"/>
      <c r="E1281" s="70"/>
      <c r="F1281" s="70"/>
      <c r="G1281" s="70"/>
      <c r="H1281" s="70"/>
      <c r="I1281" s="70"/>
      <c r="J1281" s="70"/>
      <c r="K1281" s="70"/>
      <c r="L1281" s="70"/>
      <c r="M1281" s="70"/>
      <c r="N1281" s="70"/>
      <c r="O1281" s="70"/>
      <c r="P1281" s="70"/>
      <c r="Q1281" s="70"/>
      <c r="R1281" s="70"/>
      <c r="S1281" s="70"/>
      <c r="T1281" s="70"/>
      <c r="U1281" s="70"/>
      <c r="V1281" s="70"/>
      <c r="W1281" s="70"/>
      <c r="X1281" s="70"/>
      <c r="Y1281" s="70"/>
      <c r="Z1281" s="70"/>
      <c r="AA1281" s="70"/>
      <c r="AB1281" s="70"/>
      <c r="AC1281" s="70"/>
      <c r="AD1281" s="70"/>
    </row>
    <row r="1282" spans="1:30">
      <c r="A1282" s="70"/>
      <c r="B1282" s="70"/>
      <c r="C1282" s="70"/>
      <c r="D1282" s="70"/>
      <c r="E1282" s="70"/>
      <c r="F1282" s="70"/>
      <c r="G1282" s="70"/>
      <c r="H1282" s="70"/>
      <c r="I1282" s="70"/>
      <c r="J1282" s="70"/>
      <c r="K1282" s="70"/>
      <c r="L1282" s="70"/>
      <c r="M1282" s="70"/>
      <c r="N1282" s="70"/>
      <c r="O1282" s="70"/>
      <c r="P1282" s="70"/>
      <c r="Q1282" s="70"/>
      <c r="R1282" s="70"/>
      <c r="S1282" s="70"/>
      <c r="T1282" s="70"/>
      <c r="U1282" s="70"/>
      <c r="V1282" s="70"/>
      <c r="W1282" s="70"/>
      <c r="X1282" s="70"/>
      <c r="Y1282" s="70"/>
      <c r="Z1282" s="70"/>
      <c r="AA1282" s="70"/>
      <c r="AB1282" s="70"/>
      <c r="AC1282" s="70"/>
      <c r="AD1282" s="70"/>
    </row>
    <row r="1283" spans="1:30">
      <c r="A1283" s="70"/>
      <c r="B1283" s="70"/>
      <c r="C1283" s="70"/>
      <c r="D1283" s="70"/>
      <c r="E1283" s="70"/>
      <c r="F1283" s="70"/>
      <c r="G1283" s="70"/>
      <c r="H1283" s="70"/>
      <c r="I1283" s="70"/>
      <c r="J1283" s="70"/>
      <c r="K1283" s="70"/>
      <c r="L1283" s="70"/>
      <c r="M1283" s="70"/>
      <c r="N1283" s="70"/>
      <c r="O1283" s="70"/>
      <c r="P1283" s="70"/>
      <c r="Q1283" s="70"/>
      <c r="R1283" s="70"/>
      <c r="S1283" s="70"/>
      <c r="T1283" s="70"/>
      <c r="U1283" s="70"/>
      <c r="V1283" s="70"/>
      <c r="W1283" s="70"/>
      <c r="X1283" s="70"/>
      <c r="Y1283" s="70"/>
      <c r="Z1283" s="70"/>
      <c r="AA1283" s="70"/>
      <c r="AB1283" s="70"/>
      <c r="AC1283" s="70"/>
      <c r="AD1283" s="70"/>
    </row>
    <row r="1284" spans="1:30">
      <c r="A1284" s="70"/>
      <c r="B1284" s="70"/>
      <c r="C1284" s="70"/>
      <c r="D1284" s="70"/>
      <c r="E1284" s="70"/>
      <c r="F1284" s="70"/>
      <c r="G1284" s="70"/>
      <c r="H1284" s="70"/>
      <c r="I1284" s="70"/>
      <c r="J1284" s="70"/>
      <c r="K1284" s="70"/>
      <c r="L1284" s="70"/>
      <c r="M1284" s="70"/>
      <c r="N1284" s="70"/>
      <c r="O1284" s="70"/>
      <c r="P1284" s="70"/>
      <c r="Q1284" s="70"/>
      <c r="R1284" s="70"/>
      <c r="S1284" s="70"/>
      <c r="T1284" s="70"/>
      <c r="U1284" s="70"/>
      <c r="V1284" s="70"/>
      <c r="W1284" s="70"/>
      <c r="X1284" s="70"/>
      <c r="Y1284" s="70"/>
      <c r="Z1284" s="70"/>
      <c r="AA1284" s="70"/>
      <c r="AB1284" s="70"/>
      <c r="AC1284" s="70"/>
      <c r="AD1284" s="70"/>
    </row>
    <row r="1285" spans="1:30">
      <c r="A1285" s="70"/>
      <c r="B1285" s="70"/>
      <c r="C1285" s="70"/>
      <c r="D1285" s="70"/>
      <c r="E1285" s="70"/>
      <c r="F1285" s="70"/>
      <c r="G1285" s="70"/>
      <c r="H1285" s="70"/>
      <c r="I1285" s="70"/>
      <c r="J1285" s="70"/>
      <c r="K1285" s="70"/>
      <c r="L1285" s="70"/>
      <c r="M1285" s="70"/>
      <c r="N1285" s="70"/>
      <c r="O1285" s="70"/>
      <c r="P1285" s="70"/>
      <c r="Q1285" s="70"/>
      <c r="R1285" s="70"/>
      <c r="S1285" s="70"/>
      <c r="T1285" s="70"/>
      <c r="U1285" s="70"/>
      <c r="V1285" s="70"/>
      <c r="W1285" s="70"/>
      <c r="X1285" s="70"/>
      <c r="Y1285" s="70"/>
      <c r="Z1285" s="70"/>
      <c r="AA1285" s="70"/>
      <c r="AB1285" s="70"/>
      <c r="AC1285" s="70"/>
      <c r="AD1285" s="70"/>
    </row>
    <row r="1286" spans="1:30">
      <c r="A1286" s="70"/>
      <c r="B1286" s="70"/>
      <c r="C1286" s="70"/>
      <c r="D1286" s="70"/>
      <c r="E1286" s="70"/>
      <c r="F1286" s="70"/>
      <c r="G1286" s="70"/>
      <c r="H1286" s="70"/>
      <c r="I1286" s="70"/>
      <c r="J1286" s="70"/>
      <c r="K1286" s="70"/>
      <c r="L1286" s="70"/>
      <c r="M1286" s="70"/>
      <c r="N1286" s="70"/>
      <c r="O1286" s="70"/>
      <c r="P1286" s="70"/>
      <c r="Q1286" s="70"/>
      <c r="R1286" s="70"/>
      <c r="S1286" s="70"/>
      <c r="T1286" s="70"/>
      <c r="U1286" s="70"/>
      <c r="V1286" s="70"/>
      <c r="W1286" s="70"/>
      <c r="X1286" s="70"/>
      <c r="Y1286" s="70"/>
      <c r="Z1286" s="70"/>
      <c r="AA1286" s="70"/>
      <c r="AB1286" s="70"/>
      <c r="AC1286" s="70"/>
      <c r="AD1286" s="70"/>
    </row>
    <row r="1287" spans="1:30">
      <c r="A1287" s="70"/>
      <c r="B1287" s="70"/>
      <c r="C1287" s="70"/>
      <c r="D1287" s="70"/>
      <c r="E1287" s="70"/>
      <c r="F1287" s="70"/>
      <c r="G1287" s="70"/>
      <c r="H1287" s="70"/>
      <c r="I1287" s="70"/>
      <c r="J1287" s="70"/>
      <c r="K1287" s="70"/>
      <c r="L1287" s="70"/>
      <c r="M1287" s="70"/>
      <c r="N1287" s="70"/>
      <c r="O1287" s="70"/>
      <c r="P1287" s="70"/>
      <c r="Q1287" s="70"/>
      <c r="R1287" s="70"/>
      <c r="S1287" s="70"/>
      <c r="T1287" s="70"/>
      <c r="U1287" s="70"/>
      <c r="V1287" s="70"/>
      <c r="W1287" s="70"/>
      <c r="X1287" s="70"/>
      <c r="Y1287" s="70"/>
      <c r="Z1287" s="70"/>
      <c r="AA1287" s="70"/>
      <c r="AB1287" s="70"/>
      <c r="AC1287" s="70"/>
      <c r="AD1287" s="70"/>
    </row>
    <row r="1288" spans="1:30">
      <c r="A1288" s="70"/>
      <c r="B1288" s="70"/>
      <c r="C1288" s="70"/>
      <c r="D1288" s="70"/>
      <c r="E1288" s="70"/>
      <c r="F1288" s="70"/>
      <c r="G1288" s="70"/>
      <c r="H1288" s="70"/>
      <c r="I1288" s="70"/>
      <c r="J1288" s="70"/>
      <c r="K1288" s="70"/>
      <c r="L1288" s="70"/>
      <c r="M1288" s="70"/>
      <c r="N1288" s="70"/>
      <c r="O1288" s="70"/>
      <c r="P1288" s="70"/>
      <c r="Q1288" s="70"/>
      <c r="R1288" s="70"/>
      <c r="S1288" s="70"/>
      <c r="T1288" s="70"/>
      <c r="U1288" s="70"/>
      <c r="V1288" s="70"/>
      <c r="W1288" s="70"/>
      <c r="X1288" s="70"/>
      <c r="Y1288" s="70"/>
      <c r="Z1288" s="70"/>
      <c r="AA1288" s="70"/>
      <c r="AB1288" s="70"/>
      <c r="AC1288" s="70"/>
      <c r="AD1288" s="70"/>
    </row>
    <row r="1289" spans="1:30">
      <c r="A1289" s="70"/>
      <c r="B1289" s="70"/>
      <c r="C1289" s="70"/>
      <c r="D1289" s="70"/>
      <c r="E1289" s="70"/>
      <c r="F1289" s="70"/>
      <c r="G1289" s="70"/>
      <c r="H1289" s="70"/>
      <c r="I1289" s="70"/>
      <c r="J1289" s="70"/>
      <c r="K1289" s="70"/>
      <c r="L1289" s="70"/>
      <c r="M1289" s="70"/>
      <c r="N1289" s="70"/>
      <c r="O1289" s="70"/>
      <c r="P1289" s="70"/>
      <c r="Q1289" s="70"/>
      <c r="R1289" s="70"/>
      <c r="S1289" s="70"/>
      <c r="T1289" s="70"/>
      <c r="U1289" s="70"/>
      <c r="V1289" s="70"/>
      <c r="W1289" s="70"/>
      <c r="X1289" s="70"/>
      <c r="Y1289" s="70"/>
      <c r="Z1289" s="70"/>
      <c r="AA1289" s="70"/>
      <c r="AB1289" s="70"/>
      <c r="AC1289" s="70"/>
      <c r="AD1289" s="70"/>
    </row>
    <row r="1290" spans="1:30">
      <c r="A1290" s="70"/>
      <c r="B1290" s="70"/>
      <c r="C1290" s="70"/>
      <c r="D1290" s="70"/>
      <c r="E1290" s="70"/>
      <c r="F1290" s="70"/>
      <c r="G1290" s="70"/>
      <c r="H1290" s="70"/>
      <c r="I1290" s="70"/>
      <c r="J1290" s="70"/>
      <c r="K1290" s="70"/>
      <c r="L1290" s="70"/>
      <c r="M1290" s="70"/>
      <c r="N1290" s="70"/>
      <c r="O1290" s="70"/>
      <c r="P1290" s="70"/>
      <c r="Q1290" s="70"/>
      <c r="R1290" s="70"/>
      <c r="S1290" s="70"/>
      <c r="T1290" s="70"/>
      <c r="U1290" s="70"/>
      <c r="V1290" s="70"/>
      <c r="W1290" s="70"/>
      <c r="X1290" s="70"/>
      <c r="Y1290" s="70"/>
      <c r="Z1290" s="70"/>
      <c r="AA1290" s="70"/>
      <c r="AB1290" s="70"/>
      <c r="AC1290" s="70"/>
      <c r="AD1290" s="70"/>
    </row>
    <row r="1291" spans="1:30">
      <c r="A1291" s="70"/>
      <c r="B1291" s="70"/>
      <c r="C1291" s="70"/>
      <c r="D1291" s="70"/>
      <c r="E1291" s="70"/>
      <c r="F1291" s="70"/>
      <c r="G1291" s="70"/>
      <c r="H1291" s="70"/>
      <c r="I1291" s="70"/>
      <c r="J1291" s="70"/>
      <c r="K1291" s="70"/>
      <c r="L1291" s="70"/>
      <c r="M1291" s="70"/>
      <c r="N1291" s="70"/>
      <c r="O1291" s="70"/>
      <c r="P1291" s="70"/>
      <c r="Q1291" s="70"/>
      <c r="R1291" s="70"/>
      <c r="S1291" s="70"/>
      <c r="T1291" s="70"/>
      <c r="U1291" s="70"/>
      <c r="V1291" s="70"/>
      <c r="W1291" s="70"/>
      <c r="X1291" s="70"/>
      <c r="Y1291" s="70"/>
      <c r="Z1291" s="70"/>
      <c r="AA1291" s="70"/>
      <c r="AB1291" s="70"/>
      <c r="AC1291" s="70"/>
      <c r="AD1291" s="70"/>
    </row>
    <row r="1292" spans="1:30">
      <c r="A1292" s="70"/>
      <c r="B1292" s="70"/>
      <c r="C1292" s="70"/>
      <c r="D1292" s="70"/>
      <c r="E1292" s="70"/>
      <c r="F1292" s="70"/>
      <c r="G1292" s="70"/>
      <c r="H1292" s="70"/>
      <c r="I1292" s="70"/>
      <c r="J1292" s="70"/>
      <c r="K1292" s="70"/>
      <c r="L1292" s="70"/>
      <c r="M1292" s="70"/>
      <c r="N1292" s="70"/>
      <c r="O1292" s="70"/>
      <c r="P1292" s="70"/>
      <c r="Q1292" s="70"/>
      <c r="R1292" s="70"/>
      <c r="S1292" s="70"/>
      <c r="T1292" s="70"/>
      <c r="U1292" s="70"/>
      <c r="V1292" s="70"/>
      <c r="W1292" s="70"/>
      <c r="X1292" s="70"/>
      <c r="Y1292" s="70"/>
      <c r="Z1292" s="70"/>
      <c r="AA1292" s="70"/>
      <c r="AB1292" s="70"/>
      <c r="AC1292" s="70"/>
      <c r="AD1292" s="70"/>
    </row>
    <row r="1293" spans="1:30">
      <c r="A1293" s="70"/>
      <c r="B1293" s="70"/>
      <c r="C1293" s="70"/>
      <c r="D1293" s="70"/>
      <c r="E1293" s="70"/>
      <c r="F1293" s="70"/>
      <c r="G1293" s="70"/>
      <c r="H1293" s="70"/>
      <c r="I1293" s="70"/>
      <c r="J1293" s="70"/>
      <c r="K1293" s="70"/>
      <c r="L1293" s="70"/>
      <c r="M1293" s="70"/>
      <c r="N1293" s="70"/>
      <c r="O1293" s="70"/>
      <c r="P1293" s="70"/>
      <c r="Q1293" s="70"/>
      <c r="R1293" s="70"/>
      <c r="S1293" s="70"/>
      <c r="T1293" s="70"/>
      <c r="U1293" s="70"/>
      <c r="V1293" s="70"/>
      <c r="W1293" s="70"/>
      <c r="X1293" s="70"/>
      <c r="Y1293" s="70"/>
      <c r="Z1293" s="70"/>
      <c r="AA1293" s="70"/>
      <c r="AB1293" s="70"/>
      <c r="AC1293" s="70"/>
      <c r="AD1293" s="70"/>
    </row>
    <row r="1294" spans="1:30">
      <c r="A1294" s="70"/>
      <c r="B1294" s="70"/>
      <c r="C1294" s="70"/>
      <c r="D1294" s="70"/>
      <c r="E1294" s="70"/>
      <c r="F1294" s="70"/>
      <c r="G1294" s="70"/>
      <c r="H1294" s="70"/>
      <c r="I1294" s="70"/>
      <c r="J1294" s="70"/>
      <c r="K1294" s="70"/>
      <c r="L1294" s="70"/>
      <c r="M1294" s="70"/>
      <c r="N1294" s="70"/>
      <c r="O1294" s="70"/>
      <c r="P1294" s="70"/>
      <c r="Q1294" s="70"/>
      <c r="R1294" s="70"/>
      <c r="S1294" s="70"/>
      <c r="T1294" s="70"/>
      <c r="U1294" s="70"/>
      <c r="V1294" s="70"/>
      <c r="W1294" s="70"/>
      <c r="X1294" s="70"/>
      <c r="Y1294" s="70"/>
      <c r="Z1294" s="70"/>
      <c r="AA1294" s="70"/>
      <c r="AB1294" s="70"/>
      <c r="AC1294" s="70"/>
      <c r="AD1294" s="70"/>
    </row>
    <row r="1295" spans="1:30">
      <c r="A1295" s="70"/>
      <c r="B1295" s="70"/>
      <c r="C1295" s="70"/>
      <c r="D1295" s="70"/>
      <c r="E1295" s="70"/>
      <c r="F1295" s="70"/>
      <c r="G1295" s="70"/>
      <c r="H1295" s="70"/>
      <c r="I1295" s="70"/>
      <c r="J1295" s="70"/>
      <c r="K1295" s="70"/>
      <c r="L1295" s="70"/>
      <c r="M1295" s="70"/>
      <c r="N1295" s="70"/>
      <c r="O1295" s="70"/>
      <c r="P1295" s="70"/>
      <c r="Q1295" s="70"/>
      <c r="R1295" s="70"/>
      <c r="S1295" s="70"/>
      <c r="T1295" s="70"/>
      <c r="U1295" s="70"/>
      <c r="V1295" s="70"/>
      <c r="W1295" s="70"/>
      <c r="X1295" s="70"/>
      <c r="Y1295" s="70"/>
      <c r="Z1295" s="70"/>
      <c r="AA1295" s="70"/>
      <c r="AB1295" s="70"/>
      <c r="AC1295" s="70"/>
      <c r="AD1295" s="70"/>
    </row>
    <row r="1296" spans="1:30">
      <c r="A1296" s="70"/>
      <c r="B1296" s="70"/>
      <c r="C1296" s="70"/>
      <c r="D1296" s="70"/>
      <c r="E1296" s="70"/>
      <c r="F1296" s="70"/>
      <c r="G1296" s="70"/>
      <c r="H1296" s="70"/>
      <c r="I1296" s="70"/>
      <c r="J1296" s="70"/>
      <c r="K1296" s="70"/>
      <c r="L1296" s="70"/>
      <c r="M1296" s="70"/>
      <c r="N1296" s="70"/>
      <c r="O1296" s="70"/>
      <c r="P1296" s="70"/>
      <c r="Q1296" s="70"/>
      <c r="R1296" s="70"/>
      <c r="S1296" s="70"/>
      <c r="T1296" s="70"/>
      <c r="U1296" s="70"/>
      <c r="V1296" s="70"/>
      <c r="W1296" s="70"/>
      <c r="X1296" s="70"/>
      <c r="Y1296" s="70"/>
      <c r="Z1296" s="70"/>
      <c r="AA1296" s="70"/>
      <c r="AB1296" s="70"/>
      <c r="AC1296" s="70"/>
      <c r="AD1296" s="70"/>
    </row>
    <row r="1297" spans="1:30">
      <c r="A1297" s="70"/>
      <c r="B1297" s="70"/>
      <c r="C1297" s="70"/>
      <c r="D1297" s="70"/>
      <c r="E1297" s="70"/>
      <c r="F1297" s="70"/>
      <c r="G1297" s="70"/>
      <c r="H1297" s="70"/>
      <c r="I1297" s="70"/>
      <c r="J1297" s="70"/>
      <c r="K1297" s="70"/>
      <c r="L1297" s="70"/>
      <c r="M1297" s="70"/>
      <c r="N1297" s="70"/>
      <c r="O1297" s="70"/>
      <c r="P1297" s="70"/>
      <c r="Q1297" s="70"/>
      <c r="R1297" s="70"/>
      <c r="S1297" s="70"/>
      <c r="T1297" s="70"/>
      <c r="U1297" s="70"/>
      <c r="V1297" s="70"/>
      <c r="W1297" s="70"/>
      <c r="X1297" s="70"/>
      <c r="Y1297" s="70"/>
      <c r="Z1297" s="70"/>
      <c r="AA1297" s="70"/>
      <c r="AB1297" s="70"/>
      <c r="AC1297" s="70"/>
      <c r="AD1297" s="70"/>
    </row>
    <row r="1298" spans="1:30">
      <c r="A1298" s="70"/>
      <c r="B1298" s="70"/>
      <c r="C1298" s="70"/>
      <c r="D1298" s="70"/>
      <c r="E1298" s="70"/>
      <c r="F1298" s="70"/>
      <c r="G1298" s="70"/>
      <c r="H1298" s="70"/>
      <c r="I1298" s="70"/>
      <c r="J1298" s="70"/>
      <c r="K1298" s="70"/>
      <c r="L1298" s="70"/>
      <c r="M1298" s="70"/>
      <c r="N1298" s="70"/>
      <c r="O1298" s="70"/>
      <c r="P1298" s="70"/>
      <c r="Q1298" s="70"/>
      <c r="R1298" s="70"/>
      <c r="S1298" s="70"/>
      <c r="T1298" s="70"/>
      <c r="U1298" s="70"/>
      <c r="V1298" s="70"/>
      <c r="W1298" s="70"/>
      <c r="X1298" s="70"/>
      <c r="Y1298" s="70"/>
      <c r="Z1298" s="70"/>
      <c r="AA1298" s="70"/>
      <c r="AB1298" s="70"/>
      <c r="AC1298" s="70"/>
      <c r="AD1298" s="70"/>
    </row>
    <row r="1299" spans="1:30">
      <c r="A1299" s="70"/>
      <c r="B1299" s="70"/>
      <c r="C1299" s="70"/>
      <c r="D1299" s="70"/>
      <c r="E1299" s="70"/>
      <c r="F1299" s="70"/>
      <c r="G1299" s="70"/>
      <c r="H1299" s="70"/>
      <c r="I1299" s="70"/>
      <c r="J1299" s="70"/>
      <c r="K1299" s="70"/>
      <c r="L1299" s="70"/>
      <c r="M1299" s="70"/>
      <c r="N1299" s="70"/>
      <c r="O1299" s="70"/>
      <c r="P1299" s="70"/>
      <c r="Q1299" s="70"/>
      <c r="R1299" s="70"/>
      <c r="S1299" s="70"/>
      <c r="T1299" s="70"/>
      <c r="U1299" s="70"/>
      <c r="V1299" s="70"/>
      <c r="W1299" s="70"/>
      <c r="X1299" s="70"/>
      <c r="Y1299" s="70"/>
      <c r="Z1299" s="70"/>
      <c r="AA1299" s="70"/>
      <c r="AB1299" s="70"/>
      <c r="AC1299" s="70"/>
      <c r="AD1299" s="70"/>
    </row>
    <row r="1300" spans="1:30">
      <c r="A1300" s="70"/>
      <c r="B1300" s="70"/>
      <c r="C1300" s="70"/>
      <c r="D1300" s="70"/>
      <c r="E1300" s="70"/>
      <c r="F1300" s="70"/>
      <c r="G1300" s="70"/>
      <c r="H1300" s="70"/>
      <c r="I1300" s="70"/>
      <c r="J1300" s="70"/>
      <c r="K1300" s="70"/>
      <c r="L1300" s="70"/>
      <c r="M1300" s="70"/>
      <c r="N1300" s="70"/>
      <c r="O1300" s="70"/>
      <c r="P1300" s="70"/>
      <c r="Q1300" s="70"/>
      <c r="R1300" s="70"/>
      <c r="S1300" s="70"/>
      <c r="T1300" s="70"/>
      <c r="U1300" s="70"/>
      <c r="V1300" s="70"/>
      <c r="W1300" s="70"/>
      <c r="X1300" s="70"/>
      <c r="Y1300" s="70"/>
      <c r="Z1300" s="70"/>
      <c r="AA1300" s="70"/>
      <c r="AB1300" s="70"/>
      <c r="AC1300" s="70"/>
      <c r="AD1300" s="70"/>
    </row>
    <row r="1301" spans="1:30">
      <c r="A1301" s="70"/>
      <c r="B1301" s="70"/>
      <c r="C1301" s="70"/>
      <c r="D1301" s="70"/>
      <c r="E1301" s="70"/>
      <c r="F1301" s="70"/>
      <c r="G1301" s="70"/>
      <c r="H1301" s="70"/>
      <c r="I1301" s="70"/>
      <c r="J1301" s="70"/>
      <c r="K1301" s="70"/>
      <c r="L1301" s="70"/>
      <c r="M1301" s="70"/>
      <c r="N1301" s="70"/>
      <c r="O1301" s="70"/>
      <c r="P1301" s="70"/>
      <c r="Q1301" s="70"/>
      <c r="R1301" s="70"/>
      <c r="S1301" s="70"/>
      <c r="T1301" s="70"/>
      <c r="U1301" s="70"/>
      <c r="V1301" s="70"/>
      <c r="W1301" s="70"/>
      <c r="X1301" s="70"/>
      <c r="Y1301" s="70"/>
      <c r="Z1301" s="70"/>
      <c r="AA1301" s="70"/>
      <c r="AB1301" s="70"/>
      <c r="AC1301" s="70"/>
      <c r="AD1301" s="70"/>
    </row>
    <row r="1302" spans="1:30">
      <c r="A1302" s="70"/>
      <c r="B1302" s="70"/>
      <c r="C1302" s="70"/>
      <c r="D1302" s="70"/>
      <c r="E1302" s="70"/>
      <c r="F1302" s="70"/>
      <c r="G1302" s="70"/>
      <c r="H1302" s="70"/>
      <c r="I1302" s="70"/>
      <c r="J1302" s="70"/>
      <c r="K1302" s="70"/>
      <c r="L1302" s="70"/>
      <c r="M1302" s="70"/>
      <c r="N1302" s="70"/>
      <c r="O1302" s="70"/>
      <c r="P1302" s="70"/>
      <c r="Q1302" s="70"/>
      <c r="R1302" s="70"/>
      <c r="S1302" s="70"/>
      <c r="T1302" s="70"/>
      <c r="U1302" s="70"/>
      <c r="V1302" s="70"/>
      <c r="W1302" s="70"/>
      <c r="X1302" s="70"/>
      <c r="Y1302" s="70"/>
      <c r="Z1302" s="70"/>
      <c r="AA1302" s="70"/>
      <c r="AB1302" s="70"/>
      <c r="AC1302" s="70"/>
      <c r="AD1302" s="70"/>
    </row>
    <row r="1303" spans="1:30">
      <c r="A1303" s="70"/>
      <c r="B1303" s="70"/>
      <c r="C1303" s="70"/>
      <c r="D1303" s="70"/>
      <c r="E1303" s="70"/>
      <c r="F1303" s="70"/>
      <c r="G1303" s="70"/>
      <c r="H1303" s="70"/>
      <c r="I1303" s="70"/>
      <c r="J1303" s="70"/>
      <c r="K1303" s="70"/>
      <c r="L1303" s="70"/>
      <c r="M1303" s="70"/>
      <c r="N1303" s="70"/>
      <c r="O1303" s="70"/>
      <c r="P1303" s="70"/>
      <c r="Q1303" s="70"/>
      <c r="R1303" s="70"/>
      <c r="S1303" s="70"/>
      <c r="T1303" s="70"/>
      <c r="U1303" s="70"/>
      <c r="V1303" s="70"/>
      <c r="W1303" s="70"/>
      <c r="X1303" s="70"/>
      <c r="Y1303" s="70"/>
      <c r="Z1303" s="70"/>
      <c r="AA1303" s="70"/>
      <c r="AB1303" s="70"/>
      <c r="AC1303" s="70"/>
      <c r="AD1303" s="70"/>
    </row>
    <row r="1304" spans="1:30">
      <c r="A1304" s="70"/>
      <c r="B1304" s="70"/>
      <c r="C1304" s="70"/>
      <c r="D1304" s="70"/>
      <c r="E1304" s="70"/>
      <c r="F1304" s="70"/>
      <c r="G1304" s="70"/>
      <c r="H1304" s="70"/>
      <c r="I1304" s="70"/>
      <c r="J1304" s="70"/>
      <c r="K1304" s="70"/>
      <c r="L1304" s="70"/>
      <c r="M1304" s="70"/>
      <c r="N1304" s="70"/>
      <c r="O1304" s="70"/>
      <c r="P1304" s="70"/>
      <c r="Q1304" s="70"/>
      <c r="R1304" s="70"/>
      <c r="S1304" s="70"/>
      <c r="T1304" s="70"/>
      <c r="U1304" s="70"/>
      <c r="V1304" s="70"/>
      <c r="W1304" s="70"/>
      <c r="X1304" s="70"/>
      <c r="Y1304" s="70"/>
      <c r="Z1304" s="70"/>
      <c r="AA1304" s="70"/>
      <c r="AB1304" s="70"/>
      <c r="AC1304" s="70"/>
      <c r="AD1304" s="70"/>
    </row>
    <row r="1305" spans="1:30">
      <c r="A1305" s="70"/>
      <c r="B1305" s="70"/>
      <c r="C1305" s="70"/>
      <c r="D1305" s="70"/>
      <c r="E1305" s="70"/>
      <c r="F1305" s="70"/>
      <c r="G1305" s="70"/>
      <c r="H1305" s="70"/>
      <c r="I1305" s="70"/>
      <c r="J1305" s="70"/>
      <c r="K1305" s="70"/>
      <c r="L1305" s="70"/>
      <c r="M1305" s="70"/>
      <c r="N1305" s="70"/>
      <c r="O1305" s="70"/>
      <c r="P1305" s="70"/>
      <c r="Q1305" s="70"/>
      <c r="R1305" s="70"/>
      <c r="S1305" s="70"/>
      <c r="T1305" s="70"/>
      <c r="U1305" s="70"/>
      <c r="V1305" s="70"/>
      <c r="W1305" s="70"/>
      <c r="X1305" s="70"/>
      <c r="Y1305" s="70"/>
      <c r="Z1305" s="70"/>
      <c r="AA1305" s="70"/>
      <c r="AB1305" s="70"/>
      <c r="AC1305" s="70"/>
      <c r="AD1305" s="70"/>
    </row>
    <row r="1306" spans="1:30">
      <c r="A1306" s="70"/>
      <c r="B1306" s="70"/>
      <c r="C1306" s="70"/>
      <c r="D1306" s="70"/>
      <c r="E1306" s="70"/>
      <c r="F1306" s="70"/>
      <c r="G1306" s="70"/>
      <c r="H1306" s="70"/>
      <c r="I1306" s="70"/>
      <c r="J1306" s="70"/>
      <c r="K1306" s="70"/>
      <c r="L1306" s="70"/>
      <c r="M1306" s="70"/>
      <c r="N1306" s="70"/>
      <c r="O1306" s="70"/>
      <c r="P1306" s="70"/>
      <c r="Q1306" s="70"/>
      <c r="R1306" s="70"/>
      <c r="S1306" s="70"/>
      <c r="T1306" s="70"/>
      <c r="U1306" s="70"/>
      <c r="V1306" s="70"/>
      <c r="W1306" s="70"/>
      <c r="X1306" s="70"/>
      <c r="Y1306" s="70"/>
      <c r="Z1306" s="70"/>
      <c r="AA1306" s="70"/>
      <c r="AB1306" s="70"/>
      <c r="AC1306" s="70"/>
      <c r="AD1306" s="70"/>
    </row>
    <row r="1307" spans="1:30">
      <c r="A1307" s="70"/>
      <c r="B1307" s="70"/>
      <c r="C1307" s="70"/>
      <c r="D1307" s="70"/>
      <c r="E1307" s="70"/>
      <c r="F1307" s="70"/>
      <c r="G1307" s="70"/>
      <c r="H1307" s="70"/>
      <c r="I1307" s="70"/>
      <c r="J1307" s="70"/>
      <c r="K1307" s="70"/>
      <c r="L1307" s="70"/>
      <c r="M1307" s="70"/>
      <c r="N1307" s="70"/>
      <c r="O1307" s="70"/>
      <c r="P1307" s="70"/>
      <c r="Q1307" s="70"/>
      <c r="R1307" s="70"/>
      <c r="S1307" s="70"/>
      <c r="T1307" s="70"/>
      <c r="U1307" s="70"/>
      <c r="V1307" s="70"/>
      <c r="W1307" s="70"/>
      <c r="X1307" s="70"/>
      <c r="Y1307" s="70"/>
      <c r="Z1307" s="70"/>
      <c r="AA1307" s="70"/>
      <c r="AB1307" s="70"/>
      <c r="AC1307" s="70"/>
      <c r="AD1307" s="70"/>
    </row>
    <row r="1308" spans="1:30">
      <c r="A1308" s="70"/>
      <c r="B1308" s="70"/>
      <c r="C1308" s="70"/>
      <c r="D1308" s="70"/>
      <c r="E1308" s="70"/>
      <c r="F1308" s="70"/>
      <c r="G1308" s="70"/>
      <c r="H1308" s="70"/>
      <c r="I1308" s="70"/>
      <c r="J1308" s="70"/>
      <c r="K1308" s="70"/>
      <c r="L1308" s="70"/>
      <c r="M1308" s="70"/>
      <c r="N1308" s="70"/>
      <c r="O1308" s="70"/>
      <c r="P1308" s="70"/>
      <c r="Q1308" s="70"/>
      <c r="R1308" s="70"/>
      <c r="S1308" s="70"/>
      <c r="T1308" s="70"/>
      <c r="U1308" s="70"/>
      <c r="V1308" s="70"/>
      <c r="W1308" s="70"/>
      <c r="X1308" s="70"/>
      <c r="Y1308" s="70"/>
      <c r="Z1308" s="70"/>
      <c r="AA1308" s="70"/>
      <c r="AB1308" s="70"/>
      <c r="AC1308" s="70"/>
      <c r="AD1308" s="70"/>
    </row>
    <row r="1309" spans="1:30">
      <c r="A1309" s="70"/>
      <c r="B1309" s="70"/>
      <c r="C1309" s="70"/>
      <c r="D1309" s="70"/>
      <c r="E1309" s="70"/>
      <c r="F1309" s="70"/>
      <c r="G1309" s="70"/>
      <c r="H1309" s="70"/>
      <c r="I1309" s="70"/>
      <c r="J1309" s="70"/>
      <c r="K1309" s="70"/>
      <c r="L1309" s="70"/>
      <c r="M1309" s="70"/>
      <c r="N1309" s="70"/>
      <c r="O1309" s="70"/>
      <c r="P1309" s="70"/>
      <c r="Q1309" s="70"/>
      <c r="R1309" s="70"/>
      <c r="S1309" s="70"/>
      <c r="T1309" s="70"/>
      <c r="U1309" s="70"/>
      <c r="V1309" s="70"/>
      <c r="W1309" s="70"/>
      <c r="X1309" s="70"/>
      <c r="Y1309" s="70"/>
      <c r="Z1309" s="70"/>
      <c r="AA1309" s="70"/>
      <c r="AB1309" s="70"/>
      <c r="AC1309" s="70"/>
      <c r="AD1309" s="70"/>
    </row>
    <row r="1310" spans="1:30">
      <c r="A1310" s="70"/>
      <c r="B1310" s="70"/>
      <c r="C1310" s="70"/>
      <c r="D1310" s="70"/>
      <c r="E1310" s="70"/>
      <c r="F1310" s="70"/>
      <c r="G1310" s="70"/>
      <c r="H1310" s="70"/>
      <c r="I1310" s="70"/>
      <c r="J1310" s="70"/>
      <c r="K1310" s="70"/>
      <c r="L1310" s="70"/>
      <c r="M1310" s="70"/>
      <c r="N1310" s="70"/>
      <c r="O1310" s="70"/>
      <c r="P1310" s="70"/>
      <c r="Q1310" s="70"/>
      <c r="R1310" s="70"/>
      <c r="S1310" s="70"/>
      <c r="T1310" s="70"/>
      <c r="U1310" s="70"/>
      <c r="V1310" s="70"/>
      <c r="W1310" s="70"/>
      <c r="X1310" s="70"/>
      <c r="Y1310" s="70"/>
      <c r="Z1310" s="70"/>
      <c r="AA1310" s="70"/>
      <c r="AB1310" s="70"/>
      <c r="AC1310" s="70"/>
      <c r="AD1310" s="70"/>
    </row>
    <row r="1311" spans="1:30">
      <c r="A1311" s="70"/>
      <c r="B1311" s="70"/>
      <c r="C1311" s="70"/>
      <c r="D1311" s="70"/>
      <c r="E1311" s="70"/>
      <c r="F1311" s="70"/>
      <c r="G1311" s="70"/>
      <c r="H1311" s="70"/>
      <c r="I1311" s="70"/>
      <c r="J1311" s="70"/>
      <c r="K1311" s="70"/>
      <c r="L1311" s="70"/>
      <c r="M1311" s="70"/>
      <c r="N1311" s="70"/>
      <c r="O1311" s="70"/>
      <c r="P1311" s="70"/>
      <c r="Q1311" s="70"/>
      <c r="R1311" s="70"/>
      <c r="S1311" s="70"/>
      <c r="T1311" s="70"/>
      <c r="U1311" s="70"/>
      <c r="V1311" s="70"/>
      <c r="W1311" s="70"/>
      <c r="X1311" s="70"/>
      <c r="Y1311" s="70"/>
      <c r="Z1311" s="70"/>
      <c r="AA1311" s="70"/>
      <c r="AB1311" s="70"/>
      <c r="AC1311" s="70"/>
      <c r="AD1311" s="70"/>
    </row>
    <row r="1312" spans="1:30">
      <c r="A1312" s="70"/>
      <c r="B1312" s="70"/>
      <c r="C1312" s="70"/>
      <c r="D1312" s="70"/>
      <c r="E1312" s="70"/>
      <c r="F1312" s="70"/>
      <c r="G1312" s="70"/>
      <c r="H1312" s="70"/>
      <c r="I1312" s="70"/>
      <c r="J1312" s="70"/>
      <c r="K1312" s="70"/>
      <c r="L1312" s="70"/>
      <c r="M1312" s="70"/>
      <c r="N1312" s="70"/>
      <c r="O1312" s="70"/>
      <c r="P1312" s="70"/>
      <c r="Q1312" s="70"/>
      <c r="R1312" s="70"/>
      <c r="S1312" s="70"/>
      <c r="T1312" s="70"/>
      <c r="U1312" s="70"/>
      <c r="V1312" s="70"/>
      <c r="W1312" s="70"/>
      <c r="X1312" s="70"/>
      <c r="Y1312" s="70"/>
      <c r="Z1312" s="70"/>
      <c r="AA1312" s="70"/>
      <c r="AB1312" s="70"/>
      <c r="AC1312" s="70"/>
      <c r="AD1312" s="70"/>
    </row>
    <row r="1313" spans="1:30">
      <c r="A1313" s="70"/>
      <c r="B1313" s="70"/>
      <c r="C1313" s="70"/>
      <c r="D1313" s="70"/>
      <c r="E1313" s="70"/>
      <c r="F1313" s="70"/>
      <c r="G1313" s="70"/>
      <c r="H1313" s="70"/>
      <c r="I1313" s="70"/>
      <c r="J1313" s="70"/>
      <c r="K1313" s="70"/>
      <c r="L1313" s="70"/>
      <c r="M1313" s="70"/>
      <c r="N1313" s="70"/>
      <c r="O1313" s="70"/>
      <c r="P1313" s="70"/>
      <c r="Q1313" s="70"/>
      <c r="R1313" s="70"/>
      <c r="S1313" s="70"/>
      <c r="T1313" s="70"/>
      <c r="U1313" s="70"/>
      <c r="V1313" s="70"/>
      <c r="W1313" s="70"/>
      <c r="X1313" s="70"/>
      <c r="Y1313" s="70"/>
      <c r="Z1313" s="70"/>
      <c r="AA1313" s="70"/>
      <c r="AB1313" s="70"/>
      <c r="AC1313" s="70"/>
      <c r="AD1313" s="70"/>
    </row>
    <row r="1314" spans="1:30">
      <c r="A1314" s="70"/>
      <c r="B1314" s="70"/>
      <c r="C1314" s="70"/>
      <c r="D1314" s="70"/>
      <c r="E1314" s="70"/>
      <c r="F1314" s="70"/>
      <c r="G1314" s="70"/>
      <c r="H1314" s="70"/>
      <c r="I1314" s="70"/>
      <c r="J1314" s="70"/>
      <c r="K1314" s="70"/>
      <c r="L1314" s="70"/>
      <c r="M1314" s="70"/>
      <c r="N1314" s="70"/>
      <c r="O1314" s="70"/>
      <c r="P1314" s="70"/>
      <c r="Q1314" s="70"/>
      <c r="R1314" s="70"/>
      <c r="S1314" s="70"/>
      <c r="T1314" s="70"/>
      <c r="U1314" s="70"/>
      <c r="V1314" s="70"/>
      <c r="W1314" s="70"/>
      <c r="X1314" s="70"/>
      <c r="Y1314" s="70"/>
      <c r="Z1314" s="70"/>
      <c r="AA1314" s="70"/>
      <c r="AB1314" s="70"/>
      <c r="AC1314" s="70"/>
      <c r="AD1314" s="70"/>
    </row>
    <row r="1315" spans="1:30">
      <c r="A1315" s="70"/>
      <c r="B1315" s="70"/>
      <c r="C1315" s="70"/>
      <c r="D1315" s="70"/>
      <c r="E1315" s="70"/>
      <c r="F1315" s="70"/>
      <c r="G1315" s="70"/>
      <c r="H1315" s="70"/>
      <c r="I1315" s="70"/>
      <c r="J1315" s="70"/>
      <c r="K1315" s="70"/>
      <c r="L1315" s="70"/>
      <c r="M1315" s="70"/>
      <c r="N1315" s="70"/>
      <c r="O1315" s="70"/>
      <c r="P1315" s="70"/>
      <c r="Q1315" s="70"/>
      <c r="R1315" s="70"/>
      <c r="S1315" s="70"/>
      <c r="T1315" s="70"/>
      <c r="U1315" s="70"/>
      <c r="V1315" s="70"/>
      <c r="W1315" s="70"/>
      <c r="X1315" s="70"/>
      <c r="Y1315" s="70"/>
      <c r="Z1315" s="70"/>
      <c r="AA1315" s="70"/>
      <c r="AB1315" s="70"/>
      <c r="AC1315" s="70"/>
      <c r="AD1315" s="70"/>
    </row>
    <row r="1316" spans="1:30">
      <c r="A1316" s="70"/>
      <c r="B1316" s="70"/>
      <c r="C1316" s="70"/>
      <c r="D1316" s="70"/>
      <c r="E1316" s="70"/>
      <c r="F1316" s="70"/>
      <c r="G1316" s="70"/>
      <c r="H1316" s="70"/>
      <c r="I1316" s="70"/>
      <c r="J1316" s="70"/>
      <c r="K1316" s="70"/>
      <c r="L1316" s="70"/>
      <c r="M1316" s="70"/>
      <c r="N1316" s="70"/>
      <c r="O1316" s="70"/>
      <c r="P1316" s="70"/>
      <c r="Q1316" s="70"/>
      <c r="R1316" s="70"/>
      <c r="S1316" s="70"/>
      <c r="T1316" s="70"/>
      <c r="U1316" s="70"/>
      <c r="V1316" s="70"/>
      <c r="W1316" s="70"/>
      <c r="X1316" s="70"/>
      <c r="Y1316" s="70"/>
      <c r="Z1316" s="70"/>
      <c r="AA1316" s="70"/>
      <c r="AB1316" s="70"/>
      <c r="AC1316" s="70"/>
      <c r="AD1316" s="70"/>
    </row>
    <row r="1317" spans="1:30">
      <c r="A1317" s="70"/>
      <c r="B1317" s="70"/>
      <c r="C1317" s="70"/>
      <c r="D1317" s="70"/>
      <c r="E1317" s="70"/>
      <c r="F1317" s="70"/>
      <c r="G1317" s="70"/>
      <c r="H1317" s="70"/>
      <c r="I1317" s="70"/>
      <c r="J1317" s="70"/>
      <c r="K1317" s="70"/>
      <c r="L1317" s="70"/>
      <c r="M1317" s="70"/>
      <c r="N1317" s="70"/>
      <c r="O1317" s="70"/>
      <c r="P1317" s="70"/>
      <c r="Q1317" s="70"/>
      <c r="R1317" s="70"/>
      <c r="S1317" s="70"/>
      <c r="T1317" s="70"/>
      <c r="U1317" s="70"/>
      <c r="V1317" s="70"/>
      <c r="W1317" s="70"/>
      <c r="X1317" s="70"/>
      <c r="Y1317" s="70"/>
      <c r="Z1317" s="70"/>
      <c r="AA1317" s="70"/>
      <c r="AB1317" s="70"/>
      <c r="AC1317" s="70"/>
      <c r="AD1317" s="70"/>
    </row>
    <row r="1318" spans="1:30">
      <c r="A1318" s="70"/>
      <c r="B1318" s="70"/>
      <c r="C1318" s="70"/>
      <c r="D1318" s="70"/>
      <c r="E1318" s="70"/>
      <c r="F1318" s="70"/>
      <c r="G1318" s="70"/>
      <c r="H1318" s="70"/>
      <c r="I1318" s="70"/>
      <c r="J1318" s="70"/>
      <c r="K1318" s="70"/>
      <c r="L1318" s="70"/>
      <c r="M1318" s="70"/>
      <c r="N1318" s="70"/>
      <c r="O1318" s="70"/>
      <c r="P1318" s="70"/>
      <c r="Q1318" s="70"/>
      <c r="R1318" s="70"/>
      <c r="S1318" s="70"/>
      <c r="T1318" s="70"/>
      <c r="U1318" s="70"/>
      <c r="V1318" s="70"/>
      <c r="W1318" s="70"/>
      <c r="X1318" s="70"/>
      <c r="Y1318" s="70"/>
      <c r="Z1318" s="70"/>
      <c r="AA1318" s="70"/>
      <c r="AB1318" s="70"/>
      <c r="AC1318" s="70"/>
      <c r="AD1318" s="70"/>
    </row>
    <row r="1319" spans="1:30">
      <c r="A1319" s="70"/>
      <c r="B1319" s="70"/>
      <c r="C1319" s="70"/>
      <c r="D1319" s="70"/>
      <c r="E1319" s="70"/>
      <c r="F1319" s="70"/>
      <c r="G1319" s="70"/>
      <c r="H1319" s="70"/>
      <c r="I1319" s="70"/>
      <c r="J1319" s="70"/>
      <c r="K1319" s="70"/>
      <c r="L1319" s="70"/>
      <c r="M1319" s="70"/>
      <c r="N1319" s="70"/>
      <c r="O1319" s="70"/>
      <c r="P1319" s="70"/>
      <c r="Q1319" s="70"/>
      <c r="R1319" s="70"/>
      <c r="S1319" s="70"/>
      <c r="T1319" s="70"/>
      <c r="U1319" s="70"/>
      <c r="V1319" s="70"/>
      <c r="W1319" s="70"/>
      <c r="X1319" s="70"/>
      <c r="Y1319" s="70"/>
      <c r="Z1319" s="70"/>
      <c r="AA1319" s="70"/>
      <c r="AB1319" s="70"/>
      <c r="AC1319" s="70"/>
      <c r="AD1319" s="70"/>
    </row>
    <row r="1320" spans="1:30">
      <c r="A1320" s="70"/>
      <c r="B1320" s="70"/>
      <c r="C1320" s="70"/>
      <c r="D1320" s="70"/>
      <c r="E1320" s="70"/>
      <c r="F1320" s="70"/>
      <c r="G1320" s="70"/>
      <c r="H1320" s="70"/>
      <c r="I1320" s="70"/>
      <c r="J1320" s="70"/>
      <c r="K1320" s="70"/>
      <c r="L1320" s="70"/>
      <c r="M1320" s="70"/>
      <c r="N1320" s="70"/>
      <c r="O1320" s="70"/>
      <c r="P1320" s="70"/>
      <c r="Q1320" s="70"/>
      <c r="R1320" s="70"/>
      <c r="S1320" s="70"/>
      <c r="T1320" s="70"/>
      <c r="U1320" s="70"/>
      <c r="V1320" s="70"/>
      <c r="W1320" s="70"/>
      <c r="X1320" s="70"/>
      <c r="Y1320" s="70"/>
      <c r="Z1320" s="70"/>
      <c r="AA1320" s="70"/>
      <c r="AB1320" s="70"/>
      <c r="AC1320" s="70"/>
      <c r="AD1320" s="70"/>
    </row>
    <row r="1321" spans="1:30">
      <c r="A1321" s="70"/>
      <c r="B1321" s="70"/>
      <c r="C1321" s="70"/>
      <c r="D1321" s="70"/>
      <c r="E1321" s="70"/>
      <c r="F1321" s="70"/>
      <c r="G1321" s="70"/>
      <c r="H1321" s="70"/>
      <c r="I1321" s="70"/>
      <c r="J1321" s="70"/>
      <c r="K1321" s="70"/>
      <c r="L1321" s="70"/>
      <c r="M1321" s="70"/>
      <c r="N1321" s="70"/>
      <c r="O1321" s="70"/>
      <c r="P1321" s="70"/>
      <c r="Q1321" s="70"/>
      <c r="R1321" s="70"/>
      <c r="S1321" s="70"/>
      <c r="T1321" s="70"/>
      <c r="U1321" s="70"/>
      <c r="V1321" s="70"/>
      <c r="W1321" s="70"/>
      <c r="X1321" s="70"/>
      <c r="Y1321" s="70"/>
      <c r="Z1321" s="70"/>
      <c r="AA1321" s="70"/>
      <c r="AB1321" s="70"/>
      <c r="AC1321" s="70"/>
      <c r="AD1321" s="70"/>
    </row>
    <row r="1322" spans="1:30">
      <c r="A1322" s="70"/>
      <c r="B1322" s="70"/>
      <c r="C1322" s="70"/>
      <c r="D1322" s="70"/>
      <c r="E1322" s="70"/>
      <c r="F1322" s="70"/>
      <c r="G1322" s="70"/>
      <c r="H1322" s="70"/>
      <c r="I1322" s="70"/>
      <c r="J1322" s="70"/>
      <c r="K1322" s="70"/>
      <c r="L1322" s="70"/>
      <c r="M1322" s="70"/>
      <c r="N1322" s="70"/>
      <c r="O1322" s="70"/>
      <c r="P1322" s="70"/>
      <c r="Q1322" s="70"/>
      <c r="R1322" s="70"/>
      <c r="S1322" s="70"/>
      <c r="T1322" s="70"/>
      <c r="U1322" s="70"/>
      <c r="V1322" s="70"/>
      <c r="W1322" s="70"/>
      <c r="X1322" s="70"/>
      <c r="Y1322" s="70"/>
      <c r="Z1322" s="70"/>
      <c r="AA1322" s="70"/>
      <c r="AB1322" s="70"/>
      <c r="AC1322" s="70"/>
      <c r="AD1322" s="70"/>
    </row>
    <row r="1323" spans="1:30">
      <c r="A1323" s="70"/>
      <c r="B1323" s="70"/>
      <c r="C1323" s="70"/>
      <c r="D1323" s="70"/>
      <c r="E1323" s="70"/>
      <c r="F1323" s="70"/>
      <c r="G1323" s="70"/>
      <c r="H1323" s="70"/>
      <c r="I1323" s="70"/>
      <c r="J1323" s="70"/>
      <c r="K1323" s="70"/>
      <c r="L1323" s="70"/>
      <c r="M1323" s="70"/>
      <c r="N1323" s="70"/>
      <c r="O1323" s="70"/>
      <c r="P1323" s="70"/>
      <c r="Q1323" s="70"/>
      <c r="R1323" s="70"/>
      <c r="S1323" s="70"/>
      <c r="T1323" s="70"/>
      <c r="U1323" s="70"/>
      <c r="V1323" s="70"/>
      <c r="W1323" s="70"/>
      <c r="X1323" s="70"/>
      <c r="Y1323" s="70"/>
      <c r="Z1323" s="70"/>
      <c r="AA1323" s="70"/>
      <c r="AB1323" s="70"/>
      <c r="AC1323" s="70"/>
      <c r="AD1323" s="70"/>
    </row>
    <row r="1324" spans="1:30">
      <c r="A1324" s="70"/>
      <c r="B1324" s="70"/>
      <c r="C1324" s="70"/>
      <c r="D1324" s="70"/>
      <c r="E1324" s="70"/>
      <c r="F1324" s="70"/>
      <c r="G1324" s="70"/>
      <c r="H1324" s="70"/>
      <c r="I1324" s="70"/>
      <c r="J1324" s="70"/>
      <c r="K1324" s="70"/>
      <c r="L1324" s="70"/>
      <c r="M1324" s="70"/>
      <c r="N1324" s="70"/>
      <c r="O1324" s="70"/>
      <c r="P1324" s="70"/>
      <c r="Q1324" s="70"/>
      <c r="R1324" s="70"/>
      <c r="S1324" s="70"/>
      <c r="T1324" s="70"/>
      <c r="U1324" s="70"/>
      <c r="V1324" s="70"/>
      <c r="W1324" s="70"/>
      <c r="X1324" s="70"/>
      <c r="Y1324" s="70"/>
      <c r="Z1324" s="70"/>
      <c r="AA1324" s="70"/>
      <c r="AB1324" s="70"/>
      <c r="AC1324" s="70"/>
      <c r="AD1324" s="70"/>
    </row>
    <row r="1325" spans="1:30">
      <c r="A1325" s="70"/>
      <c r="B1325" s="70"/>
      <c r="C1325" s="70"/>
      <c r="D1325" s="70"/>
      <c r="E1325" s="70"/>
      <c r="F1325" s="70"/>
      <c r="G1325" s="70"/>
      <c r="H1325" s="70"/>
      <c r="I1325" s="70"/>
      <c r="J1325" s="70"/>
      <c r="K1325" s="70"/>
      <c r="L1325" s="70"/>
      <c r="M1325" s="70"/>
      <c r="N1325" s="70"/>
      <c r="O1325" s="70"/>
      <c r="P1325" s="70"/>
      <c r="Q1325" s="70"/>
      <c r="R1325" s="70"/>
      <c r="S1325" s="70"/>
      <c r="T1325" s="70"/>
      <c r="U1325" s="70"/>
      <c r="V1325" s="70"/>
      <c r="W1325" s="70"/>
      <c r="X1325" s="70"/>
      <c r="Y1325" s="70"/>
      <c r="Z1325" s="70"/>
      <c r="AA1325" s="70"/>
      <c r="AB1325" s="70"/>
      <c r="AC1325" s="70"/>
      <c r="AD1325" s="70"/>
    </row>
    <row r="1326" spans="1:30">
      <c r="A1326" s="70"/>
      <c r="B1326" s="70"/>
      <c r="C1326" s="70"/>
      <c r="D1326" s="70"/>
      <c r="E1326" s="70"/>
      <c r="F1326" s="70"/>
      <c r="G1326" s="70"/>
      <c r="H1326" s="70"/>
      <c r="I1326" s="70"/>
      <c r="J1326" s="70"/>
      <c r="K1326" s="70"/>
      <c r="L1326" s="70"/>
      <c r="M1326" s="70"/>
      <c r="N1326" s="70"/>
      <c r="O1326" s="70"/>
      <c r="P1326" s="70"/>
      <c r="Q1326" s="70"/>
      <c r="R1326" s="70"/>
      <c r="S1326" s="70"/>
      <c r="T1326" s="70"/>
      <c r="U1326" s="70"/>
      <c r="V1326" s="70"/>
      <c r="W1326" s="70"/>
      <c r="X1326" s="70"/>
      <c r="Y1326" s="70"/>
      <c r="Z1326" s="70"/>
      <c r="AA1326" s="70"/>
      <c r="AB1326" s="70"/>
      <c r="AC1326" s="70"/>
      <c r="AD1326" s="70"/>
    </row>
    <row r="1327" spans="1:30">
      <c r="A1327" s="70"/>
      <c r="B1327" s="70"/>
      <c r="C1327" s="70"/>
      <c r="D1327" s="70"/>
      <c r="E1327" s="70"/>
      <c r="F1327" s="70"/>
      <c r="G1327" s="70"/>
      <c r="H1327" s="70"/>
      <c r="I1327" s="70"/>
      <c r="J1327" s="70"/>
      <c r="K1327" s="70"/>
      <c r="L1327" s="70"/>
      <c r="M1327" s="70"/>
      <c r="N1327" s="70"/>
      <c r="O1327" s="70"/>
      <c r="P1327" s="70"/>
      <c r="Q1327" s="70"/>
      <c r="R1327" s="70"/>
      <c r="S1327" s="70"/>
      <c r="T1327" s="70"/>
      <c r="U1327" s="70"/>
      <c r="V1327" s="70"/>
      <c r="W1327" s="70"/>
      <c r="X1327" s="70"/>
      <c r="Y1327" s="70"/>
      <c r="Z1327" s="70"/>
      <c r="AA1327" s="70"/>
      <c r="AB1327" s="70"/>
      <c r="AC1327" s="70"/>
      <c r="AD1327" s="70"/>
    </row>
    <row r="1328" spans="1:30">
      <c r="A1328" s="70"/>
      <c r="B1328" s="70"/>
      <c r="C1328" s="70"/>
      <c r="D1328" s="70"/>
      <c r="E1328" s="70"/>
      <c r="F1328" s="70"/>
      <c r="G1328" s="70"/>
      <c r="H1328" s="70"/>
      <c r="I1328" s="70"/>
      <c r="J1328" s="70"/>
      <c r="K1328" s="70"/>
      <c r="L1328" s="70"/>
      <c r="M1328" s="70"/>
      <c r="N1328" s="70"/>
      <c r="O1328" s="70"/>
      <c r="P1328" s="70"/>
      <c r="Q1328" s="70"/>
      <c r="R1328" s="70"/>
      <c r="S1328" s="70"/>
      <c r="T1328" s="70"/>
      <c r="U1328" s="70"/>
      <c r="V1328" s="70"/>
      <c r="W1328" s="70"/>
      <c r="X1328" s="70"/>
      <c r="Y1328" s="70"/>
      <c r="Z1328" s="70"/>
      <c r="AA1328" s="70"/>
      <c r="AB1328" s="70"/>
      <c r="AC1328" s="70"/>
      <c r="AD1328" s="70"/>
    </row>
    <row r="1329" spans="1:30">
      <c r="A1329" s="70"/>
      <c r="B1329" s="70"/>
      <c r="C1329" s="70"/>
      <c r="D1329" s="70"/>
      <c r="E1329" s="70"/>
      <c r="F1329" s="70"/>
      <c r="G1329" s="70"/>
      <c r="H1329" s="70"/>
      <c r="I1329" s="70"/>
      <c r="J1329" s="70"/>
      <c r="K1329" s="70"/>
      <c r="L1329" s="70"/>
      <c r="M1329" s="70"/>
      <c r="N1329" s="70"/>
      <c r="O1329" s="70"/>
      <c r="P1329" s="70"/>
      <c r="Q1329" s="70"/>
      <c r="R1329" s="70"/>
      <c r="S1329" s="70"/>
      <c r="T1329" s="70"/>
      <c r="U1329" s="70"/>
      <c r="V1329" s="70"/>
      <c r="W1329" s="70"/>
      <c r="X1329" s="70"/>
      <c r="Y1329" s="70"/>
      <c r="Z1329" s="70"/>
      <c r="AA1329" s="70"/>
      <c r="AB1329" s="70"/>
      <c r="AC1329" s="70"/>
      <c r="AD1329" s="70"/>
    </row>
    <row r="1330" spans="1:30">
      <c r="A1330" s="70"/>
      <c r="B1330" s="70"/>
      <c r="C1330" s="70"/>
      <c r="D1330" s="70"/>
      <c r="E1330" s="70"/>
      <c r="F1330" s="70"/>
      <c r="G1330" s="70"/>
      <c r="H1330" s="70"/>
      <c r="I1330" s="70"/>
      <c r="J1330" s="70"/>
      <c r="K1330" s="70"/>
      <c r="L1330" s="70"/>
      <c r="M1330" s="70"/>
      <c r="N1330" s="70"/>
      <c r="O1330" s="70"/>
      <c r="P1330" s="70"/>
      <c r="Q1330" s="70"/>
      <c r="R1330" s="70"/>
      <c r="S1330" s="70"/>
      <c r="T1330" s="70"/>
      <c r="U1330" s="70"/>
      <c r="V1330" s="70"/>
      <c r="W1330" s="70"/>
      <c r="X1330" s="70"/>
      <c r="Y1330" s="70"/>
      <c r="Z1330" s="70"/>
      <c r="AA1330" s="70"/>
      <c r="AB1330" s="70"/>
      <c r="AC1330" s="70"/>
      <c r="AD1330" s="70"/>
    </row>
    <row r="1331" spans="1:30">
      <c r="A1331" s="70"/>
      <c r="B1331" s="70"/>
      <c r="C1331" s="70"/>
      <c r="D1331" s="70"/>
      <c r="E1331" s="70"/>
      <c r="F1331" s="70"/>
      <c r="G1331" s="70"/>
      <c r="H1331" s="70"/>
      <c r="I1331" s="70"/>
      <c r="J1331" s="70"/>
      <c r="K1331" s="70"/>
      <c r="L1331" s="70"/>
      <c r="M1331" s="70"/>
      <c r="N1331" s="70"/>
      <c r="O1331" s="70"/>
      <c r="P1331" s="70"/>
      <c r="Q1331" s="70"/>
      <c r="R1331" s="70"/>
      <c r="S1331" s="70"/>
      <c r="T1331" s="70"/>
      <c r="U1331" s="70"/>
      <c r="V1331" s="70"/>
      <c r="W1331" s="70"/>
      <c r="X1331" s="70"/>
      <c r="Y1331" s="70"/>
      <c r="Z1331" s="70"/>
      <c r="AA1331" s="70"/>
      <c r="AB1331" s="70"/>
      <c r="AC1331" s="70"/>
      <c r="AD1331" s="70"/>
    </row>
    <row r="1332" spans="1:30">
      <c r="A1332" s="70"/>
      <c r="B1332" s="70"/>
      <c r="C1332" s="70"/>
      <c r="D1332" s="70"/>
      <c r="E1332" s="70"/>
      <c r="F1332" s="70"/>
      <c r="G1332" s="70"/>
      <c r="H1332" s="70"/>
      <c r="I1332" s="70"/>
      <c r="J1332" s="70"/>
      <c r="K1332" s="70"/>
      <c r="L1332" s="70"/>
      <c r="M1332" s="70"/>
      <c r="N1332" s="70"/>
      <c r="O1332" s="70"/>
      <c r="P1332" s="70"/>
      <c r="Q1332" s="70"/>
      <c r="R1332" s="70"/>
      <c r="S1332" s="70"/>
      <c r="T1332" s="70"/>
      <c r="U1332" s="70"/>
      <c r="V1332" s="70"/>
      <c r="W1332" s="70"/>
      <c r="X1332" s="70"/>
      <c r="Y1332" s="70"/>
      <c r="Z1332" s="70"/>
      <c r="AA1332" s="70"/>
      <c r="AB1332" s="70"/>
      <c r="AC1332" s="70"/>
      <c r="AD1332" s="70"/>
    </row>
    <row r="1333" spans="1:30">
      <c r="A1333" s="70"/>
      <c r="B1333" s="70"/>
      <c r="C1333" s="70"/>
      <c r="D1333" s="70"/>
      <c r="E1333" s="70"/>
      <c r="F1333" s="70"/>
      <c r="G1333" s="70"/>
      <c r="H1333" s="70"/>
      <c r="I1333" s="70"/>
      <c r="J1333" s="70"/>
      <c r="K1333" s="70"/>
      <c r="L1333" s="70"/>
      <c r="M1333" s="70"/>
      <c r="N1333" s="70"/>
      <c r="O1333" s="70"/>
      <c r="P1333" s="70"/>
      <c r="Q1333" s="70"/>
      <c r="R1333" s="70"/>
      <c r="S1333" s="70"/>
      <c r="T1333" s="70"/>
      <c r="U1333" s="70"/>
      <c r="V1333" s="70"/>
      <c r="W1333" s="70"/>
      <c r="X1333" s="70"/>
      <c r="Y1333" s="70"/>
      <c r="Z1333" s="70"/>
      <c r="AA1333" s="70"/>
      <c r="AB1333" s="70"/>
      <c r="AC1333" s="70"/>
      <c r="AD1333" s="70"/>
    </row>
    <row r="1334" spans="1:30">
      <c r="A1334" s="70"/>
      <c r="B1334" s="70"/>
      <c r="C1334" s="70"/>
      <c r="D1334" s="70"/>
      <c r="E1334" s="70"/>
      <c r="F1334" s="70"/>
      <c r="G1334" s="70"/>
      <c r="H1334" s="70"/>
      <c r="I1334" s="70"/>
      <c r="J1334" s="70"/>
      <c r="K1334" s="70"/>
      <c r="L1334" s="70"/>
      <c r="M1334" s="70"/>
      <c r="N1334" s="70"/>
      <c r="O1334" s="70"/>
      <c r="P1334" s="70"/>
      <c r="Q1334" s="70"/>
      <c r="R1334" s="70"/>
      <c r="S1334" s="70"/>
      <c r="T1334" s="70"/>
      <c r="U1334" s="70"/>
      <c r="V1334" s="70"/>
      <c r="W1334" s="70"/>
      <c r="X1334" s="70"/>
      <c r="Y1334" s="70"/>
      <c r="Z1334" s="70"/>
      <c r="AA1334" s="70"/>
      <c r="AB1334" s="70"/>
      <c r="AC1334" s="70"/>
      <c r="AD1334" s="70"/>
    </row>
    <row r="1335" spans="1:30">
      <c r="A1335" s="70"/>
      <c r="B1335" s="70"/>
      <c r="C1335" s="70"/>
      <c r="D1335" s="70"/>
      <c r="E1335" s="70"/>
      <c r="F1335" s="70"/>
      <c r="G1335" s="70"/>
      <c r="H1335" s="70"/>
      <c r="I1335" s="70"/>
      <c r="J1335" s="70"/>
      <c r="K1335" s="70"/>
      <c r="L1335" s="70"/>
      <c r="M1335" s="70"/>
      <c r="N1335" s="70"/>
      <c r="O1335" s="70"/>
      <c r="P1335" s="70"/>
      <c r="Q1335" s="70"/>
      <c r="R1335" s="70"/>
      <c r="S1335" s="70"/>
      <c r="T1335" s="70"/>
      <c r="U1335" s="70"/>
      <c r="V1335" s="70"/>
      <c r="W1335" s="70"/>
      <c r="X1335" s="70"/>
      <c r="Y1335" s="70"/>
      <c r="Z1335" s="70"/>
      <c r="AA1335" s="70"/>
      <c r="AB1335" s="70"/>
      <c r="AC1335" s="70"/>
      <c r="AD1335" s="70"/>
    </row>
    <row r="1336" spans="1:30">
      <c r="A1336" s="70"/>
      <c r="B1336" s="70"/>
      <c r="C1336" s="70"/>
      <c r="D1336" s="70"/>
      <c r="E1336" s="70"/>
      <c r="F1336" s="70"/>
      <c r="G1336" s="70"/>
      <c r="H1336" s="70"/>
      <c r="I1336" s="70"/>
      <c r="J1336" s="70"/>
      <c r="K1336" s="70"/>
      <c r="L1336" s="70"/>
      <c r="M1336" s="70"/>
      <c r="N1336" s="70"/>
      <c r="O1336" s="70"/>
      <c r="P1336" s="70"/>
      <c r="Q1336" s="70"/>
      <c r="R1336" s="70"/>
      <c r="S1336" s="70"/>
      <c r="T1336" s="70"/>
      <c r="U1336" s="70"/>
      <c r="V1336" s="70"/>
      <c r="W1336" s="70"/>
      <c r="X1336" s="70"/>
      <c r="Y1336" s="70"/>
      <c r="Z1336" s="70"/>
      <c r="AA1336" s="70"/>
      <c r="AB1336" s="70"/>
      <c r="AC1336" s="70"/>
      <c r="AD1336" s="70"/>
    </row>
    <row r="1337" spans="1:30">
      <c r="A1337" s="70"/>
      <c r="B1337" s="70"/>
      <c r="C1337" s="70"/>
      <c r="D1337" s="70"/>
      <c r="E1337" s="70"/>
      <c r="F1337" s="70"/>
      <c r="G1337" s="70"/>
      <c r="H1337" s="70"/>
      <c r="I1337" s="70"/>
      <c r="J1337" s="70"/>
      <c r="K1337" s="70"/>
      <c r="L1337" s="70"/>
      <c r="M1337" s="70"/>
      <c r="N1337" s="70"/>
      <c r="O1337" s="70"/>
      <c r="P1337" s="70"/>
      <c r="Q1337" s="70"/>
      <c r="R1337" s="70"/>
      <c r="S1337" s="70"/>
      <c r="T1337" s="70"/>
      <c r="U1337" s="70"/>
      <c r="V1337" s="70"/>
      <c r="W1337" s="70"/>
      <c r="X1337" s="70"/>
      <c r="Y1337" s="70"/>
      <c r="Z1337" s="70"/>
      <c r="AA1337" s="70"/>
      <c r="AB1337" s="70"/>
      <c r="AC1337" s="70"/>
      <c r="AD1337" s="70"/>
    </row>
    <row r="1338" spans="1:30">
      <c r="A1338" s="70"/>
      <c r="B1338" s="70"/>
      <c r="C1338" s="70"/>
      <c r="D1338" s="70"/>
      <c r="E1338" s="70"/>
      <c r="F1338" s="70"/>
      <c r="G1338" s="70"/>
      <c r="H1338" s="70"/>
      <c r="I1338" s="70"/>
      <c r="J1338" s="70"/>
      <c r="K1338" s="70"/>
      <c r="L1338" s="70"/>
      <c r="M1338" s="70"/>
      <c r="N1338" s="70"/>
      <c r="O1338" s="70"/>
      <c r="P1338" s="70"/>
      <c r="Q1338" s="70"/>
      <c r="R1338" s="70"/>
      <c r="S1338" s="70"/>
      <c r="T1338" s="70"/>
      <c r="U1338" s="70"/>
      <c r="V1338" s="70"/>
      <c r="W1338" s="70"/>
      <c r="X1338" s="70"/>
      <c r="Y1338" s="70"/>
      <c r="Z1338" s="70"/>
      <c r="AA1338" s="70"/>
      <c r="AB1338" s="70"/>
      <c r="AC1338" s="70"/>
      <c r="AD1338" s="70"/>
    </row>
    <row r="1339" spans="1:30">
      <c r="A1339" s="70"/>
      <c r="B1339" s="70"/>
      <c r="C1339" s="70"/>
      <c r="D1339" s="70"/>
      <c r="E1339" s="70"/>
      <c r="F1339" s="70"/>
      <c r="G1339" s="70"/>
      <c r="H1339" s="70"/>
      <c r="I1339" s="70"/>
      <c r="J1339" s="70"/>
      <c r="K1339" s="70"/>
      <c r="L1339" s="70"/>
      <c r="M1339" s="70"/>
      <c r="N1339" s="70"/>
      <c r="O1339" s="70"/>
      <c r="P1339" s="70"/>
      <c r="Q1339" s="70"/>
      <c r="R1339" s="70"/>
      <c r="S1339" s="70"/>
      <c r="T1339" s="70"/>
      <c r="U1339" s="70"/>
      <c r="V1339" s="70"/>
      <c r="W1339" s="70"/>
      <c r="X1339" s="70"/>
      <c r="Y1339" s="70"/>
      <c r="Z1339" s="70"/>
      <c r="AA1339" s="70"/>
      <c r="AB1339" s="70"/>
      <c r="AC1339" s="70"/>
      <c r="AD1339" s="70"/>
    </row>
    <row r="1340" spans="1:30">
      <c r="A1340" s="70"/>
      <c r="B1340" s="70"/>
      <c r="C1340" s="70"/>
      <c r="D1340" s="70"/>
      <c r="E1340" s="70"/>
      <c r="F1340" s="70"/>
      <c r="G1340" s="70"/>
      <c r="H1340" s="70"/>
      <c r="I1340" s="70"/>
      <c r="J1340" s="70"/>
      <c r="K1340" s="70"/>
      <c r="L1340" s="70"/>
      <c r="M1340" s="70"/>
      <c r="N1340" s="70"/>
      <c r="O1340" s="70"/>
      <c r="P1340" s="70"/>
      <c r="Q1340" s="70"/>
      <c r="R1340" s="70"/>
      <c r="S1340" s="70"/>
      <c r="T1340" s="70"/>
      <c r="U1340" s="70"/>
      <c r="V1340" s="70"/>
      <c r="W1340" s="70"/>
      <c r="X1340" s="70"/>
      <c r="Y1340" s="70"/>
      <c r="Z1340" s="70"/>
      <c r="AA1340" s="70"/>
      <c r="AB1340" s="70"/>
      <c r="AC1340" s="70"/>
      <c r="AD1340" s="70"/>
    </row>
    <row r="1341" spans="1:30">
      <c r="A1341" s="70"/>
      <c r="B1341" s="70"/>
      <c r="C1341" s="70"/>
      <c r="D1341" s="70"/>
      <c r="E1341" s="70"/>
      <c r="F1341" s="70"/>
      <c r="G1341" s="70"/>
      <c r="H1341" s="70"/>
      <c r="I1341" s="70"/>
      <c r="J1341" s="70"/>
      <c r="K1341" s="70"/>
      <c r="L1341" s="70"/>
      <c r="M1341" s="70"/>
      <c r="N1341" s="70"/>
      <c r="O1341" s="70"/>
      <c r="P1341" s="70"/>
      <c r="Q1341" s="70"/>
      <c r="R1341" s="70"/>
      <c r="S1341" s="70"/>
      <c r="T1341" s="70"/>
      <c r="U1341" s="70"/>
      <c r="V1341" s="70"/>
      <c r="W1341" s="70"/>
      <c r="X1341" s="70"/>
      <c r="Y1341" s="70"/>
      <c r="Z1341" s="70"/>
      <c r="AA1341" s="70"/>
      <c r="AB1341" s="70"/>
      <c r="AC1341" s="70"/>
      <c r="AD1341" s="70"/>
    </row>
    <row r="1342" spans="1:30">
      <c r="A1342" s="70"/>
      <c r="B1342" s="70"/>
      <c r="C1342" s="70"/>
      <c r="D1342" s="70"/>
      <c r="E1342" s="70"/>
      <c r="F1342" s="70"/>
      <c r="G1342" s="70"/>
      <c r="H1342" s="70"/>
      <c r="I1342" s="70"/>
      <c r="J1342" s="70"/>
      <c r="K1342" s="70"/>
      <c r="L1342" s="70"/>
      <c r="M1342" s="70"/>
      <c r="N1342" s="70"/>
      <c r="O1342" s="70"/>
      <c r="P1342" s="70"/>
      <c r="Q1342" s="70"/>
      <c r="R1342" s="70"/>
      <c r="S1342" s="70"/>
      <c r="T1342" s="70"/>
      <c r="U1342" s="70"/>
      <c r="V1342" s="70"/>
      <c r="W1342" s="70"/>
      <c r="X1342" s="70"/>
      <c r="Y1342" s="70"/>
      <c r="Z1342" s="70"/>
      <c r="AA1342" s="70"/>
      <c r="AB1342" s="70"/>
      <c r="AC1342" s="70"/>
      <c r="AD1342" s="70"/>
    </row>
    <row r="1343" spans="1:30">
      <c r="A1343" s="70"/>
      <c r="B1343" s="70"/>
      <c r="C1343" s="70"/>
      <c r="D1343" s="70"/>
      <c r="E1343" s="70"/>
      <c r="F1343" s="70"/>
      <c r="G1343" s="70"/>
      <c r="H1343" s="70"/>
      <c r="I1343" s="70"/>
      <c r="J1343" s="70"/>
      <c r="K1343" s="70"/>
      <c r="L1343" s="70"/>
      <c r="M1343" s="70"/>
      <c r="N1343" s="70"/>
      <c r="O1343" s="70"/>
      <c r="P1343" s="70"/>
      <c r="Q1343" s="70"/>
      <c r="R1343" s="70"/>
      <c r="S1343" s="70"/>
      <c r="T1343" s="70"/>
      <c r="U1343" s="70"/>
      <c r="V1343" s="70"/>
      <c r="W1343" s="70"/>
      <c r="X1343" s="70"/>
      <c r="Y1343" s="70"/>
      <c r="Z1343" s="70"/>
      <c r="AA1343" s="70"/>
      <c r="AB1343" s="70"/>
      <c r="AC1343" s="70"/>
      <c r="AD1343" s="70"/>
    </row>
    <row r="1344" spans="1:30">
      <c r="A1344" s="70"/>
      <c r="B1344" s="70"/>
      <c r="C1344" s="70"/>
      <c r="D1344" s="70"/>
      <c r="E1344" s="70"/>
      <c r="F1344" s="70"/>
      <c r="G1344" s="70"/>
      <c r="H1344" s="70"/>
      <c r="I1344" s="70"/>
      <c r="J1344" s="70"/>
      <c r="K1344" s="70"/>
      <c r="L1344" s="70"/>
      <c r="M1344" s="70"/>
      <c r="N1344" s="70"/>
      <c r="O1344" s="70"/>
      <c r="P1344" s="70"/>
      <c r="Q1344" s="70"/>
      <c r="R1344" s="70"/>
      <c r="S1344" s="70"/>
      <c r="T1344" s="70"/>
      <c r="U1344" s="70"/>
      <c r="V1344" s="70"/>
      <c r="W1344" s="70"/>
      <c r="X1344" s="70"/>
      <c r="Y1344" s="70"/>
      <c r="Z1344" s="70"/>
      <c r="AA1344" s="70"/>
      <c r="AB1344" s="70"/>
      <c r="AC1344" s="70"/>
      <c r="AD1344" s="70"/>
    </row>
    <row r="1345" spans="1:30">
      <c r="A1345" s="70"/>
      <c r="B1345" s="70"/>
      <c r="C1345" s="70"/>
      <c r="D1345" s="70"/>
      <c r="E1345" s="70"/>
      <c r="F1345" s="70"/>
      <c r="G1345" s="70"/>
      <c r="H1345" s="70"/>
      <c r="I1345" s="70"/>
      <c r="J1345" s="70"/>
      <c r="K1345" s="70"/>
      <c r="L1345" s="70"/>
      <c r="M1345" s="70"/>
      <c r="N1345" s="70"/>
      <c r="O1345" s="70"/>
      <c r="P1345" s="70"/>
      <c r="Q1345" s="70"/>
      <c r="R1345" s="70"/>
      <c r="S1345" s="70"/>
      <c r="T1345" s="70"/>
      <c r="U1345" s="70"/>
      <c r="V1345" s="70"/>
      <c r="W1345" s="70"/>
      <c r="X1345" s="70"/>
      <c r="Y1345" s="70"/>
      <c r="Z1345" s="70"/>
      <c r="AA1345" s="70"/>
      <c r="AB1345" s="70"/>
      <c r="AC1345" s="70"/>
      <c r="AD1345" s="70"/>
    </row>
    <row r="1346" spans="1:30">
      <c r="A1346" s="70"/>
      <c r="B1346" s="70"/>
      <c r="C1346" s="70"/>
      <c r="D1346" s="70"/>
      <c r="E1346" s="70"/>
      <c r="F1346" s="70"/>
      <c r="G1346" s="70"/>
      <c r="H1346" s="70"/>
      <c r="I1346" s="70"/>
      <c r="J1346" s="70"/>
      <c r="K1346" s="70"/>
      <c r="L1346" s="70"/>
      <c r="M1346" s="70"/>
      <c r="N1346" s="70"/>
      <c r="O1346" s="70"/>
      <c r="P1346" s="70"/>
      <c r="Q1346" s="70"/>
      <c r="R1346" s="70"/>
      <c r="S1346" s="70"/>
      <c r="T1346" s="70"/>
      <c r="U1346" s="70"/>
      <c r="V1346" s="70"/>
      <c r="W1346" s="70"/>
      <c r="X1346" s="70"/>
      <c r="Y1346" s="70"/>
      <c r="Z1346" s="70"/>
      <c r="AA1346" s="70"/>
      <c r="AB1346" s="70"/>
      <c r="AC1346" s="70"/>
      <c r="AD1346" s="70"/>
    </row>
    <row r="1347" spans="1:30">
      <c r="A1347" s="70"/>
      <c r="B1347" s="70"/>
      <c r="C1347" s="70"/>
      <c r="D1347" s="70"/>
      <c r="E1347" s="70"/>
      <c r="F1347" s="70"/>
      <c r="G1347" s="70"/>
      <c r="H1347" s="70"/>
      <c r="I1347" s="70"/>
      <c r="J1347" s="70"/>
      <c r="K1347" s="70"/>
      <c r="L1347" s="70"/>
      <c r="M1347" s="70"/>
      <c r="N1347" s="70"/>
      <c r="O1347" s="70"/>
      <c r="P1347" s="70"/>
      <c r="Q1347" s="70"/>
      <c r="R1347" s="70"/>
      <c r="S1347" s="70"/>
      <c r="T1347" s="70"/>
      <c r="U1347" s="70"/>
      <c r="V1347" s="70"/>
      <c r="W1347" s="70"/>
      <c r="X1347" s="70"/>
      <c r="Y1347" s="70"/>
      <c r="Z1347" s="70"/>
      <c r="AA1347" s="70"/>
      <c r="AB1347" s="70"/>
      <c r="AC1347" s="70"/>
      <c r="AD1347" s="70"/>
    </row>
    <row r="1348" spans="1:30">
      <c r="A1348" s="70"/>
      <c r="B1348" s="70"/>
      <c r="C1348" s="70"/>
      <c r="D1348" s="70"/>
      <c r="E1348" s="70"/>
      <c r="F1348" s="70"/>
      <c r="G1348" s="70"/>
      <c r="H1348" s="70"/>
      <c r="I1348" s="70"/>
      <c r="J1348" s="70"/>
      <c r="K1348" s="70"/>
      <c r="L1348" s="70"/>
      <c r="M1348" s="70"/>
      <c r="N1348" s="70"/>
      <c r="O1348" s="70"/>
      <c r="P1348" s="70"/>
      <c r="Q1348" s="70"/>
      <c r="R1348" s="70"/>
      <c r="S1348" s="70"/>
      <c r="T1348" s="70"/>
      <c r="U1348" s="70"/>
      <c r="V1348" s="70"/>
      <c r="W1348" s="70"/>
      <c r="X1348" s="70"/>
      <c r="Y1348" s="70"/>
      <c r="Z1348" s="70"/>
      <c r="AA1348" s="70"/>
      <c r="AB1348" s="70"/>
      <c r="AC1348" s="70"/>
      <c r="AD1348" s="70"/>
    </row>
    <row r="1349" spans="1:30">
      <c r="A1349" s="70"/>
      <c r="B1349" s="70"/>
      <c r="C1349" s="70"/>
      <c r="D1349" s="70"/>
      <c r="E1349" s="70"/>
      <c r="F1349" s="70"/>
      <c r="G1349" s="70"/>
      <c r="H1349" s="70"/>
      <c r="I1349" s="70"/>
      <c r="J1349" s="70"/>
      <c r="K1349" s="70"/>
      <c r="L1349" s="70"/>
      <c r="M1349" s="70"/>
      <c r="N1349" s="70"/>
      <c r="O1349" s="70"/>
      <c r="P1349" s="70"/>
      <c r="Q1349" s="70"/>
      <c r="R1349" s="70"/>
      <c r="S1349" s="70"/>
      <c r="T1349" s="70"/>
      <c r="U1349" s="70"/>
      <c r="V1349" s="70"/>
      <c r="W1349" s="70"/>
      <c r="X1349" s="70"/>
      <c r="Y1349" s="70"/>
      <c r="Z1349" s="70"/>
      <c r="AA1349" s="70"/>
      <c r="AB1349" s="70"/>
      <c r="AC1349" s="70"/>
      <c r="AD1349" s="70"/>
    </row>
    <row r="1350" spans="1:30">
      <c r="A1350" s="70"/>
      <c r="B1350" s="70"/>
      <c r="C1350" s="70"/>
      <c r="D1350" s="70"/>
      <c r="E1350" s="70"/>
      <c r="F1350" s="70"/>
      <c r="G1350" s="70"/>
      <c r="H1350" s="70"/>
      <c r="I1350" s="70"/>
      <c r="J1350" s="70"/>
      <c r="K1350" s="70"/>
      <c r="L1350" s="70"/>
      <c r="M1350" s="70"/>
      <c r="N1350" s="70"/>
      <c r="O1350" s="70"/>
      <c r="P1350" s="70"/>
      <c r="Q1350" s="70"/>
      <c r="R1350" s="70"/>
      <c r="S1350" s="70"/>
      <c r="T1350" s="70"/>
      <c r="U1350" s="70"/>
      <c r="V1350" s="70"/>
      <c r="W1350" s="70"/>
      <c r="X1350" s="70"/>
      <c r="Y1350" s="70"/>
      <c r="Z1350" s="70"/>
      <c r="AA1350" s="70"/>
      <c r="AB1350" s="70"/>
      <c r="AC1350" s="70"/>
      <c r="AD1350" s="70"/>
    </row>
    <row r="1351" spans="1:30">
      <c r="A1351" s="70"/>
      <c r="B1351" s="70"/>
      <c r="C1351" s="70"/>
      <c r="D1351" s="70"/>
      <c r="E1351" s="70"/>
      <c r="F1351" s="70"/>
      <c r="G1351" s="70"/>
      <c r="H1351" s="70"/>
      <c r="I1351" s="70"/>
      <c r="J1351" s="70"/>
      <c r="K1351" s="70"/>
      <c r="L1351" s="70"/>
      <c r="M1351" s="70"/>
      <c r="N1351" s="70"/>
      <c r="O1351" s="70"/>
      <c r="P1351" s="70"/>
      <c r="Q1351" s="70"/>
      <c r="R1351" s="70"/>
      <c r="S1351" s="70"/>
      <c r="T1351" s="70"/>
      <c r="U1351" s="70"/>
      <c r="V1351" s="70"/>
      <c r="W1351" s="70"/>
      <c r="X1351" s="70"/>
      <c r="Y1351" s="70"/>
      <c r="Z1351" s="70"/>
      <c r="AA1351" s="70"/>
      <c r="AB1351" s="70"/>
      <c r="AC1351" s="70"/>
      <c r="AD1351" s="70"/>
    </row>
    <row r="1352" spans="1:30">
      <c r="A1352" s="70"/>
      <c r="B1352" s="70"/>
      <c r="C1352" s="70"/>
      <c r="D1352" s="70"/>
      <c r="E1352" s="70"/>
      <c r="F1352" s="70"/>
      <c r="G1352" s="70"/>
      <c r="H1352" s="70"/>
      <c r="I1352" s="70"/>
      <c r="J1352" s="70"/>
      <c r="K1352" s="70"/>
      <c r="L1352" s="70"/>
      <c r="M1352" s="70"/>
      <c r="N1352" s="70"/>
      <c r="O1352" s="70"/>
      <c r="P1352" s="70"/>
      <c r="Q1352" s="70"/>
      <c r="R1352" s="70"/>
      <c r="S1352" s="70"/>
      <c r="T1352" s="70"/>
      <c r="U1352" s="70"/>
      <c r="V1352" s="70"/>
      <c r="W1352" s="70"/>
      <c r="X1352" s="70"/>
      <c r="Y1352" s="70"/>
      <c r="Z1352" s="70"/>
      <c r="AA1352" s="70"/>
      <c r="AB1352" s="70"/>
      <c r="AC1352" s="70"/>
      <c r="AD1352" s="70"/>
    </row>
    <row r="1353" spans="1:30">
      <c r="A1353" s="70"/>
      <c r="B1353" s="70"/>
      <c r="C1353" s="70"/>
      <c r="D1353" s="70"/>
      <c r="E1353" s="70"/>
      <c r="F1353" s="70"/>
      <c r="G1353" s="70"/>
      <c r="H1353" s="70"/>
      <c r="I1353" s="70"/>
      <c r="J1353" s="70"/>
      <c r="K1353" s="70"/>
      <c r="L1353" s="70"/>
      <c r="M1353" s="70"/>
      <c r="N1353" s="70"/>
      <c r="O1353" s="70"/>
      <c r="P1353" s="70"/>
      <c r="Q1353" s="70"/>
      <c r="R1353" s="70"/>
      <c r="S1353" s="70"/>
      <c r="T1353" s="70"/>
      <c r="U1353" s="70"/>
      <c r="V1353" s="70"/>
      <c r="W1353" s="70"/>
      <c r="X1353" s="70"/>
      <c r="Y1353" s="70"/>
      <c r="Z1353" s="70"/>
      <c r="AA1353" s="70"/>
      <c r="AB1353" s="70"/>
      <c r="AC1353" s="70"/>
      <c r="AD1353" s="70"/>
    </row>
    <row r="1354" spans="1:30">
      <c r="A1354" s="70"/>
      <c r="B1354" s="70"/>
      <c r="C1354" s="70"/>
      <c r="D1354" s="70"/>
      <c r="E1354" s="70"/>
      <c r="F1354" s="70"/>
      <c r="G1354" s="70"/>
      <c r="H1354" s="70"/>
      <c r="I1354" s="70"/>
      <c r="J1354" s="70"/>
      <c r="K1354" s="70"/>
      <c r="L1354" s="70"/>
      <c r="M1354" s="70"/>
      <c r="N1354" s="70"/>
      <c r="O1354" s="70"/>
      <c r="P1354" s="70"/>
      <c r="Q1354" s="70"/>
      <c r="R1354" s="70"/>
      <c r="S1354" s="70"/>
      <c r="T1354" s="70"/>
      <c r="U1354" s="70"/>
      <c r="V1354" s="70"/>
      <c r="W1354" s="70"/>
      <c r="X1354" s="70"/>
      <c r="Y1354" s="70"/>
      <c r="Z1354" s="70"/>
      <c r="AA1354" s="70"/>
      <c r="AB1354" s="70"/>
      <c r="AC1354" s="70"/>
      <c r="AD1354" s="70"/>
    </row>
    <row r="1355" spans="1:30">
      <c r="A1355" s="70"/>
      <c r="B1355" s="70"/>
      <c r="C1355" s="70"/>
      <c r="D1355" s="70"/>
      <c r="E1355" s="70"/>
      <c r="F1355" s="70"/>
      <c r="G1355" s="70"/>
      <c r="H1355" s="70"/>
      <c r="I1355" s="70"/>
      <c r="J1355" s="70"/>
      <c r="K1355" s="70"/>
      <c r="L1355" s="70"/>
      <c r="M1355" s="70"/>
      <c r="N1355" s="70"/>
      <c r="O1355" s="70"/>
      <c r="P1355" s="70"/>
      <c r="Q1355" s="70"/>
      <c r="R1355" s="70"/>
      <c r="S1355" s="70"/>
      <c r="T1355" s="70"/>
      <c r="U1355" s="70"/>
      <c r="V1355" s="70"/>
      <c r="W1355" s="70"/>
      <c r="X1355" s="70"/>
      <c r="Y1355" s="70"/>
      <c r="Z1355" s="70"/>
      <c r="AA1355" s="70"/>
      <c r="AB1355" s="70"/>
      <c r="AC1355" s="70"/>
      <c r="AD1355" s="70"/>
    </row>
    <row r="1356" spans="1:30">
      <c r="A1356" s="70"/>
      <c r="B1356" s="70"/>
      <c r="C1356" s="70"/>
      <c r="D1356" s="70"/>
      <c r="E1356" s="70"/>
      <c r="F1356" s="70"/>
      <c r="G1356" s="70"/>
      <c r="H1356" s="70"/>
      <c r="I1356" s="70"/>
      <c r="J1356" s="70"/>
      <c r="K1356" s="70"/>
      <c r="L1356" s="70"/>
      <c r="M1356" s="70"/>
      <c r="N1356" s="70"/>
      <c r="O1356" s="70"/>
      <c r="P1356" s="70"/>
      <c r="Q1356" s="70"/>
      <c r="R1356" s="70"/>
      <c r="S1356" s="70"/>
      <c r="T1356" s="70"/>
      <c r="U1356" s="70"/>
      <c r="V1356" s="70"/>
      <c r="W1356" s="70"/>
      <c r="X1356" s="70"/>
      <c r="Y1356" s="70"/>
      <c r="Z1356" s="70"/>
      <c r="AA1356" s="70"/>
      <c r="AB1356" s="70"/>
      <c r="AC1356" s="70"/>
      <c r="AD1356" s="70"/>
    </row>
    <row r="1357" spans="1:30">
      <c r="A1357" s="70"/>
      <c r="B1357" s="70"/>
      <c r="C1357" s="70"/>
      <c r="D1357" s="70"/>
      <c r="E1357" s="70"/>
      <c r="F1357" s="70"/>
      <c r="G1357" s="70"/>
      <c r="H1357" s="70"/>
      <c r="I1357" s="70"/>
      <c r="J1357" s="70"/>
      <c r="K1357" s="70"/>
      <c r="L1357" s="70"/>
      <c r="M1357" s="70"/>
      <c r="N1357" s="70"/>
      <c r="O1357" s="70"/>
      <c r="P1357" s="70"/>
      <c r="Q1357" s="70"/>
      <c r="R1357" s="70"/>
      <c r="S1357" s="70"/>
      <c r="T1357" s="70"/>
      <c r="U1357" s="70"/>
      <c r="V1357" s="70"/>
      <c r="W1357" s="70"/>
      <c r="X1357" s="70"/>
      <c r="Y1357" s="70"/>
      <c r="Z1357" s="70"/>
      <c r="AA1357" s="70"/>
      <c r="AB1357" s="70"/>
      <c r="AC1357" s="70"/>
      <c r="AD1357" s="70"/>
    </row>
    <row r="1358" spans="1:30">
      <c r="A1358" s="70"/>
      <c r="B1358" s="70"/>
      <c r="C1358" s="70"/>
      <c r="D1358" s="70"/>
      <c r="E1358" s="70"/>
      <c r="F1358" s="70"/>
      <c r="G1358" s="70"/>
      <c r="H1358" s="70"/>
      <c r="I1358" s="70"/>
      <c r="J1358" s="70"/>
      <c r="K1358" s="70"/>
      <c r="L1358" s="70"/>
      <c r="M1358" s="70"/>
      <c r="N1358" s="70"/>
      <c r="O1358" s="70"/>
      <c r="P1358" s="70"/>
      <c r="Q1358" s="70"/>
      <c r="R1358" s="70"/>
      <c r="S1358" s="70"/>
      <c r="T1358" s="70"/>
      <c r="U1358" s="70"/>
      <c r="V1358" s="70"/>
      <c r="W1358" s="70"/>
      <c r="X1358" s="70"/>
      <c r="Y1358" s="70"/>
      <c r="Z1358" s="70"/>
      <c r="AA1358" s="70"/>
      <c r="AB1358" s="70"/>
      <c r="AC1358" s="70"/>
      <c r="AD1358" s="70"/>
    </row>
    <row r="1359" spans="1:30">
      <c r="A1359" s="70"/>
      <c r="B1359" s="70"/>
      <c r="C1359" s="70"/>
      <c r="D1359" s="70"/>
      <c r="E1359" s="70"/>
      <c r="F1359" s="70"/>
      <c r="G1359" s="70"/>
      <c r="H1359" s="70"/>
      <c r="I1359" s="70"/>
      <c r="J1359" s="70"/>
      <c r="K1359" s="70"/>
      <c r="L1359" s="70"/>
      <c r="M1359" s="70"/>
      <c r="N1359" s="70"/>
      <c r="O1359" s="70"/>
      <c r="P1359" s="70"/>
      <c r="Q1359" s="70"/>
      <c r="R1359" s="70"/>
      <c r="S1359" s="70"/>
      <c r="T1359" s="70"/>
      <c r="U1359" s="70"/>
      <c r="V1359" s="70"/>
      <c r="W1359" s="70"/>
      <c r="X1359" s="70"/>
      <c r="Y1359" s="70"/>
      <c r="Z1359" s="70"/>
      <c r="AA1359" s="70"/>
      <c r="AB1359" s="70"/>
      <c r="AC1359" s="70"/>
      <c r="AD1359" s="70"/>
    </row>
    <row r="1360" spans="1:30">
      <c r="A1360" s="70"/>
      <c r="B1360" s="70"/>
      <c r="C1360" s="70"/>
      <c r="D1360" s="70"/>
      <c r="E1360" s="70"/>
      <c r="F1360" s="70"/>
      <c r="G1360" s="70"/>
      <c r="H1360" s="70"/>
      <c r="I1360" s="70"/>
      <c r="J1360" s="70"/>
      <c r="K1360" s="70"/>
      <c r="L1360" s="70"/>
      <c r="M1360" s="70"/>
      <c r="N1360" s="70"/>
      <c r="O1360" s="70"/>
      <c r="P1360" s="70"/>
      <c r="Q1360" s="70"/>
      <c r="R1360" s="70"/>
      <c r="S1360" s="70"/>
      <c r="T1360" s="70"/>
      <c r="U1360" s="70"/>
      <c r="V1360" s="70"/>
      <c r="W1360" s="70"/>
      <c r="X1360" s="70"/>
      <c r="Y1360" s="70"/>
      <c r="Z1360" s="70"/>
      <c r="AA1360" s="70"/>
      <c r="AB1360" s="70"/>
      <c r="AC1360" s="70"/>
      <c r="AD1360" s="70"/>
    </row>
    <row r="1361" spans="1:30">
      <c r="A1361" s="70"/>
      <c r="B1361" s="70"/>
      <c r="C1361" s="70"/>
      <c r="D1361" s="70"/>
      <c r="E1361" s="70"/>
      <c r="F1361" s="70"/>
      <c r="G1361" s="70"/>
      <c r="H1361" s="70"/>
      <c r="I1361" s="70"/>
      <c r="J1361" s="70"/>
      <c r="K1361" s="70"/>
      <c r="L1361" s="70"/>
      <c r="M1361" s="70"/>
      <c r="N1361" s="70"/>
      <c r="O1361" s="70"/>
      <c r="P1361" s="70"/>
      <c r="Q1361" s="70"/>
      <c r="R1361" s="70"/>
      <c r="S1361" s="70"/>
      <c r="T1361" s="70"/>
      <c r="U1361" s="70"/>
      <c r="V1361" s="70"/>
      <c r="W1361" s="70"/>
      <c r="X1361" s="70"/>
      <c r="Y1361" s="70"/>
      <c r="Z1361" s="70"/>
      <c r="AA1361" s="70"/>
      <c r="AB1361" s="70"/>
      <c r="AC1361" s="70"/>
      <c r="AD1361" s="70"/>
    </row>
    <row r="1362" spans="1:30">
      <c r="A1362" s="70"/>
      <c r="B1362" s="70"/>
      <c r="C1362" s="70"/>
      <c r="D1362" s="70"/>
      <c r="E1362" s="70"/>
      <c r="F1362" s="70"/>
      <c r="G1362" s="70"/>
      <c r="H1362" s="70"/>
      <c r="I1362" s="70"/>
      <c r="J1362" s="70"/>
      <c r="K1362" s="70"/>
      <c r="L1362" s="70"/>
      <c r="M1362" s="70"/>
      <c r="N1362" s="70"/>
      <c r="O1362" s="70"/>
      <c r="P1362" s="70"/>
      <c r="Q1362" s="70"/>
      <c r="R1362" s="70"/>
      <c r="S1362" s="70"/>
      <c r="T1362" s="70"/>
      <c r="U1362" s="70"/>
      <c r="V1362" s="70"/>
      <c r="W1362" s="70"/>
      <c r="X1362" s="70"/>
      <c r="Y1362" s="70"/>
      <c r="Z1362" s="70"/>
      <c r="AA1362" s="70"/>
      <c r="AB1362" s="70"/>
      <c r="AC1362" s="70"/>
      <c r="AD1362" s="70"/>
    </row>
    <row r="1363" spans="1:30">
      <c r="A1363" s="70"/>
      <c r="B1363" s="70"/>
      <c r="C1363" s="70"/>
      <c r="D1363" s="70"/>
      <c r="E1363" s="70"/>
      <c r="F1363" s="70"/>
      <c r="G1363" s="70"/>
      <c r="H1363" s="70"/>
      <c r="I1363" s="70"/>
      <c r="J1363" s="70"/>
      <c r="K1363" s="70"/>
      <c r="L1363" s="70"/>
      <c r="M1363" s="70"/>
      <c r="N1363" s="70"/>
      <c r="O1363" s="70"/>
      <c r="P1363" s="70"/>
      <c r="Q1363" s="70"/>
      <c r="R1363" s="70"/>
      <c r="S1363" s="70"/>
      <c r="T1363" s="70"/>
      <c r="U1363" s="70"/>
      <c r="V1363" s="70"/>
      <c r="W1363" s="70"/>
      <c r="X1363" s="70"/>
      <c r="Y1363" s="70"/>
      <c r="Z1363" s="70"/>
      <c r="AA1363" s="70"/>
      <c r="AB1363" s="70"/>
      <c r="AC1363" s="70"/>
      <c r="AD1363" s="70"/>
    </row>
    <row r="1364" spans="1:30">
      <c r="A1364" s="70"/>
      <c r="B1364" s="70"/>
      <c r="C1364" s="70"/>
      <c r="D1364" s="70"/>
      <c r="E1364" s="70"/>
      <c r="F1364" s="70"/>
      <c r="G1364" s="70"/>
      <c r="H1364" s="70"/>
      <c r="I1364" s="70"/>
      <c r="J1364" s="70"/>
      <c r="K1364" s="70"/>
      <c r="L1364" s="70"/>
      <c r="M1364" s="70"/>
      <c r="N1364" s="70"/>
      <c r="O1364" s="70"/>
      <c r="P1364" s="70"/>
      <c r="Q1364" s="70"/>
      <c r="R1364" s="70"/>
      <c r="S1364" s="70"/>
      <c r="T1364" s="70"/>
      <c r="U1364" s="70"/>
      <c r="V1364" s="70"/>
      <c r="W1364" s="70"/>
      <c r="X1364" s="70"/>
      <c r="Y1364" s="70"/>
      <c r="Z1364" s="70"/>
      <c r="AA1364" s="70"/>
      <c r="AB1364" s="70"/>
      <c r="AC1364" s="70"/>
      <c r="AD1364" s="70"/>
    </row>
    <row r="1365" spans="1:30">
      <c r="A1365" s="70"/>
      <c r="B1365" s="70"/>
      <c r="C1365" s="70"/>
      <c r="D1365" s="70"/>
      <c r="E1365" s="70"/>
      <c r="F1365" s="70"/>
      <c r="G1365" s="70"/>
      <c r="H1365" s="70"/>
      <c r="I1365" s="70"/>
      <c r="J1365" s="70"/>
      <c r="K1365" s="70"/>
      <c r="L1365" s="70"/>
      <c r="M1365" s="70"/>
      <c r="N1365" s="70"/>
      <c r="O1365" s="70"/>
      <c r="P1365" s="70"/>
      <c r="Q1365" s="70"/>
      <c r="R1365" s="70"/>
      <c r="S1365" s="70"/>
      <c r="T1365" s="70"/>
      <c r="U1365" s="70"/>
      <c r="V1365" s="70"/>
      <c r="W1365" s="70"/>
      <c r="X1365" s="70"/>
      <c r="Y1365" s="70"/>
      <c r="Z1365" s="70"/>
      <c r="AA1365" s="70"/>
      <c r="AB1365" s="70"/>
      <c r="AC1365" s="70"/>
      <c r="AD1365" s="70"/>
    </row>
    <row r="1366" spans="1:30">
      <c r="A1366" s="70"/>
      <c r="B1366" s="70"/>
      <c r="C1366" s="70"/>
      <c r="D1366" s="70"/>
      <c r="E1366" s="70"/>
      <c r="F1366" s="70"/>
      <c r="G1366" s="70"/>
      <c r="H1366" s="70"/>
      <c r="I1366" s="70"/>
      <c r="J1366" s="70"/>
      <c r="K1366" s="70"/>
      <c r="L1366" s="70"/>
      <c r="M1366" s="70"/>
      <c r="N1366" s="70"/>
      <c r="O1366" s="70"/>
      <c r="P1366" s="70"/>
      <c r="Q1366" s="70"/>
      <c r="R1366" s="70"/>
      <c r="S1366" s="70"/>
      <c r="T1366" s="70"/>
      <c r="U1366" s="70"/>
      <c r="V1366" s="70"/>
      <c r="W1366" s="70"/>
      <c r="X1366" s="70"/>
      <c r="Y1366" s="70"/>
      <c r="Z1366" s="70"/>
      <c r="AA1366" s="70"/>
      <c r="AB1366" s="70"/>
      <c r="AC1366" s="70"/>
      <c r="AD1366" s="70"/>
    </row>
    <row r="1367" spans="1:30">
      <c r="A1367" s="70"/>
      <c r="B1367" s="70"/>
      <c r="C1367" s="70"/>
      <c r="D1367" s="70"/>
      <c r="E1367" s="70"/>
      <c r="F1367" s="70"/>
      <c r="G1367" s="70"/>
      <c r="H1367" s="70"/>
      <c r="I1367" s="70"/>
      <c r="J1367" s="70"/>
      <c r="K1367" s="70"/>
      <c r="L1367" s="70"/>
      <c r="M1367" s="70"/>
      <c r="N1367" s="70"/>
      <c r="O1367" s="70"/>
      <c r="P1367" s="70"/>
      <c r="Q1367" s="70"/>
      <c r="R1367" s="70"/>
      <c r="S1367" s="70"/>
      <c r="T1367" s="70"/>
      <c r="U1367" s="70"/>
      <c r="V1367" s="70"/>
      <c r="W1367" s="70"/>
      <c r="X1367" s="70"/>
      <c r="Y1367" s="70"/>
      <c r="Z1367" s="70"/>
      <c r="AA1367" s="70"/>
      <c r="AB1367" s="70"/>
      <c r="AC1367" s="70"/>
      <c r="AD1367" s="70"/>
    </row>
    <row r="1368" spans="1:30">
      <c r="A1368" s="70"/>
      <c r="B1368" s="70"/>
      <c r="C1368" s="70"/>
      <c r="D1368" s="70"/>
      <c r="E1368" s="70"/>
      <c r="F1368" s="70"/>
      <c r="G1368" s="70"/>
      <c r="H1368" s="70"/>
      <c r="I1368" s="70"/>
      <c r="J1368" s="70"/>
      <c r="K1368" s="70"/>
      <c r="L1368" s="70"/>
      <c r="M1368" s="70"/>
      <c r="N1368" s="70"/>
      <c r="O1368" s="70"/>
      <c r="P1368" s="70"/>
      <c r="Q1368" s="70"/>
      <c r="R1368" s="70"/>
      <c r="S1368" s="70"/>
      <c r="T1368" s="70"/>
      <c r="U1368" s="70"/>
      <c r="V1368" s="70"/>
      <c r="W1368" s="70"/>
      <c r="X1368" s="70"/>
      <c r="Y1368" s="70"/>
      <c r="Z1368" s="70"/>
      <c r="AA1368" s="70"/>
      <c r="AB1368" s="70"/>
      <c r="AC1368" s="70"/>
      <c r="AD1368" s="70"/>
    </row>
    <row r="1369" spans="1:30">
      <c r="A1369" s="70"/>
      <c r="B1369" s="70"/>
      <c r="C1369" s="70"/>
      <c r="D1369" s="70"/>
      <c r="E1369" s="70"/>
      <c r="F1369" s="70"/>
      <c r="G1369" s="70"/>
      <c r="H1369" s="70"/>
      <c r="I1369" s="70"/>
      <c r="J1369" s="70"/>
      <c r="K1369" s="70"/>
      <c r="L1369" s="70"/>
      <c r="M1369" s="70"/>
      <c r="N1369" s="70"/>
      <c r="O1369" s="70"/>
      <c r="P1369" s="70"/>
      <c r="Q1369" s="70"/>
      <c r="R1369" s="70"/>
      <c r="S1369" s="70"/>
      <c r="T1369" s="70"/>
      <c r="U1369" s="70"/>
      <c r="V1369" s="70"/>
      <c r="W1369" s="70"/>
      <c r="X1369" s="70"/>
      <c r="Y1369" s="70"/>
      <c r="Z1369" s="70"/>
      <c r="AA1369" s="70"/>
      <c r="AB1369" s="70"/>
      <c r="AC1369" s="70"/>
      <c r="AD1369" s="70"/>
    </row>
    <row r="1370" spans="1:30">
      <c r="A1370" s="70"/>
      <c r="B1370" s="70"/>
      <c r="C1370" s="70"/>
      <c r="D1370" s="70"/>
      <c r="E1370" s="70"/>
      <c r="F1370" s="70"/>
      <c r="G1370" s="70"/>
      <c r="H1370" s="70"/>
      <c r="I1370" s="70"/>
      <c r="J1370" s="70"/>
      <c r="K1370" s="70"/>
      <c r="L1370" s="70"/>
      <c r="M1370" s="70"/>
      <c r="N1370" s="70"/>
      <c r="O1370" s="70"/>
      <c r="P1370" s="70"/>
      <c r="Q1370" s="70"/>
      <c r="R1370" s="70"/>
      <c r="S1370" s="70"/>
      <c r="T1370" s="70"/>
      <c r="U1370" s="70"/>
      <c r="V1370" s="70"/>
      <c r="W1370" s="70"/>
      <c r="X1370" s="70"/>
      <c r="Y1370" s="70"/>
      <c r="Z1370" s="70"/>
      <c r="AA1370" s="70"/>
      <c r="AB1370" s="70"/>
      <c r="AC1370" s="70"/>
      <c r="AD1370" s="70"/>
    </row>
    <row r="1371" spans="1:30">
      <c r="A1371" s="70"/>
      <c r="B1371" s="70"/>
      <c r="C1371" s="70"/>
      <c r="D1371" s="70"/>
      <c r="E1371" s="70"/>
      <c r="F1371" s="70"/>
      <c r="G1371" s="70"/>
      <c r="H1371" s="70"/>
      <c r="I1371" s="70"/>
      <c r="J1371" s="70"/>
      <c r="K1371" s="70"/>
      <c r="L1371" s="70"/>
      <c r="M1371" s="70"/>
      <c r="N1371" s="70"/>
      <c r="O1371" s="70"/>
      <c r="P1371" s="70"/>
      <c r="Q1371" s="70"/>
      <c r="R1371" s="70"/>
      <c r="S1371" s="70"/>
      <c r="T1371" s="70"/>
      <c r="U1371" s="70"/>
      <c r="V1371" s="70"/>
      <c r="W1371" s="70"/>
      <c r="X1371" s="70"/>
      <c r="Y1371" s="70"/>
      <c r="Z1371" s="70"/>
      <c r="AA1371" s="70"/>
      <c r="AB1371" s="70"/>
      <c r="AC1371" s="70"/>
      <c r="AD1371" s="70"/>
    </row>
    <row r="1372" spans="1:30">
      <c r="A1372" s="70"/>
      <c r="B1372" s="70"/>
      <c r="C1372" s="70"/>
      <c r="D1372" s="70"/>
      <c r="E1372" s="70"/>
      <c r="F1372" s="70"/>
      <c r="G1372" s="70"/>
      <c r="H1372" s="70"/>
      <c r="I1372" s="70"/>
      <c r="J1372" s="70"/>
      <c r="K1372" s="70"/>
      <c r="L1372" s="70"/>
      <c r="M1372" s="70"/>
      <c r="N1372" s="70"/>
      <c r="O1372" s="70"/>
      <c r="P1372" s="70"/>
      <c r="Q1372" s="70"/>
      <c r="R1372" s="70"/>
      <c r="S1372" s="70"/>
      <c r="T1372" s="70"/>
      <c r="U1372" s="70"/>
      <c r="V1372" s="70"/>
      <c r="W1372" s="70"/>
      <c r="X1372" s="70"/>
      <c r="Y1372" s="70"/>
      <c r="Z1372" s="70"/>
      <c r="AA1372" s="70"/>
      <c r="AB1372" s="70"/>
      <c r="AC1372" s="70"/>
      <c r="AD1372" s="70"/>
    </row>
    <row r="1373" spans="1:30">
      <c r="A1373" s="70"/>
      <c r="B1373" s="70"/>
      <c r="C1373" s="70"/>
      <c r="D1373" s="70"/>
      <c r="E1373" s="70"/>
      <c r="F1373" s="70"/>
      <c r="G1373" s="70"/>
      <c r="H1373" s="70"/>
      <c r="I1373" s="70"/>
      <c r="J1373" s="70"/>
      <c r="K1373" s="70"/>
      <c r="L1373" s="70"/>
      <c r="M1373" s="70"/>
      <c r="N1373" s="70"/>
      <c r="O1373" s="70"/>
      <c r="P1373" s="70"/>
      <c r="Q1373" s="70"/>
      <c r="R1373" s="70"/>
      <c r="S1373" s="70"/>
      <c r="T1373" s="70"/>
      <c r="U1373" s="70"/>
      <c r="V1373" s="70"/>
      <c r="W1373" s="70"/>
      <c r="X1373" s="70"/>
      <c r="Y1373" s="70"/>
      <c r="Z1373" s="70"/>
      <c r="AA1373" s="70"/>
      <c r="AB1373" s="70"/>
      <c r="AC1373" s="70"/>
      <c r="AD1373" s="70"/>
    </row>
    <row r="1374" spans="1:30">
      <c r="A1374" s="70"/>
      <c r="B1374" s="70"/>
      <c r="C1374" s="70"/>
      <c r="D1374" s="70"/>
      <c r="E1374" s="70"/>
      <c r="F1374" s="70"/>
      <c r="G1374" s="70"/>
      <c r="H1374" s="70"/>
      <c r="I1374" s="70"/>
      <c r="J1374" s="70"/>
      <c r="K1374" s="70"/>
      <c r="L1374" s="70"/>
      <c r="M1374" s="70"/>
      <c r="N1374" s="70"/>
      <c r="O1374" s="70"/>
      <c r="P1374" s="70"/>
      <c r="Q1374" s="70"/>
      <c r="R1374" s="70"/>
      <c r="S1374" s="70"/>
      <c r="T1374" s="70"/>
      <c r="U1374" s="70"/>
      <c r="V1374" s="70"/>
      <c r="W1374" s="70"/>
      <c r="X1374" s="70"/>
      <c r="Y1374" s="70"/>
      <c r="Z1374" s="70"/>
      <c r="AA1374" s="70"/>
      <c r="AB1374" s="70"/>
      <c r="AC1374" s="70"/>
      <c r="AD1374" s="70"/>
    </row>
    <row r="1375" spans="1:30">
      <c r="A1375" s="70"/>
      <c r="B1375" s="70"/>
      <c r="C1375" s="70"/>
      <c r="D1375" s="70"/>
      <c r="E1375" s="70"/>
      <c r="F1375" s="70"/>
      <c r="G1375" s="70"/>
      <c r="H1375" s="70"/>
      <c r="I1375" s="70"/>
      <c r="J1375" s="70"/>
      <c r="K1375" s="70"/>
      <c r="L1375" s="70"/>
      <c r="M1375" s="70"/>
      <c r="N1375" s="70"/>
      <c r="O1375" s="70"/>
      <c r="P1375" s="70"/>
      <c r="Q1375" s="70"/>
      <c r="R1375" s="70"/>
      <c r="S1375" s="70"/>
      <c r="T1375" s="70"/>
      <c r="U1375" s="70"/>
      <c r="V1375" s="70"/>
      <c r="W1375" s="70"/>
      <c r="X1375" s="70"/>
      <c r="Y1375" s="70"/>
      <c r="Z1375" s="70"/>
      <c r="AA1375" s="70"/>
      <c r="AB1375" s="70"/>
      <c r="AC1375" s="70"/>
      <c r="AD1375" s="70"/>
    </row>
    <row r="1376" spans="1:30">
      <c r="A1376" s="70"/>
      <c r="B1376" s="70"/>
      <c r="C1376" s="70"/>
      <c r="D1376" s="70"/>
      <c r="E1376" s="70"/>
      <c r="F1376" s="70"/>
      <c r="G1376" s="70"/>
      <c r="H1376" s="70"/>
      <c r="I1376" s="70"/>
      <c r="J1376" s="70"/>
      <c r="K1376" s="70"/>
      <c r="L1376" s="70"/>
      <c r="M1376" s="70"/>
      <c r="N1376" s="70"/>
      <c r="O1376" s="70"/>
      <c r="P1376" s="70"/>
      <c r="Q1376" s="70"/>
      <c r="R1376" s="70"/>
      <c r="S1376" s="70"/>
      <c r="T1376" s="70"/>
      <c r="U1376" s="70"/>
      <c r="V1376" s="70"/>
      <c r="W1376" s="70"/>
      <c r="X1376" s="70"/>
      <c r="Y1376" s="70"/>
      <c r="Z1376" s="70"/>
      <c r="AA1376" s="70"/>
      <c r="AB1376" s="70"/>
      <c r="AC1376" s="70"/>
      <c r="AD1376" s="70"/>
    </row>
    <row r="1377" spans="1:30">
      <c r="A1377" s="70"/>
      <c r="B1377" s="70"/>
      <c r="C1377" s="70"/>
      <c r="D1377" s="70"/>
      <c r="E1377" s="70"/>
      <c r="F1377" s="70"/>
      <c r="G1377" s="70"/>
      <c r="H1377" s="70"/>
      <c r="I1377" s="70"/>
      <c r="J1377" s="70"/>
      <c r="K1377" s="70"/>
      <c r="L1377" s="70"/>
      <c r="M1377" s="70"/>
      <c r="N1377" s="70"/>
      <c r="O1377" s="70"/>
      <c r="P1377" s="70"/>
      <c r="Q1377" s="70"/>
      <c r="R1377" s="70"/>
      <c r="S1377" s="70"/>
      <c r="T1377" s="70"/>
      <c r="U1377" s="70"/>
      <c r="V1377" s="70"/>
      <c r="W1377" s="70"/>
      <c r="X1377" s="70"/>
      <c r="Y1377" s="70"/>
      <c r="Z1377" s="70"/>
      <c r="AA1377" s="70"/>
      <c r="AB1377" s="70"/>
      <c r="AC1377" s="70"/>
      <c r="AD1377" s="70"/>
    </row>
    <row r="1378" spans="1:30">
      <c r="A1378" s="70"/>
      <c r="B1378" s="70"/>
      <c r="C1378" s="70"/>
      <c r="D1378" s="70"/>
      <c r="E1378" s="70"/>
      <c r="F1378" s="70"/>
      <c r="G1378" s="70"/>
      <c r="H1378" s="70"/>
      <c r="I1378" s="70"/>
      <c r="J1378" s="70"/>
      <c r="K1378" s="70"/>
      <c r="L1378" s="70"/>
      <c r="M1378" s="70"/>
      <c r="N1378" s="70"/>
      <c r="O1378" s="70"/>
      <c r="P1378" s="70"/>
      <c r="Q1378" s="70"/>
      <c r="R1378" s="70"/>
      <c r="S1378" s="70"/>
      <c r="T1378" s="70"/>
      <c r="U1378" s="70"/>
      <c r="V1378" s="70"/>
      <c r="W1378" s="70"/>
      <c r="X1378" s="70"/>
      <c r="Y1378" s="70"/>
      <c r="Z1378" s="70"/>
      <c r="AA1378" s="70"/>
      <c r="AB1378" s="70"/>
      <c r="AC1378" s="70"/>
      <c r="AD1378" s="70"/>
    </row>
    <row r="1379" spans="1:30">
      <c r="A1379" s="70"/>
      <c r="B1379" s="70"/>
      <c r="C1379" s="70"/>
      <c r="D1379" s="70"/>
      <c r="E1379" s="70"/>
      <c r="F1379" s="70"/>
      <c r="G1379" s="70"/>
      <c r="H1379" s="70"/>
      <c r="I1379" s="70"/>
      <c r="J1379" s="70"/>
      <c r="K1379" s="70"/>
      <c r="L1379" s="70"/>
      <c r="M1379" s="70"/>
      <c r="N1379" s="70"/>
      <c r="O1379" s="70"/>
      <c r="P1379" s="70"/>
      <c r="Q1379" s="70"/>
      <c r="R1379" s="70"/>
      <c r="S1379" s="70"/>
      <c r="T1379" s="70"/>
      <c r="U1379" s="70"/>
      <c r="V1379" s="70"/>
      <c r="W1379" s="70"/>
      <c r="X1379" s="70"/>
      <c r="Y1379" s="70"/>
      <c r="Z1379" s="70"/>
      <c r="AA1379" s="70"/>
      <c r="AB1379" s="70"/>
      <c r="AC1379" s="70"/>
      <c r="AD1379" s="70"/>
    </row>
    <row r="1380" spans="1:30">
      <c r="A1380" s="70"/>
      <c r="B1380" s="70"/>
      <c r="C1380" s="70"/>
      <c r="D1380" s="70"/>
      <c r="E1380" s="70"/>
      <c r="F1380" s="70"/>
      <c r="G1380" s="70"/>
      <c r="H1380" s="70"/>
      <c r="I1380" s="70"/>
      <c r="J1380" s="70"/>
      <c r="K1380" s="70"/>
      <c r="L1380" s="70"/>
      <c r="M1380" s="70"/>
      <c r="N1380" s="70"/>
      <c r="O1380" s="70"/>
      <c r="P1380" s="70"/>
      <c r="Q1380" s="70"/>
      <c r="R1380" s="70"/>
      <c r="S1380" s="70"/>
      <c r="T1380" s="70"/>
      <c r="U1380" s="70"/>
      <c r="V1380" s="70"/>
      <c r="W1380" s="70"/>
      <c r="X1380" s="70"/>
      <c r="Y1380" s="70"/>
      <c r="Z1380" s="70"/>
      <c r="AA1380" s="70"/>
      <c r="AB1380" s="70"/>
      <c r="AC1380" s="70"/>
      <c r="AD1380" s="70"/>
    </row>
    <row r="1381" spans="1:30">
      <c r="A1381" s="70"/>
      <c r="B1381" s="70"/>
      <c r="C1381" s="70"/>
      <c r="D1381" s="70"/>
      <c r="E1381" s="70"/>
      <c r="F1381" s="70"/>
      <c r="G1381" s="70"/>
      <c r="H1381" s="70"/>
      <c r="I1381" s="70"/>
      <c r="J1381" s="70"/>
      <c r="K1381" s="70"/>
      <c r="L1381" s="70"/>
      <c r="M1381" s="70"/>
      <c r="N1381" s="70"/>
      <c r="O1381" s="70"/>
      <c r="P1381" s="70"/>
      <c r="Q1381" s="70"/>
      <c r="R1381" s="70"/>
      <c r="S1381" s="70"/>
      <c r="T1381" s="70"/>
      <c r="U1381" s="70"/>
      <c r="V1381" s="70"/>
      <c r="W1381" s="70"/>
      <c r="X1381" s="70"/>
      <c r="Y1381" s="70"/>
      <c r="Z1381" s="70"/>
      <c r="AA1381" s="70"/>
      <c r="AB1381" s="70"/>
      <c r="AC1381" s="70"/>
      <c r="AD1381" s="70"/>
    </row>
    <row r="1382" spans="1:30">
      <c r="A1382" s="70"/>
      <c r="B1382" s="70"/>
      <c r="C1382" s="70"/>
      <c r="D1382" s="70"/>
      <c r="E1382" s="70"/>
      <c r="F1382" s="70"/>
      <c r="G1382" s="70"/>
      <c r="H1382" s="70"/>
      <c r="I1382" s="70"/>
      <c r="J1382" s="70"/>
      <c r="K1382" s="70"/>
      <c r="L1382" s="70"/>
      <c r="M1382" s="70"/>
      <c r="N1382" s="70"/>
      <c r="O1382" s="70"/>
      <c r="P1382" s="70"/>
      <c r="Q1382" s="70"/>
      <c r="R1382" s="70"/>
      <c r="S1382" s="70"/>
      <c r="T1382" s="70"/>
      <c r="U1382" s="70"/>
      <c r="V1382" s="70"/>
      <c r="W1382" s="70"/>
      <c r="X1382" s="70"/>
      <c r="Y1382" s="70"/>
      <c r="Z1382" s="70"/>
      <c r="AA1382" s="70"/>
      <c r="AB1382" s="70"/>
      <c r="AC1382" s="70"/>
      <c r="AD1382" s="70"/>
    </row>
    <row r="1383" spans="1:30">
      <c r="A1383" s="70"/>
      <c r="B1383" s="70"/>
      <c r="C1383" s="70"/>
      <c r="D1383" s="70"/>
      <c r="E1383" s="70"/>
      <c r="F1383" s="70"/>
      <c r="G1383" s="70"/>
      <c r="H1383" s="70"/>
      <c r="I1383" s="70"/>
      <c r="J1383" s="70"/>
      <c r="K1383" s="70"/>
      <c r="L1383" s="70"/>
      <c r="M1383" s="70"/>
      <c r="N1383" s="70"/>
      <c r="O1383" s="70"/>
      <c r="P1383" s="70"/>
      <c r="Q1383" s="70"/>
      <c r="R1383" s="70"/>
      <c r="S1383" s="70"/>
      <c r="T1383" s="70"/>
      <c r="U1383" s="70"/>
      <c r="V1383" s="70"/>
      <c r="W1383" s="70"/>
      <c r="X1383" s="70"/>
      <c r="Y1383" s="70"/>
      <c r="Z1383" s="70"/>
      <c r="AA1383" s="70"/>
      <c r="AB1383" s="70"/>
      <c r="AC1383" s="70"/>
      <c r="AD1383" s="70"/>
    </row>
    <row r="1384" spans="1:30">
      <c r="A1384" s="70"/>
      <c r="B1384" s="70"/>
      <c r="C1384" s="70"/>
      <c r="D1384" s="70"/>
      <c r="E1384" s="70"/>
      <c r="F1384" s="70"/>
      <c r="G1384" s="70"/>
      <c r="H1384" s="70"/>
      <c r="I1384" s="70"/>
      <c r="J1384" s="70"/>
      <c r="K1384" s="70"/>
      <c r="L1384" s="70"/>
      <c r="M1384" s="70"/>
      <c r="N1384" s="70"/>
      <c r="O1384" s="70"/>
      <c r="P1384" s="70"/>
      <c r="Q1384" s="70"/>
      <c r="R1384" s="70"/>
      <c r="S1384" s="70"/>
      <c r="T1384" s="70"/>
      <c r="U1384" s="70"/>
      <c r="V1384" s="70"/>
      <c r="W1384" s="70"/>
      <c r="X1384" s="70"/>
      <c r="Y1384" s="70"/>
      <c r="Z1384" s="70"/>
      <c r="AA1384" s="70"/>
      <c r="AB1384" s="70"/>
      <c r="AC1384" s="70"/>
      <c r="AD1384" s="70"/>
    </row>
    <row r="1385" spans="1:30">
      <c r="A1385" s="70"/>
      <c r="B1385" s="70"/>
      <c r="C1385" s="70"/>
      <c r="D1385" s="70"/>
      <c r="E1385" s="70"/>
      <c r="F1385" s="70"/>
      <c r="G1385" s="70"/>
      <c r="H1385" s="70"/>
      <c r="I1385" s="70"/>
      <c r="J1385" s="70"/>
      <c r="K1385" s="70"/>
      <c r="L1385" s="70"/>
      <c r="M1385" s="70"/>
      <c r="N1385" s="70"/>
      <c r="O1385" s="70"/>
      <c r="P1385" s="70"/>
      <c r="Q1385" s="70"/>
      <c r="R1385" s="70"/>
      <c r="S1385" s="70"/>
      <c r="T1385" s="70"/>
      <c r="U1385" s="70"/>
      <c r="V1385" s="70"/>
      <c r="W1385" s="70"/>
      <c r="X1385" s="70"/>
      <c r="Y1385" s="70"/>
      <c r="Z1385" s="70"/>
      <c r="AA1385" s="70"/>
      <c r="AB1385" s="70"/>
      <c r="AC1385" s="70"/>
      <c r="AD1385" s="70"/>
    </row>
    <row r="1386" spans="1:30">
      <c r="A1386" s="70"/>
      <c r="B1386" s="70"/>
      <c r="C1386" s="70"/>
      <c r="D1386" s="70"/>
      <c r="E1386" s="70"/>
      <c r="F1386" s="70"/>
      <c r="G1386" s="70"/>
      <c r="H1386" s="70"/>
      <c r="I1386" s="70"/>
      <c r="J1386" s="70"/>
      <c r="K1386" s="70"/>
      <c r="L1386" s="70"/>
      <c r="M1386" s="70"/>
      <c r="N1386" s="70"/>
      <c r="O1386" s="70"/>
      <c r="P1386" s="70"/>
      <c r="Q1386" s="70"/>
      <c r="R1386" s="70"/>
      <c r="S1386" s="70"/>
      <c r="T1386" s="70"/>
      <c r="U1386" s="70"/>
      <c r="V1386" s="70"/>
      <c r="W1386" s="70"/>
      <c r="X1386" s="70"/>
      <c r="Y1386" s="70"/>
      <c r="Z1386" s="70"/>
      <c r="AA1386" s="70"/>
      <c r="AB1386" s="70"/>
      <c r="AC1386" s="70"/>
      <c r="AD1386" s="70"/>
    </row>
    <row r="1387" spans="1:30">
      <c r="A1387" s="70"/>
      <c r="B1387" s="70"/>
      <c r="C1387" s="70"/>
      <c r="D1387" s="70"/>
      <c r="E1387" s="70"/>
      <c r="F1387" s="70"/>
      <c r="G1387" s="70"/>
      <c r="H1387" s="70"/>
      <c r="I1387" s="70"/>
      <c r="J1387" s="70"/>
      <c r="K1387" s="70"/>
      <c r="L1387" s="70"/>
      <c r="M1387" s="70"/>
      <c r="N1387" s="70"/>
      <c r="O1387" s="70"/>
      <c r="P1387" s="70"/>
      <c r="Q1387" s="70"/>
      <c r="R1387" s="70"/>
      <c r="S1387" s="70"/>
      <c r="T1387" s="70"/>
      <c r="U1387" s="70"/>
      <c r="V1387" s="70"/>
      <c r="W1387" s="70"/>
      <c r="X1387" s="70"/>
      <c r="Y1387" s="70"/>
      <c r="Z1387" s="70"/>
      <c r="AA1387" s="70"/>
      <c r="AB1387" s="70"/>
      <c r="AC1387" s="70"/>
      <c r="AD1387" s="70"/>
    </row>
    <row r="1388" spans="1:30">
      <c r="A1388" s="70"/>
      <c r="B1388" s="70"/>
      <c r="C1388" s="70"/>
      <c r="D1388" s="70"/>
      <c r="E1388" s="70"/>
      <c r="F1388" s="70"/>
      <c r="G1388" s="70"/>
      <c r="H1388" s="70"/>
      <c r="I1388" s="70"/>
      <c r="J1388" s="70"/>
      <c r="K1388" s="70"/>
      <c r="L1388" s="70"/>
      <c r="M1388" s="70"/>
      <c r="N1388" s="70"/>
      <c r="O1388" s="70"/>
      <c r="P1388" s="70"/>
      <c r="Q1388" s="70"/>
      <c r="R1388" s="70"/>
      <c r="S1388" s="70"/>
      <c r="T1388" s="70"/>
      <c r="U1388" s="70"/>
      <c r="V1388" s="70"/>
      <c r="W1388" s="70"/>
      <c r="X1388" s="70"/>
      <c r="Y1388" s="70"/>
      <c r="Z1388" s="70"/>
      <c r="AA1388" s="70"/>
      <c r="AB1388" s="70"/>
      <c r="AC1388" s="70"/>
      <c r="AD1388" s="70"/>
    </row>
    <row r="1389" spans="1:30">
      <c r="A1389" s="70"/>
      <c r="B1389" s="70"/>
      <c r="C1389" s="70"/>
      <c r="D1389" s="70"/>
      <c r="E1389" s="70"/>
      <c r="F1389" s="70"/>
      <c r="G1389" s="70"/>
      <c r="H1389" s="70"/>
      <c r="I1389" s="70"/>
      <c r="J1389" s="70"/>
      <c r="K1389" s="70"/>
      <c r="L1389" s="70"/>
      <c r="M1389" s="70"/>
      <c r="N1389" s="70"/>
      <c r="O1389" s="70"/>
      <c r="P1389" s="70"/>
      <c r="Q1389" s="70"/>
      <c r="R1389" s="70"/>
      <c r="S1389" s="70"/>
      <c r="T1389" s="70"/>
      <c r="U1389" s="70"/>
      <c r="V1389" s="70"/>
      <c r="W1389" s="70"/>
      <c r="X1389" s="70"/>
      <c r="Y1389" s="70"/>
      <c r="Z1389" s="70"/>
      <c r="AA1389" s="70"/>
      <c r="AB1389" s="70"/>
      <c r="AC1389" s="70"/>
      <c r="AD1389" s="70"/>
    </row>
    <row r="1390" spans="1:30">
      <c r="A1390" s="70"/>
      <c r="B1390" s="70"/>
      <c r="C1390" s="70"/>
      <c r="D1390" s="70"/>
      <c r="E1390" s="70"/>
      <c r="F1390" s="70"/>
      <c r="G1390" s="70"/>
      <c r="H1390" s="70"/>
      <c r="I1390" s="70"/>
      <c r="J1390" s="70"/>
      <c r="K1390" s="70"/>
      <c r="L1390" s="70"/>
      <c r="M1390" s="70"/>
      <c r="N1390" s="70"/>
      <c r="O1390" s="70"/>
      <c r="P1390" s="70"/>
      <c r="Q1390" s="70"/>
      <c r="R1390" s="70"/>
      <c r="S1390" s="70"/>
      <c r="T1390" s="70"/>
      <c r="U1390" s="70"/>
      <c r="V1390" s="70"/>
      <c r="W1390" s="70"/>
      <c r="X1390" s="70"/>
      <c r="Y1390" s="70"/>
      <c r="Z1390" s="70"/>
      <c r="AA1390" s="70"/>
      <c r="AB1390" s="70"/>
      <c r="AC1390" s="70"/>
      <c r="AD1390" s="70"/>
    </row>
    <row r="1391" spans="1:30">
      <c r="A1391" s="70"/>
      <c r="B1391" s="70"/>
      <c r="C1391" s="70"/>
      <c r="D1391" s="70"/>
      <c r="E1391" s="70"/>
      <c r="F1391" s="70"/>
      <c r="G1391" s="70"/>
      <c r="H1391" s="70"/>
      <c r="I1391" s="70"/>
      <c r="J1391" s="70"/>
      <c r="K1391" s="70"/>
      <c r="L1391" s="70"/>
      <c r="M1391" s="70"/>
      <c r="N1391" s="70"/>
      <c r="O1391" s="70"/>
      <c r="P1391" s="70"/>
      <c r="Q1391" s="70"/>
      <c r="R1391" s="70"/>
      <c r="S1391" s="70"/>
      <c r="T1391" s="70"/>
      <c r="U1391" s="70"/>
      <c r="V1391" s="70"/>
      <c r="W1391" s="70"/>
      <c r="X1391" s="70"/>
      <c r="Y1391" s="70"/>
      <c r="Z1391" s="70"/>
      <c r="AA1391" s="70"/>
      <c r="AB1391" s="70"/>
      <c r="AC1391" s="70"/>
      <c r="AD1391" s="70"/>
    </row>
    <row r="1392" spans="1:30">
      <c r="A1392" s="70"/>
      <c r="B1392" s="70"/>
      <c r="C1392" s="70"/>
      <c r="D1392" s="70"/>
      <c r="E1392" s="70"/>
      <c r="F1392" s="70"/>
      <c r="G1392" s="70"/>
      <c r="H1392" s="70"/>
      <c r="I1392" s="70"/>
      <c r="J1392" s="70"/>
      <c r="K1392" s="70"/>
      <c r="L1392" s="70"/>
      <c r="M1392" s="70"/>
      <c r="N1392" s="70"/>
      <c r="O1392" s="70"/>
      <c r="P1392" s="70"/>
      <c r="Q1392" s="70"/>
      <c r="R1392" s="70"/>
      <c r="S1392" s="70"/>
      <c r="T1392" s="70"/>
      <c r="U1392" s="70"/>
      <c r="V1392" s="70"/>
      <c r="W1392" s="70"/>
      <c r="X1392" s="70"/>
      <c r="Y1392" s="70"/>
      <c r="Z1392" s="70"/>
      <c r="AA1392" s="70"/>
      <c r="AB1392" s="70"/>
      <c r="AC1392" s="70"/>
      <c r="AD1392" s="70"/>
    </row>
    <row r="1393" spans="1:30">
      <c r="A1393" s="70"/>
      <c r="B1393" s="70"/>
      <c r="C1393" s="70"/>
      <c r="D1393" s="70"/>
      <c r="E1393" s="70"/>
      <c r="F1393" s="70"/>
      <c r="G1393" s="70"/>
      <c r="H1393" s="70"/>
      <c r="I1393" s="70"/>
      <c r="J1393" s="70"/>
      <c r="K1393" s="70"/>
      <c r="L1393" s="70"/>
      <c r="M1393" s="70"/>
      <c r="N1393" s="70"/>
      <c r="O1393" s="70"/>
      <c r="P1393" s="70"/>
      <c r="Q1393" s="70"/>
      <c r="R1393" s="70"/>
      <c r="S1393" s="70"/>
      <c r="T1393" s="70"/>
      <c r="U1393" s="70"/>
      <c r="V1393" s="70"/>
      <c r="W1393" s="70"/>
      <c r="X1393" s="70"/>
      <c r="Y1393" s="70"/>
      <c r="Z1393" s="70"/>
      <c r="AA1393" s="70"/>
      <c r="AB1393" s="70"/>
      <c r="AC1393" s="70"/>
      <c r="AD1393" s="70"/>
    </row>
    <row r="1394" spans="1:30">
      <c r="A1394" s="70"/>
      <c r="B1394" s="70"/>
      <c r="C1394" s="70"/>
      <c r="D1394" s="70"/>
      <c r="E1394" s="70"/>
      <c r="F1394" s="70"/>
      <c r="G1394" s="70"/>
      <c r="H1394" s="70"/>
      <c r="I1394" s="70"/>
      <c r="J1394" s="70"/>
      <c r="K1394" s="70"/>
      <c r="L1394" s="70"/>
      <c r="M1394" s="70"/>
      <c r="N1394" s="70"/>
      <c r="O1394" s="70"/>
      <c r="P1394" s="70"/>
      <c r="Q1394" s="70"/>
      <c r="R1394" s="70"/>
      <c r="S1394" s="70"/>
      <c r="T1394" s="70"/>
      <c r="U1394" s="70"/>
      <c r="V1394" s="70"/>
      <c r="W1394" s="70"/>
      <c r="X1394" s="70"/>
      <c r="Y1394" s="70"/>
      <c r="Z1394" s="70"/>
      <c r="AA1394" s="70"/>
      <c r="AB1394" s="70"/>
      <c r="AC1394" s="70"/>
      <c r="AD1394" s="70"/>
    </row>
    <row r="1395" spans="1:30">
      <c r="A1395" s="70"/>
      <c r="B1395" s="70"/>
      <c r="C1395" s="70"/>
      <c r="D1395" s="70"/>
      <c r="E1395" s="70"/>
      <c r="F1395" s="70"/>
      <c r="G1395" s="70"/>
      <c r="H1395" s="70"/>
      <c r="I1395" s="70"/>
      <c r="J1395" s="70"/>
      <c r="K1395" s="70"/>
      <c r="L1395" s="70"/>
      <c r="M1395" s="70"/>
      <c r="N1395" s="70"/>
      <c r="O1395" s="70"/>
      <c r="P1395" s="70"/>
      <c r="Q1395" s="70"/>
      <c r="R1395" s="70"/>
      <c r="S1395" s="70"/>
      <c r="T1395" s="70"/>
      <c r="U1395" s="70"/>
      <c r="V1395" s="70"/>
      <c r="W1395" s="70"/>
      <c r="X1395" s="70"/>
      <c r="Y1395" s="70"/>
      <c r="Z1395" s="70"/>
      <c r="AA1395" s="70"/>
      <c r="AB1395" s="70"/>
      <c r="AC1395" s="70"/>
      <c r="AD1395" s="70"/>
    </row>
    <row r="1396" spans="1:30">
      <c r="A1396" s="70"/>
      <c r="B1396" s="70"/>
      <c r="C1396" s="70"/>
      <c r="D1396" s="70"/>
      <c r="E1396" s="70"/>
      <c r="F1396" s="70"/>
      <c r="G1396" s="70"/>
      <c r="H1396" s="70"/>
      <c r="I1396" s="70"/>
      <c r="J1396" s="70"/>
      <c r="K1396" s="70"/>
      <c r="L1396" s="70"/>
      <c r="M1396" s="70"/>
      <c r="N1396" s="70"/>
      <c r="O1396" s="70"/>
      <c r="P1396" s="70"/>
      <c r="Q1396" s="70"/>
      <c r="R1396" s="70"/>
      <c r="S1396" s="70"/>
      <c r="T1396" s="70"/>
      <c r="U1396" s="70"/>
      <c r="V1396" s="70"/>
      <c r="W1396" s="70"/>
      <c r="X1396" s="70"/>
      <c r="Y1396" s="70"/>
      <c r="Z1396" s="70"/>
      <c r="AA1396" s="70"/>
      <c r="AB1396" s="70"/>
      <c r="AC1396" s="70"/>
      <c r="AD1396" s="70"/>
    </row>
    <row r="1397" spans="1:30">
      <c r="A1397" s="70"/>
      <c r="B1397" s="70"/>
      <c r="C1397" s="70"/>
      <c r="D1397" s="70"/>
      <c r="E1397" s="70"/>
      <c r="F1397" s="70"/>
      <c r="G1397" s="70"/>
      <c r="H1397" s="70"/>
      <c r="I1397" s="70"/>
      <c r="J1397" s="70"/>
      <c r="K1397" s="70"/>
      <c r="L1397" s="70"/>
      <c r="M1397" s="70"/>
      <c r="N1397" s="70"/>
      <c r="O1397" s="70"/>
      <c r="P1397" s="70"/>
      <c r="Q1397" s="70"/>
      <c r="R1397" s="70"/>
      <c r="S1397" s="70"/>
      <c r="T1397" s="70"/>
      <c r="U1397" s="70"/>
      <c r="V1397" s="70"/>
      <c r="W1397" s="70"/>
      <c r="X1397" s="70"/>
      <c r="Y1397" s="70"/>
      <c r="Z1397" s="70"/>
      <c r="AA1397" s="70"/>
      <c r="AB1397" s="70"/>
      <c r="AC1397" s="70"/>
      <c r="AD1397" s="70"/>
    </row>
    <row r="1398" spans="1:30">
      <c r="A1398" s="70"/>
      <c r="B1398" s="70"/>
      <c r="C1398" s="70"/>
      <c r="D1398" s="70"/>
      <c r="E1398" s="70"/>
      <c r="F1398" s="70"/>
      <c r="G1398" s="70"/>
      <c r="H1398" s="70"/>
      <c r="I1398" s="70"/>
      <c r="J1398" s="70"/>
      <c r="K1398" s="70"/>
      <c r="L1398" s="70"/>
      <c r="M1398" s="70"/>
      <c r="N1398" s="70"/>
      <c r="O1398" s="70"/>
      <c r="P1398" s="70"/>
      <c r="Q1398" s="70"/>
      <c r="R1398" s="70"/>
      <c r="S1398" s="70"/>
      <c r="T1398" s="70"/>
      <c r="U1398" s="70"/>
      <c r="V1398" s="70"/>
      <c r="W1398" s="70"/>
      <c r="X1398" s="70"/>
      <c r="Y1398" s="70"/>
      <c r="Z1398" s="70"/>
      <c r="AA1398" s="70"/>
      <c r="AB1398" s="70"/>
      <c r="AC1398" s="70"/>
      <c r="AD1398" s="70"/>
    </row>
    <row r="1399" spans="1:30">
      <c r="A1399" s="70"/>
      <c r="B1399" s="70"/>
      <c r="C1399" s="70"/>
      <c r="D1399" s="70"/>
      <c r="E1399" s="70"/>
      <c r="F1399" s="70"/>
      <c r="G1399" s="70"/>
      <c r="H1399" s="70"/>
      <c r="I1399" s="70"/>
      <c r="J1399" s="70"/>
      <c r="K1399" s="70"/>
      <c r="L1399" s="70"/>
      <c r="M1399" s="70"/>
      <c r="N1399" s="70"/>
      <c r="O1399" s="70"/>
      <c r="P1399" s="70"/>
      <c r="Q1399" s="70"/>
      <c r="R1399" s="70"/>
      <c r="S1399" s="70"/>
      <c r="T1399" s="70"/>
      <c r="U1399" s="70"/>
      <c r="V1399" s="70"/>
      <c r="W1399" s="70"/>
      <c r="X1399" s="70"/>
      <c r="Y1399" s="70"/>
      <c r="Z1399" s="70"/>
      <c r="AA1399" s="70"/>
      <c r="AB1399" s="70"/>
      <c r="AC1399" s="70"/>
      <c r="AD1399" s="70"/>
    </row>
    <row r="1400" spans="1:30">
      <c r="A1400" s="70"/>
      <c r="B1400" s="70"/>
      <c r="C1400" s="70"/>
      <c r="D1400" s="70"/>
      <c r="E1400" s="70"/>
      <c r="F1400" s="70"/>
      <c r="G1400" s="70"/>
      <c r="H1400" s="70"/>
      <c r="I1400" s="70"/>
      <c r="J1400" s="70"/>
      <c r="K1400" s="70"/>
      <c r="L1400" s="70"/>
      <c r="M1400" s="70"/>
      <c r="N1400" s="70"/>
      <c r="O1400" s="70"/>
      <c r="P1400" s="70"/>
      <c r="Q1400" s="70"/>
      <c r="R1400" s="70"/>
      <c r="S1400" s="70"/>
      <c r="T1400" s="70"/>
      <c r="U1400" s="70"/>
      <c r="V1400" s="70"/>
      <c r="W1400" s="70"/>
      <c r="X1400" s="70"/>
      <c r="Y1400" s="70"/>
      <c r="Z1400" s="70"/>
      <c r="AA1400" s="70"/>
      <c r="AB1400" s="70"/>
      <c r="AC1400" s="70"/>
      <c r="AD1400" s="70"/>
    </row>
    <row r="1401" spans="1:30">
      <c r="A1401" s="70"/>
      <c r="B1401" s="70"/>
      <c r="C1401" s="70"/>
      <c r="D1401" s="70"/>
      <c r="E1401" s="70"/>
      <c r="F1401" s="70"/>
      <c r="G1401" s="70"/>
      <c r="H1401" s="70"/>
      <c r="I1401" s="70"/>
      <c r="J1401" s="70"/>
      <c r="K1401" s="70"/>
      <c r="L1401" s="70"/>
      <c r="M1401" s="70"/>
      <c r="N1401" s="70"/>
      <c r="O1401" s="70"/>
      <c r="P1401" s="70"/>
      <c r="Q1401" s="70"/>
      <c r="R1401" s="70"/>
      <c r="S1401" s="70"/>
      <c r="T1401" s="70"/>
      <c r="U1401" s="70"/>
      <c r="V1401" s="70"/>
      <c r="W1401" s="70"/>
      <c r="X1401" s="70"/>
      <c r="Y1401" s="70"/>
      <c r="Z1401" s="70"/>
      <c r="AA1401" s="70"/>
      <c r="AB1401" s="70"/>
      <c r="AC1401" s="70"/>
      <c r="AD1401" s="70"/>
    </row>
    <row r="1402" spans="1:30">
      <c r="A1402" s="70"/>
      <c r="B1402" s="70"/>
      <c r="C1402" s="70"/>
      <c r="D1402" s="70"/>
      <c r="E1402" s="70"/>
      <c r="F1402" s="70"/>
      <c r="G1402" s="70"/>
      <c r="H1402" s="70"/>
      <c r="I1402" s="70"/>
      <c r="J1402" s="70"/>
      <c r="K1402" s="70"/>
      <c r="L1402" s="70"/>
      <c r="M1402" s="70"/>
      <c r="N1402" s="70"/>
      <c r="O1402" s="70"/>
      <c r="P1402" s="70"/>
      <c r="Q1402" s="70"/>
      <c r="R1402" s="70"/>
      <c r="S1402" s="70"/>
      <c r="T1402" s="70"/>
      <c r="U1402" s="70"/>
      <c r="V1402" s="70"/>
      <c r="W1402" s="70"/>
      <c r="X1402" s="70"/>
      <c r="Y1402" s="70"/>
      <c r="Z1402" s="70"/>
      <c r="AA1402" s="70"/>
      <c r="AB1402" s="70"/>
      <c r="AC1402" s="70"/>
      <c r="AD1402" s="70"/>
    </row>
    <row r="1403" spans="1:30">
      <c r="A1403" s="70"/>
      <c r="B1403" s="70"/>
      <c r="C1403" s="70"/>
      <c r="D1403" s="70"/>
      <c r="E1403" s="70"/>
      <c r="F1403" s="70"/>
      <c r="G1403" s="70"/>
      <c r="H1403" s="70"/>
      <c r="I1403" s="70"/>
      <c r="J1403" s="70"/>
      <c r="K1403" s="70"/>
      <c r="L1403" s="70"/>
      <c r="M1403" s="70"/>
      <c r="N1403" s="70"/>
      <c r="O1403" s="70"/>
      <c r="P1403" s="70"/>
      <c r="Q1403" s="70"/>
      <c r="R1403" s="70"/>
      <c r="S1403" s="70"/>
      <c r="T1403" s="70"/>
      <c r="U1403" s="70"/>
      <c r="V1403" s="70"/>
      <c r="W1403" s="70"/>
      <c r="X1403" s="70"/>
      <c r="Y1403" s="70"/>
      <c r="Z1403" s="70"/>
      <c r="AA1403" s="70"/>
      <c r="AB1403" s="70"/>
      <c r="AC1403" s="70"/>
      <c r="AD1403" s="70"/>
    </row>
    <row r="1404" spans="1:30">
      <c r="A1404" s="70"/>
      <c r="B1404" s="70"/>
      <c r="C1404" s="70"/>
      <c r="D1404" s="70"/>
      <c r="E1404" s="70"/>
      <c r="F1404" s="70"/>
      <c r="G1404" s="70"/>
      <c r="H1404" s="70"/>
      <c r="I1404" s="70"/>
      <c r="J1404" s="70"/>
      <c r="K1404" s="70"/>
      <c r="L1404" s="70"/>
      <c r="M1404" s="70"/>
      <c r="N1404" s="70"/>
      <c r="O1404" s="70"/>
      <c r="P1404" s="70"/>
      <c r="Q1404" s="70"/>
      <c r="R1404" s="70"/>
      <c r="S1404" s="70"/>
      <c r="T1404" s="70"/>
      <c r="U1404" s="70"/>
      <c r="V1404" s="70"/>
      <c r="W1404" s="70"/>
      <c r="X1404" s="70"/>
      <c r="Y1404" s="70"/>
      <c r="Z1404" s="70"/>
      <c r="AA1404" s="70"/>
      <c r="AB1404" s="70"/>
      <c r="AC1404" s="70"/>
      <c r="AD1404" s="70"/>
    </row>
    <row r="1405" spans="1:30">
      <c r="A1405" s="70"/>
      <c r="B1405" s="70"/>
      <c r="C1405" s="70"/>
      <c r="D1405" s="70"/>
      <c r="E1405" s="70"/>
      <c r="F1405" s="70"/>
      <c r="G1405" s="70"/>
      <c r="H1405" s="70"/>
      <c r="I1405" s="70"/>
      <c r="J1405" s="70"/>
      <c r="K1405" s="70"/>
      <c r="L1405" s="70"/>
      <c r="M1405" s="70"/>
      <c r="N1405" s="70"/>
      <c r="O1405" s="70"/>
      <c r="P1405" s="70"/>
      <c r="Q1405" s="70"/>
      <c r="R1405" s="70"/>
      <c r="S1405" s="70"/>
      <c r="T1405" s="70"/>
      <c r="U1405" s="70"/>
      <c r="V1405" s="70"/>
      <c r="W1405" s="70"/>
      <c r="X1405" s="70"/>
      <c r="Y1405" s="70"/>
      <c r="Z1405" s="70"/>
      <c r="AA1405" s="70"/>
      <c r="AB1405" s="70"/>
      <c r="AC1405" s="70"/>
      <c r="AD1405" s="70"/>
    </row>
    <row r="1406" spans="1:30">
      <c r="A1406" s="70"/>
      <c r="B1406" s="70"/>
      <c r="C1406" s="70"/>
      <c r="D1406" s="70"/>
      <c r="E1406" s="70"/>
      <c r="F1406" s="70"/>
      <c r="G1406" s="70"/>
      <c r="H1406" s="70"/>
      <c r="I1406" s="70"/>
      <c r="J1406" s="70"/>
      <c r="K1406" s="70"/>
      <c r="L1406" s="70"/>
      <c r="M1406" s="70"/>
      <c r="N1406" s="70"/>
      <c r="O1406" s="70"/>
      <c r="P1406" s="70"/>
      <c r="Q1406" s="70"/>
      <c r="R1406" s="70"/>
      <c r="S1406" s="70"/>
      <c r="T1406" s="70"/>
      <c r="U1406" s="70"/>
      <c r="V1406" s="70"/>
      <c r="W1406" s="70"/>
      <c r="X1406" s="70"/>
      <c r="Y1406" s="70"/>
      <c r="Z1406" s="70"/>
      <c r="AA1406" s="70"/>
      <c r="AB1406" s="70"/>
      <c r="AC1406" s="70"/>
      <c r="AD1406" s="70"/>
    </row>
    <row r="1407" spans="1:30">
      <c r="A1407" s="70"/>
      <c r="B1407" s="70"/>
      <c r="C1407" s="70"/>
      <c r="D1407" s="70"/>
      <c r="E1407" s="70"/>
      <c r="F1407" s="70"/>
      <c r="G1407" s="70"/>
      <c r="H1407" s="70"/>
      <c r="I1407" s="70"/>
      <c r="J1407" s="70"/>
      <c r="K1407" s="70"/>
      <c r="L1407" s="70"/>
      <c r="M1407" s="70"/>
      <c r="N1407" s="70"/>
      <c r="O1407" s="70"/>
      <c r="P1407" s="70"/>
      <c r="Q1407" s="70"/>
      <c r="R1407" s="70"/>
      <c r="S1407" s="70"/>
      <c r="T1407" s="70"/>
      <c r="U1407" s="70"/>
      <c r="V1407" s="70"/>
      <c r="W1407" s="70"/>
      <c r="X1407" s="70"/>
      <c r="Y1407" s="70"/>
      <c r="Z1407" s="70"/>
      <c r="AA1407" s="70"/>
      <c r="AB1407" s="70"/>
      <c r="AC1407" s="70"/>
      <c r="AD1407" s="70"/>
    </row>
    <row r="1408" spans="1:30">
      <c r="A1408" s="70"/>
      <c r="B1408" s="70"/>
      <c r="C1408" s="70"/>
      <c r="D1408" s="70"/>
      <c r="E1408" s="70"/>
      <c r="F1408" s="70"/>
      <c r="G1408" s="70"/>
      <c r="H1408" s="70"/>
      <c r="I1408" s="70"/>
      <c r="J1408" s="70"/>
      <c r="K1408" s="70"/>
      <c r="L1408" s="70"/>
      <c r="M1408" s="70"/>
      <c r="N1408" s="70"/>
      <c r="O1408" s="70"/>
      <c r="P1408" s="70"/>
      <c r="Q1408" s="70"/>
      <c r="R1408" s="70"/>
      <c r="S1408" s="70"/>
      <c r="T1408" s="70"/>
      <c r="U1408" s="70"/>
      <c r="V1408" s="70"/>
      <c r="W1408" s="70"/>
      <c r="X1408" s="70"/>
      <c r="Y1408" s="70"/>
      <c r="Z1408" s="70"/>
      <c r="AA1408" s="70"/>
      <c r="AB1408" s="70"/>
      <c r="AC1408" s="70"/>
      <c r="AD1408" s="70"/>
    </row>
    <row r="1409" spans="1:30">
      <c r="A1409" s="70"/>
      <c r="B1409" s="70"/>
      <c r="C1409" s="70"/>
      <c r="D1409" s="70"/>
      <c r="E1409" s="70"/>
      <c r="F1409" s="70"/>
      <c r="G1409" s="70"/>
      <c r="H1409" s="70"/>
      <c r="I1409" s="70"/>
      <c r="J1409" s="70"/>
      <c r="K1409" s="70"/>
      <c r="L1409" s="70"/>
      <c r="M1409" s="70"/>
      <c r="N1409" s="70"/>
      <c r="O1409" s="70"/>
      <c r="P1409" s="70"/>
      <c r="Q1409" s="70"/>
      <c r="R1409" s="70"/>
      <c r="S1409" s="70"/>
      <c r="T1409" s="70"/>
      <c r="U1409" s="70"/>
      <c r="V1409" s="70"/>
      <c r="W1409" s="70"/>
      <c r="X1409" s="70"/>
      <c r="Y1409" s="70"/>
      <c r="Z1409" s="70"/>
      <c r="AA1409" s="70"/>
      <c r="AB1409" s="70"/>
      <c r="AC1409" s="70"/>
      <c r="AD1409" s="70"/>
    </row>
    <row r="1410" spans="1:30">
      <c r="A1410" s="70"/>
      <c r="B1410" s="70"/>
      <c r="C1410" s="70"/>
      <c r="D1410" s="70"/>
      <c r="E1410" s="70"/>
      <c r="F1410" s="70"/>
      <c r="G1410" s="70"/>
      <c r="H1410" s="70"/>
      <c r="I1410" s="70"/>
      <c r="J1410" s="70"/>
      <c r="K1410" s="70"/>
      <c r="L1410" s="70"/>
      <c r="M1410" s="70"/>
      <c r="N1410" s="70"/>
      <c r="O1410" s="70"/>
      <c r="P1410" s="70"/>
      <c r="Q1410" s="70"/>
      <c r="R1410" s="70"/>
      <c r="S1410" s="70"/>
      <c r="T1410" s="70"/>
      <c r="U1410" s="70"/>
      <c r="V1410" s="70"/>
      <c r="W1410" s="70"/>
      <c r="X1410" s="70"/>
      <c r="Y1410" s="70"/>
      <c r="Z1410" s="70"/>
      <c r="AA1410" s="70"/>
      <c r="AB1410" s="70"/>
      <c r="AC1410" s="70"/>
      <c r="AD1410" s="70"/>
    </row>
    <row r="1411" spans="1:30">
      <c r="A1411" s="70"/>
      <c r="B1411" s="70"/>
      <c r="C1411" s="70"/>
      <c r="D1411" s="70"/>
      <c r="E1411" s="70"/>
      <c r="F1411" s="70"/>
      <c r="G1411" s="70"/>
      <c r="H1411" s="70"/>
      <c r="I1411" s="70"/>
      <c r="J1411" s="70"/>
      <c r="K1411" s="70"/>
      <c r="L1411" s="70"/>
      <c r="M1411" s="70"/>
      <c r="N1411" s="70"/>
      <c r="O1411" s="70"/>
      <c r="P1411" s="70"/>
      <c r="Q1411" s="70"/>
      <c r="R1411" s="70"/>
      <c r="S1411" s="70"/>
      <c r="T1411" s="70"/>
      <c r="U1411" s="70"/>
      <c r="V1411" s="70"/>
      <c r="W1411" s="70"/>
      <c r="X1411" s="70"/>
      <c r="Y1411" s="70"/>
      <c r="Z1411" s="70"/>
      <c r="AA1411" s="70"/>
      <c r="AB1411" s="70"/>
      <c r="AC1411" s="70"/>
      <c r="AD1411" s="70"/>
    </row>
    <row r="1412" spans="1:30">
      <c r="A1412" s="70"/>
      <c r="B1412" s="70"/>
      <c r="C1412" s="70"/>
      <c r="D1412" s="70"/>
      <c r="E1412" s="70"/>
      <c r="F1412" s="70"/>
      <c r="G1412" s="70"/>
      <c r="H1412" s="70"/>
      <c r="I1412" s="70"/>
      <c r="J1412" s="70"/>
      <c r="K1412" s="70"/>
      <c r="L1412" s="70"/>
      <c r="M1412" s="70"/>
      <c r="N1412" s="70"/>
      <c r="O1412" s="70"/>
      <c r="P1412" s="70"/>
      <c r="Q1412" s="70"/>
      <c r="R1412" s="70"/>
      <c r="S1412" s="70"/>
      <c r="T1412" s="70"/>
      <c r="U1412" s="70"/>
      <c r="V1412" s="70"/>
      <c r="W1412" s="70"/>
      <c r="X1412" s="70"/>
      <c r="Y1412" s="70"/>
      <c r="Z1412" s="70"/>
      <c r="AA1412" s="70"/>
      <c r="AB1412" s="70"/>
      <c r="AC1412" s="70"/>
      <c r="AD1412" s="70"/>
    </row>
    <row r="1413" spans="1:30">
      <c r="A1413" s="70"/>
      <c r="B1413" s="70"/>
      <c r="C1413" s="70"/>
      <c r="D1413" s="70"/>
      <c r="E1413" s="70"/>
      <c r="F1413" s="70"/>
      <c r="G1413" s="70"/>
      <c r="H1413" s="70"/>
      <c r="I1413" s="70"/>
      <c r="J1413" s="70"/>
      <c r="K1413" s="70"/>
      <c r="L1413" s="70"/>
      <c r="M1413" s="70"/>
      <c r="N1413" s="70"/>
      <c r="O1413" s="70"/>
      <c r="P1413" s="70"/>
      <c r="Q1413" s="70"/>
      <c r="R1413" s="70"/>
      <c r="S1413" s="70"/>
      <c r="T1413" s="70"/>
      <c r="U1413" s="70"/>
      <c r="V1413" s="70"/>
      <c r="W1413" s="70"/>
      <c r="X1413" s="70"/>
      <c r="Y1413" s="70"/>
      <c r="Z1413" s="70"/>
      <c r="AA1413" s="70"/>
      <c r="AB1413" s="70"/>
      <c r="AC1413" s="70"/>
      <c r="AD1413" s="70"/>
    </row>
  </sheetData>
  <dataValidations disablePrompts="1" count="1">
    <dataValidation type="list" allowBlank="1" showInputMessage="1" showErrorMessage="1" sqref="B5:B293">
      <formula1>INDIRECT("MaterialTypeLookup[Name]")</formula1>
    </dataValidation>
  </dataValidations>
  <pageMargins left="0.7" right="0.7" top="0.75" bottom="0.75" header="0.3" footer="0.3"/>
  <pageSetup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85"/>
  <sheetViews>
    <sheetView workbookViewId="0">
      <selection activeCell="J13" sqref="A13:J17"/>
    </sheetView>
  </sheetViews>
  <sheetFormatPr defaultRowHeight="15"/>
  <cols>
    <col min="1" max="1" width="4.7109375" customWidth="1"/>
    <col min="2" max="2" width="39.42578125" customWidth="1"/>
    <col min="3" max="3" width="3.7109375" customWidth="1"/>
    <col min="4" max="4" width="33.42578125" customWidth="1"/>
    <col min="5" max="5" width="4.28515625" customWidth="1"/>
    <col min="6" max="6" width="20.85546875" customWidth="1"/>
    <col min="7" max="7" width="4" customWidth="1"/>
    <col min="8" max="8" width="24.5703125" customWidth="1"/>
    <col min="9" max="9" width="4" customWidth="1"/>
    <col min="10" max="10" width="24.42578125" bestFit="1" customWidth="1"/>
    <col min="11" max="11" width="4.42578125" customWidth="1"/>
    <col min="12" max="12" width="27.5703125" bestFit="1" customWidth="1"/>
    <col min="13" max="13" width="4.85546875" customWidth="1"/>
    <col min="14" max="14" width="23.7109375" bestFit="1" customWidth="1"/>
  </cols>
  <sheetData>
    <row r="1" spans="2:14">
      <c r="B1" t="s">
        <v>1912</v>
      </c>
    </row>
    <row r="3" spans="2:14">
      <c r="B3" s="31" t="s">
        <v>1820</v>
      </c>
      <c r="C3" s="31"/>
      <c r="D3" s="31" t="s">
        <v>1819</v>
      </c>
      <c r="E3" s="31"/>
      <c r="F3" s="31" t="s">
        <v>1821</v>
      </c>
      <c r="G3" s="31"/>
      <c r="H3" s="31" t="s">
        <v>1822</v>
      </c>
      <c r="I3" s="31"/>
      <c r="J3" s="31" t="s">
        <v>1823</v>
      </c>
      <c r="K3" s="31"/>
      <c r="L3" s="31" t="s">
        <v>1824</v>
      </c>
      <c r="M3" s="31"/>
      <c r="N3" s="31" t="s">
        <v>1825</v>
      </c>
    </row>
    <row r="4" spans="2:14">
      <c r="B4" t="s">
        <v>1103</v>
      </c>
      <c r="D4" t="s">
        <v>1103</v>
      </c>
      <c r="F4" t="s">
        <v>1103</v>
      </c>
      <c r="H4" t="s">
        <v>1103</v>
      </c>
      <c r="J4" t="s">
        <v>1103</v>
      </c>
      <c r="L4" t="s">
        <v>1103</v>
      </c>
      <c r="N4" t="s">
        <v>1103</v>
      </c>
    </row>
    <row r="5" spans="2:14">
      <c r="B5" s="57" t="s">
        <v>1061</v>
      </c>
      <c r="D5" t="s">
        <v>1062</v>
      </c>
      <c r="F5" t="s">
        <v>797</v>
      </c>
      <c r="H5" t="s">
        <v>814</v>
      </c>
      <c r="J5" t="s">
        <v>743</v>
      </c>
      <c r="L5" t="s">
        <v>636</v>
      </c>
      <c r="N5" t="s">
        <v>1206</v>
      </c>
    </row>
    <row r="6" spans="2:14">
      <c r="B6" s="57" t="s">
        <v>1063</v>
      </c>
      <c r="D6" t="s">
        <v>1064</v>
      </c>
      <c r="F6" t="s">
        <v>767</v>
      </c>
      <c r="H6" t="s">
        <v>807</v>
      </c>
      <c r="J6" t="s">
        <v>744</v>
      </c>
      <c r="L6" t="s">
        <v>637</v>
      </c>
      <c r="N6" t="s">
        <v>1387</v>
      </c>
    </row>
    <row r="7" spans="2:14">
      <c r="B7" s="57" t="s">
        <v>1065</v>
      </c>
      <c r="D7" t="s">
        <v>1066</v>
      </c>
      <c r="F7" t="s">
        <v>798</v>
      </c>
      <c r="H7" t="s">
        <v>804</v>
      </c>
      <c r="J7" t="s">
        <v>745</v>
      </c>
      <c r="L7" t="s">
        <v>638</v>
      </c>
      <c r="N7" t="s">
        <v>1221</v>
      </c>
    </row>
    <row r="8" spans="2:14">
      <c r="B8" s="57" t="s">
        <v>1067</v>
      </c>
      <c r="D8" t="s">
        <v>1773</v>
      </c>
      <c r="F8" t="s">
        <v>1926</v>
      </c>
      <c r="H8" t="s">
        <v>828</v>
      </c>
      <c r="J8" t="s">
        <v>746</v>
      </c>
      <c r="L8" t="s">
        <v>943</v>
      </c>
      <c r="N8" t="s">
        <v>1304</v>
      </c>
    </row>
    <row r="9" spans="2:14">
      <c r="B9" s="57" t="s">
        <v>1068</v>
      </c>
      <c r="D9" t="s">
        <v>1069</v>
      </c>
      <c r="F9" t="s">
        <v>750</v>
      </c>
      <c r="H9" t="s">
        <v>821</v>
      </c>
      <c r="J9" t="s">
        <v>987</v>
      </c>
      <c r="L9" t="s">
        <v>947</v>
      </c>
      <c r="N9" t="s">
        <v>1210</v>
      </c>
    </row>
    <row r="10" spans="2:14">
      <c r="B10" s="57" t="s">
        <v>1070</v>
      </c>
      <c r="D10" t="s">
        <v>1071</v>
      </c>
      <c r="F10" t="s">
        <v>793</v>
      </c>
      <c r="H10" t="s">
        <v>2154</v>
      </c>
      <c r="J10" s="70" t="s">
        <v>2195</v>
      </c>
      <c r="N10" t="s">
        <v>1917</v>
      </c>
    </row>
    <row r="11" spans="2:14">
      <c r="B11" s="57" t="s">
        <v>1072</v>
      </c>
      <c r="D11" t="s">
        <v>1073</v>
      </c>
      <c r="F11" t="s">
        <v>796</v>
      </c>
      <c r="H11" t="s">
        <v>838</v>
      </c>
    </row>
    <row r="12" spans="2:14">
      <c r="B12" s="57" t="s">
        <v>1074</v>
      </c>
      <c r="D12" t="s">
        <v>1075</v>
      </c>
      <c r="F12" t="s">
        <v>800</v>
      </c>
      <c r="H12" t="s">
        <v>846</v>
      </c>
    </row>
    <row r="13" spans="2:14">
      <c r="B13" s="57" t="s">
        <v>1076</v>
      </c>
      <c r="D13" t="s">
        <v>1077</v>
      </c>
      <c r="F13" t="s">
        <v>766</v>
      </c>
      <c r="H13" t="s">
        <v>819</v>
      </c>
    </row>
    <row r="14" spans="2:14">
      <c r="B14" s="57" t="s">
        <v>1078</v>
      </c>
      <c r="D14" t="s">
        <v>1079</v>
      </c>
      <c r="F14" t="s">
        <v>799</v>
      </c>
      <c r="H14" t="s">
        <v>829</v>
      </c>
    </row>
    <row r="15" spans="2:14">
      <c r="B15" s="57" t="s">
        <v>1080</v>
      </c>
      <c r="D15" t="s">
        <v>1081</v>
      </c>
      <c r="F15" t="s">
        <v>794</v>
      </c>
      <c r="H15" t="s">
        <v>815</v>
      </c>
    </row>
    <row r="16" spans="2:14">
      <c r="B16" s="58" t="s">
        <v>1082</v>
      </c>
      <c r="D16" t="s">
        <v>1083</v>
      </c>
      <c r="F16" t="s">
        <v>801</v>
      </c>
      <c r="H16" t="s">
        <v>774</v>
      </c>
    </row>
    <row r="17" spans="2:8">
      <c r="B17" s="57" t="s">
        <v>1084</v>
      </c>
      <c r="D17" t="s">
        <v>1774</v>
      </c>
      <c r="F17" t="s">
        <v>795</v>
      </c>
      <c r="H17" t="s">
        <v>849</v>
      </c>
    </row>
    <row r="18" spans="2:8">
      <c r="B18" s="57" t="s">
        <v>1085</v>
      </c>
      <c r="D18" t="s">
        <v>2214</v>
      </c>
      <c r="F18" t="s">
        <v>769</v>
      </c>
      <c r="H18" t="s">
        <v>750</v>
      </c>
    </row>
    <row r="19" spans="2:8">
      <c r="B19" s="57" t="s">
        <v>1086</v>
      </c>
      <c r="D19" t="s">
        <v>2215</v>
      </c>
      <c r="H19" t="s">
        <v>818</v>
      </c>
    </row>
    <row r="20" spans="2:8">
      <c r="B20" s="57" t="s">
        <v>1087</v>
      </c>
      <c r="D20" t="s">
        <v>2216</v>
      </c>
      <c r="H20" t="s">
        <v>837</v>
      </c>
    </row>
    <row r="21" spans="2:8">
      <c r="B21" s="57" t="s">
        <v>1088</v>
      </c>
      <c r="D21" t="s">
        <v>2217</v>
      </c>
      <c r="H21" t="s">
        <v>847</v>
      </c>
    </row>
    <row r="22" spans="2:8">
      <c r="B22" s="57" t="s">
        <v>1089</v>
      </c>
      <c r="H22" t="s">
        <v>824</v>
      </c>
    </row>
    <row r="23" spans="2:8">
      <c r="B23" s="57" t="s">
        <v>1090</v>
      </c>
      <c r="H23" t="s">
        <v>779</v>
      </c>
    </row>
    <row r="24" spans="2:8">
      <c r="B24" s="57" t="s">
        <v>1091</v>
      </c>
      <c r="H24" t="s">
        <v>817</v>
      </c>
    </row>
    <row r="25" spans="2:8">
      <c r="B25" s="57" t="s">
        <v>1092</v>
      </c>
      <c r="H25" t="s">
        <v>820</v>
      </c>
    </row>
    <row r="26" spans="2:8">
      <c r="B26" s="58" t="s">
        <v>1093</v>
      </c>
      <c r="H26" t="s">
        <v>836</v>
      </c>
    </row>
    <row r="27" spans="2:8">
      <c r="B27" s="57" t="s">
        <v>1094</v>
      </c>
      <c r="H27" t="s">
        <v>834</v>
      </c>
    </row>
    <row r="28" spans="2:8">
      <c r="B28" s="57" t="s">
        <v>1095</v>
      </c>
      <c r="H28" t="s">
        <v>809</v>
      </c>
    </row>
    <row r="29" spans="2:8">
      <c r="B29" s="57" t="s">
        <v>1096</v>
      </c>
      <c r="H29" t="s">
        <v>766</v>
      </c>
    </row>
    <row r="30" spans="2:8">
      <c r="H30" t="s">
        <v>842</v>
      </c>
    </row>
    <row r="31" spans="2:8">
      <c r="H31" t="s">
        <v>989</v>
      </c>
    </row>
    <row r="32" spans="2:8">
      <c r="H32" t="s">
        <v>854</v>
      </c>
    </row>
    <row r="33" spans="8:8">
      <c r="H33" t="s">
        <v>1052</v>
      </c>
    </row>
    <row r="34" spans="8:8">
      <c r="H34" t="s">
        <v>1007</v>
      </c>
    </row>
    <row r="35" spans="8:8">
      <c r="H35" t="s">
        <v>805</v>
      </c>
    </row>
    <row r="36" spans="8:8">
      <c r="H36" t="s">
        <v>844</v>
      </c>
    </row>
    <row r="37" spans="8:8">
      <c r="H37" t="s">
        <v>831</v>
      </c>
    </row>
    <row r="38" spans="8:8">
      <c r="H38" t="s">
        <v>1006</v>
      </c>
    </row>
    <row r="39" spans="8:8">
      <c r="H39" t="s">
        <v>1045</v>
      </c>
    </row>
    <row r="40" spans="8:8">
      <c r="H40" t="s">
        <v>780</v>
      </c>
    </row>
    <row r="41" spans="8:8">
      <c r="H41" t="s">
        <v>813</v>
      </c>
    </row>
    <row r="42" spans="8:8">
      <c r="H42" t="s">
        <v>1009</v>
      </c>
    </row>
    <row r="43" spans="8:8">
      <c r="H43" t="s">
        <v>1944</v>
      </c>
    </row>
    <row r="44" spans="8:8">
      <c r="H44" t="s">
        <v>1943</v>
      </c>
    </row>
    <row r="45" spans="8:8">
      <c r="H45" t="s">
        <v>1053</v>
      </c>
    </row>
    <row r="46" spans="8:8">
      <c r="H46" t="s">
        <v>862</v>
      </c>
    </row>
    <row r="47" spans="8:8">
      <c r="H47" t="s">
        <v>802</v>
      </c>
    </row>
    <row r="48" spans="8:8">
      <c r="H48" t="s">
        <v>822</v>
      </c>
    </row>
    <row r="49" spans="8:8">
      <c r="H49" t="s">
        <v>816</v>
      </c>
    </row>
    <row r="50" spans="8:8">
      <c r="H50" t="s">
        <v>839</v>
      </c>
    </row>
    <row r="51" spans="8:8">
      <c r="H51" t="s">
        <v>841</v>
      </c>
    </row>
    <row r="52" spans="8:8">
      <c r="H52" t="s">
        <v>857</v>
      </c>
    </row>
    <row r="53" spans="8:8">
      <c r="H53" t="s">
        <v>812</v>
      </c>
    </row>
    <row r="54" spans="8:8">
      <c r="H54" t="s">
        <v>855</v>
      </c>
    </row>
    <row r="55" spans="8:8">
      <c r="H55" t="s">
        <v>808</v>
      </c>
    </row>
    <row r="56" spans="8:8">
      <c r="H56" t="s">
        <v>852</v>
      </c>
    </row>
    <row r="57" spans="8:8">
      <c r="H57" t="s">
        <v>860</v>
      </c>
    </row>
    <row r="58" spans="8:8">
      <c r="H58" t="s">
        <v>840</v>
      </c>
    </row>
    <row r="59" spans="8:8">
      <c r="H59" t="s">
        <v>826</v>
      </c>
    </row>
    <row r="60" spans="8:8">
      <c r="H60" t="s">
        <v>810</v>
      </c>
    </row>
    <row r="61" spans="8:8">
      <c r="H61" t="s">
        <v>823</v>
      </c>
    </row>
    <row r="62" spans="8:8">
      <c r="H62" t="s">
        <v>827</v>
      </c>
    </row>
    <row r="63" spans="8:8">
      <c r="H63" t="s">
        <v>859</v>
      </c>
    </row>
    <row r="64" spans="8:8">
      <c r="H64" t="s">
        <v>843</v>
      </c>
    </row>
    <row r="65" spans="8:8">
      <c r="H65" t="s">
        <v>811</v>
      </c>
    </row>
    <row r="66" spans="8:8">
      <c r="H66" t="s">
        <v>835</v>
      </c>
    </row>
    <row r="67" spans="8:8">
      <c r="H67" t="s">
        <v>618</v>
      </c>
    </row>
    <row r="68" spans="8:8">
      <c r="H68" t="s">
        <v>832</v>
      </c>
    </row>
    <row r="69" spans="8:8">
      <c r="H69" t="s">
        <v>732</v>
      </c>
    </row>
    <row r="70" spans="8:8">
      <c r="H70" t="s">
        <v>853</v>
      </c>
    </row>
    <row r="71" spans="8:8">
      <c r="H71" t="s">
        <v>848</v>
      </c>
    </row>
    <row r="72" spans="8:8">
      <c r="H72" t="s">
        <v>833</v>
      </c>
    </row>
    <row r="73" spans="8:8">
      <c r="H73" t="s">
        <v>604</v>
      </c>
    </row>
    <row r="74" spans="8:8">
      <c r="H74" t="s">
        <v>845</v>
      </c>
    </row>
    <row r="75" spans="8:8">
      <c r="H75" t="s">
        <v>858</v>
      </c>
    </row>
    <row r="76" spans="8:8">
      <c r="H76" t="s">
        <v>825</v>
      </c>
    </row>
    <row r="77" spans="8:8">
      <c r="H77" t="s">
        <v>803</v>
      </c>
    </row>
    <row r="78" spans="8:8">
      <c r="H78" t="s">
        <v>851</v>
      </c>
    </row>
    <row r="79" spans="8:8">
      <c r="H79" t="s">
        <v>856</v>
      </c>
    </row>
    <row r="80" spans="8:8">
      <c r="H80" t="s">
        <v>861</v>
      </c>
    </row>
    <row r="81" spans="8:8">
      <c r="H81" t="s">
        <v>806</v>
      </c>
    </row>
    <row r="82" spans="8:8">
      <c r="H82" t="s">
        <v>850</v>
      </c>
    </row>
    <row r="83" spans="8:8">
      <c r="H83" t="s">
        <v>830</v>
      </c>
    </row>
    <row r="84" spans="8:8">
      <c r="H84" t="s">
        <v>1724</v>
      </c>
    </row>
    <row r="85" spans="8:8">
      <c r="H85" t="s">
        <v>1924</v>
      </c>
    </row>
  </sheetData>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workbookViewId="0">
      <pane ySplit="3" topLeftCell="A4" activePane="bottomLeft" state="frozen"/>
      <selection pane="bottomLeft" activeCell="A4" sqref="A4"/>
    </sheetView>
  </sheetViews>
  <sheetFormatPr defaultRowHeight="15"/>
  <cols>
    <col min="1" max="1" width="20.7109375" customWidth="1"/>
  </cols>
  <sheetData>
    <row r="1" spans="1:1">
      <c r="A1" t="s">
        <v>1766</v>
      </c>
    </row>
    <row r="3" spans="1:1">
      <c r="A3" t="s">
        <v>1103</v>
      </c>
    </row>
    <row r="4" spans="1:1">
      <c r="A4" s="65" t="s">
        <v>947</v>
      </c>
    </row>
    <row r="5" spans="1:1">
      <c r="A5" s="65" t="s">
        <v>1725</v>
      </c>
    </row>
    <row r="6" spans="1:1">
      <c r="A6" t="s">
        <v>987</v>
      </c>
    </row>
    <row r="7" spans="1:1">
      <c r="A7" s="65" t="s">
        <v>636</v>
      </c>
    </row>
    <row r="8" spans="1:1">
      <c r="A8" s="65" t="s">
        <v>637</v>
      </c>
    </row>
    <row r="9" spans="1:1">
      <c r="A9" s="65" t="s">
        <v>638</v>
      </c>
    </row>
    <row r="10" spans="1:1">
      <c r="A10" s="65" t="s">
        <v>743</v>
      </c>
    </row>
    <row r="11" spans="1:1">
      <c r="A11" s="65" t="s">
        <v>744</v>
      </c>
    </row>
    <row r="12" spans="1:1">
      <c r="A12" s="65" t="s">
        <v>745</v>
      </c>
    </row>
    <row r="13" spans="1:1">
      <c r="A13" s="65" t="s">
        <v>746</v>
      </c>
    </row>
    <row r="14" spans="1:1">
      <c r="A14" s="65" t="s">
        <v>2195</v>
      </c>
    </row>
    <row r="15" spans="1:1">
      <c r="A15" s="65" t="s">
        <v>943</v>
      </c>
    </row>
    <row r="16" spans="1:1">
      <c r="A16" s="65" t="s">
        <v>1769</v>
      </c>
    </row>
    <row r="17" spans="1:1">
      <c r="A17" s="65" t="s">
        <v>1770</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workbookViewId="0">
      <pane ySplit="3" topLeftCell="A4" activePane="bottomLeft" state="frozen"/>
      <selection pane="bottomLeft" activeCell="A4" sqref="A4"/>
    </sheetView>
  </sheetViews>
  <sheetFormatPr defaultRowHeight="15"/>
  <cols>
    <col min="1" max="1" width="20.7109375" customWidth="1"/>
    <col min="2" max="2" width="17.7109375" customWidth="1"/>
    <col min="3" max="3" width="28" customWidth="1"/>
    <col min="4" max="4" width="24.7109375" bestFit="1" customWidth="1"/>
  </cols>
  <sheetData>
    <row r="1" spans="1:4">
      <c r="A1" t="s">
        <v>1767</v>
      </c>
    </row>
    <row r="2" spans="1:4">
      <c r="A2">
        <v>0</v>
      </c>
      <c r="B2">
        <v>1</v>
      </c>
      <c r="C2">
        <v>2</v>
      </c>
      <c r="D2">
        <v>3</v>
      </c>
    </row>
    <row r="3" spans="1:4">
      <c r="A3" t="s">
        <v>1103</v>
      </c>
      <c r="B3" t="s">
        <v>1166</v>
      </c>
      <c r="C3" t="s">
        <v>1167</v>
      </c>
      <c r="D3" t="s">
        <v>1913</v>
      </c>
    </row>
    <row r="4" spans="1:4">
      <c r="A4" s="65" t="s">
        <v>1129</v>
      </c>
      <c r="B4" s="65" t="s">
        <v>1725</v>
      </c>
    </row>
    <row r="5" spans="1:4">
      <c r="A5" s="65" t="s">
        <v>1130</v>
      </c>
      <c r="B5" s="65" t="s">
        <v>1725</v>
      </c>
    </row>
    <row r="6" spans="1:4">
      <c r="A6" s="65" t="s">
        <v>1168</v>
      </c>
      <c r="B6" s="65" t="s">
        <v>1725</v>
      </c>
    </row>
    <row r="7" spans="1:4">
      <c r="A7" s="65" t="s">
        <v>1169</v>
      </c>
      <c r="B7" s="65" t="s">
        <v>1725</v>
      </c>
    </row>
    <row r="8" spans="1:4">
      <c r="A8" s="65" t="s">
        <v>1170</v>
      </c>
      <c r="B8" s="65" t="s">
        <v>1725</v>
      </c>
    </row>
    <row r="9" spans="1:4">
      <c r="A9" s="65" t="s">
        <v>1171</v>
      </c>
      <c r="B9" s="65" t="s">
        <v>1725</v>
      </c>
    </row>
    <row r="10" spans="1:4">
      <c r="A10" s="65" t="s">
        <v>1172</v>
      </c>
      <c r="B10" s="65" t="s">
        <v>1725</v>
      </c>
    </row>
    <row r="11" spans="1:4">
      <c r="A11" s="65" t="s">
        <v>1173</v>
      </c>
      <c r="B11" s="65" t="s">
        <v>1725</v>
      </c>
    </row>
    <row r="12" spans="1:4">
      <c r="A12" s="65" t="s">
        <v>1174</v>
      </c>
      <c r="B12" s="65" t="s">
        <v>1725</v>
      </c>
    </row>
    <row r="13" spans="1:4">
      <c r="A13" s="65" t="s">
        <v>1175</v>
      </c>
      <c r="B13" s="65" t="s">
        <v>1725</v>
      </c>
    </row>
    <row r="14" spans="1:4">
      <c r="A14" s="65" t="s">
        <v>1176</v>
      </c>
      <c r="B14" s="65" t="s">
        <v>1725</v>
      </c>
    </row>
    <row r="15" spans="1:4">
      <c r="A15" s="65" t="s">
        <v>1177</v>
      </c>
      <c r="B15" s="65" t="s">
        <v>1725</v>
      </c>
    </row>
    <row r="16" spans="1:4">
      <c r="A16" s="65" t="s">
        <v>1178</v>
      </c>
      <c r="B16" s="65" t="s">
        <v>1725</v>
      </c>
    </row>
    <row r="17" spans="1:2">
      <c r="A17" s="65" t="s">
        <v>1179</v>
      </c>
      <c r="B17" s="65" t="s">
        <v>1725</v>
      </c>
    </row>
    <row r="18" spans="1:2">
      <c r="A18" s="65" t="s">
        <v>1180</v>
      </c>
      <c r="B18" s="65" t="s">
        <v>1725</v>
      </c>
    </row>
    <row r="19" spans="1:2">
      <c r="A19" s="65" t="s">
        <v>1181</v>
      </c>
      <c r="B19" s="65" t="s">
        <v>1725</v>
      </c>
    </row>
    <row r="20" spans="1:2">
      <c r="A20" s="65" t="s">
        <v>1182</v>
      </c>
      <c r="B20" s="65" t="s">
        <v>1725</v>
      </c>
    </row>
    <row r="21" spans="1:2">
      <c r="A21" s="65" t="s">
        <v>1183</v>
      </c>
      <c r="B21" s="65" t="s">
        <v>1725</v>
      </c>
    </row>
    <row r="22" spans="1:2">
      <c r="A22" s="65" t="s">
        <v>1184</v>
      </c>
      <c r="B22" s="65" t="s">
        <v>1725</v>
      </c>
    </row>
    <row r="23" spans="1:2">
      <c r="A23" s="65" t="s">
        <v>1185</v>
      </c>
      <c r="B23" s="65" t="s">
        <v>1769</v>
      </c>
    </row>
    <row r="24" spans="1:2">
      <c r="A24" s="65" t="s">
        <v>1186</v>
      </c>
      <c r="B24" s="65" t="s">
        <v>1769</v>
      </c>
    </row>
    <row r="25" spans="1:2">
      <c r="A25" s="65" t="s">
        <v>1187</v>
      </c>
      <c r="B25" s="65" t="s">
        <v>1769</v>
      </c>
    </row>
    <row r="26" spans="1:2">
      <c r="A26" s="65" t="s">
        <v>1188</v>
      </c>
      <c r="B26" s="65" t="s">
        <v>1769</v>
      </c>
    </row>
    <row r="27" spans="1:2">
      <c r="A27" s="65" t="s">
        <v>1189</v>
      </c>
      <c r="B27" s="65" t="s">
        <v>1769</v>
      </c>
    </row>
    <row r="28" spans="1:2">
      <c r="A28" s="65" t="s">
        <v>1190</v>
      </c>
      <c r="B28" s="65" t="s">
        <v>1769</v>
      </c>
    </row>
    <row r="29" spans="1:2">
      <c r="A29" s="65" t="s">
        <v>1191</v>
      </c>
      <c r="B29" s="65" t="s">
        <v>1769</v>
      </c>
    </row>
    <row r="30" spans="1:2">
      <c r="A30" s="65" t="s">
        <v>1192</v>
      </c>
      <c r="B30" s="65" t="s">
        <v>1769</v>
      </c>
    </row>
    <row r="31" spans="1:2">
      <c r="A31" s="65" t="s">
        <v>1193</v>
      </c>
      <c r="B31" s="65" t="s">
        <v>1769</v>
      </c>
    </row>
    <row r="32" spans="1:2">
      <c r="A32" s="65" t="s">
        <v>1194</v>
      </c>
      <c r="B32" s="65" t="s">
        <v>1769</v>
      </c>
    </row>
    <row r="33" spans="1:2">
      <c r="A33" s="65" t="s">
        <v>1195</v>
      </c>
      <c r="B33" s="65" t="s">
        <v>1770</v>
      </c>
    </row>
    <row r="34" spans="1:2">
      <c r="A34" s="65" t="s">
        <v>1196</v>
      </c>
      <c r="B34" s="65" t="s">
        <v>1770</v>
      </c>
    </row>
    <row r="35" spans="1:2">
      <c r="A35" s="65" t="s">
        <v>1197</v>
      </c>
      <c r="B35" s="65" t="s">
        <v>1770</v>
      </c>
    </row>
    <row r="36" spans="1:2">
      <c r="A36" s="65" t="s">
        <v>1198</v>
      </c>
      <c r="B36" s="65" t="s">
        <v>1770</v>
      </c>
    </row>
    <row r="37" spans="1:2">
      <c r="A37" s="65" t="s">
        <v>1199</v>
      </c>
      <c r="B37" s="65" t="s">
        <v>1770</v>
      </c>
    </row>
    <row r="38" spans="1:2">
      <c r="A38" s="65" t="s">
        <v>1200</v>
      </c>
      <c r="B38" s="65" t="s">
        <v>1770</v>
      </c>
    </row>
    <row r="39" spans="1:2">
      <c r="A39" s="65" t="s">
        <v>1201</v>
      </c>
      <c r="B39" s="65" t="s">
        <v>1770</v>
      </c>
    </row>
    <row r="40" spans="1:2">
      <c r="A40" s="65" t="s">
        <v>1202</v>
      </c>
      <c r="B40" s="65" t="s">
        <v>1770</v>
      </c>
    </row>
    <row r="41" spans="1:2">
      <c r="A41" s="65" t="s">
        <v>1203</v>
      </c>
      <c r="B41" s="65" t="s">
        <v>1770</v>
      </c>
    </row>
    <row r="42" spans="1:2">
      <c r="A42" s="65" t="s">
        <v>1204</v>
      </c>
      <c r="B42" s="65" t="s">
        <v>1770</v>
      </c>
    </row>
  </sheetData>
  <dataValidations count="1">
    <dataValidation type="list" allowBlank="1" showInputMessage="1" showErrorMessage="1" sqref="B4:B42">
      <formula1>INDIRECT("StandardsTable[Name]")</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57"/>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ColWidth="30.7109375" defaultRowHeight="15"/>
  <sheetData>
    <row r="1" spans="1:40">
      <c r="A1" t="s">
        <v>1768</v>
      </c>
    </row>
    <row r="2" spans="1:40">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c r="AC2">
        <v>28</v>
      </c>
      <c r="AD2">
        <v>29</v>
      </c>
      <c r="AE2">
        <v>30</v>
      </c>
      <c r="AF2">
        <v>31</v>
      </c>
      <c r="AG2">
        <v>32</v>
      </c>
      <c r="AH2">
        <v>33</v>
      </c>
      <c r="AI2">
        <v>34</v>
      </c>
      <c r="AJ2">
        <v>35</v>
      </c>
      <c r="AK2">
        <v>36</v>
      </c>
      <c r="AL2">
        <v>37</v>
      </c>
      <c r="AM2">
        <v>38</v>
      </c>
      <c r="AN2">
        <v>39</v>
      </c>
    </row>
    <row r="3" spans="1:40">
      <c r="A3" t="s">
        <v>1103</v>
      </c>
      <c r="B3" t="s">
        <v>1104</v>
      </c>
      <c r="C3" t="s">
        <v>1726</v>
      </c>
      <c r="D3" t="s">
        <v>1727</v>
      </c>
      <c r="E3" t="s">
        <v>1728</v>
      </c>
      <c r="F3" t="s">
        <v>1729</v>
      </c>
      <c r="G3" t="s">
        <v>1730</v>
      </c>
      <c r="H3" t="s">
        <v>1731</v>
      </c>
      <c r="I3" t="s">
        <v>1732</v>
      </c>
      <c r="J3" t="s">
        <v>1733</v>
      </c>
      <c r="K3" t="s">
        <v>1734</v>
      </c>
      <c r="L3" t="s">
        <v>1735</v>
      </c>
      <c r="M3" t="s">
        <v>1736</v>
      </c>
      <c r="N3" t="s">
        <v>1737</v>
      </c>
      <c r="O3" t="s">
        <v>1738</v>
      </c>
      <c r="P3" t="s">
        <v>1739</v>
      </c>
      <c r="Q3" t="s">
        <v>1740</v>
      </c>
      <c r="R3" t="s">
        <v>1741</v>
      </c>
      <c r="S3" t="s">
        <v>1742</v>
      </c>
      <c r="T3" t="s">
        <v>1743</v>
      </c>
      <c r="U3" t="s">
        <v>1744</v>
      </c>
      <c r="V3" t="s">
        <v>1745</v>
      </c>
      <c r="W3" t="s">
        <v>1746</v>
      </c>
      <c r="X3" t="s">
        <v>1747</v>
      </c>
      <c r="Y3" t="s">
        <v>1748</v>
      </c>
      <c r="Z3" t="s">
        <v>1749</v>
      </c>
      <c r="AA3" t="s">
        <v>1750</v>
      </c>
      <c r="AB3" t="s">
        <v>1751</v>
      </c>
      <c r="AC3" t="s">
        <v>1752</v>
      </c>
      <c r="AD3" t="s">
        <v>1753</v>
      </c>
      <c r="AE3" t="s">
        <v>1754</v>
      </c>
      <c r="AF3" t="s">
        <v>1755</v>
      </c>
      <c r="AG3" t="s">
        <v>1756</v>
      </c>
      <c r="AH3" t="s">
        <v>1757</v>
      </c>
      <c r="AI3" t="s">
        <v>1758</v>
      </c>
      <c r="AJ3" t="s">
        <v>1759</v>
      </c>
      <c r="AK3" t="s">
        <v>1760</v>
      </c>
      <c r="AL3" t="s">
        <v>1761</v>
      </c>
      <c r="AM3" t="s">
        <v>1763</v>
      </c>
      <c r="AN3" t="s">
        <v>1764</v>
      </c>
    </row>
    <row r="4" spans="1:40">
      <c r="A4" s="66" t="s">
        <v>1762</v>
      </c>
      <c r="B4" s="65" t="s">
        <v>1129</v>
      </c>
      <c r="C4" s="65" t="s">
        <v>1130</v>
      </c>
      <c r="D4" s="65" t="s">
        <v>1168</v>
      </c>
      <c r="E4" s="65" t="s">
        <v>1169</v>
      </c>
      <c r="F4" s="65" t="s">
        <v>1170</v>
      </c>
      <c r="G4" s="65" t="s">
        <v>1171</v>
      </c>
      <c r="H4" s="65" t="s">
        <v>1172</v>
      </c>
      <c r="I4" s="65" t="s">
        <v>1173</v>
      </c>
      <c r="J4" s="65" t="s">
        <v>1174</v>
      </c>
      <c r="K4" s="65" t="s">
        <v>1175</v>
      </c>
      <c r="L4" s="65" t="s">
        <v>1176</v>
      </c>
      <c r="M4" s="65" t="s">
        <v>1177</v>
      </c>
      <c r="N4" s="65" t="s">
        <v>1178</v>
      </c>
      <c r="O4" s="65" t="s">
        <v>1179</v>
      </c>
      <c r="P4" s="65" t="s">
        <v>1180</v>
      </c>
      <c r="Q4" s="65" t="s">
        <v>1181</v>
      </c>
      <c r="R4" s="65" t="s">
        <v>1182</v>
      </c>
      <c r="S4" s="65" t="s">
        <v>1183</v>
      </c>
      <c r="T4" s="65" t="s">
        <v>1184</v>
      </c>
      <c r="U4" s="65" t="s">
        <v>1185</v>
      </c>
      <c r="V4" s="65" t="s">
        <v>1186</v>
      </c>
      <c r="W4" s="65" t="s">
        <v>1187</v>
      </c>
      <c r="X4" s="65" t="s">
        <v>1188</v>
      </c>
      <c r="Y4" s="65" t="s">
        <v>1189</v>
      </c>
      <c r="Z4" s="65" t="s">
        <v>1190</v>
      </c>
      <c r="AA4" s="65" t="s">
        <v>1191</v>
      </c>
      <c r="AB4" s="65" t="s">
        <v>1192</v>
      </c>
      <c r="AC4" s="65" t="s">
        <v>1193</v>
      </c>
      <c r="AD4" s="65" t="s">
        <v>1194</v>
      </c>
      <c r="AE4" s="65" t="s">
        <v>1195</v>
      </c>
      <c r="AF4" s="65" t="s">
        <v>1196</v>
      </c>
      <c r="AG4" s="65" t="s">
        <v>1197</v>
      </c>
      <c r="AH4" s="65" t="s">
        <v>1198</v>
      </c>
      <c r="AI4" s="65" t="s">
        <v>1199</v>
      </c>
      <c r="AJ4" s="65" t="s">
        <v>1200</v>
      </c>
      <c r="AK4" s="65" t="s">
        <v>1201</v>
      </c>
      <c r="AL4" s="65" t="s">
        <v>1202</v>
      </c>
      <c r="AM4" s="65" t="s">
        <v>1203</v>
      </c>
      <c r="AN4" s="65" t="s">
        <v>1204</v>
      </c>
    </row>
    <row r="5" spans="1:40">
      <c r="A5" s="66" t="s">
        <v>1775</v>
      </c>
      <c r="B5" s="65" t="s">
        <v>1129</v>
      </c>
      <c r="C5" s="65" t="s">
        <v>1130</v>
      </c>
    </row>
    <row r="6" spans="1:40">
      <c r="A6" s="66" t="s">
        <v>1776</v>
      </c>
      <c r="B6" s="65" t="s">
        <v>1129</v>
      </c>
      <c r="C6" s="65" t="s">
        <v>1130</v>
      </c>
      <c r="D6" s="65" t="s">
        <v>1168</v>
      </c>
      <c r="E6" s="65" t="s">
        <v>1169</v>
      </c>
    </row>
    <row r="7" spans="1:40">
      <c r="A7" t="s">
        <v>791</v>
      </c>
      <c r="B7" s="65" t="s">
        <v>1129</v>
      </c>
      <c r="C7" s="65" t="s">
        <v>1130</v>
      </c>
      <c r="D7" s="65" t="s">
        <v>1168</v>
      </c>
      <c r="E7" s="65" t="s">
        <v>1169</v>
      </c>
      <c r="F7" s="65" t="s">
        <v>1170</v>
      </c>
      <c r="G7" s="65" t="s">
        <v>1171</v>
      </c>
      <c r="H7" s="65" t="s">
        <v>1172</v>
      </c>
      <c r="I7" s="65"/>
      <c r="J7" s="65"/>
      <c r="K7" s="65"/>
      <c r="L7" s="65"/>
      <c r="M7" s="65"/>
      <c r="N7" s="65"/>
      <c r="O7" s="65"/>
      <c r="P7" s="65"/>
      <c r="Q7" s="65"/>
      <c r="R7" s="65"/>
      <c r="S7" s="65"/>
      <c r="T7" s="65"/>
      <c r="U7" s="65"/>
      <c r="V7" s="65"/>
      <c r="W7" s="65"/>
      <c r="X7" s="65"/>
      <c r="Y7" s="65"/>
      <c r="Z7" s="65"/>
      <c r="AA7" s="65"/>
      <c r="AB7" s="65"/>
      <c r="AC7" s="65"/>
      <c r="AD7" s="65"/>
      <c r="AE7" s="65"/>
      <c r="AF7" s="65"/>
      <c r="AG7" s="65"/>
      <c r="AH7" s="65"/>
      <c r="AI7" s="65"/>
      <c r="AJ7" s="65"/>
      <c r="AK7" s="65"/>
      <c r="AL7" s="65"/>
      <c r="AM7" s="65"/>
      <c r="AN7" s="65"/>
    </row>
    <row r="8" spans="1:40">
      <c r="A8" t="s">
        <v>1806</v>
      </c>
      <c r="B8" s="65" t="s">
        <v>1129</v>
      </c>
      <c r="C8" s="65" t="s">
        <v>1130</v>
      </c>
      <c r="D8" s="65" t="s">
        <v>1168</v>
      </c>
      <c r="E8" s="65" t="s">
        <v>1169</v>
      </c>
      <c r="F8" s="65" t="s">
        <v>1170</v>
      </c>
      <c r="G8" s="65" t="s">
        <v>1171</v>
      </c>
      <c r="H8" s="65"/>
      <c r="I8" s="65"/>
      <c r="J8" s="65"/>
      <c r="K8" s="65"/>
      <c r="L8" s="65"/>
      <c r="M8" s="65"/>
      <c r="N8" s="65"/>
      <c r="O8" s="65"/>
      <c r="P8" s="65"/>
      <c r="Q8" s="65"/>
      <c r="R8" s="65"/>
      <c r="S8" s="65"/>
      <c r="T8" s="65"/>
      <c r="U8" s="65"/>
      <c r="V8" s="65"/>
      <c r="W8" s="65"/>
      <c r="X8" s="65"/>
      <c r="Y8" s="65"/>
      <c r="Z8" s="65"/>
      <c r="AA8" s="65"/>
      <c r="AB8" s="65"/>
      <c r="AC8" s="65"/>
      <c r="AD8" s="65"/>
      <c r="AE8" s="65"/>
      <c r="AF8" s="65"/>
      <c r="AG8" s="65"/>
      <c r="AH8" s="65"/>
      <c r="AI8" s="65"/>
      <c r="AJ8" s="65"/>
      <c r="AK8" s="65"/>
      <c r="AL8" s="65"/>
      <c r="AM8" s="65"/>
      <c r="AN8" s="65"/>
    </row>
    <row r="9" spans="1:40">
      <c r="A9" t="s">
        <v>1813</v>
      </c>
      <c r="B9" s="65" t="s">
        <v>1129</v>
      </c>
      <c r="C9" s="65" t="s">
        <v>1130</v>
      </c>
      <c r="D9" s="65" t="s">
        <v>1168</v>
      </c>
      <c r="E9" s="65" t="s">
        <v>1169</v>
      </c>
      <c r="F9" s="65" t="s">
        <v>1170</v>
      </c>
      <c r="G9" s="65" t="s">
        <v>1171</v>
      </c>
      <c r="H9" s="65" t="s">
        <v>1172</v>
      </c>
      <c r="I9" s="65" t="s">
        <v>1173</v>
      </c>
      <c r="J9" s="65" t="s">
        <v>1174</v>
      </c>
      <c r="K9" s="65" t="s">
        <v>1175</v>
      </c>
      <c r="L9" s="65"/>
      <c r="M9" s="65"/>
      <c r="N9" s="65"/>
      <c r="O9" s="65"/>
      <c r="P9" s="65"/>
      <c r="Q9" s="65"/>
      <c r="R9" s="65"/>
      <c r="S9" s="65"/>
      <c r="T9" s="65"/>
      <c r="U9" s="65"/>
      <c r="V9" s="65"/>
      <c r="W9" s="65"/>
      <c r="X9" s="65"/>
      <c r="Y9" s="65"/>
      <c r="Z9" s="65"/>
      <c r="AA9" s="65"/>
      <c r="AB9" s="65"/>
      <c r="AC9" s="65"/>
      <c r="AD9" s="65"/>
      <c r="AE9" s="65"/>
      <c r="AF9" s="65"/>
      <c r="AG9" s="65"/>
      <c r="AH9" s="65"/>
      <c r="AI9" s="65"/>
      <c r="AJ9" s="65"/>
      <c r="AK9" s="65"/>
      <c r="AL9" s="65"/>
      <c r="AM9" s="65"/>
      <c r="AN9" s="65"/>
    </row>
    <row r="10" spans="1:40">
      <c r="A10" t="s">
        <v>1808</v>
      </c>
      <c r="B10" s="65" t="s">
        <v>1129</v>
      </c>
      <c r="C10" s="65" t="s">
        <v>1130</v>
      </c>
      <c r="D10" s="65" t="s">
        <v>1168</v>
      </c>
      <c r="E10" s="65" t="s">
        <v>1169</v>
      </c>
      <c r="F10" s="65" t="s">
        <v>1170</v>
      </c>
      <c r="G10" s="65" t="s">
        <v>1171</v>
      </c>
      <c r="H10" s="65" t="s">
        <v>1172</v>
      </c>
      <c r="I10" s="65" t="s">
        <v>1173</v>
      </c>
      <c r="J10" s="65" t="s">
        <v>1174</v>
      </c>
      <c r="K10" s="65" t="s">
        <v>1175</v>
      </c>
      <c r="L10" s="65" t="s">
        <v>1176</v>
      </c>
      <c r="M10" s="65" t="s">
        <v>1177</v>
      </c>
      <c r="N10" s="65" t="s">
        <v>1178</v>
      </c>
      <c r="O10" s="65"/>
      <c r="P10" s="65"/>
      <c r="Q10" s="65"/>
      <c r="R10" s="65"/>
      <c r="S10" s="65"/>
      <c r="T10" s="65"/>
      <c r="U10" s="65"/>
      <c r="V10" s="65"/>
      <c r="W10" s="65"/>
      <c r="X10" s="65"/>
      <c r="Y10" s="65"/>
      <c r="Z10" s="65"/>
      <c r="AA10" s="65"/>
      <c r="AB10" s="65"/>
      <c r="AC10" s="65"/>
      <c r="AD10" s="65"/>
      <c r="AE10" s="65"/>
      <c r="AF10" s="65"/>
      <c r="AG10" s="65"/>
      <c r="AH10" s="65"/>
      <c r="AI10" s="65"/>
      <c r="AJ10" s="65"/>
      <c r="AK10" s="65"/>
      <c r="AL10" s="65"/>
      <c r="AM10" s="65"/>
      <c r="AN10" s="65"/>
    </row>
    <row r="11" spans="1:40" s="70" customFormat="1">
      <c r="A11" s="70" t="s">
        <v>2407</v>
      </c>
      <c r="B11" s="65" t="s">
        <v>1129</v>
      </c>
      <c r="C11" s="65" t="s">
        <v>1130</v>
      </c>
      <c r="D11" s="65" t="s">
        <v>1168</v>
      </c>
      <c r="E11" s="65" t="s">
        <v>1169</v>
      </c>
      <c r="F11" s="65" t="s">
        <v>1170</v>
      </c>
      <c r="G11" s="65" t="s">
        <v>1171</v>
      </c>
      <c r="H11" s="65" t="s">
        <v>1172</v>
      </c>
      <c r="I11" s="65" t="s">
        <v>1173</v>
      </c>
      <c r="J11" s="65" t="s">
        <v>1174</v>
      </c>
      <c r="K11" s="65" t="s">
        <v>1175</v>
      </c>
      <c r="L11" s="65" t="s">
        <v>1176</v>
      </c>
      <c r="M11" s="65" t="s">
        <v>1177</v>
      </c>
      <c r="N11" s="65" t="s">
        <v>1178</v>
      </c>
      <c r="O11" s="65" t="s">
        <v>1179</v>
      </c>
      <c r="P11" s="65" t="s">
        <v>1180</v>
      </c>
      <c r="Q11" s="65"/>
      <c r="R11" s="65"/>
      <c r="S11" s="65"/>
      <c r="T11" s="65"/>
      <c r="U11" s="65"/>
      <c r="V11" s="65"/>
      <c r="W11" s="65"/>
      <c r="X11" s="65"/>
      <c r="Y11" s="65"/>
      <c r="Z11" s="65"/>
      <c r="AA11" s="65"/>
      <c r="AB11" s="65"/>
      <c r="AC11" s="65"/>
      <c r="AD11" s="65"/>
      <c r="AE11" s="65"/>
      <c r="AF11" s="65"/>
      <c r="AG11" s="65"/>
      <c r="AH11" s="65"/>
      <c r="AI11" s="65"/>
      <c r="AJ11" s="65"/>
      <c r="AK11" s="65"/>
      <c r="AL11" s="65"/>
      <c r="AM11" s="65"/>
      <c r="AN11" s="65"/>
    </row>
    <row r="12" spans="1:40">
      <c r="A12" t="s">
        <v>1816</v>
      </c>
      <c r="B12" s="65" t="s">
        <v>1129</v>
      </c>
      <c r="C12" s="65" t="s">
        <v>1130</v>
      </c>
      <c r="D12" s="65" t="s">
        <v>1168</v>
      </c>
      <c r="E12" s="65" t="s">
        <v>1169</v>
      </c>
      <c r="F12" s="65" t="s">
        <v>1170</v>
      </c>
      <c r="G12" s="65" t="s">
        <v>1171</v>
      </c>
      <c r="H12" s="65" t="s">
        <v>1172</v>
      </c>
      <c r="I12" s="65" t="s">
        <v>1173</v>
      </c>
      <c r="J12" s="65" t="s">
        <v>1174</v>
      </c>
      <c r="K12" s="65" t="s">
        <v>1175</v>
      </c>
      <c r="L12" s="65" t="s">
        <v>1176</v>
      </c>
      <c r="M12" s="65" t="s">
        <v>1177</v>
      </c>
      <c r="N12" s="65" t="s">
        <v>1178</v>
      </c>
      <c r="O12" s="65" t="s">
        <v>1179</v>
      </c>
      <c r="P12" s="65" t="s">
        <v>1180</v>
      </c>
      <c r="Q12" s="65" t="s">
        <v>1181</v>
      </c>
      <c r="R12" s="65" t="s">
        <v>1182</v>
      </c>
      <c r="S12" s="65"/>
      <c r="T12" s="65"/>
      <c r="U12" s="65"/>
      <c r="V12" s="65"/>
      <c r="W12" s="65"/>
      <c r="X12" s="65"/>
      <c r="Y12" s="65"/>
      <c r="Z12" s="65"/>
      <c r="AA12" s="65"/>
      <c r="AB12" s="65"/>
      <c r="AC12" s="65"/>
      <c r="AD12" s="65"/>
      <c r="AE12" s="65"/>
      <c r="AF12" s="65"/>
      <c r="AG12" s="65"/>
      <c r="AH12" s="65"/>
      <c r="AI12" s="65"/>
      <c r="AJ12" s="65"/>
      <c r="AK12" s="65"/>
      <c r="AL12" s="65"/>
      <c r="AM12" s="65"/>
      <c r="AN12" s="65"/>
    </row>
    <row r="13" spans="1:40">
      <c r="A13" t="s">
        <v>790</v>
      </c>
      <c r="B13" s="65" t="s">
        <v>1129</v>
      </c>
      <c r="C13" s="65" t="s">
        <v>1130</v>
      </c>
      <c r="D13" s="65" t="s">
        <v>1168</v>
      </c>
      <c r="E13" s="65" t="s">
        <v>1169</v>
      </c>
      <c r="F13" s="65" t="s">
        <v>1170</v>
      </c>
      <c r="G13" s="65" t="s">
        <v>1171</v>
      </c>
      <c r="H13" s="65" t="s">
        <v>1172</v>
      </c>
      <c r="I13" s="65" t="s">
        <v>1173</v>
      </c>
      <c r="J13" s="65" t="s">
        <v>1174</v>
      </c>
      <c r="K13" s="65" t="s">
        <v>1175</v>
      </c>
      <c r="L13" s="65" t="s">
        <v>1176</v>
      </c>
      <c r="M13" s="65" t="s">
        <v>1177</v>
      </c>
      <c r="N13" s="65" t="s">
        <v>1178</v>
      </c>
      <c r="O13" s="65" t="s">
        <v>1179</v>
      </c>
      <c r="P13" s="65" t="s">
        <v>1180</v>
      </c>
      <c r="Q13" s="65" t="s">
        <v>1181</v>
      </c>
      <c r="R13" s="65" t="s">
        <v>1182</v>
      </c>
      <c r="S13" s="65" t="s">
        <v>1183</v>
      </c>
      <c r="T13" s="65" t="s">
        <v>1184</v>
      </c>
      <c r="U13" s="65"/>
      <c r="V13" s="65"/>
      <c r="W13" s="65"/>
      <c r="X13" s="65"/>
      <c r="Y13" s="65"/>
      <c r="Z13" s="65"/>
      <c r="AA13" s="65"/>
      <c r="AB13" s="65"/>
      <c r="AC13" s="65"/>
      <c r="AD13" s="65"/>
      <c r="AE13" s="65"/>
      <c r="AF13" s="65"/>
      <c r="AG13" s="65"/>
      <c r="AH13" s="65"/>
      <c r="AI13" s="65"/>
      <c r="AJ13" s="65"/>
      <c r="AK13" s="65"/>
      <c r="AL13" s="65"/>
      <c r="AM13" s="65"/>
      <c r="AN13" s="65"/>
    </row>
    <row r="14" spans="1:40">
      <c r="A14" s="66" t="s">
        <v>1799</v>
      </c>
      <c r="B14" s="65" t="s">
        <v>1129</v>
      </c>
      <c r="C14" s="65"/>
      <c r="D14" s="65"/>
      <c r="E14" s="65"/>
      <c r="F14" s="65"/>
      <c r="G14" s="65"/>
      <c r="H14" s="65"/>
      <c r="I14" s="65"/>
      <c r="J14" s="65"/>
      <c r="K14" s="65"/>
      <c r="L14" s="65"/>
      <c r="M14" s="65"/>
      <c r="N14" s="65"/>
      <c r="O14" s="65"/>
      <c r="P14" s="65"/>
      <c r="Q14" s="65"/>
      <c r="R14" s="65"/>
      <c r="S14" s="65"/>
      <c r="T14" s="65"/>
      <c r="U14" s="65"/>
      <c r="V14" s="65"/>
      <c r="W14" s="65"/>
      <c r="X14" s="65"/>
      <c r="Y14" s="65"/>
      <c r="Z14" s="65"/>
      <c r="AA14" s="65"/>
      <c r="AB14" s="65"/>
      <c r="AC14" s="65"/>
      <c r="AD14" s="65"/>
      <c r="AE14" s="65"/>
      <c r="AF14" s="65"/>
      <c r="AG14" s="65"/>
      <c r="AH14" s="65"/>
      <c r="AI14" s="65"/>
      <c r="AJ14" s="65"/>
      <c r="AK14" s="65"/>
      <c r="AL14" s="65"/>
      <c r="AM14" s="65"/>
      <c r="AN14" s="65"/>
    </row>
    <row r="15" spans="1:40">
      <c r="A15" s="66" t="s">
        <v>1800</v>
      </c>
      <c r="B15" s="65" t="s">
        <v>1130</v>
      </c>
      <c r="C15" s="65"/>
      <c r="D15" s="65"/>
      <c r="E15" s="65"/>
      <c r="F15" s="65"/>
      <c r="G15" s="65"/>
      <c r="H15" s="65"/>
      <c r="I15" s="65"/>
      <c r="J15" s="65"/>
      <c r="K15" s="65"/>
      <c r="L15" s="65"/>
      <c r="M15" s="65"/>
      <c r="N15" s="65"/>
      <c r="O15" s="65"/>
      <c r="P15" s="65"/>
      <c r="Q15" s="65"/>
      <c r="R15" s="65"/>
      <c r="S15" s="65"/>
      <c r="T15" s="65"/>
      <c r="U15" s="65"/>
      <c r="V15" s="65"/>
      <c r="W15" s="65"/>
      <c r="X15" s="65"/>
      <c r="Y15" s="65"/>
      <c r="Z15" s="65"/>
      <c r="AA15" s="65"/>
      <c r="AB15" s="65"/>
      <c r="AC15" s="65"/>
      <c r="AD15" s="65"/>
      <c r="AE15" s="65"/>
      <c r="AF15" s="65"/>
      <c r="AG15" s="65"/>
      <c r="AH15" s="65"/>
      <c r="AI15" s="65"/>
      <c r="AJ15" s="65"/>
      <c r="AK15" s="65"/>
      <c r="AL15" s="65"/>
      <c r="AM15" s="65"/>
      <c r="AN15" s="65"/>
    </row>
    <row r="16" spans="1:40">
      <c r="A16" s="66" t="s">
        <v>1782</v>
      </c>
      <c r="B16" s="65" t="s">
        <v>1168</v>
      </c>
      <c r="C16" s="65" t="s">
        <v>1169</v>
      </c>
    </row>
    <row r="17" spans="1:40" s="70" customFormat="1">
      <c r="A17" s="70" t="s">
        <v>2406</v>
      </c>
      <c r="B17" s="65" t="s">
        <v>1168</v>
      </c>
      <c r="C17" s="65" t="s">
        <v>1169</v>
      </c>
      <c r="D17" s="65" t="s">
        <v>1170</v>
      </c>
      <c r="E17" s="65" t="s">
        <v>1171</v>
      </c>
      <c r="F17" s="65" t="s">
        <v>1172</v>
      </c>
      <c r="G17" s="65" t="s">
        <v>1173</v>
      </c>
      <c r="H17" s="65" t="s">
        <v>1174</v>
      </c>
      <c r="I17" s="65" t="s">
        <v>1175</v>
      </c>
      <c r="J17" s="65"/>
      <c r="K17" s="65"/>
      <c r="L17" s="65"/>
      <c r="O17" s="65"/>
      <c r="P17" s="65"/>
      <c r="Q17" s="65"/>
      <c r="R17" s="65"/>
      <c r="S17" s="65"/>
      <c r="T17" s="65"/>
      <c r="U17" s="65"/>
      <c r="V17" s="65"/>
      <c r="W17" s="65"/>
      <c r="X17" s="65"/>
      <c r="Y17" s="65"/>
      <c r="Z17" s="65"/>
      <c r="AA17" s="65"/>
      <c r="AB17" s="65"/>
      <c r="AC17" s="65"/>
      <c r="AD17" s="65"/>
      <c r="AE17" s="65"/>
      <c r="AF17" s="65"/>
      <c r="AG17" s="65"/>
      <c r="AH17" s="65"/>
      <c r="AI17" s="65"/>
      <c r="AJ17" s="65"/>
      <c r="AK17" s="65"/>
      <c r="AL17" s="65"/>
      <c r="AM17" s="65"/>
      <c r="AN17" s="65"/>
    </row>
    <row r="18" spans="1:40">
      <c r="A18" t="s">
        <v>1812</v>
      </c>
      <c r="B18" s="65" t="s">
        <v>1168</v>
      </c>
      <c r="C18" s="65" t="s">
        <v>1169</v>
      </c>
      <c r="D18" s="65" t="s">
        <v>1170</v>
      </c>
      <c r="E18" s="65" t="s">
        <v>1171</v>
      </c>
      <c r="F18" s="65" t="s">
        <v>1172</v>
      </c>
      <c r="G18" s="65" t="s">
        <v>1173</v>
      </c>
      <c r="H18" s="65" t="s">
        <v>1174</v>
      </c>
      <c r="I18" s="65" t="s">
        <v>1175</v>
      </c>
      <c r="J18" s="65" t="s">
        <v>1176</v>
      </c>
      <c r="K18" s="65" t="s">
        <v>1177</v>
      </c>
      <c r="L18" s="65" t="s">
        <v>1178</v>
      </c>
      <c r="O18" s="65"/>
      <c r="P18" s="65"/>
      <c r="Q18" s="65"/>
      <c r="R18" s="65"/>
      <c r="S18" s="65"/>
      <c r="T18" s="65"/>
      <c r="U18" s="65"/>
      <c r="V18" s="65"/>
      <c r="W18" s="65"/>
      <c r="X18" s="65"/>
      <c r="Y18" s="65"/>
      <c r="Z18" s="65"/>
      <c r="AA18" s="65"/>
      <c r="AB18" s="65"/>
      <c r="AC18" s="65"/>
      <c r="AD18" s="65"/>
      <c r="AE18" s="65"/>
      <c r="AF18" s="65"/>
      <c r="AG18" s="65"/>
      <c r="AH18" s="65"/>
      <c r="AI18" s="65"/>
      <c r="AJ18" s="65"/>
      <c r="AK18" s="65"/>
      <c r="AL18" s="65"/>
      <c r="AM18" s="65"/>
      <c r="AN18" s="65"/>
    </row>
    <row r="19" spans="1:40" s="70" customFormat="1">
      <c r="A19" s="70" t="s">
        <v>2409</v>
      </c>
      <c r="B19" s="65" t="s">
        <v>1168</v>
      </c>
      <c r="C19" s="65" t="s">
        <v>1169</v>
      </c>
      <c r="D19" s="65" t="s">
        <v>1170</v>
      </c>
      <c r="E19" s="65" t="s">
        <v>1171</v>
      </c>
      <c r="F19" s="65" t="s">
        <v>1172</v>
      </c>
      <c r="G19" s="65" t="s">
        <v>1173</v>
      </c>
      <c r="H19" s="65" t="s">
        <v>1174</v>
      </c>
      <c r="I19" s="65" t="s">
        <v>1175</v>
      </c>
      <c r="J19" s="65" t="s">
        <v>1176</v>
      </c>
      <c r="K19" s="65" t="s">
        <v>1177</v>
      </c>
      <c r="L19" s="65" t="s">
        <v>1178</v>
      </c>
      <c r="M19" s="65" t="s">
        <v>1179</v>
      </c>
      <c r="N19" s="65" t="s">
        <v>1180</v>
      </c>
      <c r="O19" s="65"/>
      <c r="P19" s="65"/>
      <c r="Q19" s="65"/>
      <c r="R19" s="65"/>
      <c r="S19" s="65"/>
      <c r="T19" s="65"/>
      <c r="U19" s="65"/>
      <c r="V19" s="65"/>
      <c r="W19" s="65"/>
      <c r="X19" s="65"/>
      <c r="Y19" s="65"/>
      <c r="Z19" s="65"/>
      <c r="AA19" s="65"/>
      <c r="AB19" s="65"/>
      <c r="AC19" s="65"/>
      <c r="AD19" s="65"/>
      <c r="AE19" s="65"/>
      <c r="AF19" s="65"/>
      <c r="AG19" s="65"/>
      <c r="AH19" s="65"/>
      <c r="AI19" s="65"/>
      <c r="AJ19" s="65"/>
      <c r="AK19" s="65"/>
      <c r="AL19" s="65"/>
      <c r="AM19" s="65"/>
      <c r="AN19" s="65"/>
    </row>
    <row r="20" spans="1:40" s="70" customFormat="1">
      <c r="A20" s="70" t="s">
        <v>2410</v>
      </c>
      <c r="B20" s="65" t="s">
        <v>1168</v>
      </c>
      <c r="C20" s="65" t="s">
        <v>1169</v>
      </c>
      <c r="D20" s="65" t="s">
        <v>1170</v>
      </c>
      <c r="E20" s="65" t="s">
        <v>1171</v>
      </c>
      <c r="F20" s="65" t="s">
        <v>1172</v>
      </c>
      <c r="G20" s="65" t="s">
        <v>1173</v>
      </c>
      <c r="H20" s="65" t="s">
        <v>1174</v>
      </c>
      <c r="I20" s="65" t="s">
        <v>1175</v>
      </c>
      <c r="J20" s="65" t="s">
        <v>1176</v>
      </c>
      <c r="K20" s="65" t="s">
        <v>1177</v>
      </c>
      <c r="L20" s="65" t="s">
        <v>1178</v>
      </c>
      <c r="M20" s="65" t="s">
        <v>1179</v>
      </c>
      <c r="N20" s="65" t="s">
        <v>1180</v>
      </c>
      <c r="O20" s="65" t="s">
        <v>1181</v>
      </c>
      <c r="P20" s="65" t="s">
        <v>1182</v>
      </c>
      <c r="Q20" s="65"/>
      <c r="R20" s="65"/>
      <c r="S20" s="65"/>
      <c r="T20" s="65"/>
      <c r="U20" s="65"/>
      <c r="V20" s="65"/>
      <c r="W20" s="65"/>
      <c r="X20" s="65"/>
      <c r="Y20" s="65"/>
      <c r="Z20" s="65"/>
      <c r="AA20" s="65"/>
      <c r="AB20" s="65"/>
      <c r="AC20" s="65"/>
      <c r="AD20" s="65"/>
      <c r="AE20" s="65"/>
      <c r="AF20" s="65"/>
      <c r="AG20" s="65"/>
      <c r="AH20" s="65"/>
      <c r="AI20" s="65"/>
      <c r="AJ20" s="65"/>
      <c r="AK20" s="65"/>
      <c r="AL20" s="65"/>
      <c r="AM20" s="65"/>
      <c r="AN20" s="65"/>
    </row>
    <row r="21" spans="1:40" s="70" customFormat="1">
      <c r="A21" s="70" t="s">
        <v>2408</v>
      </c>
      <c r="B21" s="65" t="s">
        <v>1168</v>
      </c>
      <c r="C21" s="65" t="s">
        <v>1169</v>
      </c>
      <c r="D21" s="65" t="s">
        <v>1170</v>
      </c>
      <c r="E21" s="65" t="s">
        <v>1171</v>
      </c>
      <c r="F21" s="65" t="s">
        <v>1172</v>
      </c>
      <c r="G21" s="65" t="s">
        <v>1173</v>
      </c>
      <c r="H21" s="65" t="s">
        <v>1174</v>
      </c>
      <c r="I21" s="65" t="s">
        <v>1175</v>
      </c>
      <c r="J21" s="65" t="s">
        <v>1176</v>
      </c>
      <c r="K21" s="65" t="s">
        <v>1177</v>
      </c>
      <c r="L21" s="65" t="s">
        <v>1178</v>
      </c>
      <c r="M21" s="65" t="s">
        <v>1179</v>
      </c>
      <c r="N21" s="65" t="s">
        <v>1180</v>
      </c>
      <c r="O21" s="65" t="s">
        <v>1181</v>
      </c>
      <c r="P21" s="65" t="s">
        <v>1182</v>
      </c>
      <c r="Q21" s="65" t="s">
        <v>1183</v>
      </c>
      <c r="R21" s="65" t="s">
        <v>1184</v>
      </c>
      <c r="S21" s="65"/>
      <c r="T21" s="65"/>
      <c r="U21" s="65"/>
      <c r="V21" s="65"/>
      <c r="W21" s="65"/>
      <c r="X21" s="65"/>
      <c r="Y21" s="65"/>
      <c r="Z21" s="65"/>
      <c r="AA21" s="65"/>
      <c r="AB21" s="65"/>
      <c r="AC21" s="65"/>
      <c r="AD21" s="65"/>
      <c r="AE21" s="65"/>
      <c r="AF21" s="65"/>
      <c r="AG21" s="65"/>
      <c r="AH21" s="65"/>
      <c r="AI21" s="65"/>
      <c r="AJ21" s="65"/>
      <c r="AK21" s="65"/>
      <c r="AL21" s="65"/>
      <c r="AM21" s="65"/>
      <c r="AN21" s="65"/>
    </row>
    <row r="22" spans="1:40">
      <c r="A22" s="66" t="s">
        <v>1780</v>
      </c>
      <c r="B22" s="65" t="s">
        <v>1168</v>
      </c>
    </row>
    <row r="23" spans="1:40">
      <c r="A23" s="66" t="s">
        <v>1798</v>
      </c>
      <c r="B23" s="65" t="s">
        <v>1169</v>
      </c>
    </row>
    <row r="24" spans="1:40">
      <c r="A24" s="66" t="s">
        <v>1783</v>
      </c>
      <c r="B24" s="65" t="s">
        <v>1170</v>
      </c>
      <c r="C24" s="65" t="s">
        <v>1171</v>
      </c>
      <c r="D24" s="65" t="s">
        <v>1172</v>
      </c>
      <c r="E24" s="65" t="s">
        <v>1173</v>
      </c>
      <c r="F24" s="65" t="s">
        <v>1174</v>
      </c>
      <c r="G24" s="65" t="s">
        <v>1175</v>
      </c>
    </row>
    <row r="25" spans="1:40">
      <c r="A25" s="66" t="s">
        <v>1809</v>
      </c>
      <c r="B25" s="65" t="s">
        <v>1170</v>
      </c>
      <c r="C25" s="65" t="s">
        <v>1171</v>
      </c>
      <c r="D25" s="65" t="s">
        <v>1172</v>
      </c>
    </row>
    <row r="26" spans="1:40" s="70" customFormat="1">
      <c r="A26" s="70" t="s">
        <v>2411</v>
      </c>
      <c r="B26" s="65" t="s">
        <v>1170</v>
      </c>
      <c r="C26" s="65" t="s">
        <v>1171</v>
      </c>
      <c r="D26" s="65" t="s">
        <v>1172</v>
      </c>
      <c r="E26" s="65" t="s">
        <v>1173</v>
      </c>
      <c r="F26" s="65" t="s">
        <v>1174</v>
      </c>
      <c r="G26" s="65" t="s">
        <v>1175</v>
      </c>
      <c r="H26" s="65" t="s">
        <v>1176</v>
      </c>
      <c r="I26" s="65" t="s">
        <v>1177</v>
      </c>
      <c r="J26" s="65" t="s">
        <v>1178</v>
      </c>
      <c r="M26" s="65"/>
      <c r="N26" s="65"/>
      <c r="O26" s="65"/>
      <c r="P26" s="65"/>
      <c r="S26" s="65"/>
      <c r="T26" s="65"/>
      <c r="U26" s="65"/>
      <c r="V26" s="65"/>
      <c r="W26" s="65"/>
      <c r="X26" s="65"/>
      <c r="Y26" s="65"/>
      <c r="Z26" s="65"/>
      <c r="AA26" s="65"/>
      <c r="AB26" s="65"/>
      <c r="AC26" s="65"/>
      <c r="AD26" s="65"/>
      <c r="AE26" s="65"/>
      <c r="AF26" s="65"/>
      <c r="AG26" s="65"/>
      <c r="AH26" s="65"/>
      <c r="AI26" s="65"/>
      <c r="AJ26" s="65"/>
      <c r="AK26" s="65"/>
      <c r="AL26" s="65"/>
      <c r="AM26" s="65"/>
      <c r="AN26" s="65"/>
    </row>
    <row r="27" spans="1:40" s="70" customFormat="1">
      <c r="A27" s="70" t="s">
        <v>2412</v>
      </c>
      <c r="B27" s="65" t="s">
        <v>1170</v>
      </c>
      <c r="C27" s="65" t="s">
        <v>1171</v>
      </c>
      <c r="D27" s="65" t="s">
        <v>1172</v>
      </c>
      <c r="E27" s="65" t="s">
        <v>1173</v>
      </c>
      <c r="F27" s="65" t="s">
        <v>1174</v>
      </c>
      <c r="G27" s="65" t="s">
        <v>1175</v>
      </c>
      <c r="H27" s="65" t="s">
        <v>1176</v>
      </c>
      <c r="I27" s="65" t="s">
        <v>1177</v>
      </c>
      <c r="J27" s="65" t="s">
        <v>1178</v>
      </c>
      <c r="K27" s="65" t="s">
        <v>1179</v>
      </c>
      <c r="L27" s="65" t="s">
        <v>1180</v>
      </c>
      <c r="M27" s="65" t="s">
        <v>1181</v>
      </c>
      <c r="N27" s="65" t="s">
        <v>1182</v>
      </c>
      <c r="O27" s="65"/>
      <c r="P27" s="65"/>
      <c r="S27" s="65"/>
      <c r="T27" s="65"/>
      <c r="U27" s="65"/>
      <c r="V27" s="65"/>
      <c r="W27" s="65"/>
      <c r="X27" s="65"/>
      <c r="Y27" s="65"/>
      <c r="Z27" s="65"/>
      <c r="AA27" s="65"/>
      <c r="AB27" s="65"/>
      <c r="AC27" s="65"/>
      <c r="AD27" s="65"/>
      <c r="AE27" s="65"/>
      <c r="AF27" s="65"/>
      <c r="AG27" s="65"/>
      <c r="AH27" s="65"/>
      <c r="AI27" s="65"/>
      <c r="AJ27" s="65"/>
      <c r="AK27" s="65"/>
      <c r="AL27" s="65"/>
      <c r="AM27" s="65"/>
      <c r="AN27" s="65"/>
    </row>
    <row r="28" spans="1:40">
      <c r="A28" s="66" t="s">
        <v>1786</v>
      </c>
      <c r="B28" s="65" t="s">
        <v>1170</v>
      </c>
      <c r="C28" s="65"/>
      <c r="D28" s="65"/>
    </row>
    <row r="29" spans="1:40">
      <c r="A29" s="66" t="s">
        <v>1810</v>
      </c>
      <c r="B29" s="65" t="s">
        <v>1170</v>
      </c>
      <c r="C29" s="65" t="s">
        <v>1171</v>
      </c>
      <c r="D29" s="65"/>
    </row>
    <row r="30" spans="1:40">
      <c r="A30" s="66" t="s">
        <v>1781</v>
      </c>
      <c r="B30" s="65" t="s">
        <v>1171</v>
      </c>
    </row>
    <row r="31" spans="1:40">
      <c r="A31" s="66" t="s">
        <v>1797</v>
      </c>
      <c r="B31" s="65" t="s">
        <v>1172</v>
      </c>
    </row>
    <row r="32" spans="1:40">
      <c r="A32" s="66" t="s">
        <v>1784</v>
      </c>
      <c r="B32" s="65" t="s">
        <v>1173</v>
      </c>
      <c r="C32" s="65" t="s">
        <v>1174</v>
      </c>
      <c r="D32" s="65" t="s">
        <v>1175</v>
      </c>
    </row>
    <row r="33" spans="1:40">
      <c r="A33" t="s">
        <v>1807</v>
      </c>
      <c r="B33" s="65" t="s">
        <v>1173</v>
      </c>
      <c r="C33" s="65" t="s">
        <v>1174</v>
      </c>
      <c r="D33" s="65" t="s">
        <v>1175</v>
      </c>
      <c r="E33" s="65" t="s">
        <v>1176</v>
      </c>
      <c r="F33" s="65" t="s">
        <v>1177</v>
      </c>
      <c r="G33" s="65" t="s">
        <v>1178</v>
      </c>
    </row>
    <row r="34" spans="1:40">
      <c r="A34" t="s">
        <v>1811</v>
      </c>
      <c r="B34" s="65" t="s">
        <v>1173</v>
      </c>
      <c r="C34" s="65" t="s">
        <v>1174</v>
      </c>
      <c r="D34" s="65" t="s">
        <v>1175</v>
      </c>
      <c r="E34" s="65" t="s">
        <v>1176</v>
      </c>
      <c r="F34" s="65" t="s">
        <v>1177</v>
      </c>
      <c r="G34" s="65" t="s">
        <v>1178</v>
      </c>
      <c r="H34" s="65" t="s">
        <v>1179</v>
      </c>
      <c r="I34" s="65" t="s">
        <v>1180</v>
      </c>
    </row>
    <row r="35" spans="1:40">
      <c r="A35" t="s">
        <v>792</v>
      </c>
      <c r="B35" s="65" t="s">
        <v>1173</v>
      </c>
      <c r="C35" s="65" t="s">
        <v>1174</v>
      </c>
      <c r="D35" s="65" t="s">
        <v>1175</v>
      </c>
      <c r="E35" s="65" t="s">
        <v>1176</v>
      </c>
      <c r="F35" s="65" t="s">
        <v>1177</v>
      </c>
      <c r="G35" s="65" t="s">
        <v>1178</v>
      </c>
      <c r="H35" s="65" t="s">
        <v>1179</v>
      </c>
      <c r="I35" s="65" t="s">
        <v>1180</v>
      </c>
      <c r="J35" s="65" t="s">
        <v>1181</v>
      </c>
      <c r="K35" s="65" t="s">
        <v>1182</v>
      </c>
      <c r="L35" s="65" t="s">
        <v>1183</v>
      </c>
      <c r="M35" s="65" t="s">
        <v>1184</v>
      </c>
      <c r="U35" s="65"/>
      <c r="V35" s="65"/>
      <c r="W35" s="65"/>
      <c r="X35" s="65"/>
      <c r="Y35" s="65"/>
      <c r="Z35" s="65"/>
      <c r="AA35" s="65"/>
      <c r="AB35" s="65"/>
      <c r="AC35" s="65"/>
      <c r="AD35" s="65"/>
      <c r="AE35" s="65"/>
      <c r="AF35" s="65"/>
      <c r="AG35" s="65"/>
      <c r="AH35" s="65"/>
      <c r="AI35" s="65"/>
      <c r="AJ35" s="65"/>
      <c r="AK35" s="65"/>
      <c r="AL35" s="65"/>
      <c r="AM35" s="65"/>
      <c r="AN35" s="65"/>
    </row>
    <row r="36" spans="1:40">
      <c r="A36" s="66" t="s">
        <v>1793</v>
      </c>
      <c r="B36" s="65" t="s">
        <v>1173</v>
      </c>
      <c r="C36" s="65"/>
      <c r="D36" s="65"/>
    </row>
    <row r="37" spans="1:40">
      <c r="A37" s="66" t="s">
        <v>1794</v>
      </c>
      <c r="B37" s="65" t="s">
        <v>1174</v>
      </c>
      <c r="C37" s="65"/>
      <c r="D37" s="65"/>
    </row>
    <row r="38" spans="1:40">
      <c r="A38" s="66" t="s">
        <v>1795</v>
      </c>
      <c r="B38" s="65" t="s">
        <v>1175</v>
      </c>
      <c r="C38" s="65"/>
      <c r="D38" s="65"/>
    </row>
    <row r="39" spans="1:40">
      <c r="A39" s="66" t="s">
        <v>1815</v>
      </c>
      <c r="B39" s="65" t="s">
        <v>1175</v>
      </c>
      <c r="C39" s="65" t="s">
        <v>1176</v>
      </c>
      <c r="D39" s="65"/>
    </row>
    <row r="40" spans="1:40">
      <c r="A40" s="66" t="s">
        <v>1785</v>
      </c>
      <c r="B40" s="65" t="s">
        <v>1176</v>
      </c>
      <c r="C40" s="65" t="s">
        <v>1177</v>
      </c>
      <c r="D40" s="65" t="s">
        <v>1178</v>
      </c>
    </row>
    <row r="41" spans="1:40">
      <c r="A41" s="66" t="s">
        <v>1787</v>
      </c>
      <c r="B41" s="65" t="s">
        <v>1176</v>
      </c>
      <c r="C41" s="65" t="s">
        <v>1177</v>
      </c>
      <c r="D41" s="65" t="s">
        <v>1178</v>
      </c>
      <c r="E41" s="65" t="s">
        <v>1179</v>
      </c>
      <c r="F41" s="65" t="s">
        <v>1180</v>
      </c>
    </row>
    <row r="42" spans="1:40">
      <c r="A42" s="66" t="s">
        <v>1814</v>
      </c>
      <c r="B42" s="65" t="s">
        <v>1176</v>
      </c>
      <c r="C42" s="65" t="s">
        <v>1177</v>
      </c>
      <c r="D42" s="65" t="s">
        <v>1178</v>
      </c>
      <c r="E42" s="65" t="s">
        <v>1179</v>
      </c>
      <c r="F42" s="65" t="s">
        <v>1180</v>
      </c>
      <c r="G42" s="65" t="s">
        <v>1181</v>
      </c>
      <c r="H42" s="65" t="s">
        <v>1182</v>
      </c>
      <c r="I42" s="65" t="s">
        <v>1183</v>
      </c>
      <c r="J42" s="65" t="s">
        <v>1184</v>
      </c>
    </row>
    <row r="43" spans="1:40">
      <c r="A43" s="66" t="s">
        <v>1788</v>
      </c>
      <c r="B43" s="65" t="s">
        <v>1176</v>
      </c>
      <c r="C43" s="65"/>
      <c r="D43" s="65"/>
    </row>
    <row r="44" spans="1:40">
      <c r="A44" s="66" t="s">
        <v>1789</v>
      </c>
      <c r="B44" s="65" t="s">
        <v>1177</v>
      </c>
      <c r="C44" s="65"/>
      <c r="D44" s="65"/>
    </row>
    <row r="45" spans="1:40">
      <c r="A45" s="66" t="s">
        <v>1790</v>
      </c>
      <c r="B45" s="65" t="s">
        <v>1178</v>
      </c>
      <c r="C45" s="65"/>
      <c r="D45" s="65"/>
    </row>
    <row r="46" spans="1:40">
      <c r="A46" s="66" t="s">
        <v>1777</v>
      </c>
      <c r="B46" s="65" t="s">
        <v>1179</v>
      </c>
      <c r="C46" s="65" t="s">
        <v>1180</v>
      </c>
    </row>
    <row r="47" spans="1:40">
      <c r="A47" s="66" t="s">
        <v>2401</v>
      </c>
      <c r="B47" s="65" t="s">
        <v>1179</v>
      </c>
      <c r="C47" s="65" t="s">
        <v>1180</v>
      </c>
      <c r="D47" s="65" t="s">
        <v>1181</v>
      </c>
      <c r="E47" s="65" t="s">
        <v>1182</v>
      </c>
      <c r="F47" s="65"/>
      <c r="G47" s="65"/>
    </row>
    <row r="48" spans="1:40" s="70" customFormat="1">
      <c r="A48" s="66" t="s">
        <v>1796</v>
      </c>
      <c r="B48" s="65" t="s">
        <v>1179</v>
      </c>
      <c r="C48" s="65" t="s">
        <v>1180</v>
      </c>
      <c r="D48" s="65" t="s">
        <v>1181</v>
      </c>
      <c r="E48" s="65" t="s">
        <v>1182</v>
      </c>
      <c r="F48" s="65" t="s">
        <v>1183</v>
      </c>
      <c r="G48" s="65" t="s">
        <v>1184</v>
      </c>
    </row>
    <row r="49" spans="1:5">
      <c r="A49" s="66" t="s">
        <v>1791</v>
      </c>
      <c r="B49" s="65" t="s">
        <v>1179</v>
      </c>
      <c r="C49" s="65"/>
    </row>
    <row r="50" spans="1:5">
      <c r="A50" s="66" t="s">
        <v>1792</v>
      </c>
      <c r="B50" s="65" t="s">
        <v>1180</v>
      </c>
    </row>
    <row r="51" spans="1:5">
      <c r="A51" s="66" t="s">
        <v>1801</v>
      </c>
      <c r="B51" s="65" t="s">
        <v>1181</v>
      </c>
      <c r="C51" s="65" t="s">
        <v>1182</v>
      </c>
    </row>
    <row r="52" spans="1:5">
      <c r="A52" s="66" t="s">
        <v>1778</v>
      </c>
      <c r="B52" s="65" t="s">
        <v>1181</v>
      </c>
      <c r="C52" s="65" t="s">
        <v>1182</v>
      </c>
      <c r="D52" s="65" t="s">
        <v>1183</v>
      </c>
      <c r="E52" s="65" t="s">
        <v>1184</v>
      </c>
    </row>
    <row r="53" spans="1:5">
      <c r="A53" s="66" t="s">
        <v>1803</v>
      </c>
      <c r="B53" s="65" t="s">
        <v>1181</v>
      </c>
      <c r="C53" s="65"/>
    </row>
    <row r="54" spans="1:5">
      <c r="A54" s="66" t="s">
        <v>1802</v>
      </c>
      <c r="B54" s="65" t="s">
        <v>1182</v>
      </c>
      <c r="C54" s="65"/>
    </row>
    <row r="55" spans="1:5">
      <c r="A55" s="66" t="s">
        <v>1779</v>
      </c>
      <c r="B55" s="65" t="s">
        <v>1183</v>
      </c>
      <c r="C55" s="65" t="s">
        <v>1184</v>
      </c>
    </row>
    <row r="56" spans="1:5">
      <c r="A56" s="66" t="s">
        <v>1805</v>
      </c>
      <c r="B56" s="65" t="s">
        <v>1183</v>
      </c>
    </row>
    <row r="57" spans="1:5">
      <c r="A57" s="66" t="s">
        <v>1804</v>
      </c>
      <c r="B57" s="65" t="s">
        <v>1184</v>
      </c>
    </row>
  </sheetData>
  <dataValidations count="1">
    <dataValidation type="list" allowBlank="1" showInputMessage="1" showErrorMessage="1" sqref="B26:P27 B4:AN25 S26:AN27 B28:AN57">
      <formula1>INDIRECT("ClimateZonesTable[Name]")</formula1>
    </dataValidation>
  </dataValidation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fitToPage="1"/>
  </sheetPr>
  <dimension ref="A1:BF873"/>
  <sheetViews>
    <sheetView topLeftCell="C2" workbookViewId="0">
      <pane xSplit="4" ySplit="4" topLeftCell="G6" activePane="bottomRight" state="frozen"/>
      <selection activeCell="C2" sqref="C2"/>
      <selection pane="topRight" activeCell="G2" sqref="G2"/>
      <selection pane="bottomLeft" activeCell="C6" sqref="C6"/>
      <selection pane="bottomRight" activeCell="H29" sqref="H29"/>
    </sheetView>
  </sheetViews>
  <sheetFormatPr defaultRowHeight="15" outlineLevelCol="1"/>
  <cols>
    <col min="1" max="1" width="10.42578125" hidden="1" customWidth="1"/>
    <col min="2" max="2" width="13.42578125" hidden="1" customWidth="1"/>
    <col min="3" max="3" width="19.85546875" customWidth="1"/>
    <col min="4" max="4" width="18.28515625" customWidth="1"/>
    <col min="5" max="5" width="22.42578125" bestFit="1" customWidth="1"/>
    <col min="6" max="6" width="28.140625" customWidth="1"/>
    <col min="7" max="7" width="15.5703125" customWidth="1"/>
    <col min="8" max="8" width="19" customWidth="1" collapsed="1"/>
    <col min="9" max="9" width="19.85546875" hidden="1" customWidth="1" outlineLevel="1"/>
    <col min="10" max="10" width="21.42578125" hidden="1" customWidth="1" outlineLevel="1"/>
    <col min="11" max="11" width="45.28515625" hidden="1" customWidth="1" outlineLevel="1"/>
    <col min="12" max="13" width="15.28515625" hidden="1" customWidth="1" outlineLevel="1"/>
    <col min="14" max="14" width="12.28515625" hidden="1" customWidth="1" outlineLevel="1"/>
    <col min="15" max="15" width="16.28515625" hidden="1" customWidth="1" outlineLevel="1"/>
    <col min="16" max="17" width="14.28515625" hidden="1" customWidth="1" outlineLevel="1"/>
    <col min="18" max="19" width="10.7109375" hidden="1" customWidth="1" outlineLevel="1"/>
    <col min="20" max="20" width="35.7109375" hidden="1" customWidth="1" outlineLevel="1"/>
    <col min="21" max="21" width="18.140625" customWidth="1" collapsed="1"/>
    <col min="22" max="22" width="22.85546875" hidden="1" customWidth="1" outlineLevel="1"/>
    <col min="23" max="23" width="21.140625" hidden="1" customWidth="1" outlineLevel="1"/>
    <col min="24" max="24" width="40.140625" hidden="1" customWidth="1" outlineLevel="1"/>
    <col min="25" max="25" width="17.85546875" hidden="1" customWidth="1" outlineLevel="1"/>
    <col min="26" max="26" width="20.140625" hidden="1" customWidth="1" outlineLevel="1"/>
    <col min="27" max="27" width="11.28515625" hidden="1" customWidth="1" outlineLevel="1"/>
    <col min="28" max="28" width="18" customWidth="1" collapsed="1"/>
    <col min="29" max="29" width="32.28515625" hidden="1" customWidth="1" outlineLevel="1"/>
    <col min="30" max="30" width="35.7109375" hidden="1" customWidth="1" outlineLevel="1"/>
    <col min="31" max="31" width="20.7109375" customWidth="1" collapsed="1"/>
    <col min="32" max="32" width="34.7109375" hidden="1" customWidth="1" outlineLevel="1"/>
    <col min="33" max="33" width="21.7109375" bestFit="1" customWidth="1" collapsed="1"/>
    <col min="34" max="36" width="21.7109375" hidden="1" customWidth="1" outlineLevel="1"/>
    <col min="37" max="37" width="36.5703125" hidden="1" customWidth="1" outlineLevel="1"/>
    <col min="38" max="38" width="22.140625" customWidth="1" collapsed="1"/>
    <col min="39" max="41" width="22.140625" hidden="1" customWidth="1" outlineLevel="1"/>
    <col min="42" max="42" width="34.42578125" hidden="1" customWidth="1" outlineLevel="1"/>
    <col min="43" max="43" width="33.5703125" customWidth="1" collapsed="1"/>
    <col min="44" max="44" width="46.5703125" hidden="1" customWidth="1" outlineLevel="1"/>
    <col min="45" max="45" width="17.28515625" customWidth="1" collapsed="1"/>
    <col min="46" max="47" width="17.28515625" hidden="1" customWidth="1" outlineLevel="1"/>
    <col min="48" max="49" width="20.42578125" hidden="1" customWidth="1" outlineLevel="1"/>
    <col min="50" max="50" width="20.140625" hidden="1" customWidth="1" outlineLevel="1"/>
    <col min="51" max="51" width="30.140625" hidden="1" customWidth="1" outlineLevel="1"/>
    <col min="52" max="52" width="30.140625" customWidth="1" collapsed="1"/>
    <col min="53" max="57" width="30.140625" hidden="1" customWidth="1" outlineLevel="1"/>
    <col min="58" max="58" width="42" hidden="1" customWidth="1" outlineLevel="1"/>
    <col min="59" max="90" width="12.28515625" customWidth="1"/>
    <col min="91" max="990" width="13.28515625" customWidth="1"/>
    <col min="991" max="9990" width="14.28515625" customWidth="1"/>
    <col min="9991" max="16384" width="15.28515625" customWidth="1"/>
  </cols>
  <sheetData>
    <row r="1" spans="1:58" hidden="1">
      <c r="A1" t="s">
        <v>1054</v>
      </c>
      <c r="C1">
        <v>0</v>
      </c>
      <c r="D1">
        <v>1</v>
      </c>
      <c r="E1">
        <v>2</v>
      </c>
      <c r="F1">
        <v>3</v>
      </c>
      <c r="G1">
        <v>4</v>
      </c>
      <c r="H1">
        <v>11</v>
      </c>
      <c r="I1">
        <v>12</v>
      </c>
      <c r="J1">
        <v>13</v>
      </c>
      <c r="K1">
        <v>14</v>
      </c>
      <c r="L1">
        <v>17</v>
      </c>
      <c r="M1">
        <v>18</v>
      </c>
      <c r="N1">
        <v>19</v>
      </c>
      <c r="O1">
        <v>20</v>
      </c>
      <c r="P1">
        <v>21</v>
      </c>
      <c r="T1">
        <v>25</v>
      </c>
      <c r="U1">
        <v>26</v>
      </c>
      <c r="V1">
        <v>27</v>
      </c>
      <c r="W1">
        <v>28</v>
      </c>
      <c r="X1">
        <v>29</v>
      </c>
      <c r="Y1">
        <v>34</v>
      </c>
      <c r="Z1">
        <v>35</v>
      </c>
      <c r="AA1">
        <v>36</v>
      </c>
      <c r="AB1">
        <v>41</v>
      </c>
      <c r="AC1">
        <v>43</v>
      </c>
      <c r="AD1">
        <v>44</v>
      </c>
      <c r="AE1">
        <v>46</v>
      </c>
      <c r="AF1">
        <v>47</v>
      </c>
      <c r="AG1">
        <v>48</v>
      </c>
      <c r="AK1">
        <v>50</v>
      </c>
      <c r="AL1">
        <v>51</v>
      </c>
      <c r="AP1">
        <v>53</v>
      </c>
      <c r="AQ1">
        <v>54</v>
      </c>
      <c r="AR1">
        <v>55</v>
      </c>
    </row>
    <row r="2" spans="1:58">
      <c r="C2" t="s">
        <v>1905</v>
      </c>
    </row>
    <row r="3" spans="1:58">
      <c r="C3" s="2">
        <v>0</v>
      </c>
      <c r="D3" s="2">
        <v>1</v>
      </c>
      <c r="E3" s="2">
        <v>2</v>
      </c>
      <c r="F3" s="2">
        <v>3</v>
      </c>
      <c r="G3" s="47">
        <v>4</v>
      </c>
      <c r="H3" s="48">
        <v>5</v>
      </c>
      <c r="I3" s="48">
        <v>6</v>
      </c>
      <c r="J3" s="48">
        <v>7</v>
      </c>
      <c r="K3" s="48">
        <v>8</v>
      </c>
      <c r="L3" s="48">
        <v>9</v>
      </c>
      <c r="M3" s="48">
        <v>10</v>
      </c>
      <c r="N3" s="48">
        <v>11</v>
      </c>
      <c r="O3" s="48">
        <v>12</v>
      </c>
      <c r="P3" s="48">
        <v>13</v>
      </c>
      <c r="Q3" s="48">
        <v>14</v>
      </c>
      <c r="R3" s="48">
        <v>15</v>
      </c>
      <c r="S3" s="48">
        <v>16</v>
      </c>
      <c r="T3" s="48">
        <v>17</v>
      </c>
      <c r="U3" s="49">
        <v>18</v>
      </c>
      <c r="V3" s="49">
        <v>19</v>
      </c>
      <c r="W3" s="49">
        <v>20</v>
      </c>
      <c r="X3" s="49">
        <v>21</v>
      </c>
      <c r="Y3" s="49">
        <v>22</v>
      </c>
      <c r="Z3" s="49">
        <v>23</v>
      </c>
      <c r="AA3" s="49">
        <v>24</v>
      </c>
      <c r="AB3" s="50">
        <v>25</v>
      </c>
      <c r="AC3" s="50">
        <v>26</v>
      </c>
      <c r="AD3" s="50">
        <v>27</v>
      </c>
      <c r="AE3" s="51">
        <v>28</v>
      </c>
      <c r="AF3" s="51">
        <v>29</v>
      </c>
      <c r="AG3" s="52">
        <v>30</v>
      </c>
      <c r="AH3" s="52">
        <v>31</v>
      </c>
      <c r="AI3" s="52">
        <v>32</v>
      </c>
      <c r="AJ3" s="52">
        <v>33</v>
      </c>
      <c r="AK3" s="52">
        <v>34</v>
      </c>
      <c r="AL3" s="53">
        <v>35</v>
      </c>
      <c r="AM3" s="53">
        <v>36</v>
      </c>
      <c r="AN3" s="53">
        <v>37</v>
      </c>
      <c r="AO3" s="53">
        <v>38</v>
      </c>
      <c r="AP3" s="53">
        <v>39</v>
      </c>
      <c r="AQ3" s="54">
        <v>40</v>
      </c>
      <c r="AR3" s="54">
        <v>41</v>
      </c>
      <c r="AS3" s="55">
        <v>42</v>
      </c>
      <c r="AT3" s="55">
        <v>43</v>
      </c>
      <c r="AU3" s="55">
        <v>44</v>
      </c>
      <c r="AV3" s="55">
        <v>45</v>
      </c>
      <c r="AW3" s="55">
        <v>46</v>
      </c>
      <c r="AX3" s="55">
        <v>47</v>
      </c>
      <c r="AY3" s="55">
        <v>48</v>
      </c>
      <c r="AZ3" s="56">
        <v>49</v>
      </c>
      <c r="BA3" s="44"/>
      <c r="BB3" s="44"/>
      <c r="BC3" s="44"/>
      <c r="BD3" s="44"/>
      <c r="BE3" s="44"/>
      <c r="BF3" s="44"/>
    </row>
    <row r="4" spans="1:58" ht="17.25" customHeight="1">
      <c r="C4" t="s">
        <v>1056</v>
      </c>
      <c r="G4" s="32" t="s">
        <v>977</v>
      </c>
      <c r="H4" s="17" t="s">
        <v>0</v>
      </c>
      <c r="I4" s="17"/>
      <c r="J4" s="17"/>
      <c r="K4" s="17"/>
      <c r="L4" s="17"/>
      <c r="M4" s="17"/>
      <c r="N4" s="17"/>
      <c r="O4" s="17"/>
      <c r="P4" s="17"/>
      <c r="Q4" s="17"/>
      <c r="R4" s="17"/>
      <c r="S4" s="17"/>
      <c r="T4" s="17"/>
      <c r="U4" s="18" t="s">
        <v>1</v>
      </c>
      <c r="V4" s="18"/>
      <c r="W4" s="18"/>
      <c r="X4" s="18"/>
      <c r="Y4" s="18"/>
      <c r="Z4" s="18"/>
      <c r="AA4" s="18"/>
      <c r="AB4" s="33" t="s">
        <v>2</v>
      </c>
      <c r="AC4" s="33"/>
      <c r="AD4" s="33"/>
      <c r="AE4" s="34" t="s">
        <v>6</v>
      </c>
      <c r="AF4" s="34"/>
      <c r="AG4" s="35" t="s">
        <v>4</v>
      </c>
      <c r="AH4" s="35"/>
      <c r="AI4" s="35"/>
      <c r="AJ4" s="35"/>
      <c r="AK4" s="35"/>
      <c r="AL4" s="36" t="s">
        <v>9</v>
      </c>
      <c r="AM4" s="36"/>
      <c r="AN4" s="36"/>
      <c r="AO4" s="36"/>
      <c r="AP4" s="36"/>
      <c r="AQ4" s="41" t="s">
        <v>1023</v>
      </c>
      <c r="AR4" s="41"/>
      <c r="AS4" s="42" t="s">
        <v>1022</v>
      </c>
      <c r="AT4" s="42"/>
      <c r="AU4" s="42"/>
      <c r="AV4" s="42"/>
      <c r="AW4" s="42"/>
      <c r="AX4" s="42"/>
      <c r="AY4" s="42"/>
      <c r="AZ4" s="43" t="s">
        <v>1021</v>
      </c>
      <c r="BA4" s="44"/>
      <c r="BB4" s="44"/>
      <c r="BC4" s="44"/>
      <c r="BD4" s="44"/>
      <c r="BE4" s="44"/>
      <c r="BF4" s="44"/>
    </row>
    <row r="5" spans="1:58" s="30" customFormat="1" ht="39" customHeight="1">
      <c r="A5" s="30" t="s">
        <v>787</v>
      </c>
      <c r="B5" s="30" t="s">
        <v>863</v>
      </c>
      <c r="C5" s="30" t="s">
        <v>1055</v>
      </c>
      <c r="D5" s="30" t="s">
        <v>1765</v>
      </c>
      <c r="E5" s="30" t="s">
        <v>788</v>
      </c>
      <c r="F5" s="30" t="s">
        <v>789</v>
      </c>
      <c r="G5" s="30" t="s">
        <v>1041</v>
      </c>
      <c r="H5" s="30" t="s">
        <v>742</v>
      </c>
      <c r="I5" s="30" t="s">
        <v>785</v>
      </c>
      <c r="J5" s="30" t="s">
        <v>786</v>
      </c>
      <c r="K5" s="30" t="s">
        <v>864</v>
      </c>
      <c r="L5" s="30" t="s">
        <v>969</v>
      </c>
      <c r="M5" s="30" t="s">
        <v>970</v>
      </c>
      <c r="N5" s="30" t="s">
        <v>978</v>
      </c>
      <c r="O5" s="30" t="s">
        <v>979</v>
      </c>
      <c r="P5" s="30" t="s">
        <v>980</v>
      </c>
      <c r="Q5" s="30" t="s">
        <v>1010</v>
      </c>
      <c r="R5" s="30" t="s">
        <v>1011</v>
      </c>
      <c r="S5" s="30" t="s">
        <v>1012</v>
      </c>
      <c r="T5" s="30" t="s">
        <v>971</v>
      </c>
      <c r="U5" s="30" t="s">
        <v>3</v>
      </c>
      <c r="V5" s="30" t="s">
        <v>888</v>
      </c>
      <c r="W5" s="30" t="s">
        <v>889</v>
      </c>
      <c r="X5" s="30" t="s">
        <v>890</v>
      </c>
      <c r="Y5" s="30" t="s">
        <v>981</v>
      </c>
      <c r="Z5" s="30" t="s">
        <v>982</v>
      </c>
      <c r="AA5" s="30" t="s">
        <v>983</v>
      </c>
      <c r="AB5" s="30" t="s">
        <v>984</v>
      </c>
      <c r="AC5" s="30" t="s">
        <v>974</v>
      </c>
      <c r="AD5" s="30" t="s">
        <v>988</v>
      </c>
      <c r="AE5" s="30" t="s">
        <v>973</v>
      </c>
      <c r="AF5" s="30" t="s">
        <v>972</v>
      </c>
      <c r="AG5" s="30" t="s">
        <v>975</v>
      </c>
      <c r="AH5" s="30" t="s">
        <v>1020</v>
      </c>
      <c r="AI5" s="30" t="s">
        <v>1018</v>
      </c>
      <c r="AJ5" s="30" t="s">
        <v>1019</v>
      </c>
      <c r="AK5" s="30" t="s">
        <v>985</v>
      </c>
      <c r="AL5" s="30" t="s">
        <v>976</v>
      </c>
      <c r="AM5" s="30" t="s">
        <v>1013</v>
      </c>
      <c r="AN5" s="30" t="s">
        <v>1014</v>
      </c>
      <c r="AO5" s="30" t="s">
        <v>1015</v>
      </c>
      <c r="AP5" s="30" t="s">
        <v>986</v>
      </c>
      <c r="AQ5" s="30" t="s">
        <v>1016</v>
      </c>
      <c r="AR5" s="30" t="s">
        <v>1017</v>
      </c>
      <c r="AS5" s="30" t="s">
        <v>991</v>
      </c>
      <c r="AT5" s="30" t="s">
        <v>992</v>
      </c>
      <c r="AU5" s="30" t="s">
        <v>993</v>
      </c>
      <c r="AV5" s="30" t="s">
        <v>994</v>
      </c>
      <c r="AW5" s="30" t="s">
        <v>995</v>
      </c>
      <c r="AX5" s="30" t="s">
        <v>996</v>
      </c>
      <c r="AY5" s="30" t="s">
        <v>990</v>
      </c>
      <c r="AZ5" s="45" t="s">
        <v>998</v>
      </c>
      <c r="BA5" s="45" t="s">
        <v>999</v>
      </c>
      <c r="BB5" s="45" t="s">
        <v>1000</v>
      </c>
      <c r="BC5" s="45" t="s">
        <v>1001</v>
      </c>
      <c r="BD5" s="45" t="s">
        <v>1002</v>
      </c>
      <c r="BE5" s="45" t="s">
        <v>1003</v>
      </c>
      <c r="BF5" s="30" t="s">
        <v>1024</v>
      </c>
    </row>
    <row r="6" spans="1:58">
      <c r="A6" t="s">
        <v>378</v>
      </c>
      <c r="B6">
        <v>509</v>
      </c>
      <c r="C6" t="s">
        <v>2144</v>
      </c>
      <c r="D6" t="s">
        <v>790</v>
      </c>
      <c r="E6" t="s">
        <v>793</v>
      </c>
      <c r="F6" t="s">
        <v>862</v>
      </c>
      <c r="G6" t="s">
        <v>1031</v>
      </c>
      <c r="K6" t="str">
        <f>SpaceTypesTable[[#This Row],[Lighting Standard]]&amp;SpaceTypesTable[[#This Row],[Lighting Primary Space Type]]&amp;SpaceTypesTable[[#This Row],[Lighting Secondary Space Type]]</f>
        <v/>
      </c>
      <c r="N6">
        <v>2.1</v>
      </c>
      <c r="Q6">
        <v>0</v>
      </c>
      <c r="R6">
        <v>0.7</v>
      </c>
      <c r="S6">
        <v>0.2</v>
      </c>
      <c r="T6" t="s">
        <v>1946</v>
      </c>
      <c r="U6" t="s">
        <v>943</v>
      </c>
      <c r="V6" t="s">
        <v>768</v>
      </c>
      <c r="W6" t="s">
        <v>893</v>
      </c>
      <c r="X6" s="70" t="str">
        <f>SpaceTypesTable[[#This Row],[Ventilation Standard]]&amp;SpaceTypesTable[[#This Row],[Ventilation Primary Space Type]]&amp;SpaceTypesTable[[#This Row],[Ventilation Secondary Space Type]]</f>
        <v>GGHC v2.2Health CareAnesthesia Storage</v>
      </c>
      <c r="Y6">
        <f>VLOOKUP(SpaceTypesTable[[#This Row],[Lookup]],VentilationStandardsTable[],6,FALSE)</f>
        <v>1.2</v>
      </c>
      <c r="Z6">
        <f>VLOOKUP(SpaceTypesTable[[#This Row],[Lookup]],VentilationStandardsTable[],5,FALSE)</f>
        <v>0</v>
      </c>
      <c r="AA6">
        <f>VLOOKUP(SpaceTypesTable[[#This Row],[Lookup]],VentilationStandardsTable[],7,FALSE)</f>
        <v>0</v>
      </c>
      <c r="AB6">
        <v>0</v>
      </c>
      <c r="AC6" t="s">
        <v>1981</v>
      </c>
      <c r="AD6" t="s">
        <v>1988</v>
      </c>
      <c r="AE6">
        <v>0.22320000000000001</v>
      </c>
      <c r="AF6" t="s">
        <v>2006</v>
      </c>
      <c r="AH6" t="s">
        <v>997</v>
      </c>
      <c r="AI6" t="s">
        <v>997</v>
      </c>
      <c r="AJ6" t="s">
        <v>997</v>
      </c>
      <c r="AL6">
        <v>2</v>
      </c>
      <c r="AM6">
        <v>0</v>
      </c>
      <c r="AN6">
        <v>0.5</v>
      </c>
      <c r="AO6">
        <v>0</v>
      </c>
      <c r="AP6" t="s">
        <v>1925</v>
      </c>
      <c r="AQ6" t="s">
        <v>2031</v>
      </c>
      <c r="AR6" t="s">
        <v>2045</v>
      </c>
      <c r="AS6">
        <v>1</v>
      </c>
      <c r="AT6">
        <v>108</v>
      </c>
      <c r="AU6">
        <f>IF(SpaceTypesTable[[#This Row],[Peak Flow Rate (gal/h)]]=0,"",SpaceTypesTable[[#This Row],[Peak Flow Rate (gal/h)]]/SpaceTypesTable[[#This Row],[area (ft^2)]])</f>
        <v>9.2592592592592587E-3</v>
      </c>
      <c r="AV6">
        <v>43.3</v>
      </c>
      <c r="AW6">
        <v>0.2</v>
      </c>
      <c r="AX6">
        <v>0.05</v>
      </c>
      <c r="AY6" t="s">
        <v>2121</v>
      </c>
      <c r="AZ6">
        <v>1.3333346236599153</v>
      </c>
      <c r="BA6">
        <v>144</v>
      </c>
      <c r="BB6">
        <v>0.31</v>
      </c>
      <c r="BC6">
        <v>1</v>
      </c>
      <c r="BD6">
        <v>54.520672421626536</v>
      </c>
      <c r="BE6">
        <f t="shared" ref="BE6:BE11" si="0">IF(ISBLANK(BD6),"",BD6/(BA6/AZ6))</f>
        <v>0.50482152947899261</v>
      </c>
      <c r="BF6" t="s">
        <v>1004</v>
      </c>
    </row>
    <row r="7" spans="1:58">
      <c r="A7" t="s">
        <v>126</v>
      </c>
      <c r="B7">
        <v>257</v>
      </c>
      <c r="C7" t="s">
        <v>2145</v>
      </c>
      <c r="D7" t="s">
        <v>790</v>
      </c>
      <c r="E7" t="s">
        <v>793</v>
      </c>
      <c r="F7" s="16" t="s">
        <v>862</v>
      </c>
      <c r="G7" t="s">
        <v>1031</v>
      </c>
      <c r="H7" t="s">
        <v>745</v>
      </c>
      <c r="I7" t="s">
        <v>767</v>
      </c>
      <c r="J7" t="s">
        <v>776</v>
      </c>
      <c r="K7" t="str">
        <f>SpaceTypesTable[[#This Row],[Lighting Standard]]&amp;SpaceTypesTable[[#This Row],[Lighting Primary Space Type]]&amp;SpaceTypesTable[[#This Row],[Lighting Secondary Space Type]]</f>
        <v>ASHRAE 90.1-2004HospitalOperating Room</v>
      </c>
      <c r="N7">
        <f>VLOOKUP(SpaceTypesTable[[#This Row],[LookupColumn]],InteriorLightingTable[],5,FALSE)</f>
        <v>2.2000000000000002</v>
      </c>
      <c r="Q7">
        <v>0</v>
      </c>
      <c r="R7">
        <v>0.7</v>
      </c>
      <c r="S7">
        <v>0.2</v>
      </c>
      <c r="T7" t="s">
        <v>1946</v>
      </c>
      <c r="U7" t="s">
        <v>943</v>
      </c>
      <c r="V7" t="s">
        <v>768</v>
      </c>
      <c r="W7" t="s">
        <v>893</v>
      </c>
      <c r="X7" s="70" t="str">
        <f>SpaceTypesTable[[#This Row],[Ventilation Standard]]&amp;SpaceTypesTable[[#This Row],[Ventilation Primary Space Type]]&amp;SpaceTypesTable[[#This Row],[Ventilation Secondary Space Type]]</f>
        <v>GGHC v2.2Health CareAnesthesia Storage</v>
      </c>
      <c r="Y7">
        <f>VLOOKUP(SpaceTypesTable[[#This Row],[Lookup]],VentilationStandardsTable[],6,FALSE)</f>
        <v>1.2</v>
      </c>
      <c r="Z7">
        <f>VLOOKUP(SpaceTypesTable[[#This Row],[Lookup]],VentilationStandardsTable[],5,FALSE)</f>
        <v>0</v>
      </c>
      <c r="AA7">
        <f>VLOOKUP(SpaceTypesTable[[#This Row],[Lookup]],VentilationStandardsTable[],7,FALSE)</f>
        <v>0</v>
      </c>
      <c r="AB7">
        <v>0</v>
      </c>
      <c r="AC7" t="s">
        <v>1981</v>
      </c>
      <c r="AD7" t="s">
        <v>1988</v>
      </c>
      <c r="AE7">
        <v>5.9499999999999997E-2</v>
      </c>
      <c r="AF7" t="s">
        <v>2006</v>
      </c>
      <c r="AH7" t="s">
        <v>997</v>
      </c>
      <c r="AI7" t="s">
        <v>997</v>
      </c>
      <c r="AJ7" t="s">
        <v>997</v>
      </c>
      <c r="AL7">
        <v>2</v>
      </c>
      <c r="AM7">
        <v>0</v>
      </c>
      <c r="AN7">
        <v>0.5</v>
      </c>
      <c r="AO7">
        <v>0</v>
      </c>
      <c r="AP7" t="s">
        <v>1925</v>
      </c>
      <c r="AQ7" t="s">
        <v>2031</v>
      </c>
      <c r="AR7" t="s">
        <v>2045</v>
      </c>
      <c r="AS7">
        <v>1</v>
      </c>
      <c r="AT7">
        <v>108</v>
      </c>
      <c r="AU7">
        <f>IF(SpaceTypesTable[[#This Row],[Peak Flow Rate (gal/h)]]=0,"",SpaceTypesTable[[#This Row],[Peak Flow Rate (gal/h)]]/SpaceTypesTable[[#This Row],[area (ft^2)]])</f>
        <v>9.2592592592592587E-3</v>
      </c>
      <c r="AV7">
        <v>43.3</v>
      </c>
      <c r="AW7">
        <v>0.2</v>
      </c>
      <c r="AX7">
        <v>0.05</v>
      </c>
      <c r="AY7" t="s">
        <v>2121</v>
      </c>
      <c r="AZ7">
        <v>1.3333346236599153</v>
      </c>
      <c r="BA7">
        <v>144</v>
      </c>
      <c r="BB7">
        <v>0.31</v>
      </c>
      <c r="BC7">
        <v>1</v>
      </c>
      <c r="BD7">
        <v>54.520672421626536</v>
      </c>
      <c r="BE7">
        <f t="shared" si="0"/>
        <v>0.50482152947899261</v>
      </c>
      <c r="BF7" t="s">
        <v>1004</v>
      </c>
    </row>
    <row r="8" spans="1:58">
      <c r="A8" t="s">
        <v>407</v>
      </c>
      <c r="B8">
        <v>300</v>
      </c>
      <c r="C8" t="s">
        <v>2146</v>
      </c>
      <c r="D8" t="s">
        <v>791</v>
      </c>
      <c r="E8" t="s">
        <v>793</v>
      </c>
      <c r="F8" t="s">
        <v>862</v>
      </c>
      <c r="G8" t="s">
        <v>1031</v>
      </c>
      <c r="H8" t="s">
        <v>987</v>
      </c>
      <c r="I8" t="s">
        <v>767</v>
      </c>
      <c r="J8" t="s">
        <v>776</v>
      </c>
      <c r="K8" t="str">
        <f>SpaceTypesTable[[#This Row],[Lighting Standard]]&amp;SpaceTypesTable[[#This Row],[Lighting Primary Space Type]]&amp;SpaceTypesTable[[#This Row],[Lighting Secondary Space Type]]</f>
        <v>ASHRAE 189.1-2009HospitalOperating Room</v>
      </c>
      <c r="N8">
        <f>VLOOKUP(SpaceTypesTable[[#This Row],[LookupColumn]],InteriorLightingTable[],5,FALSE)</f>
        <v>1.9800000000000002</v>
      </c>
      <c r="Q8">
        <v>0</v>
      </c>
      <c r="R8">
        <v>0.7</v>
      </c>
      <c r="S8">
        <v>0.2</v>
      </c>
      <c r="T8" t="s">
        <v>1946</v>
      </c>
      <c r="U8" t="s">
        <v>943</v>
      </c>
      <c r="V8" t="s">
        <v>768</v>
      </c>
      <c r="W8" t="s">
        <v>893</v>
      </c>
      <c r="X8" s="70" t="str">
        <f>SpaceTypesTable[[#This Row],[Ventilation Standard]]&amp;SpaceTypesTable[[#This Row],[Ventilation Primary Space Type]]&amp;SpaceTypesTable[[#This Row],[Ventilation Secondary Space Type]]</f>
        <v>GGHC v2.2Health CareAnesthesia Storage</v>
      </c>
      <c r="Y8">
        <f>VLOOKUP(SpaceTypesTable[[#This Row],[Lookup]],VentilationStandardsTable[],6,FALSE)</f>
        <v>1.2</v>
      </c>
      <c r="Z8">
        <f>VLOOKUP(SpaceTypesTable[[#This Row],[Lookup]],VentilationStandardsTable[],5,FALSE)</f>
        <v>0</v>
      </c>
      <c r="AA8">
        <f>VLOOKUP(SpaceTypesTable[[#This Row],[Lookup]],VentilationStandardsTable[],7,FALSE)</f>
        <v>0</v>
      </c>
      <c r="AB8">
        <v>0</v>
      </c>
      <c r="AC8" t="s">
        <v>1981</v>
      </c>
      <c r="AD8" t="s">
        <v>1988</v>
      </c>
      <c r="AE8">
        <v>5.9499999999999997E-2</v>
      </c>
      <c r="AF8" t="s">
        <v>2006</v>
      </c>
      <c r="AH8" t="s">
        <v>997</v>
      </c>
      <c r="AI8" t="s">
        <v>997</v>
      </c>
      <c r="AJ8" t="s">
        <v>997</v>
      </c>
      <c r="AL8">
        <v>1.46</v>
      </c>
      <c r="AM8">
        <v>0</v>
      </c>
      <c r="AN8">
        <v>0.5</v>
      </c>
      <c r="AO8">
        <v>0</v>
      </c>
      <c r="AP8" t="s">
        <v>1925</v>
      </c>
      <c r="AQ8" t="s">
        <v>2031</v>
      </c>
      <c r="AR8" t="s">
        <v>2045</v>
      </c>
      <c r="AS8">
        <v>1</v>
      </c>
      <c r="AT8">
        <v>108</v>
      </c>
      <c r="AU8">
        <f>IF(SpaceTypesTable[[#This Row],[Peak Flow Rate (gal/h)]]=0,"",SpaceTypesTable[[#This Row],[Peak Flow Rate (gal/h)]]/SpaceTypesTable[[#This Row],[area (ft^2)]])</f>
        <v>9.2592592592592587E-3</v>
      </c>
      <c r="AV8">
        <v>43.3</v>
      </c>
      <c r="AW8">
        <v>0.2</v>
      </c>
      <c r="AX8">
        <v>0.05</v>
      </c>
      <c r="AY8" t="s">
        <v>2121</v>
      </c>
      <c r="AZ8">
        <v>1.3333346236599153</v>
      </c>
      <c r="BA8">
        <v>144</v>
      </c>
      <c r="BB8">
        <v>0.31</v>
      </c>
      <c r="BC8">
        <v>1</v>
      </c>
      <c r="BD8">
        <v>54.520672421626536</v>
      </c>
      <c r="BE8">
        <f t="shared" si="0"/>
        <v>0.50482152947899261</v>
      </c>
      <c r="BF8" t="s">
        <v>1004</v>
      </c>
    </row>
    <row r="9" spans="1:58">
      <c r="A9" t="s">
        <v>128</v>
      </c>
      <c r="B9">
        <v>462</v>
      </c>
      <c r="C9" t="s">
        <v>2146</v>
      </c>
      <c r="D9" t="s">
        <v>792</v>
      </c>
      <c r="E9" t="s">
        <v>793</v>
      </c>
      <c r="F9" t="s">
        <v>862</v>
      </c>
      <c r="G9" t="s">
        <v>1031</v>
      </c>
      <c r="H9" t="s">
        <v>987</v>
      </c>
      <c r="I9" t="s">
        <v>767</v>
      </c>
      <c r="J9" t="s">
        <v>776</v>
      </c>
      <c r="K9" t="str">
        <f>SpaceTypesTable[[#This Row],[Lighting Standard]]&amp;SpaceTypesTable[[#This Row],[Lighting Primary Space Type]]&amp;SpaceTypesTable[[#This Row],[Lighting Secondary Space Type]]</f>
        <v>ASHRAE 189.1-2009HospitalOperating Room</v>
      </c>
      <c r="N9">
        <f>VLOOKUP(SpaceTypesTable[[#This Row],[LookupColumn]],InteriorLightingTable[],5,FALSE)</f>
        <v>1.9800000000000002</v>
      </c>
      <c r="Q9">
        <v>0</v>
      </c>
      <c r="R9">
        <v>0.7</v>
      </c>
      <c r="S9">
        <v>0.2</v>
      </c>
      <c r="T9" t="s">
        <v>1946</v>
      </c>
      <c r="U9" t="s">
        <v>943</v>
      </c>
      <c r="V9" t="s">
        <v>768</v>
      </c>
      <c r="W9" t="s">
        <v>893</v>
      </c>
      <c r="X9" s="70" t="str">
        <f>SpaceTypesTable[[#This Row],[Ventilation Standard]]&amp;SpaceTypesTable[[#This Row],[Ventilation Primary Space Type]]&amp;SpaceTypesTable[[#This Row],[Ventilation Secondary Space Type]]</f>
        <v>GGHC v2.2Health CareAnesthesia Storage</v>
      </c>
      <c r="Y9">
        <f>VLOOKUP(SpaceTypesTable[[#This Row],[Lookup]],VentilationStandardsTable[],6,FALSE)</f>
        <v>1.2</v>
      </c>
      <c r="Z9">
        <f>VLOOKUP(SpaceTypesTable[[#This Row],[Lookup]],VentilationStandardsTable[],5,FALSE)</f>
        <v>0</v>
      </c>
      <c r="AA9">
        <f>VLOOKUP(SpaceTypesTable[[#This Row],[Lookup]],VentilationStandardsTable[],7,FALSE)</f>
        <v>0</v>
      </c>
      <c r="AB9">
        <v>0</v>
      </c>
      <c r="AC9" t="s">
        <v>1981</v>
      </c>
      <c r="AD9" t="s">
        <v>1988</v>
      </c>
      <c r="AE9">
        <v>4.4600000000000001E-2</v>
      </c>
      <c r="AF9" t="s">
        <v>2006</v>
      </c>
      <c r="AH9" t="s">
        <v>997</v>
      </c>
      <c r="AI9" t="s">
        <v>997</v>
      </c>
      <c r="AJ9" t="s">
        <v>997</v>
      </c>
      <c r="AL9">
        <v>1.46</v>
      </c>
      <c r="AM9">
        <v>0</v>
      </c>
      <c r="AN9">
        <v>0.5</v>
      </c>
      <c r="AO9">
        <v>0</v>
      </c>
      <c r="AP9" t="s">
        <v>1925</v>
      </c>
      <c r="AQ9" t="s">
        <v>2031</v>
      </c>
      <c r="AR9" t="s">
        <v>2045</v>
      </c>
      <c r="AS9">
        <v>1</v>
      </c>
      <c r="AT9">
        <v>108</v>
      </c>
      <c r="AU9">
        <f>IF(SpaceTypesTable[[#This Row],[Peak Flow Rate (gal/h)]]=0,"",SpaceTypesTable[[#This Row],[Peak Flow Rate (gal/h)]]/SpaceTypesTable[[#This Row],[area (ft^2)]])</f>
        <v>9.2592592592592587E-3</v>
      </c>
      <c r="AV9">
        <v>43.3</v>
      </c>
      <c r="AW9">
        <v>0.2</v>
      </c>
      <c r="AX9">
        <v>0.05</v>
      </c>
      <c r="AY9" t="s">
        <v>2121</v>
      </c>
      <c r="AZ9">
        <v>1.3333346236599153</v>
      </c>
      <c r="BA9">
        <v>144</v>
      </c>
      <c r="BB9">
        <v>0.31</v>
      </c>
      <c r="BC9">
        <v>1</v>
      </c>
      <c r="BD9">
        <v>54.520672421626536</v>
      </c>
      <c r="BE9">
        <f t="shared" si="0"/>
        <v>0.50482152947899261</v>
      </c>
      <c r="BF9" t="s">
        <v>1004</v>
      </c>
    </row>
    <row r="10" spans="1:58">
      <c r="A10" t="s">
        <v>208</v>
      </c>
      <c r="B10">
        <v>402</v>
      </c>
      <c r="C10" t="s">
        <v>2143</v>
      </c>
      <c r="D10" t="s">
        <v>790</v>
      </c>
      <c r="E10" t="s">
        <v>793</v>
      </c>
      <c r="F10" t="s">
        <v>862</v>
      </c>
      <c r="G10" t="s">
        <v>1031</v>
      </c>
      <c r="K10" t="str">
        <f>SpaceTypesTable[[#This Row],[Lighting Standard]]&amp;SpaceTypesTable[[#This Row],[Lighting Primary Space Type]]&amp;SpaceTypesTable[[#This Row],[Lighting Secondary Space Type]]</f>
        <v/>
      </c>
      <c r="N10">
        <v>2.1</v>
      </c>
      <c r="Q10">
        <v>0</v>
      </c>
      <c r="R10">
        <v>0.7</v>
      </c>
      <c r="S10">
        <v>0.2</v>
      </c>
      <c r="T10" t="s">
        <v>1946</v>
      </c>
      <c r="U10" t="s">
        <v>943</v>
      </c>
      <c r="V10" t="s">
        <v>768</v>
      </c>
      <c r="W10" t="s">
        <v>893</v>
      </c>
      <c r="X10" s="70" t="str">
        <f>SpaceTypesTable[[#This Row],[Ventilation Standard]]&amp;SpaceTypesTable[[#This Row],[Ventilation Primary Space Type]]&amp;SpaceTypesTable[[#This Row],[Ventilation Secondary Space Type]]</f>
        <v>GGHC v2.2Health CareAnesthesia Storage</v>
      </c>
      <c r="Y10">
        <f>VLOOKUP(SpaceTypesTable[[#This Row],[Lookup]],VentilationStandardsTable[],6,FALSE)</f>
        <v>1.2</v>
      </c>
      <c r="Z10">
        <f>VLOOKUP(SpaceTypesTable[[#This Row],[Lookup]],VentilationStandardsTable[],5,FALSE)</f>
        <v>0</v>
      </c>
      <c r="AA10">
        <f>VLOOKUP(SpaceTypesTable[[#This Row],[Lookup]],VentilationStandardsTable[],7,FALSE)</f>
        <v>0</v>
      </c>
      <c r="AB10">
        <v>0</v>
      </c>
      <c r="AC10" t="s">
        <v>1981</v>
      </c>
      <c r="AD10" t="s">
        <v>1988</v>
      </c>
      <c r="AE10">
        <v>0.22320000000000001</v>
      </c>
      <c r="AF10" t="s">
        <v>2006</v>
      </c>
      <c r="AH10" t="s">
        <v>997</v>
      </c>
      <c r="AI10" t="s">
        <v>997</v>
      </c>
      <c r="AJ10" t="s">
        <v>997</v>
      </c>
      <c r="AL10">
        <v>2</v>
      </c>
      <c r="AM10">
        <v>0</v>
      </c>
      <c r="AN10">
        <v>0.5</v>
      </c>
      <c r="AO10">
        <v>0</v>
      </c>
      <c r="AP10" t="s">
        <v>1925</v>
      </c>
      <c r="AQ10" t="s">
        <v>2031</v>
      </c>
      <c r="AR10" t="s">
        <v>2045</v>
      </c>
      <c r="AS10">
        <v>1</v>
      </c>
      <c r="AT10">
        <v>108</v>
      </c>
      <c r="AU10">
        <f>IF(SpaceTypesTable[[#This Row],[Peak Flow Rate (gal/h)]]=0,"",SpaceTypesTable[[#This Row],[Peak Flow Rate (gal/h)]]/SpaceTypesTable[[#This Row],[area (ft^2)]])</f>
        <v>9.2592592592592587E-3</v>
      </c>
      <c r="AV10">
        <v>43.3</v>
      </c>
      <c r="AW10">
        <v>0.2</v>
      </c>
      <c r="AX10">
        <v>0.05</v>
      </c>
      <c r="AY10" t="s">
        <v>2121</v>
      </c>
      <c r="AZ10">
        <v>1.3333346236599153</v>
      </c>
      <c r="BA10">
        <v>144</v>
      </c>
      <c r="BB10">
        <v>0.31</v>
      </c>
      <c r="BC10">
        <v>1</v>
      </c>
      <c r="BD10">
        <v>54.520672421626536</v>
      </c>
      <c r="BE10">
        <f t="shared" si="0"/>
        <v>0.50482152947899261</v>
      </c>
      <c r="BF10" t="s">
        <v>1004</v>
      </c>
    </row>
    <row r="11" spans="1:58">
      <c r="C11" s="70" t="s">
        <v>2147</v>
      </c>
      <c r="D11" s="70" t="s">
        <v>790</v>
      </c>
      <c r="E11" s="70" t="s">
        <v>793</v>
      </c>
      <c r="F11" s="70" t="s">
        <v>862</v>
      </c>
      <c r="G11" t="s">
        <v>1031</v>
      </c>
      <c r="H11" t="s">
        <v>746</v>
      </c>
      <c r="I11" t="s">
        <v>767</v>
      </c>
      <c r="J11" t="s">
        <v>776</v>
      </c>
      <c r="K11" t="str">
        <f>SpaceTypesTable[[#This Row],[Lighting Standard]]&amp;SpaceTypesTable[[#This Row],[Lighting Primary Space Type]]&amp;SpaceTypesTable[[#This Row],[Lighting Secondary Space Type]]</f>
        <v>ASHRAE 90.1-2007HospitalOperating Room</v>
      </c>
      <c r="N11">
        <f>VLOOKUP(SpaceTypesTable[[#This Row],[LookupColumn]],InteriorLightingTable[],5,FALSE)</f>
        <v>2.2000000000000002</v>
      </c>
      <c r="Q11">
        <v>0</v>
      </c>
      <c r="R11">
        <v>0.7</v>
      </c>
      <c r="S11">
        <v>0.2</v>
      </c>
      <c r="T11" t="s">
        <v>1946</v>
      </c>
      <c r="U11" t="s">
        <v>943</v>
      </c>
      <c r="V11" t="s">
        <v>768</v>
      </c>
      <c r="W11" t="s">
        <v>893</v>
      </c>
      <c r="X11" s="70" t="str">
        <f>SpaceTypesTable[[#This Row],[Ventilation Standard]]&amp;SpaceTypesTable[[#This Row],[Ventilation Primary Space Type]]&amp;SpaceTypesTable[[#This Row],[Ventilation Secondary Space Type]]</f>
        <v>GGHC v2.2Health CareAnesthesia Storage</v>
      </c>
      <c r="Y11">
        <f>VLOOKUP(SpaceTypesTable[[#This Row],[Lookup]],VentilationStandardsTable[],6,FALSE)</f>
        <v>1.2</v>
      </c>
      <c r="Z11">
        <f>VLOOKUP(SpaceTypesTable[[#This Row],[Lookup]],VentilationStandardsTable[],5,FALSE)</f>
        <v>0</v>
      </c>
      <c r="AA11">
        <f>VLOOKUP(SpaceTypesTable[[#This Row],[Lookup]],VentilationStandardsTable[],7,FALSE)</f>
        <v>0</v>
      </c>
      <c r="AB11">
        <v>0</v>
      </c>
      <c r="AC11" t="s">
        <v>1981</v>
      </c>
      <c r="AD11" t="s">
        <v>1988</v>
      </c>
      <c r="AE11">
        <v>4.4600000000000001E-2</v>
      </c>
      <c r="AF11" t="s">
        <v>2006</v>
      </c>
      <c r="AH11" t="s">
        <v>997</v>
      </c>
      <c r="AI11" t="s">
        <v>997</v>
      </c>
      <c r="AJ11" t="s">
        <v>997</v>
      </c>
      <c r="AL11">
        <v>1.46</v>
      </c>
      <c r="AM11">
        <v>0</v>
      </c>
      <c r="AN11">
        <v>0.5</v>
      </c>
      <c r="AO11">
        <v>0</v>
      </c>
      <c r="AP11" t="s">
        <v>1925</v>
      </c>
      <c r="AQ11" t="s">
        <v>2031</v>
      </c>
      <c r="AR11" t="s">
        <v>2045</v>
      </c>
      <c r="AS11">
        <v>1</v>
      </c>
      <c r="AT11">
        <v>108</v>
      </c>
      <c r="AU11">
        <f>IF(SpaceTypesTable[[#This Row],[Peak Flow Rate (gal/h)]]=0,"",SpaceTypesTable[[#This Row],[Peak Flow Rate (gal/h)]]/SpaceTypesTable[[#This Row],[area (ft^2)]])</f>
        <v>9.2592592592592587E-3</v>
      </c>
      <c r="AV11">
        <v>43.3</v>
      </c>
      <c r="AW11">
        <v>0.2</v>
      </c>
      <c r="AX11">
        <v>0.05</v>
      </c>
      <c r="AY11" t="s">
        <v>2121</v>
      </c>
      <c r="AZ11">
        <v>1.3333346236599153</v>
      </c>
      <c r="BA11">
        <v>144</v>
      </c>
      <c r="BB11">
        <v>0.31</v>
      </c>
      <c r="BC11">
        <v>1</v>
      </c>
      <c r="BD11">
        <v>54.520672421626536</v>
      </c>
      <c r="BE11">
        <f t="shared" si="0"/>
        <v>0.50482152947899261</v>
      </c>
      <c r="BF11" t="s">
        <v>1004</v>
      </c>
    </row>
    <row r="12" spans="1:58">
      <c r="C12" s="70" t="s">
        <v>2213</v>
      </c>
      <c r="D12" s="70" t="s">
        <v>790</v>
      </c>
      <c r="E12" s="70" t="s">
        <v>793</v>
      </c>
      <c r="F12" s="70" t="s">
        <v>862</v>
      </c>
      <c r="G12" t="s">
        <v>1031</v>
      </c>
      <c r="H12" t="s">
        <v>2195</v>
      </c>
      <c r="I12" t="s">
        <v>767</v>
      </c>
      <c r="J12" t="s">
        <v>776</v>
      </c>
      <c r="K12" t="str">
        <f>SpaceTypesTable[[#This Row],[Lighting Standard]]&amp;SpaceTypesTable[[#This Row],[Lighting Primary Space Type]]&amp;SpaceTypesTable[[#This Row],[Lighting Secondary Space Type]]</f>
        <v>ASHRAE 90.1-2010HospitalOperating Room</v>
      </c>
      <c r="N12">
        <f>VLOOKUP(SpaceTypesTable[[#This Row],[LookupColumn]],InteriorLightingTable[],5,FALSE)</f>
        <v>1.89</v>
      </c>
      <c r="Q12">
        <v>0</v>
      </c>
      <c r="R12">
        <v>0.7</v>
      </c>
      <c r="S12">
        <v>0.2</v>
      </c>
      <c r="T12" t="s">
        <v>1946</v>
      </c>
      <c r="U12" t="s">
        <v>943</v>
      </c>
      <c r="V12" t="s">
        <v>768</v>
      </c>
      <c r="W12" t="s">
        <v>893</v>
      </c>
      <c r="X12" s="70" t="str">
        <f>SpaceTypesTable[[#This Row],[Ventilation Standard]]&amp;SpaceTypesTable[[#This Row],[Ventilation Primary Space Type]]&amp;SpaceTypesTable[[#This Row],[Ventilation Secondary Space Type]]</f>
        <v>GGHC v2.2Health CareAnesthesia Storage</v>
      </c>
      <c r="Y12">
        <f>VLOOKUP(SpaceTypesTable[[#This Row],[Lookup]],VentilationStandardsTable[],6,FALSE)</f>
        <v>1.2</v>
      </c>
      <c r="Z12">
        <f>VLOOKUP(SpaceTypesTable[[#This Row],[Lookup]],VentilationStandardsTable[],5,FALSE)</f>
        <v>0</v>
      </c>
      <c r="AA12">
        <f>VLOOKUP(SpaceTypesTable[[#This Row],[Lookup]],VentilationStandardsTable[],7,FALSE)</f>
        <v>0</v>
      </c>
      <c r="AB12">
        <v>0</v>
      </c>
      <c r="AC12" t="s">
        <v>1981</v>
      </c>
      <c r="AD12" t="s">
        <v>1988</v>
      </c>
      <c r="AE12">
        <v>4.4600000000000001E-2</v>
      </c>
      <c r="AF12" t="s">
        <v>2006</v>
      </c>
      <c r="AH12" t="s">
        <v>997</v>
      </c>
      <c r="AI12" t="s">
        <v>997</v>
      </c>
      <c r="AJ12" t="s">
        <v>997</v>
      </c>
      <c r="AL12">
        <v>1.46</v>
      </c>
      <c r="AM12">
        <v>0</v>
      </c>
      <c r="AN12">
        <v>0.5</v>
      </c>
      <c r="AO12">
        <v>0</v>
      </c>
      <c r="AP12" t="s">
        <v>1925</v>
      </c>
      <c r="AQ12" t="s">
        <v>2031</v>
      </c>
      <c r="AR12" t="s">
        <v>2045</v>
      </c>
      <c r="AS12">
        <v>1</v>
      </c>
      <c r="AT12">
        <v>108</v>
      </c>
      <c r="AU12">
        <v>9.2592592592592587E-3</v>
      </c>
      <c r="AV12">
        <v>43.3</v>
      </c>
      <c r="AW12">
        <v>0.2</v>
      </c>
      <c r="AX12">
        <v>0.05</v>
      </c>
      <c r="AY12" t="s">
        <v>2121</v>
      </c>
      <c r="AZ12">
        <v>1.3333346236599153</v>
      </c>
      <c r="BA12">
        <v>144</v>
      </c>
      <c r="BB12">
        <v>0.31</v>
      </c>
      <c r="BC12">
        <v>1</v>
      </c>
      <c r="BD12">
        <v>54.520672421626536</v>
      </c>
      <c r="BE12">
        <v>0.50482152947899261</v>
      </c>
      <c r="BF12" t="s">
        <v>1004</v>
      </c>
    </row>
    <row r="13" spans="1:58">
      <c r="C13" t="s">
        <v>2147</v>
      </c>
      <c r="D13" t="s">
        <v>790</v>
      </c>
      <c r="E13" t="s">
        <v>1926</v>
      </c>
      <c r="F13" t="s">
        <v>854</v>
      </c>
      <c r="G13" t="s">
        <v>1030</v>
      </c>
      <c r="H13" t="s">
        <v>746</v>
      </c>
      <c r="I13" t="s">
        <v>731</v>
      </c>
      <c r="J13" t="s">
        <v>754</v>
      </c>
      <c r="K13" t="str">
        <f>SpaceTypesTable[[#This Row],[Lighting Standard]]&amp;SpaceTypesTable[[#This Row],[Lighting Primary Space Type]]&amp;SpaceTypesTable[[#This Row],[Lighting Secondary Space Type]]</f>
        <v>ASHRAE 90.1-2007DormitoryLiving Quarters</v>
      </c>
      <c r="N13">
        <f>VLOOKUP(SpaceTypesTable[[#This Row],[LookupColumn]],InteriorLightingTable[],5,FALSE)</f>
        <v>1.1000000000000001</v>
      </c>
      <c r="Q13">
        <v>0</v>
      </c>
      <c r="R13">
        <v>0.7</v>
      </c>
      <c r="S13">
        <v>0.2</v>
      </c>
      <c r="T13" t="s">
        <v>1940</v>
      </c>
      <c r="U13" t="s">
        <v>637</v>
      </c>
      <c r="V13" t="s">
        <v>672</v>
      </c>
      <c r="W13" t="s">
        <v>673</v>
      </c>
      <c r="X13" s="70" t="str">
        <f>SpaceTypesTable[[#This Row],[Ventilation Standard]]&amp;SpaceTypesTable[[#This Row],[Ventilation Primary Space Type]]&amp;SpaceTypesTable[[#This Row],[Ventilation Secondary Space Type]]</f>
        <v xml:space="preserve">ASHRAE 62.1-2004Hotels, Motels, Resorts, Dormitories Bedroom/living Room </v>
      </c>
      <c r="Y13">
        <v>0</v>
      </c>
      <c r="Z13">
        <v>0</v>
      </c>
      <c r="AA13">
        <v>0</v>
      </c>
      <c r="AB13">
        <v>2.63</v>
      </c>
      <c r="AC13" t="s">
        <v>2079</v>
      </c>
      <c r="AD13" t="s">
        <v>1990</v>
      </c>
      <c r="AE13">
        <v>4.4600000000000001E-2</v>
      </c>
      <c r="AF13" t="s">
        <v>2002</v>
      </c>
      <c r="AH13" t="s">
        <v>997</v>
      </c>
      <c r="AI13" t="s">
        <v>997</v>
      </c>
      <c r="AJ13" t="s">
        <v>997</v>
      </c>
      <c r="AL13">
        <v>0.36000015500037674</v>
      </c>
      <c r="AM13">
        <v>0</v>
      </c>
      <c r="AN13">
        <v>0.5</v>
      </c>
      <c r="AO13">
        <v>0</v>
      </c>
      <c r="AP13" t="s">
        <v>2080</v>
      </c>
      <c r="AQ13" t="s">
        <v>2097</v>
      </c>
      <c r="AR13" t="s">
        <v>2102</v>
      </c>
      <c r="AS13">
        <v>3.5</v>
      </c>
      <c r="AT13">
        <v>950</v>
      </c>
      <c r="AU13">
        <f>IF(SpaceTypesTable[[#This Row],[Peak Flow Rate (gal/h)]]=0,"",SpaceTypesTable[[#This Row],[Peak Flow Rate (gal/h)]]/SpaceTypesTable[[#This Row],[area (ft^2)]])</f>
        <v>3.6842105263157894E-3</v>
      </c>
      <c r="AV13">
        <v>43.3</v>
      </c>
      <c r="AW13">
        <v>0.2</v>
      </c>
      <c r="AX13">
        <v>0.05</v>
      </c>
      <c r="AY13" t="s">
        <v>2132</v>
      </c>
      <c r="BE13" t="str">
        <f t="shared" ref="BE13:BE18" si="1">IF(ISBLANK(BD13),"",BD13/(BA13/AZ13))</f>
        <v/>
      </c>
    </row>
    <row r="14" spans="1:58">
      <c r="A14" t="s">
        <v>2096</v>
      </c>
      <c r="B14">
        <v>473</v>
      </c>
      <c r="C14" t="s">
        <v>2144</v>
      </c>
      <c r="D14" t="s">
        <v>790</v>
      </c>
      <c r="E14" t="s">
        <v>1926</v>
      </c>
      <c r="F14" t="s">
        <v>854</v>
      </c>
      <c r="G14" t="s">
        <v>1030</v>
      </c>
      <c r="K14" t="str">
        <f>SpaceTypesTable[[#This Row],[Lighting Standard]]&amp;SpaceTypesTable[[#This Row],[Lighting Primary Space Type]]&amp;SpaceTypesTable[[#This Row],[Lighting Secondary Space Type]]</f>
        <v/>
      </c>
      <c r="N14">
        <v>0.36000000000000004</v>
      </c>
      <c r="Q14">
        <v>0</v>
      </c>
      <c r="R14">
        <v>0.7</v>
      </c>
      <c r="S14">
        <v>0.2</v>
      </c>
      <c r="T14" t="s">
        <v>1940</v>
      </c>
      <c r="U14" t="s">
        <v>636</v>
      </c>
      <c r="V14" t="s">
        <v>944</v>
      </c>
      <c r="W14" t="s">
        <v>563</v>
      </c>
      <c r="X14" s="70" t="str">
        <f>SpaceTypesTable[[#This Row],[Ventilation Standard]]&amp;SpaceTypesTable[[#This Row],[Ventilation Primary Space Type]]&amp;SpaceTypesTable[[#This Row],[Ventilation Secondary Space Type]]</f>
        <v>ASHRAE 62.1-1999Hotels, Motels, Resorts, DormitoriesDormitory sleeping areas</v>
      </c>
      <c r="Y14">
        <v>0</v>
      </c>
      <c r="Z14">
        <v>0</v>
      </c>
      <c r="AA14">
        <v>0</v>
      </c>
      <c r="AB14">
        <v>2.63</v>
      </c>
      <c r="AC14" t="s">
        <v>2079</v>
      </c>
      <c r="AD14" t="s">
        <v>1990</v>
      </c>
      <c r="AE14">
        <v>0.22320000000000001</v>
      </c>
      <c r="AF14" t="s">
        <v>2002</v>
      </c>
      <c r="AH14" t="s">
        <v>997</v>
      </c>
      <c r="AI14" t="s">
        <v>997</v>
      </c>
      <c r="AJ14" t="s">
        <v>997</v>
      </c>
      <c r="AL14">
        <v>0.5</v>
      </c>
      <c r="AM14">
        <v>0</v>
      </c>
      <c r="AN14">
        <v>0.5</v>
      </c>
      <c r="AO14">
        <v>0</v>
      </c>
      <c r="AP14" t="s">
        <v>2080</v>
      </c>
      <c r="AQ14" t="s">
        <v>2097</v>
      </c>
      <c r="AR14" t="s">
        <v>2102</v>
      </c>
      <c r="AS14">
        <v>3.5</v>
      </c>
      <c r="AT14">
        <v>950</v>
      </c>
      <c r="AU14">
        <f>IF(SpaceTypesTable[[#This Row],[Peak Flow Rate (gal/h)]]=0,"",SpaceTypesTable[[#This Row],[Peak Flow Rate (gal/h)]]/SpaceTypesTable[[#This Row],[area (ft^2)]])</f>
        <v>3.6842105263157894E-3</v>
      </c>
      <c r="AV14">
        <v>43.3</v>
      </c>
      <c r="AW14">
        <v>0.2</v>
      </c>
      <c r="AX14">
        <v>0.05</v>
      </c>
      <c r="AY14" t="s">
        <v>2132</v>
      </c>
      <c r="BE14" t="str">
        <f t="shared" si="1"/>
        <v/>
      </c>
    </row>
    <row r="15" spans="1:58">
      <c r="A15" t="s">
        <v>2098</v>
      </c>
      <c r="B15">
        <v>151</v>
      </c>
      <c r="C15" s="70" t="s">
        <v>2145</v>
      </c>
      <c r="D15" s="70" t="s">
        <v>790</v>
      </c>
      <c r="E15" s="70" t="s">
        <v>1926</v>
      </c>
      <c r="F15" s="70" t="s">
        <v>854</v>
      </c>
      <c r="G15" t="s">
        <v>1030</v>
      </c>
      <c r="H15" t="s">
        <v>745</v>
      </c>
      <c r="I15" t="s">
        <v>731</v>
      </c>
      <c r="J15" t="s">
        <v>754</v>
      </c>
      <c r="K15" t="str">
        <f>SpaceTypesTable[[#This Row],[Lighting Standard]]&amp;SpaceTypesTable[[#This Row],[Lighting Primary Space Type]]&amp;SpaceTypesTable[[#This Row],[Lighting Secondary Space Type]]</f>
        <v>ASHRAE 90.1-2004DormitoryLiving Quarters</v>
      </c>
      <c r="N15">
        <f>VLOOKUP(SpaceTypesTable[[#This Row],[LookupColumn]],InteriorLightingTable[],5,FALSE)</f>
        <v>1.1000000000000001</v>
      </c>
      <c r="Q15">
        <v>0</v>
      </c>
      <c r="R15">
        <v>0.7</v>
      </c>
      <c r="S15">
        <v>0.2</v>
      </c>
      <c r="T15" t="s">
        <v>1940</v>
      </c>
      <c r="U15" t="s">
        <v>636</v>
      </c>
      <c r="V15" t="s">
        <v>944</v>
      </c>
      <c r="W15" t="s">
        <v>563</v>
      </c>
      <c r="X15" s="70" t="str">
        <f>SpaceTypesTable[[#This Row],[Ventilation Standard]]&amp;SpaceTypesTable[[#This Row],[Ventilation Primary Space Type]]&amp;SpaceTypesTable[[#This Row],[Ventilation Secondary Space Type]]</f>
        <v>ASHRAE 62.1-1999Hotels, Motels, Resorts, DormitoriesDormitory sleeping areas</v>
      </c>
      <c r="Y15">
        <v>0</v>
      </c>
      <c r="Z15">
        <v>0</v>
      </c>
      <c r="AA15">
        <v>0</v>
      </c>
      <c r="AB15">
        <v>2.63</v>
      </c>
      <c r="AC15" t="s">
        <v>2079</v>
      </c>
      <c r="AD15" t="s">
        <v>1990</v>
      </c>
      <c r="AE15">
        <v>5.9499999999999997E-2</v>
      </c>
      <c r="AF15" t="s">
        <v>2002</v>
      </c>
      <c r="AH15" t="s">
        <v>997</v>
      </c>
      <c r="AI15" t="s">
        <v>997</v>
      </c>
      <c r="AJ15" t="s">
        <v>997</v>
      </c>
      <c r="AL15">
        <v>0.5</v>
      </c>
      <c r="AM15">
        <v>0</v>
      </c>
      <c r="AN15">
        <v>0.5</v>
      </c>
      <c r="AO15">
        <v>0</v>
      </c>
      <c r="AP15" t="s">
        <v>2080</v>
      </c>
      <c r="AQ15" t="s">
        <v>2097</v>
      </c>
      <c r="AR15" t="s">
        <v>2102</v>
      </c>
      <c r="AS15">
        <v>3.5</v>
      </c>
      <c r="AT15">
        <v>950</v>
      </c>
      <c r="AU15">
        <f>IF(SpaceTypesTable[[#This Row],[Peak Flow Rate (gal/h)]]=0,"",SpaceTypesTable[[#This Row],[Peak Flow Rate (gal/h)]]/SpaceTypesTable[[#This Row],[area (ft^2)]])</f>
        <v>3.6842105263157894E-3</v>
      </c>
      <c r="AV15">
        <v>43.3</v>
      </c>
      <c r="AW15">
        <v>0.2</v>
      </c>
      <c r="AX15">
        <v>0.05</v>
      </c>
      <c r="AY15" t="s">
        <v>2132</v>
      </c>
      <c r="BE15" t="str">
        <f t="shared" si="1"/>
        <v/>
      </c>
    </row>
    <row r="16" spans="1:58">
      <c r="A16" t="s">
        <v>2099</v>
      </c>
      <c r="B16">
        <v>310</v>
      </c>
      <c r="C16" t="s">
        <v>2146</v>
      </c>
      <c r="D16" t="s">
        <v>791</v>
      </c>
      <c r="E16" t="s">
        <v>1926</v>
      </c>
      <c r="F16" t="s">
        <v>854</v>
      </c>
      <c r="G16" t="s">
        <v>1030</v>
      </c>
      <c r="H16" t="s">
        <v>987</v>
      </c>
      <c r="I16" t="s">
        <v>731</v>
      </c>
      <c r="J16" t="s">
        <v>754</v>
      </c>
      <c r="K16" t="str">
        <f>SpaceTypesTable[[#This Row],[Lighting Standard]]&amp;SpaceTypesTable[[#This Row],[Lighting Primary Space Type]]&amp;SpaceTypesTable[[#This Row],[Lighting Secondary Space Type]]</f>
        <v>ASHRAE 189.1-2009DormitoryLiving Quarters</v>
      </c>
      <c r="N16">
        <f>VLOOKUP(SpaceTypesTable[[#This Row],[LookupColumn]],InteriorLightingTable[],5,FALSE)</f>
        <v>0.9900000000000001</v>
      </c>
      <c r="Q16">
        <v>0</v>
      </c>
      <c r="R16">
        <v>0.7</v>
      </c>
      <c r="S16">
        <v>0.2</v>
      </c>
      <c r="T16" t="s">
        <v>1940</v>
      </c>
      <c r="U16" t="s">
        <v>636</v>
      </c>
      <c r="V16" t="s">
        <v>944</v>
      </c>
      <c r="W16" t="s">
        <v>563</v>
      </c>
      <c r="X16" s="70" t="str">
        <f>SpaceTypesTable[[#This Row],[Ventilation Standard]]&amp;SpaceTypesTable[[#This Row],[Ventilation Primary Space Type]]&amp;SpaceTypesTable[[#This Row],[Ventilation Secondary Space Type]]</f>
        <v>ASHRAE 62.1-1999Hotels, Motels, Resorts, DormitoriesDormitory sleeping areas</v>
      </c>
      <c r="Y16">
        <v>0</v>
      </c>
      <c r="Z16">
        <v>0</v>
      </c>
      <c r="AA16">
        <v>0</v>
      </c>
      <c r="AB16">
        <v>2.63</v>
      </c>
      <c r="AC16" t="s">
        <v>2079</v>
      </c>
      <c r="AD16" t="s">
        <v>1990</v>
      </c>
      <c r="AE16">
        <v>5.9499999999999997E-2</v>
      </c>
      <c r="AF16" t="s">
        <v>2002</v>
      </c>
      <c r="AH16" t="s">
        <v>997</v>
      </c>
      <c r="AI16" t="s">
        <v>997</v>
      </c>
      <c r="AJ16" t="s">
        <v>997</v>
      </c>
      <c r="AL16">
        <v>0.36000000000000004</v>
      </c>
      <c r="AM16">
        <v>0</v>
      </c>
      <c r="AN16">
        <v>0.5</v>
      </c>
      <c r="AO16">
        <v>0</v>
      </c>
      <c r="AP16" t="s">
        <v>2080</v>
      </c>
      <c r="AQ16" t="s">
        <v>2097</v>
      </c>
      <c r="AR16" t="s">
        <v>2102</v>
      </c>
      <c r="AS16">
        <v>3.5</v>
      </c>
      <c r="AT16">
        <v>950</v>
      </c>
      <c r="AU16">
        <f>IF(SpaceTypesTable[[#This Row],[Peak Flow Rate (gal/h)]]=0,"",SpaceTypesTable[[#This Row],[Peak Flow Rate (gal/h)]]/SpaceTypesTable[[#This Row],[area (ft^2)]])</f>
        <v>3.6842105263157894E-3</v>
      </c>
      <c r="AV16">
        <v>43.3</v>
      </c>
      <c r="AW16">
        <v>0.2</v>
      </c>
      <c r="AX16">
        <v>0.05</v>
      </c>
      <c r="AY16" t="s">
        <v>2132</v>
      </c>
      <c r="BE16" t="str">
        <f t="shared" si="1"/>
        <v/>
      </c>
    </row>
    <row r="17" spans="1:57">
      <c r="A17" t="s">
        <v>2100</v>
      </c>
      <c r="B17">
        <v>466</v>
      </c>
      <c r="C17" t="s">
        <v>2146</v>
      </c>
      <c r="D17" t="s">
        <v>792</v>
      </c>
      <c r="E17" t="s">
        <v>1926</v>
      </c>
      <c r="F17" t="s">
        <v>854</v>
      </c>
      <c r="G17" t="s">
        <v>1030</v>
      </c>
      <c r="H17" t="s">
        <v>987</v>
      </c>
      <c r="I17" t="s">
        <v>731</v>
      </c>
      <c r="J17" t="s">
        <v>754</v>
      </c>
      <c r="K17" t="str">
        <f>SpaceTypesTable[[#This Row],[Lighting Standard]]&amp;SpaceTypesTable[[#This Row],[Lighting Primary Space Type]]&amp;SpaceTypesTable[[#This Row],[Lighting Secondary Space Type]]</f>
        <v>ASHRAE 189.1-2009DormitoryLiving Quarters</v>
      </c>
      <c r="N17">
        <f>VLOOKUP(SpaceTypesTable[[#This Row],[LookupColumn]],InteriorLightingTable[],5,FALSE)</f>
        <v>0.9900000000000001</v>
      </c>
      <c r="Q17">
        <v>0</v>
      </c>
      <c r="R17">
        <v>0.7</v>
      </c>
      <c r="S17">
        <v>0.2</v>
      </c>
      <c r="T17" t="s">
        <v>1940</v>
      </c>
      <c r="U17" t="s">
        <v>636</v>
      </c>
      <c r="V17" t="s">
        <v>944</v>
      </c>
      <c r="W17" t="s">
        <v>563</v>
      </c>
      <c r="X17" s="70" t="str">
        <f>SpaceTypesTable[[#This Row],[Ventilation Standard]]&amp;SpaceTypesTable[[#This Row],[Ventilation Primary Space Type]]&amp;SpaceTypesTable[[#This Row],[Ventilation Secondary Space Type]]</f>
        <v>ASHRAE 62.1-1999Hotels, Motels, Resorts, DormitoriesDormitory sleeping areas</v>
      </c>
      <c r="Y17">
        <v>0</v>
      </c>
      <c r="Z17">
        <v>0</v>
      </c>
      <c r="AA17">
        <v>0</v>
      </c>
      <c r="AB17">
        <v>2.63</v>
      </c>
      <c r="AC17" t="s">
        <v>2079</v>
      </c>
      <c r="AD17" t="s">
        <v>1990</v>
      </c>
      <c r="AE17">
        <v>4.4600000000000001E-2</v>
      </c>
      <c r="AF17" t="s">
        <v>2002</v>
      </c>
      <c r="AH17" t="s">
        <v>997</v>
      </c>
      <c r="AI17" t="s">
        <v>997</v>
      </c>
      <c r="AJ17" t="s">
        <v>997</v>
      </c>
      <c r="AL17">
        <v>0.36000015500037674</v>
      </c>
      <c r="AM17">
        <v>0</v>
      </c>
      <c r="AN17">
        <v>0.5</v>
      </c>
      <c r="AO17">
        <v>0</v>
      </c>
      <c r="AP17" t="s">
        <v>2080</v>
      </c>
      <c r="AQ17" t="s">
        <v>2097</v>
      </c>
      <c r="AR17" t="s">
        <v>2102</v>
      </c>
      <c r="AS17">
        <v>3.5</v>
      </c>
      <c r="AT17">
        <v>950</v>
      </c>
      <c r="AU17">
        <f>IF(SpaceTypesTable[[#This Row],[Peak Flow Rate (gal/h)]]=0,"",SpaceTypesTable[[#This Row],[Peak Flow Rate (gal/h)]]/SpaceTypesTable[[#This Row],[area (ft^2)]])</f>
        <v>3.6842105263157894E-3</v>
      </c>
      <c r="AV17">
        <v>43.3</v>
      </c>
      <c r="AW17">
        <v>0.2</v>
      </c>
      <c r="AX17">
        <v>0.05</v>
      </c>
      <c r="AY17" t="s">
        <v>2132</v>
      </c>
      <c r="BE17" t="str">
        <f t="shared" si="1"/>
        <v/>
      </c>
    </row>
    <row r="18" spans="1:57">
      <c r="A18" t="s">
        <v>2101</v>
      </c>
      <c r="B18">
        <v>362</v>
      </c>
      <c r="C18" s="70" t="s">
        <v>2143</v>
      </c>
      <c r="D18" s="70" t="s">
        <v>790</v>
      </c>
      <c r="E18" s="70" t="s">
        <v>1926</v>
      </c>
      <c r="F18" s="70" t="s">
        <v>854</v>
      </c>
      <c r="G18" t="s">
        <v>1030</v>
      </c>
      <c r="K18" t="str">
        <f>SpaceTypesTable[[#This Row],[Lighting Standard]]&amp;SpaceTypesTable[[#This Row],[Lighting Primary Space Type]]&amp;SpaceTypesTable[[#This Row],[Lighting Secondary Space Type]]</f>
        <v/>
      </c>
      <c r="N18">
        <v>0.36</v>
      </c>
      <c r="Q18">
        <v>0</v>
      </c>
      <c r="R18">
        <v>0.7</v>
      </c>
      <c r="S18">
        <v>0.2</v>
      </c>
      <c r="T18" t="s">
        <v>1940</v>
      </c>
      <c r="U18" t="s">
        <v>636</v>
      </c>
      <c r="V18" t="s">
        <v>944</v>
      </c>
      <c r="W18" t="s">
        <v>563</v>
      </c>
      <c r="X18" s="70" t="str">
        <f>SpaceTypesTable[[#This Row],[Ventilation Standard]]&amp;SpaceTypesTable[[#This Row],[Ventilation Primary Space Type]]&amp;SpaceTypesTable[[#This Row],[Ventilation Secondary Space Type]]</f>
        <v>ASHRAE 62.1-1999Hotels, Motels, Resorts, DormitoriesDormitory sleeping areas</v>
      </c>
      <c r="Y18">
        <v>0</v>
      </c>
      <c r="Z18">
        <v>0</v>
      </c>
      <c r="AA18">
        <v>0</v>
      </c>
      <c r="AB18">
        <v>2.63</v>
      </c>
      <c r="AC18" t="s">
        <v>2079</v>
      </c>
      <c r="AD18" t="s">
        <v>1990</v>
      </c>
      <c r="AE18">
        <v>0.22320000000000001</v>
      </c>
      <c r="AF18" t="s">
        <v>2002</v>
      </c>
      <c r="AH18" t="s">
        <v>997</v>
      </c>
      <c r="AI18" t="s">
        <v>997</v>
      </c>
      <c r="AJ18" t="s">
        <v>997</v>
      </c>
      <c r="AL18">
        <v>0.5</v>
      </c>
      <c r="AM18">
        <v>0</v>
      </c>
      <c r="AN18">
        <v>0.5</v>
      </c>
      <c r="AO18">
        <v>0</v>
      </c>
      <c r="AP18" t="s">
        <v>2080</v>
      </c>
      <c r="AQ18" t="s">
        <v>2097</v>
      </c>
      <c r="AR18" t="s">
        <v>2102</v>
      </c>
      <c r="AS18">
        <v>3.5</v>
      </c>
      <c r="AT18">
        <v>950</v>
      </c>
      <c r="AU18">
        <f>IF(SpaceTypesTable[[#This Row],[Peak Flow Rate (gal/h)]]=0,"",SpaceTypesTable[[#This Row],[Peak Flow Rate (gal/h)]]/SpaceTypesTable[[#This Row],[area (ft^2)]])</f>
        <v>3.6842105263157894E-3</v>
      </c>
      <c r="AV18">
        <v>43.3</v>
      </c>
      <c r="AW18">
        <v>0.2</v>
      </c>
      <c r="AX18">
        <v>0.05</v>
      </c>
      <c r="AY18" t="s">
        <v>2132</v>
      </c>
      <c r="BE18" t="str">
        <f t="shared" si="1"/>
        <v/>
      </c>
    </row>
    <row r="19" spans="1:57">
      <c r="C19" s="70" t="s">
        <v>2213</v>
      </c>
      <c r="D19" s="70" t="s">
        <v>790</v>
      </c>
      <c r="E19" s="70" t="s">
        <v>1926</v>
      </c>
      <c r="F19" s="70" t="s">
        <v>854</v>
      </c>
      <c r="G19" t="s">
        <v>1030</v>
      </c>
      <c r="H19" t="s">
        <v>2195</v>
      </c>
      <c r="I19" t="s">
        <v>731</v>
      </c>
      <c r="J19" t="s">
        <v>754</v>
      </c>
      <c r="K19" t="str">
        <f>SpaceTypesTable[[#This Row],[Lighting Standard]]&amp;SpaceTypesTable[[#This Row],[Lighting Primary Space Type]]&amp;SpaceTypesTable[[#This Row],[Lighting Secondary Space Type]]</f>
        <v>ASHRAE 90.1-2010DormitoryLiving Quarters</v>
      </c>
      <c r="N19">
        <f>VLOOKUP(SpaceTypesTable[[#This Row],[LookupColumn]],InteriorLightingTable[],5,FALSE)</f>
        <v>0.38</v>
      </c>
      <c r="Q19">
        <v>0</v>
      </c>
      <c r="R19">
        <v>0.7</v>
      </c>
      <c r="S19">
        <v>0.2</v>
      </c>
      <c r="T19" t="s">
        <v>1940</v>
      </c>
      <c r="U19" t="s">
        <v>638</v>
      </c>
      <c r="V19" t="s">
        <v>944</v>
      </c>
      <c r="W19" t="s">
        <v>1872</v>
      </c>
      <c r="X19" s="70" t="str">
        <f>SpaceTypesTable[[#This Row],[Ventilation Standard]]&amp;SpaceTypesTable[[#This Row],[Ventilation Primary Space Type]]&amp;SpaceTypesTable[[#This Row],[Ventilation Secondary Space Type]]</f>
        <v>ASHRAE 62.1-2007Hotels, Motels, Resorts, DormitoriesBedroom/living Room</v>
      </c>
      <c r="Y19">
        <f>VLOOKUP(SpaceTypesTable[[#This Row],[Lookup]],VentilationStandardsTable[],6,FALSE)</f>
        <v>0.06</v>
      </c>
      <c r="Z19">
        <f>VLOOKUP(SpaceTypesTable[[#This Row],[Lookup]],VentilationStandardsTable[],5,FALSE)</f>
        <v>5</v>
      </c>
      <c r="AA19">
        <f>VLOOKUP(SpaceTypesTable[[#This Row],[Lookup]],VentilationStandardsTable[],7,FALSE)</f>
        <v>0</v>
      </c>
      <c r="AB19">
        <v>2.63</v>
      </c>
      <c r="AC19" t="s">
        <v>2079</v>
      </c>
      <c r="AD19" t="s">
        <v>1990</v>
      </c>
      <c r="AE19">
        <v>4.4600000000000001E-2</v>
      </c>
      <c r="AF19" t="s">
        <v>2002</v>
      </c>
      <c r="AH19" t="s">
        <v>997</v>
      </c>
      <c r="AI19" t="s">
        <v>997</v>
      </c>
      <c r="AJ19" t="s">
        <v>997</v>
      </c>
      <c r="AL19">
        <v>0.36000015500037674</v>
      </c>
      <c r="AM19">
        <v>0</v>
      </c>
      <c r="AN19">
        <v>0.5</v>
      </c>
      <c r="AO19">
        <v>0</v>
      </c>
      <c r="AP19" t="s">
        <v>2080</v>
      </c>
      <c r="AQ19" t="s">
        <v>2097</v>
      </c>
      <c r="AR19" t="s">
        <v>2102</v>
      </c>
      <c r="AS19">
        <v>3.5</v>
      </c>
      <c r="AT19">
        <v>950</v>
      </c>
      <c r="AU19">
        <v>3.6842105263157894E-3</v>
      </c>
      <c r="AV19">
        <v>43.3</v>
      </c>
      <c r="AW19">
        <v>0.2</v>
      </c>
      <c r="AX19">
        <v>0.05</v>
      </c>
      <c r="AY19" t="s">
        <v>2132</v>
      </c>
      <c r="BE19" t="s">
        <v>997</v>
      </c>
    </row>
    <row r="20" spans="1:57">
      <c r="C20" s="70" t="s">
        <v>2147</v>
      </c>
      <c r="D20" s="70" t="s">
        <v>790</v>
      </c>
      <c r="E20" s="70" t="s">
        <v>799</v>
      </c>
      <c r="F20" s="70" t="s">
        <v>604</v>
      </c>
      <c r="G20" t="s">
        <v>1035</v>
      </c>
      <c r="H20" t="s">
        <v>746</v>
      </c>
      <c r="I20" t="s">
        <v>866</v>
      </c>
      <c r="J20" t="s">
        <v>751</v>
      </c>
      <c r="K20" t="str">
        <f>SpaceTypesTable[[#This Row],[Lighting Standard]]&amp;SpaceTypesTable[[#This Row],[Lighting Primary Space Type]]&amp;SpaceTypesTable[[#This Row],[Lighting Secondary Space Type]]</f>
        <v>ASHRAE 90.1-2007Audience/Seating AreaGeneral</v>
      </c>
      <c r="N20">
        <f>VLOOKUP(SpaceTypesTable[[#This Row],[LookupColumn]],InteriorLightingTable[],5,FALSE)</f>
        <v>0.9</v>
      </c>
      <c r="Q20">
        <v>0</v>
      </c>
      <c r="R20">
        <v>0.37</v>
      </c>
      <c r="S20">
        <v>0.2</v>
      </c>
      <c r="T20" t="s">
        <v>1950</v>
      </c>
      <c r="U20" t="s">
        <v>637</v>
      </c>
      <c r="V20" t="s">
        <v>1862</v>
      </c>
      <c r="W20" t="s">
        <v>1869</v>
      </c>
      <c r="X20" s="70" t="str">
        <f>SpaceTypesTable[[#This Row],[Ventilation Standard]]&amp;SpaceTypesTable[[#This Row],[Ventilation Primary Space Type]]&amp;SpaceTypesTable[[#This Row],[Ventilation Secondary Space Type]]</f>
        <v>ASHRAE 62.1-2004Educational FacilitiesMusic/theater/dance</v>
      </c>
      <c r="Y20">
        <f>VLOOKUP(SpaceTypesTable[[#This Row],[Lookup]],VentilationStandardsTable[],6,FALSE)</f>
        <v>0.06</v>
      </c>
      <c r="Z20">
        <f>VLOOKUP(SpaceTypesTable[[#This Row],[Lookup]],VentilationStandardsTable[],5,FALSE)</f>
        <v>10</v>
      </c>
      <c r="AA20">
        <f>VLOOKUP(SpaceTypesTable[[#This Row],[Lookup]],VentilationStandardsTable[],7,FALSE)</f>
        <v>0</v>
      </c>
      <c r="AB20">
        <v>92.94</v>
      </c>
      <c r="AC20" t="s">
        <v>1975</v>
      </c>
      <c r="AD20" t="s">
        <v>2106</v>
      </c>
      <c r="AE20">
        <v>4.4600000000000001E-2</v>
      </c>
      <c r="AF20" t="s">
        <v>2010</v>
      </c>
      <c r="AH20" t="s">
        <v>997</v>
      </c>
      <c r="AI20" t="s">
        <v>997</v>
      </c>
      <c r="AJ20" t="s">
        <v>997</v>
      </c>
      <c r="AL20">
        <v>0.34000000000000008</v>
      </c>
      <c r="AM20">
        <v>0</v>
      </c>
      <c r="AN20">
        <v>0.5</v>
      </c>
      <c r="AO20">
        <v>0</v>
      </c>
      <c r="AP20" t="s">
        <v>2067</v>
      </c>
      <c r="AQ20" t="s">
        <v>2035</v>
      </c>
      <c r="AR20" t="s">
        <v>2049</v>
      </c>
      <c r="AU20" t="str">
        <f>IF(SpaceTypesTable[[#This Row],[Peak Flow Rate (gal/h)]]=0,"",SpaceTypesTable[[#This Row],[Peak Flow Rate (gal/h)]]/SpaceTypesTable[[#This Row],[area (ft^2)]])</f>
        <v/>
      </c>
      <c r="BE20" t="str">
        <f t="shared" ref="BE20:BE25" si="2">IF(ISBLANK(BD20),"",BD20/(BA20/AZ20))</f>
        <v/>
      </c>
    </row>
    <row r="21" spans="1:57">
      <c r="A21" t="s">
        <v>360</v>
      </c>
      <c r="B21">
        <v>534</v>
      </c>
      <c r="C21" s="70" t="s">
        <v>2144</v>
      </c>
      <c r="D21" s="70" t="s">
        <v>790</v>
      </c>
      <c r="E21" s="70" t="s">
        <v>799</v>
      </c>
      <c r="F21" s="70" t="s">
        <v>604</v>
      </c>
      <c r="G21" t="s">
        <v>1035</v>
      </c>
      <c r="K21" t="str">
        <f>SpaceTypesTable[[#This Row],[Lighting Standard]]&amp;SpaceTypesTable[[#This Row],[Lighting Primary Space Type]]&amp;SpaceTypesTable[[#This Row],[Lighting Secondary Space Type]]</f>
        <v/>
      </c>
      <c r="N21">
        <v>1.1200000000000001</v>
      </c>
      <c r="Q21">
        <v>0</v>
      </c>
      <c r="R21">
        <v>0.37</v>
      </c>
      <c r="S21">
        <v>0.2</v>
      </c>
      <c r="T21" t="s">
        <v>1950</v>
      </c>
      <c r="U21" t="s">
        <v>636</v>
      </c>
      <c r="V21" t="s">
        <v>617</v>
      </c>
      <c r="W21" t="s">
        <v>604</v>
      </c>
      <c r="X21" s="70" t="str">
        <f>SpaceTypesTable[[#This Row],[Ventilation Standard]]&amp;SpaceTypesTable[[#This Row],[Ventilation Primary Space Type]]&amp;SpaceTypesTable[[#This Row],[Ventilation Secondary Space Type]]</f>
        <v>ASHRAE 62.1-1999EducationAuditorium</v>
      </c>
      <c r="Y21">
        <f>VLOOKUP(SpaceTypesTable[[#This Row],[Lookup]],VentilationStandardsTable[],6,FALSE)</f>
        <v>0</v>
      </c>
      <c r="Z21">
        <f>VLOOKUP(SpaceTypesTable[[#This Row],[Lookup]],VentilationStandardsTable[],5,FALSE)</f>
        <v>15</v>
      </c>
      <c r="AA21">
        <f>VLOOKUP(SpaceTypesTable[[#This Row],[Lookup]],VentilationStandardsTable[],7,FALSE)</f>
        <v>0</v>
      </c>
      <c r="AB21">
        <v>92.94</v>
      </c>
      <c r="AC21" t="s">
        <v>1975</v>
      </c>
      <c r="AD21" t="s">
        <v>2106</v>
      </c>
      <c r="AE21">
        <v>0.22320000000000001</v>
      </c>
      <c r="AF21" t="s">
        <v>2010</v>
      </c>
      <c r="AH21" t="s">
        <v>997</v>
      </c>
      <c r="AI21" t="s">
        <v>997</v>
      </c>
      <c r="AJ21" t="s">
        <v>997</v>
      </c>
      <c r="AL21">
        <v>0.46</v>
      </c>
      <c r="AM21">
        <v>0</v>
      </c>
      <c r="AN21">
        <v>0.5</v>
      </c>
      <c r="AO21">
        <v>0</v>
      </c>
      <c r="AP21" t="s">
        <v>2067</v>
      </c>
      <c r="AQ21" t="s">
        <v>2035</v>
      </c>
      <c r="AR21" t="s">
        <v>2049</v>
      </c>
      <c r="AU21" t="str">
        <f>IF(SpaceTypesTable[[#This Row],[Peak Flow Rate (gal/h)]]=0,"",SpaceTypesTable[[#This Row],[Peak Flow Rate (gal/h)]]/SpaceTypesTable[[#This Row],[area (ft^2)]])</f>
        <v/>
      </c>
      <c r="BE21" t="str">
        <f t="shared" si="2"/>
        <v/>
      </c>
    </row>
    <row r="22" spans="1:57">
      <c r="A22" t="s">
        <v>353</v>
      </c>
      <c r="B22">
        <v>454</v>
      </c>
      <c r="C22" s="70" t="s">
        <v>2145</v>
      </c>
      <c r="D22" s="70" t="s">
        <v>790</v>
      </c>
      <c r="E22" s="70" t="s">
        <v>799</v>
      </c>
      <c r="F22" s="70" t="s">
        <v>604</v>
      </c>
      <c r="G22" t="s">
        <v>1035</v>
      </c>
      <c r="H22" t="s">
        <v>745</v>
      </c>
      <c r="I22" t="s">
        <v>866</v>
      </c>
      <c r="J22" t="s">
        <v>751</v>
      </c>
      <c r="K22" t="str">
        <f>SpaceTypesTable[[#This Row],[Lighting Standard]]&amp;SpaceTypesTable[[#This Row],[Lighting Primary Space Type]]&amp;SpaceTypesTable[[#This Row],[Lighting Secondary Space Type]]</f>
        <v>ASHRAE 90.1-2004Audience/Seating AreaGeneral</v>
      </c>
      <c r="N22">
        <f>VLOOKUP(SpaceTypesTable[[#This Row],[LookupColumn]],InteriorLightingTable[],5,FALSE)</f>
        <v>0.9</v>
      </c>
      <c r="Q22">
        <v>0</v>
      </c>
      <c r="R22">
        <v>0.37</v>
      </c>
      <c r="S22">
        <v>0.2</v>
      </c>
      <c r="T22" t="s">
        <v>1950</v>
      </c>
      <c r="U22" t="s">
        <v>636</v>
      </c>
      <c r="V22" t="s">
        <v>617</v>
      </c>
      <c r="W22" t="s">
        <v>604</v>
      </c>
      <c r="X22" s="70" t="str">
        <f>SpaceTypesTable[[#This Row],[Ventilation Standard]]&amp;SpaceTypesTable[[#This Row],[Ventilation Primary Space Type]]&amp;SpaceTypesTable[[#This Row],[Ventilation Secondary Space Type]]</f>
        <v>ASHRAE 62.1-1999EducationAuditorium</v>
      </c>
      <c r="Y22">
        <f>VLOOKUP(SpaceTypesTable[[#This Row],[Lookup]],VentilationStandardsTable[],6,FALSE)</f>
        <v>0</v>
      </c>
      <c r="Z22">
        <f>VLOOKUP(SpaceTypesTable[[#This Row],[Lookup]],VentilationStandardsTable[],5,FALSE)</f>
        <v>15</v>
      </c>
      <c r="AA22">
        <f>VLOOKUP(SpaceTypesTable[[#This Row],[Lookup]],VentilationStandardsTable[],7,FALSE)</f>
        <v>0</v>
      </c>
      <c r="AB22">
        <v>92.94</v>
      </c>
      <c r="AC22" t="s">
        <v>1975</v>
      </c>
      <c r="AD22" t="s">
        <v>2106</v>
      </c>
      <c r="AE22">
        <v>5.9499999999999997E-2</v>
      </c>
      <c r="AF22" t="s">
        <v>2010</v>
      </c>
      <c r="AH22" t="s">
        <v>997</v>
      </c>
      <c r="AI22" t="s">
        <v>997</v>
      </c>
      <c r="AJ22" t="s">
        <v>997</v>
      </c>
      <c r="AL22">
        <v>0.46</v>
      </c>
      <c r="AM22">
        <v>0</v>
      </c>
      <c r="AN22">
        <v>0.5</v>
      </c>
      <c r="AO22">
        <v>0</v>
      </c>
      <c r="AP22" t="s">
        <v>2067</v>
      </c>
      <c r="AQ22" t="s">
        <v>2035</v>
      </c>
      <c r="AR22" t="s">
        <v>2049</v>
      </c>
      <c r="AU22" t="str">
        <f>IF(SpaceTypesTable[[#This Row],[Peak Flow Rate (gal/h)]]=0,"",SpaceTypesTable[[#This Row],[Peak Flow Rate (gal/h)]]/SpaceTypesTable[[#This Row],[area (ft^2)]])</f>
        <v/>
      </c>
      <c r="BE22" t="str">
        <f t="shared" si="2"/>
        <v/>
      </c>
    </row>
    <row r="23" spans="1:57">
      <c r="A23" t="s">
        <v>10</v>
      </c>
      <c r="B23">
        <v>273</v>
      </c>
      <c r="C23" s="70" t="s">
        <v>2146</v>
      </c>
      <c r="D23" s="70" t="s">
        <v>791</v>
      </c>
      <c r="E23" s="70" t="s">
        <v>799</v>
      </c>
      <c r="F23" s="70" t="s">
        <v>604</v>
      </c>
      <c r="G23" t="s">
        <v>1035</v>
      </c>
      <c r="H23" t="s">
        <v>987</v>
      </c>
      <c r="I23" t="s">
        <v>866</v>
      </c>
      <c r="J23" t="s">
        <v>751</v>
      </c>
      <c r="K23" t="str">
        <f>SpaceTypesTable[[#This Row],[Lighting Standard]]&amp;SpaceTypesTable[[#This Row],[Lighting Primary Space Type]]&amp;SpaceTypesTable[[#This Row],[Lighting Secondary Space Type]]</f>
        <v>ASHRAE 189.1-2009Audience/Seating AreaGeneral</v>
      </c>
      <c r="N23">
        <f>VLOOKUP(SpaceTypesTable[[#This Row],[LookupColumn]],InteriorLightingTable[],5,FALSE)</f>
        <v>0.81</v>
      </c>
      <c r="Q23">
        <v>0</v>
      </c>
      <c r="R23">
        <v>0.37</v>
      </c>
      <c r="S23">
        <v>0.2</v>
      </c>
      <c r="T23" t="s">
        <v>1950</v>
      </c>
      <c r="U23" t="s">
        <v>636</v>
      </c>
      <c r="V23" t="s">
        <v>617</v>
      </c>
      <c r="W23" t="s">
        <v>604</v>
      </c>
      <c r="X23" s="70" t="str">
        <f>SpaceTypesTable[[#This Row],[Ventilation Standard]]&amp;SpaceTypesTable[[#This Row],[Ventilation Primary Space Type]]&amp;SpaceTypesTable[[#This Row],[Ventilation Secondary Space Type]]</f>
        <v>ASHRAE 62.1-1999EducationAuditorium</v>
      </c>
      <c r="Y23">
        <f>VLOOKUP(SpaceTypesTable[[#This Row],[Lookup]],VentilationStandardsTable[],6,FALSE)</f>
        <v>0</v>
      </c>
      <c r="Z23">
        <f>VLOOKUP(SpaceTypesTable[[#This Row],[Lookup]],VentilationStandardsTable[],5,FALSE)</f>
        <v>15</v>
      </c>
      <c r="AA23">
        <f>VLOOKUP(SpaceTypesTable[[#This Row],[Lookup]],VentilationStandardsTable[],7,FALSE)</f>
        <v>0</v>
      </c>
      <c r="AB23">
        <v>92.94</v>
      </c>
      <c r="AC23" t="s">
        <v>1975</v>
      </c>
      <c r="AD23" t="s">
        <v>2106</v>
      </c>
      <c r="AE23">
        <v>5.9499999999999997E-2</v>
      </c>
      <c r="AF23" t="s">
        <v>2010</v>
      </c>
      <c r="AH23" t="s">
        <v>997</v>
      </c>
      <c r="AI23" t="s">
        <v>997</v>
      </c>
      <c r="AJ23" t="s">
        <v>997</v>
      </c>
      <c r="AL23">
        <v>0.34000000000000008</v>
      </c>
      <c r="AM23">
        <v>0</v>
      </c>
      <c r="AN23">
        <v>0.5</v>
      </c>
      <c r="AO23">
        <v>0</v>
      </c>
      <c r="AP23" t="s">
        <v>2067</v>
      </c>
      <c r="AQ23" t="s">
        <v>2035</v>
      </c>
      <c r="AR23" t="s">
        <v>2049</v>
      </c>
      <c r="AU23" t="str">
        <f>IF(SpaceTypesTable[[#This Row],[Peak Flow Rate (gal/h)]]=0,"",SpaceTypesTable[[#This Row],[Peak Flow Rate (gal/h)]]/SpaceTypesTable[[#This Row],[area (ft^2)]])</f>
        <v/>
      </c>
      <c r="BE23" t="str">
        <f t="shared" si="2"/>
        <v/>
      </c>
    </row>
    <row r="24" spans="1:57">
      <c r="A24" t="s">
        <v>322</v>
      </c>
      <c r="B24">
        <v>253</v>
      </c>
      <c r="C24" s="70" t="s">
        <v>2146</v>
      </c>
      <c r="D24" s="70" t="s">
        <v>792</v>
      </c>
      <c r="E24" s="70" t="s">
        <v>799</v>
      </c>
      <c r="F24" s="70" t="s">
        <v>604</v>
      </c>
      <c r="G24" t="s">
        <v>1035</v>
      </c>
      <c r="H24" t="s">
        <v>987</v>
      </c>
      <c r="I24" t="s">
        <v>866</v>
      </c>
      <c r="J24" t="s">
        <v>751</v>
      </c>
      <c r="K24" t="str">
        <f>SpaceTypesTable[[#This Row],[Lighting Standard]]&amp;SpaceTypesTable[[#This Row],[Lighting Primary Space Type]]&amp;SpaceTypesTable[[#This Row],[Lighting Secondary Space Type]]</f>
        <v>ASHRAE 189.1-2009Audience/Seating AreaGeneral</v>
      </c>
      <c r="N24">
        <f>VLOOKUP(SpaceTypesTable[[#This Row],[LookupColumn]],InteriorLightingTable[],5,FALSE)</f>
        <v>0.81</v>
      </c>
      <c r="Q24">
        <v>0</v>
      </c>
      <c r="R24">
        <v>0.37</v>
      </c>
      <c r="S24">
        <v>0.2</v>
      </c>
      <c r="T24" t="s">
        <v>1950</v>
      </c>
      <c r="U24" t="s">
        <v>636</v>
      </c>
      <c r="V24" t="s">
        <v>617</v>
      </c>
      <c r="W24" t="s">
        <v>604</v>
      </c>
      <c r="X24" s="70" t="str">
        <f>SpaceTypesTable[[#This Row],[Ventilation Standard]]&amp;SpaceTypesTable[[#This Row],[Ventilation Primary Space Type]]&amp;SpaceTypesTable[[#This Row],[Ventilation Secondary Space Type]]</f>
        <v>ASHRAE 62.1-1999EducationAuditorium</v>
      </c>
      <c r="Y24">
        <f>VLOOKUP(SpaceTypesTable[[#This Row],[Lookup]],VentilationStandardsTable[],6,FALSE)</f>
        <v>0</v>
      </c>
      <c r="Z24">
        <f>VLOOKUP(SpaceTypesTable[[#This Row],[Lookup]],VentilationStandardsTable[],5,FALSE)</f>
        <v>15</v>
      </c>
      <c r="AA24">
        <f>VLOOKUP(SpaceTypesTable[[#This Row],[Lookup]],VentilationStandardsTable[],7,FALSE)</f>
        <v>0</v>
      </c>
      <c r="AB24">
        <v>92.94</v>
      </c>
      <c r="AC24" t="s">
        <v>1975</v>
      </c>
      <c r="AD24" t="s">
        <v>2106</v>
      </c>
      <c r="AE24">
        <v>4.4600000000000001E-2</v>
      </c>
      <c r="AF24" t="s">
        <v>2010</v>
      </c>
      <c r="AH24" t="s">
        <v>997</v>
      </c>
      <c r="AI24" t="s">
        <v>997</v>
      </c>
      <c r="AJ24" t="s">
        <v>997</v>
      </c>
      <c r="AL24">
        <v>0.34000000000000008</v>
      </c>
      <c r="AM24">
        <v>0</v>
      </c>
      <c r="AN24">
        <v>0.5</v>
      </c>
      <c r="AO24">
        <v>0</v>
      </c>
      <c r="AP24" t="s">
        <v>2067</v>
      </c>
      <c r="AQ24" t="s">
        <v>2035</v>
      </c>
      <c r="AR24" t="s">
        <v>2049</v>
      </c>
      <c r="AU24" t="str">
        <f>IF(SpaceTypesTable[[#This Row],[Peak Flow Rate (gal/h)]]=0,"",SpaceTypesTable[[#This Row],[Peak Flow Rate (gal/h)]]/SpaceTypesTable[[#This Row],[area (ft^2)]])</f>
        <v/>
      </c>
      <c r="BE24" t="str">
        <f t="shared" si="2"/>
        <v/>
      </c>
    </row>
    <row r="25" spans="1:57">
      <c r="A25" t="s">
        <v>72</v>
      </c>
      <c r="B25">
        <v>511</v>
      </c>
      <c r="C25" s="70" t="s">
        <v>2143</v>
      </c>
      <c r="D25" s="70" t="s">
        <v>790</v>
      </c>
      <c r="E25" s="70" t="s">
        <v>799</v>
      </c>
      <c r="F25" s="70" t="s">
        <v>604</v>
      </c>
      <c r="G25" t="s">
        <v>1035</v>
      </c>
      <c r="K25" t="str">
        <f>SpaceTypesTable[[#This Row],[Lighting Standard]]&amp;SpaceTypesTable[[#This Row],[Lighting Primary Space Type]]&amp;SpaceTypesTable[[#This Row],[Lighting Secondary Space Type]]</f>
        <v/>
      </c>
      <c r="N25">
        <v>1.4500000000000002</v>
      </c>
      <c r="Q25">
        <v>0</v>
      </c>
      <c r="R25">
        <v>0.37</v>
      </c>
      <c r="S25">
        <v>0.2</v>
      </c>
      <c r="T25" t="s">
        <v>1950</v>
      </c>
      <c r="U25" t="s">
        <v>636</v>
      </c>
      <c r="V25" t="s">
        <v>617</v>
      </c>
      <c r="W25" t="s">
        <v>604</v>
      </c>
      <c r="X25" s="70" t="str">
        <f>SpaceTypesTable[[#This Row],[Ventilation Standard]]&amp;SpaceTypesTable[[#This Row],[Ventilation Primary Space Type]]&amp;SpaceTypesTable[[#This Row],[Ventilation Secondary Space Type]]</f>
        <v>ASHRAE 62.1-1999EducationAuditorium</v>
      </c>
      <c r="Y25">
        <f>VLOOKUP(SpaceTypesTable[[#This Row],[Lookup]],VentilationStandardsTable[],6,FALSE)</f>
        <v>0</v>
      </c>
      <c r="Z25">
        <f>VLOOKUP(SpaceTypesTable[[#This Row],[Lookup]],VentilationStandardsTable[],5,FALSE)</f>
        <v>15</v>
      </c>
      <c r="AA25">
        <f>VLOOKUP(SpaceTypesTable[[#This Row],[Lookup]],VentilationStandardsTable[],7,FALSE)</f>
        <v>0</v>
      </c>
      <c r="AB25">
        <v>92.94</v>
      </c>
      <c r="AC25" t="s">
        <v>1975</v>
      </c>
      <c r="AD25" t="s">
        <v>2106</v>
      </c>
      <c r="AE25">
        <v>0.22320000000000001</v>
      </c>
      <c r="AF25" t="s">
        <v>2010</v>
      </c>
      <c r="AH25" t="s">
        <v>997</v>
      </c>
      <c r="AI25" t="s">
        <v>997</v>
      </c>
      <c r="AJ25" t="s">
        <v>997</v>
      </c>
      <c r="AL25">
        <v>0.46</v>
      </c>
      <c r="AM25">
        <v>0</v>
      </c>
      <c r="AN25">
        <v>0.5</v>
      </c>
      <c r="AO25">
        <v>0</v>
      </c>
      <c r="AP25" t="s">
        <v>2067</v>
      </c>
      <c r="AQ25" t="s">
        <v>2035</v>
      </c>
      <c r="AR25" t="s">
        <v>2049</v>
      </c>
      <c r="AU25" t="str">
        <f>IF(SpaceTypesTable[[#This Row],[Peak Flow Rate (gal/h)]]=0,"",SpaceTypesTable[[#This Row],[Peak Flow Rate (gal/h)]]/SpaceTypesTable[[#This Row],[area (ft^2)]])</f>
        <v/>
      </c>
      <c r="BE25" t="str">
        <f t="shared" si="2"/>
        <v/>
      </c>
    </row>
    <row r="26" spans="1:57">
      <c r="C26" s="70" t="s">
        <v>2213</v>
      </c>
      <c r="D26" s="70" t="s">
        <v>790</v>
      </c>
      <c r="E26" s="70" t="s">
        <v>799</v>
      </c>
      <c r="F26" s="70" t="s">
        <v>604</v>
      </c>
      <c r="G26" t="s">
        <v>1035</v>
      </c>
      <c r="H26" t="s">
        <v>2195</v>
      </c>
      <c r="I26" t="s">
        <v>866</v>
      </c>
      <c r="J26" t="s">
        <v>2416</v>
      </c>
      <c r="K26" t="str">
        <f>SpaceTypesTable[[#This Row],[Lighting Standard]]&amp;SpaceTypesTable[[#This Row],[Lighting Primary Space Type]]&amp;SpaceTypesTable[[#This Row],[Lighting Secondary Space Type]]</f>
        <v>ASHRAE 90.1-2010Audience/Seating AreaFor Auditorium</v>
      </c>
      <c r="N26">
        <f>VLOOKUP(SpaceTypesTable[[#This Row],[LookupColumn]],InteriorLightingTable[],5,FALSE)</f>
        <v>0.79</v>
      </c>
      <c r="Q26">
        <v>0</v>
      </c>
      <c r="R26">
        <v>0.37</v>
      </c>
      <c r="S26">
        <v>0.2</v>
      </c>
      <c r="T26" t="s">
        <v>1950</v>
      </c>
      <c r="U26" t="s">
        <v>638</v>
      </c>
      <c r="V26" t="s">
        <v>1862</v>
      </c>
      <c r="W26" t="s">
        <v>1869</v>
      </c>
      <c r="X26" s="70" t="str">
        <f>SpaceTypesTable[[#This Row],[Ventilation Standard]]&amp;SpaceTypesTable[[#This Row],[Ventilation Primary Space Type]]&amp;SpaceTypesTable[[#This Row],[Ventilation Secondary Space Type]]</f>
        <v>ASHRAE 62.1-2007Educational FacilitiesMusic/theater/dance</v>
      </c>
      <c r="Y26">
        <f>VLOOKUP(SpaceTypesTable[[#This Row],[Lookup]],VentilationStandardsTable[],6,FALSE)</f>
        <v>0.06</v>
      </c>
      <c r="Z26">
        <f>VLOOKUP(SpaceTypesTable[[#This Row],[Lookup]],VentilationStandardsTable[],5,FALSE)</f>
        <v>10</v>
      </c>
      <c r="AA26">
        <f>VLOOKUP(SpaceTypesTable[[#This Row],[Lookup]],VentilationStandardsTable[],7,FALSE)</f>
        <v>0</v>
      </c>
      <c r="AB26">
        <v>92.94</v>
      </c>
      <c r="AC26" t="s">
        <v>1975</v>
      </c>
      <c r="AD26" t="s">
        <v>2106</v>
      </c>
      <c r="AE26">
        <v>4.4600000000000001E-2</v>
      </c>
      <c r="AF26" t="s">
        <v>2010</v>
      </c>
      <c r="AH26" t="s">
        <v>997</v>
      </c>
      <c r="AI26" t="s">
        <v>997</v>
      </c>
      <c r="AJ26" t="s">
        <v>997</v>
      </c>
      <c r="AL26">
        <v>0.34000000000000008</v>
      </c>
      <c r="AM26">
        <v>0</v>
      </c>
      <c r="AN26">
        <v>0.5</v>
      </c>
      <c r="AO26">
        <v>0</v>
      </c>
      <c r="AP26" t="s">
        <v>2067</v>
      </c>
      <c r="AQ26" t="s">
        <v>2035</v>
      </c>
      <c r="AR26" t="s">
        <v>2049</v>
      </c>
      <c r="AU26" t="s">
        <v>997</v>
      </c>
      <c r="BE26" t="s">
        <v>997</v>
      </c>
    </row>
    <row r="27" spans="1:57">
      <c r="C27" s="70" t="s">
        <v>2147</v>
      </c>
      <c r="D27" s="70" t="s">
        <v>790</v>
      </c>
      <c r="E27" s="70" t="s">
        <v>766</v>
      </c>
      <c r="F27" s="70" t="s">
        <v>853</v>
      </c>
      <c r="G27" t="s">
        <v>1036</v>
      </c>
      <c r="H27" t="s">
        <v>746</v>
      </c>
      <c r="I27" t="s">
        <v>770</v>
      </c>
      <c r="J27" t="s">
        <v>751</v>
      </c>
      <c r="K27" t="str">
        <f>SpaceTypesTable[[#This Row],[Lighting Standard]]&amp;SpaceTypesTable[[#This Row],[Lighting Primary Space Type]]&amp;SpaceTypesTable[[#This Row],[Lighting Secondary Space Type]]</f>
        <v>ASHRAE 90.1-2007Active StorageGeneral</v>
      </c>
      <c r="N27">
        <f>VLOOKUP(SpaceTypesTable[[#This Row],[LookupColumn]],InteriorLightingTable[],5,FALSE)</f>
        <v>0.8</v>
      </c>
      <c r="Q27">
        <v>0</v>
      </c>
      <c r="R27">
        <v>0.7</v>
      </c>
      <c r="S27">
        <v>0.2</v>
      </c>
      <c r="T27" t="s">
        <v>1949</v>
      </c>
      <c r="U27" t="s">
        <v>637</v>
      </c>
      <c r="V27" t="s">
        <v>751</v>
      </c>
      <c r="W27" t="s">
        <v>579</v>
      </c>
      <c r="X27" s="70" t="str">
        <f>SpaceTypesTable[[#This Row],[Ventilation Standard]]&amp;SpaceTypesTable[[#This Row],[Ventilation Primary Space Type]]&amp;SpaceTypesTable[[#This Row],[Ventilation Secondary Space Type]]</f>
        <v>ASHRAE 62.1-2004GeneralStorage rooms</v>
      </c>
      <c r="Y27">
        <f>VLOOKUP(SpaceTypesTable[[#This Row],[Lookup]],VentilationStandardsTable[],6,FALSE)</f>
        <v>0.12</v>
      </c>
      <c r="Z27">
        <f>VLOOKUP(SpaceTypesTable[[#This Row],[Lookup]],VentilationStandardsTable[],5,FALSE)</f>
        <v>0</v>
      </c>
      <c r="AA27">
        <f>VLOOKUP(SpaceTypesTable[[#This Row],[Lookup]],VentilationStandardsTable[],7,FALSE)</f>
        <v>0</v>
      </c>
      <c r="AB27">
        <v>3.33</v>
      </c>
      <c r="AC27" t="s">
        <v>1976</v>
      </c>
      <c r="AD27" t="s">
        <v>2105</v>
      </c>
      <c r="AE27">
        <v>4.4600000000000001E-2</v>
      </c>
      <c r="AF27" t="s">
        <v>2009</v>
      </c>
      <c r="AH27" t="s">
        <v>997</v>
      </c>
      <c r="AI27" t="s">
        <v>997</v>
      </c>
      <c r="AJ27" t="s">
        <v>997</v>
      </c>
      <c r="AL27">
        <v>0.54600000000000004</v>
      </c>
      <c r="AM27">
        <v>0</v>
      </c>
      <c r="AN27">
        <v>0.5</v>
      </c>
      <c r="AO27">
        <v>0</v>
      </c>
      <c r="AP27" t="s">
        <v>2066</v>
      </c>
      <c r="AQ27" t="s">
        <v>2034</v>
      </c>
      <c r="AR27" t="s">
        <v>2048</v>
      </c>
      <c r="AU27" t="str">
        <f>IF(SpaceTypesTable[[#This Row],[Peak Flow Rate (gal/h)]]=0,"",SpaceTypesTable[[#This Row],[Peak Flow Rate (gal/h)]]/SpaceTypesTable[[#This Row],[area (ft^2)]])</f>
        <v/>
      </c>
      <c r="BE27" t="str">
        <f t="shared" ref="BE27:BE32" si="3">IF(ISBLANK(BD27),"",BD27/(BA27/AZ27))</f>
        <v/>
      </c>
    </row>
    <row r="28" spans="1:57">
      <c r="A28" t="s">
        <v>215</v>
      </c>
      <c r="B28">
        <v>384</v>
      </c>
      <c r="C28" s="70" t="s">
        <v>2144</v>
      </c>
      <c r="D28" s="70" t="s">
        <v>790</v>
      </c>
      <c r="E28" s="70" t="s">
        <v>766</v>
      </c>
      <c r="F28" s="70" t="s">
        <v>853</v>
      </c>
      <c r="G28" t="s">
        <v>1036</v>
      </c>
      <c r="K28" t="str">
        <f>SpaceTypesTable[[#This Row],[Lighting Standard]]&amp;SpaceTypesTable[[#This Row],[Lighting Primary Space Type]]&amp;SpaceTypesTable[[#This Row],[Lighting Secondary Space Type]]</f>
        <v/>
      </c>
      <c r="N28">
        <v>1.17</v>
      </c>
      <c r="Q28">
        <v>0</v>
      </c>
      <c r="R28">
        <v>0.7</v>
      </c>
      <c r="S28">
        <v>0.2</v>
      </c>
      <c r="T28" t="s">
        <v>1949</v>
      </c>
      <c r="U28" t="s">
        <v>636</v>
      </c>
      <c r="V28" t="s">
        <v>576</v>
      </c>
      <c r="W28" t="s">
        <v>579</v>
      </c>
      <c r="X28" s="70" t="str">
        <f>SpaceTypesTable[[#This Row],[Ventilation Standard]]&amp;SpaceTypesTable[[#This Row],[Ventilation Primary Space Type]]&amp;SpaceTypesTable[[#This Row],[Ventilation Secondary Space Type]]</f>
        <v>ASHRAE 62.1-1999Retail Stores, Sales Floors, and Show Room FloorsStorage rooms</v>
      </c>
      <c r="Y28">
        <f>VLOOKUP(SpaceTypesTable[[#This Row],[Lookup]],VentilationStandardsTable[],6,FALSE)</f>
        <v>0.15</v>
      </c>
      <c r="Z28">
        <f>VLOOKUP(SpaceTypesTable[[#This Row],[Lookup]],VentilationStandardsTable[],5,FALSE)</f>
        <v>0</v>
      </c>
      <c r="AA28">
        <f>VLOOKUP(SpaceTypesTable[[#This Row],[Lookup]],VentilationStandardsTable[],7,FALSE)</f>
        <v>0</v>
      </c>
      <c r="AB28">
        <v>3.33</v>
      </c>
      <c r="AC28" t="s">
        <v>1976</v>
      </c>
      <c r="AD28" t="s">
        <v>2105</v>
      </c>
      <c r="AE28">
        <v>0.22320000000000001</v>
      </c>
      <c r="AF28" t="s">
        <v>2009</v>
      </c>
      <c r="AH28" t="s">
        <v>997</v>
      </c>
      <c r="AI28" t="s">
        <v>997</v>
      </c>
      <c r="AJ28" t="s">
        <v>997</v>
      </c>
      <c r="AL28">
        <v>0.75</v>
      </c>
      <c r="AM28">
        <v>0</v>
      </c>
      <c r="AN28">
        <v>0.5</v>
      </c>
      <c r="AO28">
        <v>0</v>
      </c>
      <c r="AP28" t="s">
        <v>2066</v>
      </c>
      <c r="AQ28" t="s">
        <v>2034</v>
      </c>
      <c r="AR28" t="s">
        <v>2048</v>
      </c>
      <c r="AU28" t="str">
        <f>IF(SpaceTypesTable[[#This Row],[Peak Flow Rate (gal/h)]]=0,"",SpaceTypesTable[[#This Row],[Peak Flow Rate (gal/h)]]/SpaceTypesTable[[#This Row],[area (ft^2)]])</f>
        <v/>
      </c>
      <c r="BE28" t="str">
        <f t="shared" si="3"/>
        <v/>
      </c>
    </row>
    <row r="29" spans="1:57">
      <c r="A29" t="s">
        <v>203</v>
      </c>
      <c r="B29">
        <v>488</v>
      </c>
      <c r="C29" s="70" t="s">
        <v>2145</v>
      </c>
      <c r="D29" s="70" t="s">
        <v>790</v>
      </c>
      <c r="E29" s="70" t="s">
        <v>766</v>
      </c>
      <c r="F29" s="70" t="s">
        <v>853</v>
      </c>
      <c r="G29" t="s">
        <v>1036</v>
      </c>
      <c r="H29" t="s">
        <v>745</v>
      </c>
      <c r="I29" t="s">
        <v>770</v>
      </c>
      <c r="J29" t="s">
        <v>751</v>
      </c>
      <c r="K29" t="str">
        <f>SpaceTypesTable[[#This Row],[Lighting Standard]]&amp;SpaceTypesTable[[#This Row],[Lighting Primary Space Type]]&amp;SpaceTypesTable[[#This Row],[Lighting Secondary Space Type]]</f>
        <v>ASHRAE 90.1-2004Active StorageGeneral</v>
      </c>
      <c r="N29">
        <f>VLOOKUP(SpaceTypesTable[[#This Row],[LookupColumn]],InteriorLightingTable[],5,FALSE)</f>
        <v>0.8</v>
      </c>
      <c r="Q29">
        <v>0</v>
      </c>
      <c r="R29">
        <v>0.7</v>
      </c>
      <c r="S29">
        <v>0.2</v>
      </c>
      <c r="T29" t="s">
        <v>1949</v>
      </c>
      <c r="U29" t="s">
        <v>636</v>
      </c>
      <c r="V29" t="s">
        <v>576</v>
      </c>
      <c r="W29" t="s">
        <v>579</v>
      </c>
      <c r="X29" s="70" t="str">
        <f>SpaceTypesTable[[#This Row],[Ventilation Standard]]&amp;SpaceTypesTable[[#This Row],[Ventilation Primary Space Type]]&amp;SpaceTypesTable[[#This Row],[Ventilation Secondary Space Type]]</f>
        <v>ASHRAE 62.1-1999Retail Stores, Sales Floors, and Show Room FloorsStorage rooms</v>
      </c>
      <c r="Y29">
        <f>VLOOKUP(SpaceTypesTable[[#This Row],[Lookup]],VentilationStandardsTable[],6,FALSE)</f>
        <v>0.15</v>
      </c>
      <c r="Z29">
        <f>VLOOKUP(SpaceTypesTable[[#This Row],[Lookup]],VentilationStandardsTable[],5,FALSE)</f>
        <v>0</v>
      </c>
      <c r="AA29">
        <f>VLOOKUP(SpaceTypesTable[[#This Row],[Lookup]],VentilationStandardsTable[],7,FALSE)</f>
        <v>0</v>
      </c>
      <c r="AB29">
        <v>3.33</v>
      </c>
      <c r="AC29" t="s">
        <v>1976</v>
      </c>
      <c r="AD29" t="s">
        <v>2105</v>
      </c>
      <c r="AE29">
        <v>5.9499999999999997E-2</v>
      </c>
      <c r="AF29" t="s">
        <v>2009</v>
      </c>
      <c r="AH29" t="s">
        <v>997</v>
      </c>
      <c r="AI29" t="s">
        <v>997</v>
      </c>
      <c r="AJ29" t="s">
        <v>997</v>
      </c>
      <c r="AL29">
        <v>0.75</v>
      </c>
      <c r="AM29">
        <v>0</v>
      </c>
      <c r="AN29">
        <v>0.5</v>
      </c>
      <c r="AO29">
        <v>0</v>
      </c>
      <c r="AP29" t="s">
        <v>2066</v>
      </c>
      <c r="AQ29" t="s">
        <v>2034</v>
      </c>
      <c r="AR29" t="s">
        <v>2048</v>
      </c>
      <c r="AU29" t="str">
        <f>IF(SpaceTypesTable[[#This Row],[Peak Flow Rate (gal/h)]]=0,"",SpaceTypesTable[[#This Row],[Peak Flow Rate (gal/h)]]/SpaceTypesTable[[#This Row],[area (ft^2)]])</f>
        <v/>
      </c>
      <c r="BE29" t="str">
        <f t="shared" si="3"/>
        <v/>
      </c>
    </row>
    <row r="30" spans="1:57">
      <c r="A30" t="s">
        <v>315</v>
      </c>
      <c r="B30">
        <v>145</v>
      </c>
      <c r="C30" s="70" t="s">
        <v>2146</v>
      </c>
      <c r="D30" s="70" t="s">
        <v>791</v>
      </c>
      <c r="E30" s="70" t="s">
        <v>766</v>
      </c>
      <c r="F30" s="70" t="s">
        <v>853</v>
      </c>
      <c r="G30" t="s">
        <v>1036</v>
      </c>
      <c r="H30" t="s">
        <v>987</v>
      </c>
      <c r="I30" t="s">
        <v>770</v>
      </c>
      <c r="J30" t="s">
        <v>751</v>
      </c>
      <c r="K30" t="str">
        <f>SpaceTypesTable[[#This Row],[Lighting Standard]]&amp;SpaceTypesTable[[#This Row],[Lighting Primary Space Type]]&amp;SpaceTypesTable[[#This Row],[Lighting Secondary Space Type]]</f>
        <v>ASHRAE 189.1-2009Active StorageGeneral</v>
      </c>
      <c r="N30">
        <f>VLOOKUP(SpaceTypesTable[[#This Row],[LookupColumn]],InteriorLightingTable[],5,FALSE)</f>
        <v>0.72000000000000008</v>
      </c>
      <c r="Q30">
        <v>0</v>
      </c>
      <c r="R30">
        <v>0.7</v>
      </c>
      <c r="S30">
        <v>0.2</v>
      </c>
      <c r="T30" t="s">
        <v>1949</v>
      </c>
      <c r="U30" t="s">
        <v>636</v>
      </c>
      <c r="V30" t="s">
        <v>576</v>
      </c>
      <c r="W30" t="s">
        <v>579</v>
      </c>
      <c r="X30" s="70" t="str">
        <f>SpaceTypesTable[[#This Row],[Ventilation Standard]]&amp;SpaceTypesTable[[#This Row],[Ventilation Primary Space Type]]&amp;SpaceTypesTable[[#This Row],[Ventilation Secondary Space Type]]</f>
        <v>ASHRAE 62.1-1999Retail Stores, Sales Floors, and Show Room FloorsStorage rooms</v>
      </c>
      <c r="Y30">
        <f>VLOOKUP(SpaceTypesTable[[#This Row],[Lookup]],VentilationStandardsTable[],6,FALSE)</f>
        <v>0.15</v>
      </c>
      <c r="Z30">
        <f>VLOOKUP(SpaceTypesTable[[#This Row],[Lookup]],VentilationStandardsTable[],5,FALSE)</f>
        <v>0</v>
      </c>
      <c r="AA30">
        <f>VLOOKUP(SpaceTypesTable[[#This Row],[Lookup]],VentilationStandardsTable[],7,FALSE)</f>
        <v>0</v>
      </c>
      <c r="AB30">
        <v>3.33</v>
      </c>
      <c r="AC30" t="s">
        <v>1976</v>
      </c>
      <c r="AD30" t="s">
        <v>2105</v>
      </c>
      <c r="AE30">
        <v>5.9499999999999997E-2</v>
      </c>
      <c r="AF30" t="s">
        <v>2009</v>
      </c>
      <c r="AH30" t="s">
        <v>997</v>
      </c>
      <c r="AI30" t="s">
        <v>997</v>
      </c>
      <c r="AJ30" t="s">
        <v>997</v>
      </c>
      <c r="AL30">
        <v>0.54600000000000004</v>
      </c>
      <c r="AM30">
        <v>0</v>
      </c>
      <c r="AN30">
        <v>0.5</v>
      </c>
      <c r="AO30">
        <v>0</v>
      </c>
      <c r="AP30" t="s">
        <v>2066</v>
      </c>
      <c r="AQ30" t="s">
        <v>2034</v>
      </c>
      <c r="AR30" t="s">
        <v>2048</v>
      </c>
      <c r="AU30" t="str">
        <f>IF(SpaceTypesTable[[#This Row],[Peak Flow Rate (gal/h)]]=0,"",SpaceTypesTable[[#This Row],[Peak Flow Rate (gal/h)]]/SpaceTypesTable[[#This Row],[area (ft^2)]])</f>
        <v/>
      </c>
      <c r="BE30" t="str">
        <f t="shared" si="3"/>
        <v/>
      </c>
    </row>
    <row r="31" spans="1:57">
      <c r="A31" t="s">
        <v>50</v>
      </c>
      <c r="B31">
        <v>328</v>
      </c>
      <c r="C31" s="70" t="s">
        <v>2146</v>
      </c>
      <c r="D31" s="70" t="s">
        <v>792</v>
      </c>
      <c r="E31" s="70" t="s">
        <v>766</v>
      </c>
      <c r="F31" s="70" t="s">
        <v>853</v>
      </c>
      <c r="G31" t="s">
        <v>1036</v>
      </c>
      <c r="H31" t="s">
        <v>987</v>
      </c>
      <c r="I31" t="s">
        <v>770</v>
      </c>
      <c r="J31" t="s">
        <v>751</v>
      </c>
      <c r="K31" t="str">
        <f>SpaceTypesTable[[#This Row],[Lighting Standard]]&amp;SpaceTypesTable[[#This Row],[Lighting Primary Space Type]]&amp;SpaceTypesTable[[#This Row],[Lighting Secondary Space Type]]</f>
        <v>ASHRAE 189.1-2009Active StorageGeneral</v>
      </c>
      <c r="N31">
        <f>VLOOKUP(SpaceTypesTable[[#This Row],[LookupColumn]],InteriorLightingTable[],5,FALSE)</f>
        <v>0.72000000000000008</v>
      </c>
      <c r="Q31">
        <v>0</v>
      </c>
      <c r="R31">
        <v>0.7</v>
      </c>
      <c r="S31">
        <v>0.2</v>
      </c>
      <c r="T31" t="s">
        <v>1949</v>
      </c>
      <c r="U31" t="s">
        <v>636</v>
      </c>
      <c r="V31" t="s">
        <v>576</v>
      </c>
      <c r="W31" t="s">
        <v>579</v>
      </c>
      <c r="X31" s="70" t="str">
        <f>SpaceTypesTable[[#This Row],[Ventilation Standard]]&amp;SpaceTypesTable[[#This Row],[Ventilation Primary Space Type]]&amp;SpaceTypesTable[[#This Row],[Ventilation Secondary Space Type]]</f>
        <v>ASHRAE 62.1-1999Retail Stores, Sales Floors, and Show Room FloorsStorage rooms</v>
      </c>
      <c r="Y31">
        <f>VLOOKUP(SpaceTypesTable[[#This Row],[Lookup]],VentilationStandardsTable[],6,FALSE)</f>
        <v>0.15</v>
      </c>
      <c r="Z31">
        <f>VLOOKUP(SpaceTypesTable[[#This Row],[Lookup]],VentilationStandardsTable[],5,FALSE)</f>
        <v>0</v>
      </c>
      <c r="AA31">
        <f>VLOOKUP(SpaceTypesTable[[#This Row],[Lookup]],VentilationStandardsTable[],7,FALSE)</f>
        <v>0</v>
      </c>
      <c r="AB31">
        <v>3.33</v>
      </c>
      <c r="AC31" t="s">
        <v>1976</v>
      </c>
      <c r="AD31" t="s">
        <v>2105</v>
      </c>
      <c r="AE31">
        <v>4.4600000000000001E-2</v>
      </c>
      <c r="AF31" t="s">
        <v>2009</v>
      </c>
      <c r="AH31" t="s">
        <v>997</v>
      </c>
      <c r="AI31" t="s">
        <v>997</v>
      </c>
      <c r="AJ31" t="s">
        <v>997</v>
      </c>
      <c r="AL31">
        <v>0.54600000000000004</v>
      </c>
      <c r="AM31">
        <v>0</v>
      </c>
      <c r="AN31">
        <v>0.5</v>
      </c>
      <c r="AO31">
        <v>0</v>
      </c>
      <c r="AP31" t="s">
        <v>2066</v>
      </c>
      <c r="AQ31" t="s">
        <v>2034</v>
      </c>
      <c r="AR31" t="s">
        <v>2048</v>
      </c>
      <c r="AU31" t="str">
        <f>IF(SpaceTypesTable[[#This Row],[Peak Flow Rate (gal/h)]]=0,"",SpaceTypesTable[[#This Row],[Peak Flow Rate (gal/h)]]/SpaceTypesTable[[#This Row],[area (ft^2)]])</f>
        <v/>
      </c>
      <c r="BE31" t="str">
        <f t="shared" si="3"/>
        <v/>
      </c>
    </row>
    <row r="32" spans="1:57">
      <c r="A32" t="s">
        <v>25</v>
      </c>
      <c r="B32">
        <v>434</v>
      </c>
      <c r="C32" s="70" t="s">
        <v>2143</v>
      </c>
      <c r="D32" s="70" t="s">
        <v>790</v>
      </c>
      <c r="E32" s="70" t="s">
        <v>766</v>
      </c>
      <c r="F32" s="70" t="s">
        <v>853</v>
      </c>
      <c r="G32" t="s">
        <v>1036</v>
      </c>
      <c r="K32" t="str">
        <f>SpaceTypesTable[[#This Row],[Lighting Standard]]&amp;SpaceTypesTable[[#This Row],[Lighting Primary Space Type]]&amp;SpaceTypesTable[[#This Row],[Lighting Secondary Space Type]]</f>
        <v/>
      </c>
      <c r="N32">
        <v>0.77</v>
      </c>
      <c r="Q32">
        <v>0</v>
      </c>
      <c r="R32">
        <v>0.7</v>
      </c>
      <c r="S32">
        <v>0.2</v>
      </c>
      <c r="T32" t="s">
        <v>1949</v>
      </c>
      <c r="U32" t="s">
        <v>636</v>
      </c>
      <c r="V32" t="s">
        <v>576</v>
      </c>
      <c r="W32" t="s">
        <v>579</v>
      </c>
      <c r="X32" s="70" t="str">
        <f>SpaceTypesTable[[#This Row],[Ventilation Standard]]&amp;SpaceTypesTable[[#This Row],[Ventilation Primary Space Type]]&amp;SpaceTypesTable[[#This Row],[Ventilation Secondary Space Type]]</f>
        <v>ASHRAE 62.1-1999Retail Stores, Sales Floors, and Show Room FloorsStorage rooms</v>
      </c>
      <c r="Y32">
        <f>VLOOKUP(SpaceTypesTable[[#This Row],[Lookup]],VentilationStandardsTable[],6,FALSE)</f>
        <v>0.15</v>
      </c>
      <c r="Z32">
        <f>VLOOKUP(SpaceTypesTable[[#This Row],[Lookup]],VentilationStandardsTable[],5,FALSE)</f>
        <v>0</v>
      </c>
      <c r="AA32">
        <f>VLOOKUP(SpaceTypesTable[[#This Row],[Lookup]],VentilationStandardsTable[],7,FALSE)</f>
        <v>0</v>
      </c>
      <c r="AB32">
        <v>3.33</v>
      </c>
      <c r="AC32" t="s">
        <v>1976</v>
      </c>
      <c r="AD32" t="s">
        <v>2105</v>
      </c>
      <c r="AE32">
        <v>0.22320000000000001</v>
      </c>
      <c r="AF32" t="s">
        <v>2009</v>
      </c>
      <c r="AH32" t="s">
        <v>997</v>
      </c>
      <c r="AI32" t="s">
        <v>997</v>
      </c>
      <c r="AJ32" t="s">
        <v>997</v>
      </c>
      <c r="AL32">
        <v>0.75</v>
      </c>
      <c r="AM32">
        <v>0</v>
      </c>
      <c r="AN32">
        <v>0.5</v>
      </c>
      <c r="AO32">
        <v>0</v>
      </c>
      <c r="AP32" t="s">
        <v>2066</v>
      </c>
      <c r="AQ32" t="s">
        <v>2034</v>
      </c>
      <c r="AR32" t="s">
        <v>2048</v>
      </c>
      <c r="AU32" t="str">
        <f>IF(SpaceTypesTable[[#This Row],[Peak Flow Rate (gal/h)]]=0,"",SpaceTypesTable[[#This Row],[Peak Flow Rate (gal/h)]]/SpaceTypesTable[[#This Row],[area (ft^2)]])</f>
        <v/>
      </c>
      <c r="BE32" t="str">
        <f t="shared" si="3"/>
        <v/>
      </c>
    </row>
    <row r="33" spans="1:57">
      <c r="C33" t="s">
        <v>2213</v>
      </c>
      <c r="D33" t="s">
        <v>790</v>
      </c>
      <c r="E33" s="70" t="s">
        <v>766</v>
      </c>
      <c r="F33" s="70" t="s">
        <v>853</v>
      </c>
      <c r="G33" t="s">
        <v>1036</v>
      </c>
      <c r="H33" t="s">
        <v>2195</v>
      </c>
      <c r="I33" t="s">
        <v>842</v>
      </c>
      <c r="J33" t="s">
        <v>751</v>
      </c>
      <c r="K33" t="str">
        <f>SpaceTypesTable[[#This Row],[Lighting Standard]]&amp;SpaceTypesTable[[#This Row],[Lighting Primary Space Type]]&amp;SpaceTypesTable[[#This Row],[Lighting Secondary Space Type]]</f>
        <v>ASHRAE 90.1-2010StorageGeneral</v>
      </c>
      <c r="N33">
        <f>VLOOKUP(SpaceTypesTable[[#This Row],[LookupColumn]],InteriorLightingTable[],5,FALSE)</f>
        <v>0.63</v>
      </c>
      <c r="Q33">
        <v>0</v>
      </c>
      <c r="R33">
        <v>0.7</v>
      </c>
      <c r="S33">
        <v>0.2</v>
      </c>
      <c r="T33" t="s">
        <v>1949</v>
      </c>
      <c r="U33" t="s">
        <v>638</v>
      </c>
      <c r="V33" t="s">
        <v>751</v>
      </c>
      <c r="W33" t="s">
        <v>579</v>
      </c>
      <c r="X33" s="70" t="str">
        <f>SpaceTypesTable[[#This Row],[Ventilation Standard]]&amp;SpaceTypesTable[[#This Row],[Ventilation Primary Space Type]]&amp;SpaceTypesTable[[#This Row],[Ventilation Secondary Space Type]]</f>
        <v>ASHRAE 62.1-2007GeneralStorage rooms</v>
      </c>
      <c r="Y33">
        <f>VLOOKUP(SpaceTypesTable[[#This Row],[Lookup]],VentilationStandardsTable[],6,FALSE)</f>
        <v>0.12</v>
      </c>
      <c r="Z33">
        <f>VLOOKUP(SpaceTypesTable[[#This Row],[Lookup]],VentilationStandardsTable[],5,FALSE)</f>
        <v>0</v>
      </c>
      <c r="AA33">
        <f>VLOOKUP(SpaceTypesTable[[#This Row],[Lookup]],VentilationStandardsTable[],7,FALSE)</f>
        <v>0</v>
      </c>
      <c r="AB33">
        <v>3.33</v>
      </c>
      <c r="AC33" t="s">
        <v>1976</v>
      </c>
      <c r="AD33" t="s">
        <v>2105</v>
      </c>
      <c r="AE33">
        <v>4.4600000000000001E-2</v>
      </c>
      <c r="AF33" t="s">
        <v>2009</v>
      </c>
      <c r="AH33" t="s">
        <v>997</v>
      </c>
      <c r="AI33" t="s">
        <v>997</v>
      </c>
      <c r="AJ33" t="s">
        <v>997</v>
      </c>
      <c r="AL33">
        <v>0.54600000000000004</v>
      </c>
      <c r="AM33">
        <v>0</v>
      </c>
      <c r="AN33">
        <v>0.5</v>
      </c>
      <c r="AO33">
        <v>0</v>
      </c>
      <c r="AP33" t="s">
        <v>2066</v>
      </c>
      <c r="AQ33" t="s">
        <v>2034</v>
      </c>
      <c r="AR33" t="s">
        <v>2048</v>
      </c>
      <c r="AU33" t="s">
        <v>997</v>
      </c>
      <c r="BE33" t="s">
        <v>997</v>
      </c>
    </row>
    <row r="34" spans="1:57">
      <c r="C34" s="70" t="s">
        <v>2147</v>
      </c>
      <c r="D34" s="70" t="s">
        <v>790</v>
      </c>
      <c r="E34" s="70" t="s">
        <v>798</v>
      </c>
      <c r="F34" s="70" t="s">
        <v>817</v>
      </c>
      <c r="G34" t="s">
        <v>1035</v>
      </c>
      <c r="H34" t="s">
        <v>746</v>
      </c>
      <c r="I34" t="s">
        <v>867</v>
      </c>
      <c r="J34" t="s">
        <v>751</v>
      </c>
      <c r="K34" t="str">
        <f>SpaceTypesTable[[#This Row],[Lighting Standard]]&amp;SpaceTypesTable[[#This Row],[Lighting Primary Space Type]]&amp;SpaceTypesTable[[#This Row],[Lighting Secondary Space Type]]</f>
        <v>ASHRAE 90.1-2007Conference/Meeting/MultipurposeGeneral</v>
      </c>
      <c r="N34">
        <f>VLOOKUP(SpaceTypesTable[[#This Row],[LookupColumn]],InteriorLightingTable[],5,FALSE)</f>
        <v>1.3</v>
      </c>
      <c r="Q34">
        <v>0</v>
      </c>
      <c r="R34">
        <v>0.7</v>
      </c>
      <c r="S34">
        <v>0.2</v>
      </c>
      <c r="T34" t="s">
        <v>1939</v>
      </c>
      <c r="U34" t="s">
        <v>637</v>
      </c>
      <c r="V34" t="s">
        <v>944</v>
      </c>
      <c r="W34" t="s">
        <v>1875</v>
      </c>
      <c r="X34" s="70" t="str">
        <f>SpaceTypesTable[[#This Row],[Ventilation Standard]]&amp;SpaceTypesTable[[#This Row],[Ventilation Primary Space Type]]&amp;SpaceTypesTable[[#This Row],[Ventilation Secondary Space Type]]</f>
        <v>ASHRAE 62.1-2004Hotels, Motels, Resorts, DormitoriesMultipurpose assembly</v>
      </c>
      <c r="Y34">
        <f>VLOOKUP(SpaceTypesTable[[#This Row],[Lookup]],VentilationStandardsTable[],6,FALSE)</f>
        <v>0.06</v>
      </c>
      <c r="Z34">
        <f>VLOOKUP(SpaceTypesTable[[#This Row],[Lookup]],VentilationStandardsTable[],5,FALSE)</f>
        <v>5</v>
      </c>
      <c r="AA34">
        <f>VLOOKUP(SpaceTypesTable[[#This Row],[Lookup]],VentilationStandardsTable[],7,FALSE)</f>
        <v>0</v>
      </c>
      <c r="AB34">
        <v>67</v>
      </c>
      <c r="AC34" t="s">
        <v>1991</v>
      </c>
      <c r="AD34" t="s">
        <v>1992</v>
      </c>
      <c r="AE34">
        <v>4.4600000000000001E-2</v>
      </c>
      <c r="AF34" t="s">
        <v>2001</v>
      </c>
      <c r="AH34" t="s">
        <v>997</v>
      </c>
      <c r="AI34" t="s">
        <v>997</v>
      </c>
      <c r="AJ34" t="s">
        <v>997</v>
      </c>
      <c r="AL34">
        <v>3.0000000000000004</v>
      </c>
      <c r="AM34">
        <v>0</v>
      </c>
      <c r="AN34">
        <v>0.5</v>
      </c>
      <c r="AO34">
        <v>0</v>
      </c>
      <c r="AP34" t="s">
        <v>2060</v>
      </c>
      <c r="AQ34" t="s">
        <v>2027</v>
      </c>
      <c r="AR34" t="s">
        <v>2041</v>
      </c>
      <c r="AU34" t="str">
        <f>IF(SpaceTypesTable[[#This Row],[Peak Flow Rate (gal/h)]]=0,"",SpaceTypesTable[[#This Row],[Peak Flow Rate (gal/h)]]/SpaceTypesTable[[#This Row],[area (ft^2)]])</f>
        <v/>
      </c>
      <c r="BE34" t="str">
        <f t="shared" ref="BE34:BE39" si="4">IF(ISBLANK(BD34),"",BD34/(BA34/AZ34))</f>
        <v/>
      </c>
    </row>
    <row r="35" spans="1:57">
      <c r="A35" t="s">
        <v>317</v>
      </c>
      <c r="B35">
        <v>501</v>
      </c>
      <c r="C35" s="70" t="s">
        <v>2144</v>
      </c>
      <c r="D35" s="70" t="s">
        <v>790</v>
      </c>
      <c r="E35" s="70" t="s">
        <v>798</v>
      </c>
      <c r="F35" s="70" t="s">
        <v>817</v>
      </c>
      <c r="G35" t="s">
        <v>1035</v>
      </c>
      <c r="K35" t="str">
        <f>SpaceTypesTable[[#This Row],[Lighting Standard]]&amp;SpaceTypesTable[[#This Row],[Lighting Primary Space Type]]&amp;SpaceTypesTable[[#This Row],[Lighting Secondary Space Type]]</f>
        <v/>
      </c>
      <c r="N35">
        <v>2.56</v>
      </c>
      <c r="Q35">
        <v>0</v>
      </c>
      <c r="R35">
        <v>0.7</v>
      </c>
      <c r="S35">
        <v>0.2</v>
      </c>
      <c r="T35" t="s">
        <v>1939</v>
      </c>
      <c r="U35" t="s">
        <v>636</v>
      </c>
      <c r="V35" t="s">
        <v>944</v>
      </c>
      <c r="W35" t="s">
        <v>561</v>
      </c>
      <c r="X35" s="70" t="str">
        <f>SpaceTypesTable[[#This Row],[Ventilation Standard]]&amp;SpaceTypesTable[[#This Row],[Ventilation Primary Space Type]]&amp;SpaceTypesTable[[#This Row],[Ventilation Secondary Space Type]]</f>
        <v>ASHRAE 62.1-1999Hotels, Motels, Resorts, DormitoriesConference rooms</v>
      </c>
      <c r="Y35">
        <f>VLOOKUP(SpaceTypesTable[[#This Row],[Lookup]],VentilationStandardsTable[],6,FALSE)</f>
        <v>0</v>
      </c>
      <c r="Z35">
        <f>VLOOKUP(SpaceTypesTable[[#This Row],[Lookup]],VentilationStandardsTable[],5,FALSE)</f>
        <v>20</v>
      </c>
      <c r="AA35">
        <f>VLOOKUP(SpaceTypesTable[[#This Row],[Lookup]],VentilationStandardsTable[],7,FALSE)</f>
        <v>0</v>
      </c>
      <c r="AB35">
        <v>67</v>
      </c>
      <c r="AC35" t="s">
        <v>1991</v>
      </c>
      <c r="AD35" t="s">
        <v>1992</v>
      </c>
      <c r="AE35">
        <v>0.22320000000000001</v>
      </c>
      <c r="AF35" t="s">
        <v>2001</v>
      </c>
      <c r="AH35" t="s">
        <v>997</v>
      </c>
      <c r="AI35" t="s">
        <v>997</v>
      </c>
      <c r="AJ35" t="s">
        <v>997</v>
      </c>
      <c r="AL35">
        <v>6.3</v>
      </c>
      <c r="AM35">
        <v>0</v>
      </c>
      <c r="AN35">
        <v>0.5</v>
      </c>
      <c r="AO35">
        <v>0</v>
      </c>
      <c r="AP35" t="s">
        <v>2060</v>
      </c>
      <c r="AQ35" t="s">
        <v>2027</v>
      </c>
      <c r="AR35" t="s">
        <v>2041</v>
      </c>
      <c r="AU35" t="str">
        <f>IF(SpaceTypesTable[[#This Row],[Peak Flow Rate (gal/h)]]=0,"",SpaceTypesTable[[#This Row],[Peak Flow Rate (gal/h)]]/SpaceTypesTable[[#This Row],[area (ft^2)]])</f>
        <v/>
      </c>
      <c r="BE35" t="str">
        <f t="shared" si="4"/>
        <v/>
      </c>
    </row>
    <row r="36" spans="1:57">
      <c r="A36" t="s">
        <v>264</v>
      </c>
      <c r="B36">
        <v>369</v>
      </c>
      <c r="C36" s="70" t="s">
        <v>2145</v>
      </c>
      <c r="D36" s="70" t="s">
        <v>790</v>
      </c>
      <c r="E36" s="70" t="s">
        <v>798</v>
      </c>
      <c r="F36" s="70" t="s">
        <v>817</v>
      </c>
      <c r="G36" t="s">
        <v>1035</v>
      </c>
      <c r="H36" t="s">
        <v>745</v>
      </c>
      <c r="I36" t="s">
        <v>867</v>
      </c>
      <c r="J36" t="s">
        <v>751</v>
      </c>
      <c r="K36" t="str">
        <f>SpaceTypesTable[[#This Row],[Lighting Standard]]&amp;SpaceTypesTable[[#This Row],[Lighting Primary Space Type]]&amp;SpaceTypesTable[[#This Row],[Lighting Secondary Space Type]]</f>
        <v>ASHRAE 90.1-2004Conference/Meeting/MultipurposeGeneral</v>
      </c>
      <c r="N36">
        <f>VLOOKUP(SpaceTypesTable[[#This Row],[LookupColumn]],InteriorLightingTable[],5,FALSE)</f>
        <v>1.3</v>
      </c>
      <c r="Q36">
        <v>0</v>
      </c>
      <c r="R36">
        <v>0.7</v>
      </c>
      <c r="S36">
        <v>0.2</v>
      </c>
      <c r="T36" t="s">
        <v>1939</v>
      </c>
      <c r="U36" t="s">
        <v>636</v>
      </c>
      <c r="V36" t="s">
        <v>944</v>
      </c>
      <c r="W36" t="s">
        <v>561</v>
      </c>
      <c r="X36" s="70" t="str">
        <f>SpaceTypesTable[[#This Row],[Ventilation Standard]]&amp;SpaceTypesTable[[#This Row],[Ventilation Primary Space Type]]&amp;SpaceTypesTable[[#This Row],[Ventilation Secondary Space Type]]</f>
        <v>ASHRAE 62.1-1999Hotels, Motels, Resorts, DormitoriesConference rooms</v>
      </c>
      <c r="Y36">
        <f>VLOOKUP(SpaceTypesTable[[#This Row],[Lookup]],VentilationStandardsTable[],6,FALSE)</f>
        <v>0</v>
      </c>
      <c r="Z36">
        <f>VLOOKUP(SpaceTypesTable[[#This Row],[Lookup]],VentilationStandardsTable[],5,FALSE)</f>
        <v>20</v>
      </c>
      <c r="AA36">
        <f>VLOOKUP(SpaceTypesTable[[#This Row],[Lookup]],VentilationStandardsTable[],7,FALSE)</f>
        <v>0</v>
      </c>
      <c r="AB36">
        <v>67</v>
      </c>
      <c r="AC36" t="s">
        <v>1991</v>
      </c>
      <c r="AD36" t="s">
        <v>1992</v>
      </c>
      <c r="AE36">
        <v>5.9499999999999997E-2</v>
      </c>
      <c r="AF36" t="s">
        <v>2001</v>
      </c>
      <c r="AH36" t="s">
        <v>997</v>
      </c>
      <c r="AI36" t="s">
        <v>997</v>
      </c>
      <c r="AJ36" t="s">
        <v>997</v>
      </c>
      <c r="AL36">
        <v>6.3</v>
      </c>
      <c r="AM36">
        <v>0</v>
      </c>
      <c r="AN36">
        <v>0.5</v>
      </c>
      <c r="AO36">
        <v>0</v>
      </c>
      <c r="AP36" t="s">
        <v>2060</v>
      </c>
      <c r="AQ36" t="s">
        <v>2027</v>
      </c>
      <c r="AR36" t="s">
        <v>2041</v>
      </c>
      <c r="AU36" t="str">
        <f>IF(SpaceTypesTable[[#This Row],[Peak Flow Rate (gal/h)]]=0,"",SpaceTypesTable[[#This Row],[Peak Flow Rate (gal/h)]]/SpaceTypesTable[[#This Row],[area (ft^2)]])</f>
        <v/>
      </c>
      <c r="BE36" t="str">
        <f t="shared" si="4"/>
        <v/>
      </c>
    </row>
    <row r="37" spans="1:57">
      <c r="A37" t="s">
        <v>458</v>
      </c>
      <c r="B37">
        <v>25</v>
      </c>
      <c r="C37" s="70" t="s">
        <v>2146</v>
      </c>
      <c r="D37" s="70" t="s">
        <v>791</v>
      </c>
      <c r="E37" s="70" t="s">
        <v>798</v>
      </c>
      <c r="F37" s="70" t="s">
        <v>817</v>
      </c>
      <c r="G37" t="s">
        <v>1035</v>
      </c>
      <c r="H37" t="s">
        <v>987</v>
      </c>
      <c r="I37" t="s">
        <v>867</v>
      </c>
      <c r="J37" t="s">
        <v>751</v>
      </c>
      <c r="K37" t="str">
        <f>SpaceTypesTable[[#This Row],[Lighting Standard]]&amp;SpaceTypesTable[[#This Row],[Lighting Primary Space Type]]&amp;SpaceTypesTable[[#This Row],[Lighting Secondary Space Type]]</f>
        <v>ASHRAE 189.1-2009Conference/Meeting/MultipurposeGeneral</v>
      </c>
      <c r="N37">
        <f>VLOOKUP(SpaceTypesTable[[#This Row],[LookupColumn]],InteriorLightingTable[],5,FALSE)</f>
        <v>1.1700000000000002</v>
      </c>
      <c r="Q37">
        <v>0</v>
      </c>
      <c r="R37">
        <v>0.7</v>
      </c>
      <c r="S37">
        <v>0.2</v>
      </c>
      <c r="T37" t="s">
        <v>1939</v>
      </c>
      <c r="U37" t="s">
        <v>636</v>
      </c>
      <c r="V37" t="s">
        <v>944</v>
      </c>
      <c r="W37" t="s">
        <v>561</v>
      </c>
      <c r="X37" s="70" t="str">
        <f>SpaceTypesTable[[#This Row],[Ventilation Standard]]&amp;SpaceTypesTable[[#This Row],[Ventilation Primary Space Type]]&amp;SpaceTypesTable[[#This Row],[Ventilation Secondary Space Type]]</f>
        <v>ASHRAE 62.1-1999Hotels, Motels, Resorts, DormitoriesConference rooms</v>
      </c>
      <c r="Y37">
        <f>VLOOKUP(SpaceTypesTable[[#This Row],[Lookup]],VentilationStandardsTable[],6,FALSE)</f>
        <v>0</v>
      </c>
      <c r="Z37">
        <f>VLOOKUP(SpaceTypesTable[[#This Row],[Lookup]],VentilationStandardsTable[],5,FALSE)</f>
        <v>20</v>
      </c>
      <c r="AA37">
        <f>VLOOKUP(SpaceTypesTable[[#This Row],[Lookup]],VentilationStandardsTable[],7,FALSE)</f>
        <v>0</v>
      </c>
      <c r="AB37">
        <v>67</v>
      </c>
      <c r="AC37" t="s">
        <v>1991</v>
      </c>
      <c r="AD37" t="s">
        <v>1992</v>
      </c>
      <c r="AE37">
        <v>5.9499999999999997E-2</v>
      </c>
      <c r="AF37" t="s">
        <v>2001</v>
      </c>
      <c r="AH37" t="s">
        <v>997</v>
      </c>
      <c r="AI37" t="s">
        <v>997</v>
      </c>
      <c r="AJ37" t="s">
        <v>997</v>
      </c>
      <c r="AL37">
        <v>3.0000000000000004</v>
      </c>
      <c r="AM37">
        <v>0</v>
      </c>
      <c r="AN37">
        <v>0.5</v>
      </c>
      <c r="AO37">
        <v>0</v>
      </c>
      <c r="AP37" t="s">
        <v>2060</v>
      </c>
      <c r="AQ37" t="s">
        <v>2027</v>
      </c>
      <c r="AR37" t="s">
        <v>2041</v>
      </c>
      <c r="AU37" t="str">
        <f>IF(SpaceTypesTable[[#This Row],[Peak Flow Rate (gal/h)]]=0,"",SpaceTypesTable[[#This Row],[Peak Flow Rate (gal/h)]]/SpaceTypesTable[[#This Row],[area (ft^2)]])</f>
        <v/>
      </c>
      <c r="BE37" t="str">
        <f t="shared" si="4"/>
        <v/>
      </c>
    </row>
    <row r="38" spans="1:57">
      <c r="A38" t="s">
        <v>529</v>
      </c>
      <c r="B38">
        <v>229</v>
      </c>
      <c r="C38" s="70" t="s">
        <v>2146</v>
      </c>
      <c r="D38" s="70" t="s">
        <v>792</v>
      </c>
      <c r="E38" s="70" t="s">
        <v>798</v>
      </c>
      <c r="F38" s="70" t="s">
        <v>817</v>
      </c>
      <c r="G38" t="s">
        <v>1035</v>
      </c>
      <c r="H38" t="s">
        <v>987</v>
      </c>
      <c r="I38" t="s">
        <v>867</v>
      </c>
      <c r="J38" t="s">
        <v>751</v>
      </c>
      <c r="K38" t="str">
        <f>SpaceTypesTable[[#This Row],[Lighting Standard]]&amp;SpaceTypesTable[[#This Row],[Lighting Primary Space Type]]&amp;SpaceTypesTable[[#This Row],[Lighting Secondary Space Type]]</f>
        <v>ASHRAE 189.1-2009Conference/Meeting/MultipurposeGeneral</v>
      </c>
      <c r="N38">
        <f>VLOOKUP(SpaceTypesTable[[#This Row],[LookupColumn]],InteriorLightingTable[],5,FALSE)</f>
        <v>1.1700000000000002</v>
      </c>
      <c r="Q38">
        <v>0</v>
      </c>
      <c r="R38">
        <v>0.7</v>
      </c>
      <c r="S38">
        <v>0.2</v>
      </c>
      <c r="T38" t="s">
        <v>1939</v>
      </c>
      <c r="U38" t="s">
        <v>636</v>
      </c>
      <c r="V38" t="s">
        <v>944</v>
      </c>
      <c r="W38" t="s">
        <v>561</v>
      </c>
      <c r="X38" s="70" t="str">
        <f>SpaceTypesTable[[#This Row],[Ventilation Standard]]&amp;SpaceTypesTable[[#This Row],[Ventilation Primary Space Type]]&amp;SpaceTypesTable[[#This Row],[Ventilation Secondary Space Type]]</f>
        <v>ASHRAE 62.1-1999Hotels, Motels, Resorts, DormitoriesConference rooms</v>
      </c>
      <c r="Y38">
        <f>VLOOKUP(SpaceTypesTable[[#This Row],[Lookup]],VentilationStandardsTable[],6,FALSE)</f>
        <v>0</v>
      </c>
      <c r="Z38">
        <f>VLOOKUP(SpaceTypesTable[[#This Row],[Lookup]],VentilationStandardsTable[],5,FALSE)</f>
        <v>20</v>
      </c>
      <c r="AA38">
        <f>VLOOKUP(SpaceTypesTable[[#This Row],[Lookup]],VentilationStandardsTable[],7,FALSE)</f>
        <v>0</v>
      </c>
      <c r="AB38">
        <v>67</v>
      </c>
      <c r="AC38" t="s">
        <v>1991</v>
      </c>
      <c r="AD38" t="s">
        <v>1992</v>
      </c>
      <c r="AE38">
        <v>4.4600000000000001E-2</v>
      </c>
      <c r="AF38" t="s">
        <v>2001</v>
      </c>
      <c r="AH38" t="s">
        <v>997</v>
      </c>
      <c r="AI38" t="s">
        <v>997</v>
      </c>
      <c r="AJ38" t="s">
        <v>997</v>
      </c>
      <c r="AL38">
        <v>3.0000000000000004</v>
      </c>
      <c r="AM38">
        <v>0</v>
      </c>
      <c r="AN38">
        <v>0.5</v>
      </c>
      <c r="AO38">
        <v>0</v>
      </c>
      <c r="AP38" t="s">
        <v>2060</v>
      </c>
      <c r="AQ38" t="s">
        <v>2027</v>
      </c>
      <c r="AR38" t="s">
        <v>2041</v>
      </c>
      <c r="AU38" t="str">
        <f>IF(SpaceTypesTable[[#This Row],[Peak Flow Rate (gal/h)]]=0,"",SpaceTypesTable[[#This Row],[Peak Flow Rate (gal/h)]]/SpaceTypesTable[[#This Row],[area (ft^2)]])</f>
        <v/>
      </c>
      <c r="BE38" t="str">
        <f t="shared" si="4"/>
        <v/>
      </c>
    </row>
    <row r="39" spans="1:57">
      <c r="A39" t="s">
        <v>348</v>
      </c>
      <c r="B39">
        <v>142</v>
      </c>
      <c r="C39" t="s">
        <v>2143</v>
      </c>
      <c r="D39" t="s">
        <v>790</v>
      </c>
      <c r="E39" s="70" t="s">
        <v>798</v>
      </c>
      <c r="F39" s="70" t="s">
        <v>817</v>
      </c>
      <c r="G39" t="s">
        <v>1035</v>
      </c>
      <c r="K39" t="str">
        <f>SpaceTypesTable[[#This Row],[Lighting Standard]]&amp;SpaceTypesTable[[#This Row],[Lighting Primary Space Type]]&amp;SpaceTypesTable[[#This Row],[Lighting Secondary Space Type]]</f>
        <v/>
      </c>
      <c r="N39">
        <v>2.7700000000000005</v>
      </c>
      <c r="Q39">
        <v>0</v>
      </c>
      <c r="R39">
        <v>0.7</v>
      </c>
      <c r="S39">
        <v>0.2</v>
      </c>
      <c r="T39" t="s">
        <v>1939</v>
      </c>
      <c r="U39" t="s">
        <v>636</v>
      </c>
      <c r="V39" t="s">
        <v>944</v>
      </c>
      <c r="W39" t="s">
        <v>561</v>
      </c>
      <c r="X39" s="70" t="str">
        <f>SpaceTypesTable[[#This Row],[Ventilation Standard]]&amp;SpaceTypesTable[[#This Row],[Ventilation Primary Space Type]]&amp;SpaceTypesTable[[#This Row],[Ventilation Secondary Space Type]]</f>
        <v>ASHRAE 62.1-1999Hotels, Motels, Resorts, DormitoriesConference rooms</v>
      </c>
      <c r="Y39">
        <f>VLOOKUP(SpaceTypesTable[[#This Row],[Lookup]],VentilationStandardsTable[],6,FALSE)</f>
        <v>0</v>
      </c>
      <c r="Z39">
        <f>VLOOKUP(SpaceTypesTable[[#This Row],[Lookup]],VentilationStandardsTable[],5,FALSE)</f>
        <v>20</v>
      </c>
      <c r="AA39">
        <f>VLOOKUP(SpaceTypesTable[[#This Row],[Lookup]],VentilationStandardsTable[],7,FALSE)</f>
        <v>0</v>
      </c>
      <c r="AB39">
        <v>67</v>
      </c>
      <c r="AC39" t="s">
        <v>1991</v>
      </c>
      <c r="AD39" t="s">
        <v>1992</v>
      </c>
      <c r="AE39">
        <v>0.22320000000000001</v>
      </c>
      <c r="AF39" t="s">
        <v>2001</v>
      </c>
      <c r="AH39" t="s">
        <v>997</v>
      </c>
      <c r="AI39" t="s">
        <v>997</v>
      </c>
      <c r="AJ39" t="s">
        <v>997</v>
      </c>
      <c r="AL39">
        <v>6.3</v>
      </c>
      <c r="AM39">
        <v>0</v>
      </c>
      <c r="AN39">
        <v>0.5</v>
      </c>
      <c r="AO39">
        <v>0</v>
      </c>
      <c r="AP39" t="s">
        <v>2060</v>
      </c>
      <c r="AQ39" t="s">
        <v>2027</v>
      </c>
      <c r="AR39" t="s">
        <v>2041</v>
      </c>
      <c r="AU39" t="str">
        <f>IF(SpaceTypesTable[[#This Row],[Peak Flow Rate (gal/h)]]=0,"",SpaceTypesTable[[#This Row],[Peak Flow Rate (gal/h)]]/SpaceTypesTable[[#This Row],[area (ft^2)]])</f>
        <v/>
      </c>
      <c r="BE39" t="str">
        <f t="shared" si="4"/>
        <v/>
      </c>
    </row>
    <row r="40" spans="1:57">
      <c r="C40" s="70" t="s">
        <v>2213</v>
      </c>
      <c r="D40" s="70" t="s">
        <v>790</v>
      </c>
      <c r="E40" s="70" t="s">
        <v>798</v>
      </c>
      <c r="F40" s="70" t="s">
        <v>817</v>
      </c>
      <c r="G40" t="s">
        <v>1035</v>
      </c>
      <c r="H40" t="s">
        <v>2195</v>
      </c>
      <c r="I40" t="s">
        <v>867</v>
      </c>
      <c r="J40" t="s">
        <v>751</v>
      </c>
      <c r="K40" t="str">
        <f>SpaceTypesTable[[#This Row],[Lighting Standard]]&amp;SpaceTypesTable[[#This Row],[Lighting Primary Space Type]]&amp;SpaceTypesTable[[#This Row],[Lighting Secondary Space Type]]</f>
        <v>ASHRAE 90.1-2010Conference/Meeting/MultipurposeGeneral</v>
      </c>
      <c r="N40">
        <f>VLOOKUP(SpaceTypesTable[[#This Row],[LookupColumn]],InteriorLightingTable[],5,FALSE)</f>
        <v>1.23</v>
      </c>
      <c r="Q40">
        <v>0</v>
      </c>
      <c r="R40">
        <v>0.7</v>
      </c>
      <c r="S40">
        <v>0.2</v>
      </c>
      <c r="T40" t="s">
        <v>1939</v>
      </c>
      <c r="U40" t="s">
        <v>638</v>
      </c>
      <c r="V40" t="s">
        <v>944</v>
      </c>
      <c r="W40" t="s">
        <v>1875</v>
      </c>
      <c r="X40" s="70" t="str">
        <f>SpaceTypesTable[[#This Row],[Ventilation Standard]]&amp;SpaceTypesTable[[#This Row],[Ventilation Primary Space Type]]&amp;SpaceTypesTable[[#This Row],[Ventilation Secondary Space Type]]</f>
        <v>ASHRAE 62.1-2007Hotels, Motels, Resorts, DormitoriesMultipurpose assembly</v>
      </c>
      <c r="Y40">
        <f>VLOOKUP(SpaceTypesTable[[#This Row],[Lookup]],VentilationStandardsTable[],6,FALSE)</f>
        <v>0.06</v>
      </c>
      <c r="Z40">
        <f>VLOOKUP(SpaceTypesTable[[#This Row],[Lookup]],VentilationStandardsTable[],5,FALSE)</f>
        <v>5</v>
      </c>
      <c r="AA40">
        <f>VLOOKUP(SpaceTypesTable[[#This Row],[Lookup]],VentilationStandardsTable[],7,FALSE)</f>
        <v>0</v>
      </c>
      <c r="AB40">
        <v>67</v>
      </c>
      <c r="AC40" t="s">
        <v>1991</v>
      </c>
      <c r="AD40" t="s">
        <v>1992</v>
      </c>
      <c r="AE40">
        <v>4.4600000000000001E-2</v>
      </c>
      <c r="AF40" t="s">
        <v>2001</v>
      </c>
      <c r="AH40" t="s">
        <v>997</v>
      </c>
      <c r="AI40" t="s">
        <v>997</v>
      </c>
      <c r="AJ40" t="s">
        <v>997</v>
      </c>
      <c r="AL40">
        <v>3.0000000000000004</v>
      </c>
      <c r="AM40">
        <v>0</v>
      </c>
      <c r="AN40">
        <v>0.5</v>
      </c>
      <c r="AO40">
        <v>0</v>
      </c>
      <c r="AP40" t="s">
        <v>2060</v>
      </c>
      <c r="AQ40" t="s">
        <v>2027</v>
      </c>
      <c r="AR40" t="s">
        <v>2041</v>
      </c>
      <c r="AU40" t="s">
        <v>997</v>
      </c>
      <c r="BE40" t="s">
        <v>997</v>
      </c>
    </row>
    <row r="41" spans="1:57">
      <c r="A41" t="s">
        <v>94</v>
      </c>
      <c r="B41">
        <v>1</v>
      </c>
      <c r="C41" s="70" t="s">
        <v>2144</v>
      </c>
      <c r="D41" s="70" t="s">
        <v>790</v>
      </c>
      <c r="E41" s="70" t="s">
        <v>793</v>
      </c>
      <c r="F41" s="70" t="s">
        <v>802</v>
      </c>
      <c r="G41" t="s">
        <v>1031</v>
      </c>
      <c r="K41" t="str">
        <f>SpaceTypesTable[[#This Row],[Lighting Standard]]&amp;SpaceTypesTable[[#This Row],[Lighting Primary Space Type]]&amp;SpaceTypesTable[[#This Row],[Lighting Secondary Space Type]]</f>
        <v/>
      </c>
      <c r="N41">
        <v>1</v>
      </c>
      <c r="Q41">
        <v>0</v>
      </c>
      <c r="R41">
        <v>0.7</v>
      </c>
      <c r="S41">
        <v>0.2</v>
      </c>
      <c r="T41" t="s">
        <v>1946</v>
      </c>
      <c r="U41" t="s">
        <v>943</v>
      </c>
      <c r="V41" t="s">
        <v>768</v>
      </c>
      <c r="W41" t="s">
        <v>898</v>
      </c>
      <c r="X41" s="70" t="str">
        <f>SpaceTypesTable[[#This Row],[Ventilation Standard]]&amp;SpaceTypesTable[[#This Row],[Ventilation Primary Space Type]]&amp;SpaceTypesTable[[#This Row],[Ventilation Secondary Space Type]]</f>
        <v>GGHC v2.2Health CareBedpan Room</v>
      </c>
      <c r="Y41">
        <f>VLOOKUP(SpaceTypesTable[[#This Row],[Lookup]],VentilationStandardsTable[],6,FALSE)</f>
        <v>0.15</v>
      </c>
      <c r="Z41">
        <f>VLOOKUP(SpaceTypesTable[[#This Row],[Lookup]],VentilationStandardsTable[],5,FALSE)</f>
        <v>0</v>
      </c>
      <c r="AA41">
        <f>VLOOKUP(SpaceTypesTable[[#This Row],[Lookup]],VentilationStandardsTable[],7,FALSE)</f>
        <v>0</v>
      </c>
      <c r="AB41">
        <v>0</v>
      </c>
      <c r="AC41" t="s">
        <v>1981</v>
      </c>
      <c r="AD41" t="s">
        <v>1988</v>
      </c>
      <c r="AE41">
        <v>0.22320000000000001</v>
      </c>
      <c r="AF41" t="s">
        <v>2006</v>
      </c>
      <c r="AH41" t="s">
        <v>997</v>
      </c>
      <c r="AI41" t="s">
        <v>997</v>
      </c>
      <c r="AJ41" t="s">
        <v>997</v>
      </c>
      <c r="AL41">
        <v>9.9999999999999992E-2</v>
      </c>
      <c r="AM41">
        <v>0</v>
      </c>
      <c r="AN41">
        <v>0.5</v>
      </c>
      <c r="AO41">
        <v>0</v>
      </c>
      <c r="AP41" t="s">
        <v>1925</v>
      </c>
      <c r="AQ41" t="s">
        <v>2031</v>
      </c>
      <c r="AR41" t="s">
        <v>2045</v>
      </c>
      <c r="AU41" t="str">
        <f>IF(SpaceTypesTable[[#This Row],[Peak Flow Rate (gal/h)]]=0,"",SpaceTypesTable[[#This Row],[Peak Flow Rate (gal/h)]]/SpaceTypesTable[[#This Row],[area (ft^2)]])</f>
        <v/>
      </c>
      <c r="BE41" t="str">
        <f t="shared" ref="BE41:BE46" si="5">IF(ISBLANK(BD41),"",BD41/(BA41/AZ41))</f>
        <v/>
      </c>
    </row>
    <row r="42" spans="1:57">
      <c r="A42" t="s">
        <v>356</v>
      </c>
      <c r="B42">
        <v>9</v>
      </c>
      <c r="C42" s="70" t="s">
        <v>2145</v>
      </c>
      <c r="D42" s="70" t="s">
        <v>790</v>
      </c>
      <c r="E42" s="70" t="s">
        <v>793</v>
      </c>
      <c r="F42" s="16" t="s">
        <v>802</v>
      </c>
      <c r="G42" t="s">
        <v>1031</v>
      </c>
      <c r="H42" t="s">
        <v>745</v>
      </c>
      <c r="I42" t="s">
        <v>770</v>
      </c>
      <c r="J42" t="s">
        <v>868</v>
      </c>
      <c r="K42" t="str">
        <f>SpaceTypesTable[[#This Row],[Lighting Standard]]&amp;SpaceTypesTable[[#This Row],[Lighting Primary Space Type]]&amp;SpaceTypesTable[[#This Row],[Lighting Secondary Space Type]]</f>
        <v>ASHRAE 90.1-2004Active StorageFor Hospital</v>
      </c>
      <c r="N42">
        <f>VLOOKUP(SpaceTypesTable[[#This Row],[LookupColumn]],InteriorLightingTable[],5,FALSE)</f>
        <v>0.9</v>
      </c>
      <c r="Q42">
        <v>0</v>
      </c>
      <c r="R42">
        <v>0.7</v>
      </c>
      <c r="S42">
        <v>0.2</v>
      </c>
      <c r="T42" t="s">
        <v>1946</v>
      </c>
      <c r="U42" t="s">
        <v>943</v>
      </c>
      <c r="V42" t="s">
        <v>768</v>
      </c>
      <c r="W42" t="s">
        <v>898</v>
      </c>
      <c r="X42" s="70" t="str">
        <f>SpaceTypesTable[[#This Row],[Ventilation Standard]]&amp;SpaceTypesTable[[#This Row],[Ventilation Primary Space Type]]&amp;SpaceTypesTable[[#This Row],[Ventilation Secondary Space Type]]</f>
        <v>GGHC v2.2Health CareBedpan Room</v>
      </c>
      <c r="Y42">
        <f>VLOOKUP(SpaceTypesTable[[#This Row],[Lookup]],VentilationStandardsTable[],6,FALSE)</f>
        <v>0.15</v>
      </c>
      <c r="Z42">
        <f>VLOOKUP(SpaceTypesTable[[#This Row],[Lookup]],VentilationStandardsTable[],5,FALSE)</f>
        <v>0</v>
      </c>
      <c r="AA42">
        <f>VLOOKUP(SpaceTypesTable[[#This Row],[Lookup]],VentilationStandardsTable[],7,FALSE)</f>
        <v>0</v>
      </c>
      <c r="AB42">
        <v>0</v>
      </c>
      <c r="AC42" t="s">
        <v>1981</v>
      </c>
      <c r="AD42" t="s">
        <v>1988</v>
      </c>
      <c r="AE42">
        <v>5.9499999999999997E-2</v>
      </c>
      <c r="AF42" t="s">
        <v>2006</v>
      </c>
      <c r="AH42" t="s">
        <v>997</v>
      </c>
      <c r="AI42" t="s">
        <v>997</v>
      </c>
      <c r="AJ42" t="s">
        <v>997</v>
      </c>
      <c r="AL42">
        <v>9.9999999999999992E-2</v>
      </c>
      <c r="AM42">
        <v>0</v>
      </c>
      <c r="AN42">
        <v>0.5</v>
      </c>
      <c r="AO42">
        <v>0</v>
      </c>
      <c r="AP42" t="s">
        <v>1925</v>
      </c>
      <c r="AQ42" t="s">
        <v>2031</v>
      </c>
      <c r="AR42" t="s">
        <v>2045</v>
      </c>
      <c r="AU42" t="str">
        <f>IF(SpaceTypesTable[[#This Row],[Peak Flow Rate (gal/h)]]=0,"",SpaceTypesTable[[#This Row],[Peak Flow Rate (gal/h)]]/SpaceTypesTable[[#This Row],[area (ft^2)]])</f>
        <v/>
      </c>
      <c r="BE42" t="str">
        <f t="shared" si="5"/>
        <v/>
      </c>
    </row>
    <row r="43" spans="1:57">
      <c r="A43" t="s">
        <v>31</v>
      </c>
      <c r="B43">
        <v>542</v>
      </c>
      <c r="C43" s="70" t="s">
        <v>2146</v>
      </c>
      <c r="D43" s="70" t="s">
        <v>791</v>
      </c>
      <c r="E43" s="70" t="s">
        <v>793</v>
      </c>
      <c r="F43" s="70" t="s">
        <v>802</v>
      </c>
      <c r="G43" t="s">
        <v>1031</v>
      </c>
      <c r="H43" t="s">
        <v>987</v>
      </c>
      <c r="I43" t="s">
        <v>770</v>
      </c>
      <c r="J43" t="s">
        <v>868</v>
      </c>
      <c r="K43" t="str">
        <f>SpaceTypesTable[[#This Row],[Lighting Standard]]&amp;SpaceTypesTable[[#This Row],[Lighting Primary Space Type]]&amp;SpaceTypesTable[[#This Row],[Lighting Secondary Space Type]]</f>
        <v>ASHRAE 189.1-2009Active StorageFor Hospital</v>
      </c>
      <c r="N43">
        <f>VLOOKUP(SpaceTypesTable[[#This Row],[LookupColumn]],InteriorLightingTable[],5,FALSE)</f>
        <v>0.81</v>
      </c>
      <c r="Q43">
        <v>0</v>
      </c>
      <c r="R43">
        <v>0.7</v>
      </c>
      <c r="S43">
        <v>0.2</v>
      </c>
      <c r="T43" t="s">
        <v>1946</v>
      </c>
      <c r="U43" t="s">
        <v>943</v>
      </c>
      <c r="V43" t="s">
        <v>768</v>
      </c>
      <c r="W43" t="s">
        <v>898</v>
      </c>
      <c r="X43" s="70" t="str">
        <f>SpaceTypesTable[[#This Row],[Ventilation Standard]]&amp;SpaceTypesTable[[#This Row],[Ventilation Primary Space Type]]&amp;SpaceTypesTable[[#This Row],[Ventilation Secondary Space Type]]</f>
        <v>GGHC v2.2Health CareBedpan Room</v>
      </c>
      <c r="Y43">
        <f>VLOOKUP(SpaceTypesTable[[#This Row],[Lookup]],VentilationStandardsTable[],6,FALSE)</f>
        <v>0.15</v>
      </c>
      <c r="Z43">
        <f>VLOOKUP(SpaceTypesTable[[#This Row],[Lookup]],VentilationStandardsTable[],5,FALSE)</f>
        <v>0</v>
      </c>
      <c r="AA43">
        <f>VLOOKUP(SpaceTypesTable[[#This Row],[Lookup]],VentilationStandardsTable[],7,FALSE)</f>
        <v>0</v>
      </c>
      <c r="AB43">
        <v>0</v>
      </c>
      <c r="AC43" t="s">
        <v>1981</v>
      </c>
      <c r="AD43" t="s">
        <v>1988</v>
      </c>
      <c r="AE43">
        <v>5.9499999999999997E-2</v>
      </c>
      <c r="AF43" t="s">
        <v>2006</v>
      </c>
      <c r="AH43" t="s">
        <v>997</v>
      </c>
      <c r="AI43" t="s">
        <v>997</v>
      </c>
      <c r="AJ43" t="s">
        <v>997</v>
      </c>
      <c r="AL43">
        <v>7.0000000000000048E-2</v>
      </c>
      <c r="AM43">
        <v>0</v>
      </c>
      <c r="AN43">
        <v>0.5</v>
      </c>
      <c r="AO43">
        <v>0</v>
      </c>
      <c r="AP43" t="s">
        <v>1925</v>
      </c>
      <c r="AQ43" t="s">
        <v>2031</v>
      </c>
      <c r="AR43" t="s">
        <v>2045</v>
      </c>
      <c r="AU43" t="str">
        <f>IF(SpaceTypesTable[[#This Row],[Peak Flow Rate (gal/h)]]=0,"",SpaceTypesTable[[#This Row],[Peak Flow Rate (gal/h)]]/SpaceTypesTable[[#This Row],[area (ft^2)]])</f>
        <v/>
      </c>
      <c r="BE43" t="str">
        <f t="shared" si="5"/>
        <v/>
      </c>
    </row>
    <row r="44" spans="1:57">
      <c r="A44" t="s">
        <v>535</v>
      </c>
      <c r="B44">
        <v>337</v>
      </c>
      <c r="C44" s="70" t="s">
        <v>2146</v>
      </c>
      <c r="D44" s="70" t="s">
        <v>792</v>
      </c>
      <c r="E44" s="70" t="s">
        <v>793</v>
      </c>
      <c r="F44" s="70" t="s">
        <v>802</v>
      </c>
      <c r="G44" t="s">
        <v>1031</v>
      </c>
      <c r="H44" t="s">
        <v>987</v>
      </c>
      <c r="I44" t="s">
        <v>770</v>
      </c>
      <c r="J44" t="s">
        <v>868</v>
      </c>
      <c r="K44" t="str">
        <f>SpaceTypesTable[[#This Row],[Lighting Standard]]&amp;SpaceTypesTable[[#This Row],[Lighting Primary Space Type]]&amp;SpaceTypesTable[[#This Row],[Lighting Secondary Space Type]]</f>
        <v>ASHRAE 189.1-2009Active StorageFor Hospital</v>
      </c>
      <c r="N44">
        <f>VLOOKUP(SpaceTypesTable[[#This Row],[LookupColumn]],InteriorLightingTable[],5,FALSE)</f>
        <v>0.81</v>
      </c>
      <c r="Q44">
        <v>0</v>
      </c>
      <c r="R44">
        <v>0.7</v>
      </c>
      <c r="S44">
        <v>0.2</v>
      </c>
      <c r="T44" t="s">
        <v>1946</v>
      </c>
      <c r="U44" t="s">
        <v>943</v>
      </c>
      <c r="V44" t="s">
        <v>768</v>
      </c>
      <c r="W44" t="s">
        <v>898</v>
      </c>
      <c r="X44" s="70" t="str">
        <f>SpaceTypesTable[[#This Row],[Ventilation Standard]]&amp;SpaceTypesTable[[#This Row],[Ventilation Primary Space Type]]&amp;SpaceTypesTable[[#This Row],[Ventilation Secondary Space Type]]</f>
        <v>GGHC v2.2Health CareBedpan Room</v>
      </c>
      <c r="Y44">
        <f>VLOOKUP(SpaceTypesTable[[#This Row],[Lookup]],VentilationStandardsTable[],6,FALSE)</f>
        <v>0.15</v>
      </c>
      <c r="Z44">
        <f>VLOOKUP(SpaceTypesTable[[#This Row],[Lookup]],VentilationStandardsTable[],5,FALSE)</f>
        <v>0</v>
      </c>
      <c r="AA44">
        <f>VLOOKUP(SpaceTypesTable[[#This Row],[Lookup]],VentilationStandardsTable[],7,FALSE)</f>
        <v>0</v>
      </c>
      <c r="AB44">
        <v>0</v>
      </c>
      <c r="AC44" t="s">
        <v>1981</v>
      </c>
      <c r="AD44" t="s">
        <v>1988</v>
      </c>
      <c r="AE44">
        <v>4.4600000000000001E-2</v>
      </c>
      <c r="AF44" t="s">
        <v>2006</v>
      </c>
      <c r="AH44" t="s">
        <v>997</v>
      </c>
      <c r="AI44" t="s">
        <v>997</v>
      </c>
      <c r="AJ44" t="s">
        <v>997</v>
      </c>
      <c r="AL44">
        <v>7.0000000000000048E-2</v>
      </c>
      <c r="AM44">
        <v>0</v>
      </c>
      <c r="AN44">
        <v>0.5</v>
      </c>
      <c r="AO44">
        <v>0</v>
      </c>
      <c r="AP44" t="s">
        <v>1925</v>
      </c>
      <c r="AQ44" t="s">
        <v>2031</v>
      </c>
      <c r="AR44" t="s">
        <v>2045</v>
      </c>
      <c r="AU44" t="str">
        <f>IF(SpaceTypesTable[[#This Row],[Peak Flow Rate (gal/h)]]=0,"",SpaceTypesTable[[#This Row],[Peak Flow Rate (gal/h)]]/SpaceTypesTable[[#This Row],[area (ft^2)]])</f>
        <v/>
      </c>
      <c r="BE44" t="str">
        <f t="shared" si="5"/>
        <v/>
      </c>
    </row>
    <row r="45" spans="1:57">
      <c r="A45" t="s">
        <v>22</v>
      </c>
      <c r="B45">
        <v>36</v>
      </c>
      <c r="C45" t="s">
        <v>2143</v>
      </c>
      <c r="D45" t="s">
        <v>790</v>
      </c>
      <c r="E45" s="70" t="s">
        <v>793</v>
      </c>
      <c r="F45" s="70" t="s">
        <v>802</v>
      </c>
      <c r="G45" t="s">
        <v>1031</v>
      </c>
      <c r="K45" t="str">
        <f>SpaceTypesTable[[#This Row],[Lighting Standard]]&amp;SpaceTypesTable[[#This Row],[Lighting Primary Space Type]]&amp;SpaceTypesTable[[#This Row],[Lighting Secondary Space Type]]</f>
        <v/>
      </c>
      <c r="N45">
        <v>1</v>
      </c>
      <c r="Q45">
        <v>0</v>
      </c>
      <c r="R45">
        <v>0.7</v>
      </c>
      <c r="S45">
        <v>0.2</v>
      </c>
      <c r="T45" t="s">
        <v>1946</v>
      </c>
      <c r="U45" t="s">
        <v>943</v>
      </c>
      <c r="V45" t="s">
        <v>768</v>
      </c>
      <c r="W45" t="s">
        <v>898</v>
      </c>
      <c r="X45" s="70" t="str">
        <f>SpaceTypesTable[[#This Row],[Ventilation Standard]]&amp;SpaceTypesTable[[#This Row],[Ventilation Primary Space Type]]&amp;SpaceTypesTable[[#This Row],[Ventilation Secondary Space Type]]</f>
        <v>GGHC v2.2Health CareBedpan Room</v>
      </c>
      <c r="Y45">
        <f>VLOOKUP(SpaceTypesTable[[#This Row],[Lookup]],VentilationStandardsTable[],6,FALSE)</f>
        <v>0.15</v>
      </c>
      <c r="Z45">
        <f>VLOOKUP(SpaceTypesTable[[#This Row],[Lookup]],VentilationStandardsTable[],5,FALSE)</f>
        <v>0</v>
      </c>
      <c r="AA45">
        <f>VLOOKUP(SpaceTypesTable[[#This Row],[Lookup]],VentilationStandardsTable[],7,FALSE)</f>
        <v>0</v>
      </c>
      <c r="AB45">
        <v>0</v>
      </c>
      <c r="AC45" t="s">
        <v>1981</v>
      </c>
      <c r="AD45" t="s">
        <v>1988</v>
      </c>
      <c r="AE45">
        <v>0.22320000000000001</v>
      </c>
      <c r="AF45" t="s">
        <v>2006</v>
      </c>
      <c r="AH45" t="s">
        <v>997</v>
      </c>
      <c r="AI45" t="s">
        <v>997</v>
      </c>
      <c r="AJ45" t="s">
        <v>997</v>
      </c>
      <c r="AL45">
        <v>9.9999999999999992E-2</v>
      </c>
      <c r="AM45">
        <v>0</v>
      </c>
      <c r="AN45">
        <v>0.5</v>
      </c>
      <c r="AO45">
        <v>0</v>
      </c>
      <c r="AP45" t="s">
        <v>1925</v>
      </c>
      <c r="AQ45" t="s">
        <v>2031</v>
      </c>
      <c r="AR45" t="s">
        <v>2045</v>
      </c>
      <c r="AU45" t="str">
        <f>IF(SpaceTypesTable[[#This Row],[Peak Flow Rate (gal/h)]]=0,"",SpaceTypesTable[[#This Row],[Peak Flow Rate (gal/h)]]/SpaceTypesTable[[#This Row],[area (ft^2)]])</f>
        <v/>
      </c>
      <c r="BE45" t="str">
        <f t="shared" si="5"/>
        <v/>
      </c>
    </row>
    <row r="46" spans="1:57">
      <c r="C46" s="70" t="s">
        <v>2147</v>
      </c>
      <c r="D46" s="70" t="s">
        <v>790</v>
      </c>
      <c r="E46" s="70" t="s">
        <v>793</v>
      </c>
      <c r="F46" s="70" t="s">
        <v>802</v>
      </c>
      <c r="G46" t="s">
        <v>1031</v>
      </c>
      <c r="H46" t="s">
        <v>746</v>
      </c>
      <c r="I46" t="s">
        <v>770</v>
      </c>
      <c r="J46" t="s">
        <v>868</v>
      </c>
      <c r="K46" t="str">
        <f>SpaceTypesTable[[#This Row],[Lighting Standard]]&amp;SpaceTypesTable[[#This Row],[Lighting Primary Space Type]]&amp;SpaceTypesTable[[#This Row],[Lighting Secondary Space Type]]</f>
        <v>ASHRAE 90.1-2007Active StorageFor Hospital</v>
      </c>
      <c r="N46">
        <f>VLOOKUP(SpaceTypesTable[[#This Row],[LookupColumn]],InteriorLightingTable[],5,FALSE)</f>
        <v>0.9</v>
      </c>
      <c r="Q46">
        <v>0</v>
      </c>
      <c r="R46">
        <v>0.7</v>
      </c>
      <c r="S46">
        <v>0.2</v>
      </c>
      <c r="T46" t="s">
        <v>1946</v>
      </c>
      <c r="U46" t="s">
        <v>943</v>
      </c>
      <c r="V46" t="s">
        <v>768</v>
      </c>
      <c r="W46" t="s">
        <v>898</v>
      </c>
      <c r="X46" s="70" t="str">
        <f>SpaceTypesTable[[#This Row],[Ventilation Standard]]&amp;SpaceTypesTable[[#This Row],[Ventilation Primary Space Type]]&amp;SpaceTypesTable[[#This Row],[Ventilation Secondary Space Type]]</f>
        <v>GGHC v2.2Health CareBedpan Room</v>
      </c>
      <c r="Y46">
        <f>VLOOKUP(SpaceTypesTable[[#This Row],[Lookup]],VentilationStandardsTable[],6,FALSE)</f>
        <v>0.15</v>
      </c>
      <c r="Z46">
        <f>VLOOKUP(SpaceTypesTable[[#This Row],[Lookup]],VentilationStandardsTable[],5,FALSE)</f>
        <v>0</v>
      </c>
      <c r="AA46">
        <f>VLOOKUP(SpaceTypesTable[[#This Row],[Lookup]],VentilationStandardsTable[],7,FALSE)</f>
        <v>0</v>
      </c>
      <c r="AB46">
        <v>0</v>
      </c>
      <c r="AC46" t="s">
        <v>1981</v>
      </c>
      <c r="AD46" t="s">
        <v>1988</v>
      </c>
      <c r="AE46">
        <v>4.4600000000000001E-2</v>
      </c>
      <c r="AF46" t="s">
        <v>2006</v>
      </c>
      <c r="AH46" t="s">
        <v>997</v>
      </c>
      <c r="AI46" t="s">
        <v>997</v>
      </c>
      <c r="AJ46" t="s">
        <v>997</v>
      </c>
      <c r="AL46">
        <v>7.0000000000000048E-2</v>
      </c>
      <c r="AM46">
        <v>0</v>
      </c>
      <c r="AN46">
        <v>0.5</v>
      </c>
      <c r="AO46">
        <v>0</v>
      </c>
      <c r="AP46" t="s">
        <v>1925</v>
      </c>
      <c r="AQ46" t="s">
        <v>2031</v>
      </c>
      <c r="AR46" t="s">
        <v>2045</v>
      </c>
      <c r="AU46" t="str">
        <f>IF(SpaceTypesTable[[#This Row],[Peak Flow Rate (gal/h)]]=0,"",SpaceTypesTable[[#This Row],[Peak Flow Rate (gal/h)]]/SpaceTypesTable[[#This Row],[area (ft^2)]])</f>
        <v/>
      </c>
      <c r="BE46" t="str">
        <f t="shared" si="5"/>
        <v/>
      </c>
    </row>
    <row r="47" spans="1:57">
      <c r="C47" s="70" t="s">
        <v>2213</v>
      </c>
      <c r="D47" s="70" t="s">
        <v>790</v>
      </c>
      <c r="E47" s="70" t="s">
        <v>793</v>
      </c>
      <c r="F47" s="70" t="s">
        <v>802</v>
      </c>
      <c r="G47" t="s">
        <v>1031</v>
      </c>
      <c r="H47" t="s">
        <v>2195</v>
      </c>
      <c r="I47" t="s">
        <v>842</v>
      </c>
      <c r="J47" t="s">
        <v>751</v>
      </c>
      <c r="K47" t="str">
        <f>SpaceTypesTable[[#This Row],[Lighting Standard]]&amp;SpaceTypesTable[[#This Row],[Lighting Primary Space Type]]&amp;SpaceTypesTable[[#This Row],[Lighting Secondary Space Type]]</f>
        <v>ASHRAE 90.1-2010StorageGeneral</v>
      </c>
      <c r="N47">
        <f>VLOOKUP(SpaceTypesTable[[#This Row],[LookupColumn]],InteriorLightingTable[],5,FALSE)</f>
        <v>0.63</v>
      </c>
      <c r="Q47">
        <v>0</v>
      </c>
      <c r="R47">
        <v>0.7</v>
      </c>
      <c r="S47">
        <v>0.2</v>
      </c>
      <c r="T47" t="s">
        <v>1946</v>
      </c>
      <c r="U47" t="s">
        <v>943</v>
      </c>
      <c r="V47" t="s">
        <v>768</v>
      </c>
      <c r="W47" t="s">
        <v>898</v>
      </c>
      <c r="X47" s="70" t="str">
        <f>SpaceTypesTable[[#This Row],[Ventilation Standard]]&amp;SpaceTypesTable[[#This Row],[Ventilation Primary Space Type]]&amp;SpaceTypesTable[[#This Row],[Ventilation Secondary Space Type]]</f>
        <v>GGHC v2.2Health CareBedpan Room</v>
      </c>
      <c r="Y47">
        <f>VLOOKUP(SpaceTypesTable[[#This Row],[Lookup]],VentilationStandardsTable[],6,FALSE)</f>
        <v>0.15</v>
      </c>
      <c r="Z47">
        <f>VLOOKUP(SpaceTypesTable[[#This Row],[Lookup]],VentilationStandardsTable[],5,FALSE)</f>
        <v>0</v>
      </c>
      <c r="AA47">
        <f>VLOOKUP(SpaceTypesTable[[#This Row],[Lookup]],VentilationStandardsTable[],7,FALSE)</f>
        <v>0</v>
      </c>
      <c r="AB47">
        <v>0</v>
      </c>
      <c r="AC47" t="s">
        <v>1981</v>
      </c>
      <c r="AD47" t="s">
        <v>1988</v>
      </c>
      <c r="AE47">
        <v>4.4600000000000001E-2</v>
      </c>
      <c r="AF47" t="s">
        <v>2006</v>
      </c>
      <c r="AH47" t="s">
        <v>997</v>
      </c>
      <c r="AI47" t="s">
        <v>997</v>
      </c>
      <c r="AJ47" t="s">
        <v>997</v>
      </c>
      <c r="AL47">
        <v>7.0000000000000048E-2</v>
      </c>
      <c r="AM47">
        <v>0</v>
      </c>
      <c r="AN47">
        <v>0.5</v>
      </c>
      <c r="AO47">
        <v>0</v>
      </c>
      <c r="AP47" t="s">
        <v>1925</v>
      </c>
      <c r="AQ47" t="s">
        <v>2031</v>
      </c>
      <c r="AR47" t="s">
        <v>2045</v>
      </c>
      <c r="AU47" t="s">
        <v>997</v>
      </c>
      <c r="BE47" t="s">
        <v>997</v>
      </c>
    </row>
    <row r="48" spans="1:57">
      <c r="C48" s="70" t="s">
        <v>2147</v>
      </c>
      <c r="D48" s="70" t="s">
        <v>790</v>
      </c>
      <c r="E48" s="70" t="s">
        <v>750</v>
      </c>
      <c r="F48" s="70" t="s">
        <v>1052</v>
      </c>
      <c r="G48" t="s">
        <v>1037</v>
      </c>
      <c r="H48" t="s">
        <v>746</v>
      </c>
      <c r="I48" t="s">
        <v>879</v>
      </c>
      <c r="J48" t="s">
        <v>751</v>
      </c>
      <c r="K48" t="str">
        <f>SpaceTypesTable[[#This Row],[Lighting Standard]]&amp;SpaceTypesTable[[#This Row],[Lighting Primary Space Type]]&amp;SpaceTypesTable[[#This Row],[Lighting Secondary Space Type]]</f>
        <v>ASHRAE 90.1-2007Lounge/RecreationGeneral</v>
      </c>
      <c r="N48">
        <f>VLOOKUP(SpaceTypesTable[[#This Row],[LookupColumn]],InteriorLightingTable[],5,FALSE)</f>
        <v>1.2</v>
      </c>
      <c r="Q48">
        <v>0.4</v>
      </c>
      <c r="R48">
        <v>0.4</v>
      </c>
      <c r="S48">
        <v>0.2</v>
      </c>
      <c r="T48" t="s">
        <v>1046</v>
      </c>
      <c r="U48" t="s">
        <v>637</v>
      </c>
      <c r="V48" t="s">
        <v>751</v>
      </c>
      <c r="W48" t="s">
        <v>1871</v>
      </c>
      <c r="X48" s="70" t="str">
        <f>SpaceTypesTable[[#This Row],[Ventilation Standard]]&amp;SpaceTypesTable[[#This Row],[Ventilation Primary Space Type]]&amp;SpaceTypesTable[[#This Row],[Ventilation Secondary Space Type]]</f>
        <v>ASHRAE 62.1-2004GeneralConference/meeting</v>
      </c>
      <c r="Y48">
        <f>VLOOKUP(SpaceTypesTable[[#This Row],[Lookup]],VentilationStandardsTable[],6,FALSE)</f>
        <v>0.06</v>
      </c>
      <c r="Z48">
        <f>VLOOKUP(SpaceTypesTable[[#This Row],[Lookup]],VentilationStandardsTable[],5,FALSE)</f>
        <v>5</v>
      </c>
      <c r="AA48">
        <f>VLOOKUP(SpaceTypesTable[[#This Row],[Lookup]],VentilationStandardsTable[],7,FALSE)</f>
        <v>0</v>
      </c>
      <c r="AB48">
        <v>50</v>
      </c>
      <c r="AC48" t="s">
        <v>1983</v>
      </c>
      <c r="AD48" t="s">
        <v>1986</v>
      </c>
      <c r="AE48">
        <v>4.4600000000000001E-2</v>
      </c>
      <c r="AF48" t="s">
        <v>2003</v>
      </c>
      <c r="AL48">
        <v>4.46</v>
      </c>
      <c r="AM48">
        <v>0</v>
      </c>
      <c r="AN48">
        <v>0.5</v>
      </c>
      <c r="AO48">
        <v>0</v>
      </c>
      <c r="AP48" t="s">
        <v>2061</v>
      </c>
      <c r="AQ48" t="s">
        <v>2028</v>
      </c>
      <c r="AR48" t="s">
        <v>2042</v>
      </c>
    </row>
    <row r="49" spans="1:57">
      <c r="C49" s="3" t="s">
        <v>2144</v>
      </c>
      <c r="D49" s="70" t="s">
        <v>790</v>
      </c>
      <c r="E49" s="70" t="s">
        <v>750</v>
      </c>
      <c r="F49" s="70" t="s">
        <v>1052</v>
      </c>
      <c r="G49" t="s">
        <v>1037</v>
      </c>
      <c r="N49">
        <v>1.8839999999999999</v>
      </c>
      <c r="Q49">
        <v>0.4</v>
      </c>
      <c r="R49">
        <v>0.4</v>
      </c>
      <c r="S49">
        <v>0.2</v>
      </c>
      <c r="T49" t="s">
        <v>1046</v>
      </c>
      <c r="U49" t="s">
        <v>636</v>
      </c>
      <c r="V49" t="s">
        <v>565</v>
      </c>
      <c r="W49" t="s">
        <v>968</v>
      </c>
      <c r="X49" s="70" t="str">
        <f>SpaceTypesTable[[#This Row],[Ventilation Standard]]&amp;SpaceTypesTable[[#This Row],[Ventilation Primary Space Type]]&amp;SpaceTypesTable[[#This Row],[Ventilation Secondary Space Type]]</f>
        <v>ASHRAE 62.1-1999OfficesReception Areas</v>
      </c>
      <c r="Y49">
        <f>VLOOKUP(SpaceTypesTable[[#This Row],[Lookup]],VentilationStandardsTable[],6,FALSE)</f>
        <v>0</v>
      </c>
      <c r="Z49">
        <f>VLOOKUP(SpaceTypesTable[[#This Row],[Lookup]],VentilationStandardsTable[],5,FALSE)</f>
        <v>15</v>
      </c>
      <c r="AA49">
        <f>VLOOKUP(SpaceTypesTable[[#This Row],[Lookup]],VentilationStandardsTable[],7,FALSE)</f>
        <v>0</v>
      </c>
      <c r="AB49">
        <v>50</v>
      </c>
      <c r="AC49" t="s">
        <v>1049</v>
      </c>
      <c r="AD49" t="s">
        <v>1047</v>
      </c>
      <c r="AE49">
        <v>0.22320000000000001</v>
      </c>
      <c r="AF49" t="s">
        <v>1050</v>
      </c>
      <c r="AL49">
        <v>5.63</v>
      </c>
      <c r="AM49">
        <v>0</v>
      </c>
      <c r="AN49">
        <v>0.5</v>
      </c>
      <c r="AO49">
        <v>0</v>
      </c>
      <c r="AP49" t="s">
        <v>1051</v>
      </c>
      <c r="AQ49" t="s">
        <v>2028</v>
      </c>
      <c r="AR49" t="s">
        <v>2042</v>
      </c>
    </row>
    <row r="50" spans="1:57">
      <c r="C50" s="3" t="s">
        <v>2146</v>
      </c>
      <c r="D50" s="70" t="s">
        <v>791</v>
      </c>
      <c r="E50" s="70" t="s">
        <v>750</v>
      </c>
      <c r="F50" s="70" t="s">
        <v>1052</v>
      </c>
      <c r="G50" t="s">
        <v>1037</v>
      </c>
      <c r="H50" t="s">
        <v>987</v>
      </c>
      <c r="I50" t="s">
        <v>879</v>
      </c>
      <c r="J50" t="s">
        <v>751</v>
      </c>
      <c r="K50" t="str">
        <f>SpaceTypesTable[[#This Row],[Lighting Standard]]&amp;SpaceTypesTable[[#This Row],[Lighting Primary Space Type]]&amp;SpaceTypesTable[[#This Row],[Lighting Secondary Space Type]]</f>
        <v>ASHRAE 189.1-2009Lounge/RecreationGeneral</v>
      </c>
      <c r="N50">
        <f>VLOOKUP(SpaceTypesTable[[#This Row],[LookupColumn]],InteriorLightingTable[],5,FALSE)</f>
        <v>1.08</v>
      </c>
      <c r="Q50">
        <v>0.4</v>
      </c>
      <c r="R50">
        <v>0.4</v>
      </c>
      <c r="S50">
        <v>0.2</v>
      </c>
      <c r="T50" t="s">
        <v>1046</v>
      </c>
      <c r="U50" t="s">
        <v>636</v>
      </c>
      <c r="V50" t="s">
        <v>565</v>
      </c>
      <c r="W50" t="s">
        <v>968</v>
      </c>
      <c r="X50" s="70" t="str">
        <f>SpaceTypesTable[[#This Row],[Ventilation Standard]]&amp;SpaceTypesTable[[#This Row],[Ventilation Primary Space Type]]&amp;SpaceTypesTable[[#This Row],[Ventilation Secondary Space Type]]</f>
        <v>ASHRAE 62.1-1999OfficesReception Areas</v>
      </c>
      <c r="Y50">
        <f>VLOOKUP(SpaceTypesTable[[#This Row],[Lookup]],VentilationStandardsTable[],6,FALSE)</f>
        <v>0</v>
      </c>
      <c r="Z50">
        <f>VLOOKUP(SpaceTypesTable[[#This Row],[Lookup]],VentilationStandardsTable[],5,FALSE)</f>
        <v>15</v>
      </c>
      <c r="AA50">
        <f>VLOOKUP(SpaceTypesTable[[#This Row],[Lookup]],VentilationStandardsTable[],7,FALSE)</f>
        <v>0</v>
      </c>
      <c r="AB50">
        <v>50</v>
      </c>
      <c r="AC50" t="s">
        <v>1049</v>
      </c>
      <c r="AD50" t="s">
        <v>1047</v>
      </c>
      <c r="AE50">
        <v>5.9499999999999997E-2</v>
      </c>
      <c r="AF50" t="s">
        <v>1050</v>
      </c>
      <c r="AL50">
        <v>4.46</v>
      </c>
      <c r="AM50">
        <v>0</v>
      </c>
      <c r="AN50">
        <v>0.5</v>
      </c>
      <c r="AO50">
        <v>0</v>
      </c>
      <c r="AP50" t="s">
        <v>1051</v>
      </c>
      <c r="AQ50" t="s">
        <v>2028</v>
      </c>
      <c r="AR50" t="s">
        <v>2042</v>
      </c>
    </row>
    <row r="51" spans="1:57">
      <c r="C51" s="3" t="s">
        <v>2146</v>
      </c>
      <c r="D51" t="s">
        <v>792</v>
      </c>
      <c r="E51" s="70" t="s">
        <v>750</v>
      </c>
      <c r="F51" s="70" t="s">
        <v>1052</v>
      </c>
      <c r="G51" t="s">
        <v>1037</v>
      </c>
      <c r="H51" t="s">
        <v>987</v>
      </c>
      <c r="I51" t="s">
        <v>879</v>
      </c>
      <c r="J51" t="s">
        <v>751</v>
      </c>
      <c r="K51" t="str">
        <f>SpaceTypesTable[[#This Row],[Lighting Standard]]&amp;SpaceTypesTable[[#This Row],[Lighting Primary Space Type]]&amp;SpaceTypesTable[[#This Row],[Lighting Secondary Space Type]]</f>
        <v>ASHRAE 189.1-2009Lounge/RecreationGeneral</v>
      </c>
      <c r="N51">
        <f>VLOOKUP(SpaceTypesTable[[#This Row],[LookupColumn]],InteriorLightingTable[],5,FALSE)</f>
        <v>1.08</v>
      </c>
      <c r="Q51">
        <v>0.4</v>
      </c>
      <c r="R51">
        <v>0.4</v>
      </c>
      <c r="S51">
        <v>0.2</v>
      </c>
      <c r="T51" t="s">
        <v>1046</v>
      </c>
      <c r="U51" t="s">
        <v>636</v>
      </c>
      <c r="V51" t="s">
        <v>565</v>
      </c>
      <c r="W51" t="s">
        <v>968</v>
      </c>
      <c r="X51" s="70" t="str">
        <f>SpaceTypesTable[[#This Row],[Ventilation Standard]]&amp;SpaceTypesTable[[#This Row],[Ventilation Primary Space Type]]&amp;SpaceTypesTable[[#This Row],[Ventilation Secondary Space Type]]</f>
        <v>ASHRAE 62.1-1999OfficesReception Areas</v>
      </c>
      <c r="Y51">
        <f>VLOOKUP(SpaceTypesTable[[#This Row],[Lookup]],VentilationStandardsTable[],6,FALSE)</f>
        <v>0</v>
      </c>
      <c r="Z51">
        <f>VLOOKUP(SpaceTypesTable[[#This Row],[Lookup]],VentilationStandardsTable[],5,FALSE)</f>
        <v>15</v>
      </c>
      <c r="AA51">
        <f>VLOOKUP(SpaceTypesTable[[#This Row],[Lookup]],VentilationStandardsTable[],7,FALSE)</f>
        <v>0</v>
      </c>
      <c r="AB51">
        <v>50</v>
      </c>
      <c r="AC51" t="s">
        <v>1049</v>
      </c>
      <c r="AD51" t="s">
        <v>1047</v>
      </c>
      <c r="AE51">
        <v>4.4600000000000001E-2</v>
      </c>
      <c r="AF51" t="s">
        <v>1050</v>
      </c>
      <c r="AL51">
        <v>4.46</v>
      </c>
      <c r="AM51">
        <v>0</v>
      </c>
      <c r="AN51">
        <v>0.5</v>
      </c>
      <c r="AO51">
        <v>0</v>
      </c>
      <c r="AP51" t="s">
        <v>1051</v>
      </c>
      <c r="AQ51" t="s">
        <v>2028</v>
      </c>
      <c r="AR51" t="s">
        <v>2042</v>
      </c>
    </row>
    <row r="52" spans="1:57">
      <c r="C52" s="70" t="s">
        <v>2145</v>
      </c>
      <c r="D52" s="70" t="s">
        <v>790</v>
      </c>
      <c r="E52" s="70" t="s">
        <v>750</v>
      </c>
      <c r="F52" s="70" t="s">
        <v>1052</v>
      </c>
      <c r="G52" t="s">
        <v>1037</v>
      </c>
      <c r="H52" t="s">
        <v>745</v>
      </c>
      <c r="I52" t="s">
        <v>879</v>
      </c>
      <c r="J52" t="s">
        <v>751</v>
      </c>
      <c r="K52" t="str">
        <f>SpaceTypesTable[[#This Row],[Lighting Standard]]&amp;SpaceTypesTable[[#This Row],[Lighting Primary Space Type]]&amp;SpaceTypesTable[[#This Row],[Lighting Secondary Space Type]]</f>
        <v>ASHRAE 90.1-2004Lounge/RecreationGeneral</v>
      </c>
      <c r="N52">
        <f>VLOOKUP(SpaceTypesTable[[#This Row],[LookupColumn]],InteriorLightingTable[],5,FALSE)</f>
        <v>1.2</v>
      </c>
      <c r="Q52">
        <v>0.4</v>
      </c>
      <c r="R52">
        <v>0.4</v>
      </c>
      <c r="S52">
        <v>0.2</v>
      </c>
      <c r="T52" t="s">
        <v>1046</v>
      </c>
      <c r="U52" t="s">
        <v>636</v>
      </c>
      <c r="V52" t="s">
        <v>565</v>
      </c>
      <c r="W52" t="s">
        <v>968</v>
      </c>
      <c r="X52" s="70" t="str">
        <f>SpaceTypesTable[[#This Row],[Ventilation Standard]]&amp;SpaceTypesTable[[#This Row],[Ventilation Primary Space Type]]&amp;SpaceTypesTable[[#This Row],[Ventilation Secondary Space Type]]</f>
        <v>ASHRAE 62.1-1999OfficesReception Areas</v>
      </c>
      <c r="Y52">
        <f>VLOOKUP(SpaceTypesTable[[#This Row],[Lookup]],VentilationStandardsTable[],6,FALSE)</f>
        <v>0</v>
      </c>
      <c r="Z52">
        <f>VLOOKUP(SpaceTypesTable[[#This Row],[Lookup]],VentilationStandardsTable[],5,FALSE)</f>
        <v>15</v>
      </c>
      <c r="AA52">
        <f>VLOOKUP(SpaceTypesTable[[#This Row],[Lookup]],VentilationStandardsTable[],7,FALSE)</f>
        <v>0</v>
      </c>
      <c r="AB52">
        <v>50</v>
      </c>
      <c r="AC52" t="s">
        <v>1049</v>
      </c>
      <c r="AD52" t="s">
        <v>1047</v>
      </c>
      <c r="AE52">
        <v>5.9499999999999997E-2</v>
      </c>
      <c r="AF52" t="s">
        <v>1050</v>
      </c>
      <c r="AL52">
        <v>5.58</v>
      </c>
      <c r="AM52">
        <v>0</v>
      </c>
      <c r="AN52">
        <v>0.5</v>
      </c>
      <c r="AO52">
        <v>0</v>
      </c>
      <c r="AP52" t="s">
        <v>1051</v>
      </c>
      <c r="AQ52" t="s">
        <v>2028</v>
      </c>
      <c r="AR52" t="s">
        <v>2042</v>
      </c>
    </row>
    <row r="53" spans="1:57">
      <c r="C53" s="46" t="s">
        <v>2143</v>
      </c>
      <c r="D53" s="70" t="s">
        <v>790</v>
      </c>
      <c r="E53" s="70" t="s">
        <v>750</v>
      </c>
      <c r="F53" s="70" t="s">
        <v>1052</v>
      </c>
      <c r="G53" t="s">
        <v>1037</v>
      </c>
      <c r="N53">
        <v>2.2799999999999998</v>
      </c>
      <c r="Q53">
        <v>0.4</v>
      </c>
      <c r="R53">
        <v>0.4</v>
      </c>
      <c r="S53">
        <v>0.2</v>
      </c>
      <c r="T53" t="s">
        <v>1046</v>
      </c>
      <c r="U53" t="s">
        <v>636</v>
      </c>
      <c r="V53" t="s">
        <v>565</v>
      </c>
      <c r="W53" t="s">
        <v>968</v>
      </c>
      <c r="X53" s="70" t="str">
        <f>SpaceTypesTable[[#This Row],[Ventilation Standard]]&amp;SpaceTypesTable[[#This Row],[Ventilation Primary Space Type]]&amp;SpaceTypesTable[[#This Row],[Ventilation Secondary Space Type]]</f>
        <v>ASHRAE 62.1-1999OfficesReception Areas</v>
      </c>
      <c r="Y53">
        <f>VLOOKUP(SpaceTypesTable[[#This Row],[Lookup]],VentilationStandardsTable[],6,FALSE)</f>
        <v>0</v>
      </c>
      <c r="Z53">
        <f>VLOOKUP(SpaceTypesTable[[#This Row],[Lookup]],VentilationStandardsTable[],5,FALSE)</f>
        <v>15</v>
      </c>
      <c r="AA53">
        <f>VLOOKUP(SpaceTypesTable[[#This Row],[Lookup]],VentilationStandardsTable[],7,FALSE)</f>
        <v>0</v>
      </c>
      <c r="AB53">
        <v>50</v>
      </c>
      <c r="AC53" t="s">
        <v>1049</v>
      </c>
      <c r="AD53" t="s">
        <v>1047</v>
      </c>
      <c r="AE53">
        <v>0.22320000000000001</v>
      </c>
      <c r="AF53" t="s">
        <v>1050</v>
      </c>
      <c r="AL53">
        <v>5.63</v>
      </c>
      <c r="AM53">
        <v>0</v>
      </c>
      <c r="AN53">
        <v>0.5</v>
      </c>
      <c r="AO53">
        <v>0</v>
      </c>
      <c r="AP53" t="s">
        <v>1051</v>
      </c>
      <c r="AQ53" t="s">
        <v>2028</v>
      </c>
      <c r="AR53" t="s">
        <v>2042</v>
      </c>
    </row>
    <row r="54" spans="1:57">
      <c r="C54" s="70" t="s">
        <v>2213</v>
      </c>
      <c r="D54" s="70" t="s">
        <v>790</v>
      </c>
      <c r="E54" s="70" t="s">
        <v>750</v>
      </c>
      <c r="F54" s="70" t="s">
        <v>1052</v>
      </c>
      <c r="G54" t="s">
        <v>1037</v>
      </c>
      <c r="H54" t="s">
        <v>2195</v>
      </c>
      <c r="I54" t="s">
        <v>879</v>
      </c>
      <c r="J54" t="s">
        <v>751</v>
      </c>
      <c r="K54" t="str">
        <f>SpaceTypesTable[[#This Row],[Lighting Standard]]&amp;SpaceTypesTable[[#This Row],[Lighting Primary Space Type]]&amp;SpaceTypesTable[[#This Row],[Lighting Secondary Space Type]]</f>
        <v>ASHRAE 90.1-2010Lounge/RecreationGeneral</v>
      </c>
      <c r="N54">
        <f>VLOOKUP(SpaceTypesTable[[#This Row],[LookupColumn]],InteriorLightingTable[],5,FALSE)</f>
        <v>0.73</v>
      </c>
      <c r="Q54">
        <v>0.4</v>
      </c>
      <c r="R54">
        <v>0.4</v>
      </c>
      <c r="S54">
        <v>0.2</v>
      </c>
      <c r="T54" t="s">
        <v>1046</v>
      </c>
      <c r="U54" t="s">
        <v>638</v>
      </c>
      <c r="V54" t="s">
        <v>751</v>
      </c>
      <c r="W54" t="s">
        <v>1871</v>
      </c>
      <c r="X54" s="70" t="str">
        <f>SpaceTypesTable[[#This Row],[Ventilation Standard]]&amp;SpaceTypesTable[[#This Row],[Ventilation Primary Space Type]]&amp;SpaceTypesTable[[#This Row],[Ventilation Secondary Space Type]]</f>
        <v>ASHRAE 62.1-2007GeneralConference/meeting</v>
      </c>
      <c r="Y54">
        <f>VLOOKUP(SpaceTypesTable[[#This Row],[Lookup]],VentilationStandardsTable[],6,FALSE)</f>
        <v>0.06</v>
      </c>
      <c r="Z54">
        <f>VLOOKUP(SpaceTypesTable[[#This Row],[Lookup]],VentilationStandardsTable[],5,FALSE)</f>
        <v>5</v>
      </c>
      <c r="AA54">
        <f>VLOOKUP(SpaceTypesTable[[#This Row],[Lookup]],VentilationStandardsTable[],7,FALSE)</f>
        <v>0</v>
      </c>
      <c r="AB54">
        <v>50</v>
      </c>
      <c r="AC54" t="s">
        <v>1983</v>
      </c>
      <c r="AD54" t="s">
        <v>1986</v>
      </c>
      <c r="AE54">
        <v>4.4600000000000001E-2</v>
      </c>
      <c r="AF54" t="s">
        <v>2003</v>
      </c>
      <c r="AL54">
        <v>4.46</v>
      </c>
      <c r="AM54">
        <v>0</v>
      </c>
      <c r="AN54">
        <v>0.5</v>
      </c>
      <c r="AO54">
        <v>0</v>
      </c>
      <c r="AP54" t="s">
        <v>2061</v>
      </c>
      <c r="AQ54" t="s">
        <v>2028</v>
      </c>
      <c r="AR54" t="s">
        <v>2042</v>
      </c>
    </row>
    <row r="55" spans="1:57">
      <c r="C55" s="70" t="s">
        <v>2147</v>
      </c>
      <c r="D55" s="70" t="s">
        <v>790</v>
      </c>
      <c r="E55" s="70" t="s">
        <v>769</v>
      </c>
      <c r="F55" s="70" t="s">
        <v>850</v>
      </c>
      <c r="G55" t="s">
        <v>1038</v>
      </c>
      <c r="H55" t="s">
        <v>746</v>
      </c>
      <c r="I55" t="s">
        <v>769</v>
      </c>
      <c r="J55" t="s">
        <v>869</v>
      </c>
      <c r="K55" t="str">
        <f>SpaceTypesTable[[#This Row],[Lighting Standard]]&amp;SpaceTypesTable[[#This Row],[Lighting Primary Space Type]]&amp;SpaceTypesTable[[#This Row],[Lighting Secondary Space Type]]</f>
        <v>ASHRAE 90.1-2007WarehouseMedium/Bulky Material Storage</v>
      </c>
      <c r="N55">
        <f>VLOOKUP(SpaceTypesTable[[#This Row],[LookupColumn]],InteriorLightingTable[],5,FALSE)</f>
        <v>0.9</v>
      </c>
      <c r="Q55">
        <v>0</v>
      </c>
      <c r="R55">
        <v>0.5</v>
      </c>
      <c r="S55">
        <v>0.2</v>
      </c>
      <c r="T55" t="s">
        <v>1961</v>
      </c>
      <c r="U55" t="s">
        <v>637</v>
      </c>
      <c r="V55" t="s">
        <v>2159</v>
      </c>
      <c r="W55" t="s">
        <v>583</v>
      </c>
      <c r="X55" s="70" t="str">
        <f>SpaceTypesTable[[#This Row],[Ventilation Standard]]&amp;SpaceTypesTable[[#This Row],[Ventilation Primary Space Type]]&amp;SpaceTypesTable[[#This Row],[Ventilation Secondary Space Type]]</f>
        <v>ASHRAE 62.1-2004Miscellaneous SpacesWarehouses</v>
      </c>
      <c r="Y55">
        <f>VLOOKUP(SpaceTypesTable[[#This Row],[Lookup]],VentilationStandardsTable[],6,FALSE)</f>
        <v>0.06</v>
      </c>
      <c r="Z55">
        <f>VLOOKUP(SpaceTypesTable[[#This Row],[Lookup]],VentilationStandardsTable[],5,FALSE)</f>
        <v>0</v>
      </c>
      <c r="AA55">
        <f>VLOOKUP(SpaceTypesTable[[#This Row],[Lookup]],VentilationStandardsTable[],7,FALSE)</f>
        <v>0</v>
      </c>
      <c r="AB55">
        <v>0</v>
      </c>
      <c r="AC55" t="s">
        <v>1962</v>
      </c>
      <c r="AD55" t="s">
        <v>2110</v>
      </c>
      <c r="AE55">
        <v>4.4600000000000001E-2</v>
      </c>
      <c r="AF55" t="s">
        <v>2014</v>
      </c>
      <c r="AH55" t="s">
        <v>997</v>
      </c>
      <c r="AI55" t="s">
        <v>997</v>
      </c>
      <c r="AJ55" t="s">
        <v>997</v>
      </c>
      <c r="AL55">
        <v>0.17000007319462238</v>
      </c>
      <c r="AM55">
        <v>0</v>
      </c>
      <c r="AN55">
        <v>0.5</v>
      </c>
      <c r="AO55">
        <v>0</v>
      </c>
      <c r="AP55" t="s">
        <v>2070</v>
      </c>
      <c r="AQ55" t="s">
        <v>2074</v>
      </c>
      <c r="AR55" t="s">
        <v>2053</v>
      </c>
      <c r="AU55" t="str">
        <f>IF(SpaceTypesTable[[#This Row],[Peak Flow Rate (gal/h)]]=0,"",SpaceTypesTable[[#This Row],[Peak Flow Rate (gal/h)]]/SpaceTypesTable[[#This Row],[area (ft^2)]])</f>
        <v/>
      </c>
    </row>
    <row r="56" spans="1:57">
      <c r="A56" t="s">
        <v>412</v>
      </c>
      <c r="B56">
        <v>185</v>
      </c>
      <c r="C56" s="70" t="s">
        <v>2144</v>
      </c>
      <c r="D56" s="70" t="s">
        <v>790</v>
      </c>
      <c r="E56" s="70" t="s">
        <v>769</v>
      </c>
      <c r="F56" s="70" t="s">
        <v>850</v>
      </c>
      <c r="G56" t="s">
        <v>1038</v>
      </c>
      <c r="K56" t="str">
        <f>SpaceTypesTable[[#This Row],[Lighting Standard]]&amp;SpaceTypesTable[[#This Row],[Lighting Primary Space Type]]&amp;SpaceTypesTable[[#This Row],[Lighting Secondary Space Type]]</f>
        <v/>
      </c>
      <c r="N56">
        <v>0.31</v>
      </c>
      <c r="Q56">
        <v>0</v>
      </c>
      <c r="R56">
        <v>0.5</v>
      </c>
      <c r="S56">
        <v>0.2</v>
      </c>
      <c r="T56" t="s">
        <v>1961</v>
      </c>
      <c r="U56" t="s">
        <v>636</v>
      </c>
      <c r="V56" t="s">
        <v>576</v>
      </c>
      <c r="W56" t="s">
        <v>583</v>
      </c>
      <c r="X56" s="70" t="str">
        <f>SpaceTypesTable[[#This Row],[Ventilation Standard]]&amp;SpaceTypesTable[[#This Row],[Ventilation Primary Space Type]]&amp;SpaceTypesTable[[#This Row],[Ventilation Secondary Space Type]]</f>
        <v>ASHRAE 62.1-1999Retail Stores, Sales Floors, and Show Room FloorsWarehouses</v>
      </c>
      <c r="Y56">
        <f>VLOOKUP(SpaceTypesTable[[#This Row],[Lookup]],VentilationStandardsTable[],6,FALSE)</f>
        <v>0.05</v>
      </c>
      <c r="Z56">
        <f>VLOOKUP(SpaceTypesTable[[#This Row],[Lookup]],VentilationStandardsTable[],5,FALSE)</f>
        <v>0</v>
      </c>
      <c r="AA56">
        <f>VLOOKUP(SpaceTypesTable[[#This Row],[Lookup]],VentilationStandardsTable[],7,FALSE)</f>
        <v>0</v>
      </c>
      <c r="AB56">
        <v>0</v>
      </c>
      <c r="AC56" t="s">
        <v>1962</v>
      </c>
      <c r="AD56" t="s">
        <v>2110</v>
      </c>
      <c r="AE56">
        <v>0.22320000000000001</v>
      </c>
      <c r="AF56" t="s">
        <v>2014</v>
      </c>
      <c r="AH56" t="s">
        <v>997</v>
      </c>
      <c r="AI56" t="s">
        <v>997</v>
      </c>
      <c r="AJ56" t="s">
        <v>997</v>
      </c>
      <c r="AL56">
        <v>0.25</v>
      </c>
      <c r="AM56">
        <v>0</v>
      </c>
      <c r="AN56">
        <v>0.5</v>
      </c>
      <c r="AO56">
        <v>0</v>
      </c>
      <c r="AP56" t="s">
        <v>2070</v>
      </c>
      <c r="AQ56" t="s">
        <v>2074</v>
      </c>
      <c r="AR56" t="s">
        <v>2053</v>
      </c>
      <c r="AU56" t="str">
        <f>IF(SpaceTypesTable[[#This Row],[Peak Flow Rate (gal/h)]]=0,"",SpaceTypesTable[[#This Row],[Peak Flow Rate (gal/h)]]/SpaceTypesTable[[#This Row],[area (ft^2)]])</f>
        <v/>
      </c>
    </row>
    <row r="57" spans="1:57">
      <c r="A57" t="s">
        <v>111</v>
      </c>
      <c r="B57">
        <v>449</v>
      </c>
      <c r="C57" t="s">
        <v>2145</v>
      </c>
      <c r="D57" t="s">
        <v>790</v>
      </c>
      <c r="E57" s="70" t="s">
        <v>769</v>
      </c>
      <c r="F57" s="70" t="s">
        <v>850</v>
      </c>
      <c r="G57" t="s">
        <v>1038</v>
      </c>
      <c r="H57" t="s">
        <v>745</v>
      </c>
      <c r="I57" t="s">
        <v>769</v>
      </c>
      <c r="J57" t="s">
        <v>869</v>
      </c>
      <c r="K57" t="str">
        <f>SpaceTypesTable[[#This Row],[Lighting Standard]]&amp;SpaceTypesTable[[#This Row],[Lighting Primary Space Type]]&amp;SpaceTypesTable[[#This Row],[Lighting Secondary Space Type]]</f>
        <v>ASHRAE 90.1-2004WarehouseMedium/Bulky Material Storage</v>
      </c>
      <c r="N57">
        <f>VLOOKUP(SpaceTypesTable[[#This Row],[LookupColumn]],InteriorLightingTable[],5,FALSE)</f>
        <v>0.9</v>
      </c>
      <c r="Q57">
        <v>0</v>
      </c>
      <c r="R57">
        <v>0.5</v>
      </c>
      <c r="S57">
        <v>0.2</v>
      </c>
      <c r="T57" t="s">
        <v>1961</v>
      </c>
      <c r="U57" t="s">
        <v>636</v>
      </c>
      <c r="V57" t="s">
        <v>576</v>
      </c>
      <c r="W57" t="s">
        <v>583</v>
      </c>
      <c r="X57" s="70" t="str">
        <f>SpaceTypesTable[[#This Row],[Ventilation Standard]]&amp;SpaceTypesTable[[#This Row],[Ventilation Primary Space Type]]&amp;SpaceTypesTable[[#This Row],[Ventilation Secondary Space Type]]</f>
        <v>ASHRAE 62.1-1999Retail Stores, Sales Floors, and Show Room FloorsWarehouses</v>
      </c>
      <c r="Y57">
        <f>VLOOKUP(SpaceTypesTable[[#This Row],[Lookup]],VentilationStandardsTable[],6,FALSE)</f>
        <v>0.05</v>
      </c>
      <c r="Z57">
        <f>VLOOKUP(SpaceTypesTable[[#This Row],[Lookup]],VentilationStandardsTable[],5,FALSE)</f>
        <v>0</v>
      </c>
      <c r="AA57">
        <f>VLOOKUP(SpaceTypesTable[[#This Row],[Lookup]],VentilationStandardsTable[],7,FALSE)</f>
        <v>0</v>
      </c>
      <c r="AB57">
        <v>0</v>
      </c>
      <c r="AC57" t="s">
        <v>1962</v>
      </c>
      <c r="AD57" t="s">
        <v>2110</v>
      </c>
      <c r="AE57">
        <v>5.9499999999999997E-2</v>
      </c>
      <c r="AF57" t="s">
        <v>2014</v>
      </c>
      <c r="AH57" t="s">
        <v>997</v>
      </c>
      <c r="AI57" t="s">
        <v>997</v>
      </c>
      <c r="AJ57" t="s">
        <v>997</v>
      </c>
      <c r="AL57">
        <v>0.25</v>
      </c>
      <c r="AM57">
        <v>0</v>
      </c>
      <c r="AN57">
        <v>0.5</v>
      </c>
      <c r="AO57">
        <v>0</v>
      </c>
      <c r="AP57" t="s">
        <v>2070</v>
      </c>
      <c r="AQ57" t="s">
        <v>2074</v>
      </c>
      <c r="AR57" t="s">
        <v>2053</v>
      </c>
      <c r="AU57" t="str">
        <f>IF(SpaceTypesTable[[#This Row],[Peak Flow Rate (gal/h)]]=0,"",SpaceTypesTable[[#This Row],[Peak Flow Rate (gal/h)]]/SpaceTypesTable[[#This Row],[area (ft^2)]])</f>
        <v/>
      </c>
    </row>
    <row r="58" spans="1:57">
      <c r="A58" t="s">
        <v>369</v>
      </c>
      <c r="B58">
        <v>158</v>
      </c>
      <c r="C58" s="70" t="s">
        <v>2146</v>
      </c>
      <c r="D58" s="70" t="s">
        <v>791</v>
      </c>
      <c r="E58" s="70" t="s">
        <v>769</v>
      </c>
      <c r="F58" s="70" t="s">
        <v>850</v>
      </c>
      <c r="G58" t="s">
        <v>1038</v>
      </c>
      <c r="H58" t="s">
        <v>987</v>
      </c>
      <c r="I58" t="s">
        <v>769</v>
      </c>
      <c r="J58" t="s">
        <v>869</v>
      </c>
      <c r="K58" t="str">
        <f>SpaceTypesTable[[#This Row],[Lighting Standard]]&amp;SpaceTypesTable[[#This Row],[Lighting Primary Space Type]]&amp;SpaceTypesTable[[#This Row],[Lighting Secondary Space Type]]</f>
        <v>ASHRAE 189.1-2009WarehouseMedium/Bulky Material Storage</v>
      </c>
      <c r="N58">
        <f>VLOOKUP(SpaceTypesTable[[#This Row],[LookupColumn]],InteriorLightingTable[],5,FALSE)</f>
        <v>0.81</v>
      </c>
      <c r="Q58">
        <v>0</v>
      </c>
      <c r="R58">
        <v>0.5</v>
      </c>
      <c r="S58">
        <v>0.2</v>
      </c>
      <c r="T58" t="s">
        <v>1961</v>
      </c>
      <c r="U58" t="s">
        <v>636</v>
      </c>
      <c r="V58" t="s">
        <v>576</v>
      </c>
      <c r="W58" t="s">
        <v>583</v>
      </c>
      <c r="X58" s="70" t="str">
        <f>SpaceTypesTable[[#This Row],[Ventilation Standard]]&amp;SpaceTypesTable[[#This Row],[Ventilation Primary Space Type]]&amp;SpaceTypesTable[[#This Row],[Ventilation Secondary Space Type]]</f>
        <v>ASHRAE 62.1-1999Retail Stores, Sales Floors, and Show Room FloorsWarehouses</v>
      </c>
      <c r="Y58">
        <f>VLOOKUP(SpaceTypesTable[[#This Row],[Lookup]],VentilationStandardsTable[],6,FALSE)</f>
        <v>0.05</v>
      </c>
      <c r="Z58">
        <f>VLOOKUP(SpaceTypesTable[[#This Row],[Lookup]],VentilationStandardsTable[],5,FALSE)</f>
        <v>0</v>
      </c>
      <c r="AA58">
        <f>VLOOKUP(SpaceTypesTable[[#This Row],[Lookup]],VentilationStandardsTable[],7,FALSE)</f>
        <v>0</v>
      </c>
      <c r="AB58">
        <v>0</v>
      </c>
      <c r="AC58" t="s">
        <v>1962</v>
      </c>
      <c r="AD58" t="s">
        <v>2110</v>
      </c>
      <c r="AE58">
        <v>5.9499999999999997E-2</v>
      </c>
      <c r="AF58" t="s">
        <v>2014</v>
      </c>
      <c r="AH58" t="s">
        <v>997</v>
      </c>
      <c r="AI58" t="s">
        <v>997</v>
      </c>
      <c r="AJ58" t="s">
        <v>997</v>
      </c>
      <c r="AL58">
        <v>0.17000007319462238</v>
      </c>
      <c r="AM58">
        <v>0</v>
      </c>
      <c r="AN58">
        <v>0.5</v>
      </c>
      <c r="AO58">
        <v>0</v>
      </c>
      <c r="AP58" t="s">
        <v>2070</v>
      </c>
      <c r="AQ58" t="s">
        <v>2074</v>
      </c>
      <c r="AR58" t="s">
        <v>2053</v>
      </c>
      <c r="AU58" t="str">
        <f>IF(SpaceTypesTable[[#This Row],[Peak Flow Rate (gal/h)]]=0,"",SpaceTypesTable[[#This Row],[Peak Flow Rate (gal/h)]]/SpaceTypesTable[[#This Row],[area (ft^2)]])</f>
        <v/>
      </c>
    </row>
    <row r="59" spans="1:57">
      <c r="A59" t="s">
        <v>478</v>
      </c>
      <c r="B59">
        <v>123</v>
      </c>
      <c r="C59" s="70" t="s">
        <v>2146</v>
      </c>
      <c r="D59" s="70" t="s">
        <v>792</v>
      </c>
      <c r="E59" s="70" t="s">
        <v>769</v>
      </c>
      <c r="F59" s="70" t="s">
        <v>850</v>
      </c>
      <c r="G59" t="s">
        <v>1038</v>
      </c>
      <c r="H59" t="s">
        <v>987</v>
      </c>
      <c r="I59" t="s">
        <v>769</v>
      </c>
      <c r="J59" t="s">
        <v>869</v>
      </c>
      <c r="K59" t="str">
        <f>SpaceTypesTable[[#This Row],[Lighting Standard]]&amp;SpaceTypesTable[[#This Row],[Lighting Primary Space Type]]&amp;SpaceTypesTable[[#This Row],[Lighting Secondary Space Type]]</f>
        <v>ASHRAE 189.1-2009WarehouseMedium/Bulky Material Storage</v>
      </c>
      <c r="N59">
        <f>VLOOKUP(SpaceTypesTable[[#This Row],[LookupColumn]],InteriorLightingTable[],5,FALSE)</f>
        <v>0.81</v>
      </c>
      <c r="Q59">
        <v>0</v>
      </c>
      <c r="R59">
        <v>0.5</v>
      </c>
      <c r="S59">
        <v>0.2</v>
      </c>
      <c r="T59" t="s">
        <v>1961</v>
      </c>
      <c r="U59" t="s">
        <v>636</v>
      </c>
      <c r="V59" t="s">
        <v>576</v>
      </c>
      <c r="W59" t="s">
        <v>583</v>
      </c>
      <c r="X59" s="70" t="str">
        <f>SpaceTypesTable[[#This Row],[Ventilation Standard]]&amp;SpaceTypesTable[[#This Row],[Ventilation Primary Space Type]]&amp;SpaceTypesTable[[#This Row],[Ventilation Secondary Space Type]]</f>
        <v>ASHRAE 62.1-1999Retail Stores, Sales Floors, and Show Room FloorsWarehouses</v>
      </c>
      <c r="Y59">
        <f>VLOOKUP(SpaceTypesTable[[#This Row],[Lookup]],VentilationStandardsTable[],6,FALSE)</f>
        <v>0.05</v>
      </c>
      <c r="Z59">
        <f>VLOOKUP(SpaceTypesTable[[#This Row],[Lookup]],VentilationStandardsTable[],5,FALSE)</f>
        <v>0</v>
      </c>
      <c r="AA59">
        <f>VLOOKUP(SpaceTypesTable[[#This Row],[Lookup]],VentilationStandardsTable[],7,FALSE)</f>
        <v>0</v>
      </c>
      <c r="AB59">
        <v>0</v>
      </c>
      <c r="AC59" t="s">
        <v>1962</v>
      </c>
      <c r="AD59" t="s">
        <v>2110</v>
      </c>
      <c r="AE59">
        <v>4.4600000000000001E-2</v>
      </c>
      <c r="AF59" t="s">
        <v>2014</v>
      </c>
      <c r="AH59" t="s">
        <v>997</v>
      </c>
      <c r="AI59" t="s">
        <v>997</v>
      </c>
      <c r="AJ59" t="s">
        <v>997</v>
      </c>
      <c r="AL59">
        <v>0.17000007319462238</v>
      </c>
      <c r="AM59">
        <v>0</v>
      </c>
      <c r="AN59">
        <v>0.5</v>
      </c>
      <c r="AO59">
        <v>0</v>
      </c>
      <c r="AP59" t="s">
        <v>2070</v>
      </c>
      <c r="AQ59" t="s">
        <v>2074</v>
      </c>
      <c r="AR59" t="s">
        <v>2053</v>
      </c>
      <c r="AU59" t="str">
        <f>IF(SpaceTypesTable[[#This Row],[Peak Flow Rate (gal/h)]]=0,"",SpaceTypesTable[[#This Row],[Peak Flow Rate (gal/h)]]/SpaceTypesTable[[#This Row],[area (ft^2)]])</f>
        <v/>
      </c>
    </row>
    <row r="60" spans="1:57">
      <c r="A60" t="s">
        <v>189</v>
      </c>
      <c r="B60">
        <v>331</v>
      </c>
      <c r="C60" s="70" t="s">
        <v>2143</v>
      </c>
      <c r="D60" s="70" t="s">
        <v>790</v>
      </c>
      <c r="E60" s="70" t="s">
        <v>769</v>
      </c>
      <c r="F60" s="70" t="s">
        <v>850</v>
      </c>
      <c r="G60" t="s">
        <v>1038</v>
      </c>
      <c r="K60" t="str">
        <f>SpaceTypesTable[[#This Row],[Lighting Standard]]&amp;SpaceTypesTable[[#This Row],[Lighting Primary Space Type]]&amp;SpaceTypesTable[[#This Row],[Lighting Secondary Space Type]]</f>
        <v/>
      </c>
      <c r="N60">
        <v>0.62</v>
      </c>
      <c r="Q60">
        <v>0</v>
      </c>
      <c r="R60">
        <v>0.5</v>
      </c>
      <c r="S60">
        <v>0.2</v>
      </c>
      <c r="T60" t="s">
        <v>1961</v>
      </c>
      <c r="U60" t="s">
        <v>636</v>
      </c>
      <c r="V60" t="s">
        <v>576</v>
      </c>
      <c r="W60" t="s">
        <v>583</v>
      </c>
      <c r="X60" s="70" t="str">
        <f>SpaceTypesTable[[#This Row],[Ventilation Standard]]&amp;SpaceTypesTable[[#This Row],[Ventilation Primary Space Type]]&amp;SpaceTypesTable[[#This Row],[Ventilation Secondary Space Type]]</f>
        <v>ASHRAE 62.1-1999Retail Stores, Sales Floors, and Show Room FloorsWarehouses</v>
      </c>
      <c r="Y60">
        <f>VLOOKUP(SpaceTypesTable[[#This Row],[Lookup]],VentilationStandardsTable[],6,FALSE)</f>
        <v>0.05</v>
      </c>
      <c r="Z60">
        <f>VLOOKUP(SpaceTypesTable[[#This Row],[Lookup]],VentilationStandardsTable[],5,FALSE)</f>
        <v>0</v>
      </c>
      <c r="AA60">
        <f>VLOOKUP(SpaceTypesTable[[#This Row],[Lookup]],VentilationStandardsTable[],7,FALSE)</f>
        <v>0</v>
      </c>
      <c r="AB60">
        <v>0</v>
      </c>
      <c r="AC60" t="s">
        <v>1962</v>
      </c>
      <c r="AD60" t="s">
        <v>2110</v>
      </c>
      <c r="AE60">
        <v>0.22320000000000001</v>
      </c>
      <c r="AF60" t="s">
        <v>2014</v>
      </c>
      <c r="AH60" t="s">
        <v>997</v>
      </c>
      <c r="AI60" t="s">
        <v>997</v>
      </c>
      <c r="AJ60" t="s">
        <v>997</v>
      </c>
      <c r="AL60">
        <v>0.25</v>
      </c>
      <c r="AM60">
        <v>0</v>
      </c>
      <c r="AN60">
        <v>0.5</v>
      </c>
      <c r="AO60">
        <v>0</v>
      </c>
      <c r="AP60" t="s">
        <v>2070</v>
      </c>
      <c r="AQ60" t="s">
        <v>2074</v>
      </c>
      <c r="AR60" t="s">
        <v>2053</v>
      </c>
      <c r="AU60" t="str">
        <f>IF(SpaceTypesTable[[#This Row],[Peak Flow Rate (gal/h)]]=0,"",SpaceTypesTable[[#This Row],[Peak Flow Rate (gal/h)]]/SpaceTypesTable[[#This Row],[area (ft^2)]])</f>
        <v/>
      </c>
    </row>
    <row r="61" spans="1:57">
      <c r="C61" s="70" t="s">
        <v>2213</v>
      </c>
      <c r="D61" s="70" t="s">
        <v>790</v>
      </c>
      <c r="E61" s="70" t="s">
        <v>769</v>
      </c>
      <c r="F61" s="70" t="s">
        <v>850</v>
      </c>
      <c r="G61" t="s">
        <v>1038</v>
      </c>
      <c r="H61" t="s">
        <v>2195</v>
      </c>
      <c r="I61" t="s">
        <v>769</v>
      </c>
      <c r="J61" t="s">
        <v>869</v>
      </c>
      <c r="K61" t="str">
        <f>SpaceTypesTable[[#This Row],[Lighting Standard]]&amp;SpaceTypesTable[[#This Row],[Lighting Primary Space Type]]&amp;SpaceTypesTable[[#This Row],[Lighting Secondary Space Type]]</f>
        <v>ASHRAE 90.1-2010WarehouseMedium/Bulky Material Storage</v>
      </c>
      <c r="N61">
        <f>VLOOKUP(SpaceTypesTable[[#This Row],[LookupColumn]],InteriorLightingTable[],5,FALSE)</f>
        <v>0.57999999999999996</v>
      </c>
      <c r="Q61">
        <v>0</v>
      </c>
      <c r="R61">
        <v>0.5</v>
      </c>
      <c r="S61">
        <v>0.2</v>
      </c>
      <c r="T61" t="s">
        <v>1961</v>
      </c>
      <c r="U61" t="s">
        <v>638</v>
      </c>
      <c r="V61" t="s">
        <v>2159</v>
      </c>
      <c r="W61" t="s">
        <v>583</v>
      </c>
      <c r="X61" s="70" t="str">
        <f>SpaceTypesTable[[#This Row],[Ventilation Standard]]&amp;SpaceTypesTable[[#This Row],[Ventilation Primary Space Type]]&amp;SpaceTypesTable[[#This Row],[Ventilation Secondary Space Type]]</f>
        <v>ASHRAE 62.1-2007Miscellaneous SpacesWarehouses</v>
      </c>
      <c r="Y61">
        <f>VLOOKUP(SpaceTypesTable[[#This Row],[Lookup]],VentilationStandardsTable[],6,FALSE)</f>
        <v>0.06</v>
      </c>
      <c r="Z61">
        <f>VLOOKUP(SpaceTypesTable[[#This Row],[Lookup]],VentilationStandardsTable[],5,FALSE)</f>
        <v>0</v>
      </c>
      <c r="AA61">
        <f>VLOOKUP(SpaceTypesTable[[#This Row],[Lookup]],VentilationStandardsTable[],7,FALSE)</f>
        <v>0</v>
      </c>
      <c r="AB61">
        <v>0</v>
      </c>
      <c r="AC61" t="s">
        <v>1962</v>
      </c>
      <c r="AD61" t="s">
        <v>2110</v>
      </c>
      <c r="AE61">
        <v>4.4600000000000001E-2</v>
      </c>
      <c r="AF61" t="s">
        <v>2014</v>
      </c>
      <c r="AH61" t="s">
        <v>997</v>
      </c>
      <c r="AI61" t="s">
        <v>997</v>
      </c>
      <c r="AJ61" t="s">
        <v>997</v>
      </c>
      <c r="AL61">
        <v>0.17000007319462238</v>
      </c>
      <c r="AM61">
        <v>0</v>
      </c>
      <c r="AN61">
        <v>0.5</v>
      </c>
      <c r="AO61">
        <v>0</v>
      </c>
      <c r="AP61" t="s">
        <v>2070</v>
      </c>
      <c r="AQ61" t="s">
        <v>2074</v>
      </c>
      <c r="AR61" t="s">
        <v>2053</v>
      </c>
      <c r="AU61" t="s">
        <v>997</v>
      </c>
    </row>
    <row r="62" spans="1:57">
      <c r="C62" s="70" t="s">
        <v>2147</v>
      </c>
      <c r="D62" s="70" t="s">
        <v>790</v>
      </c>
      <c r="E62" s="70" t="s">
        <v>798</v>
      </c>
      <c r="F62" s="70" t="s">
        <v>820</v>
      </c>
      <c r="G62" t="s">
        <v>1025</v>
      </c>
      <c r="H62" t="s">
        <v>746</v>
      </c>
      <c r="I62" t="s">
        <v>771</v>
      </c>
      <c r="J62" t="s">
        <v>870</v>
      </c>
      <c r="K62" t="str">
        <f>SpaceTypesTable[[#This Row],[Lighting Standard]]&amp;SpaceTypesTable[[#This Row],[Lighting Primary Space Type]]&amp;SpaceTypesTable[[#This Row],[Lighting Secondary Space Type]]</f>
        <v>ASHRAE 90.1-2007Dining AreaFor Hotel</v>
      </c>
      <c r="N62">
        <f>VLOOKUP(SpaceTypesTable[[#This Row],[LookupColumn]],InteriorLightingTable[],5,FALSE)</f>
        <v>1.3</v>
      </c>
      <c r="Q62">
        <v>0</v>
      </c>
      <c r="R62">
        <v>0.7</v>
      </c>
      <c r="S62">
        <v>0.2</v>
      </c>
      <c r="T62" t="s">
        <v>1939</v>
      </c>
      <c r="U62" t="s">
        <v>637</v>
      </c>
      <c r="V62" t="s">
        <v>546</v>
      </c>
      <c r="W62" t="s">
        <v>2171</v>
      </c>
      <c r="X62" s="70" t="str">
        <f>SpaceTypesTable[[#This Row],[Ventilation Standard]]&amp;SpaceTypesTable[[#This Row],[Ventilation Primary Space Type]]&amp;SpaceTypesTable[[#This Row],[Ventilation Secondary Space Type]]</f>
        <v>ASHRAE 62.1-2004Food and Beverage ServiceCafeteria/fast food dining</v>
      </c>
      <c r="Y62">
        <f>VLOOKUP(SpaceTypesTable[[#This Row],[Lookup]],VentilationStandardsTable[],6,FALSE)</f>
        <v>0.18</v>
      </c>
      <c r="Z62">
        <f>VLOOKUP(SpaceTypesTable[[#This Row],[Lookup]],VentilationStandardsTable[],5,FALSE)</f>
        <v>7.5</v>
      </c>
      <c r="AA62">
        <f>VLOOKUP(SpaceTypesTable[[#This Row],[Lookup]],VentilationStandardsTable[],7,FALSE)</f>
        <v>0</v>
      </c>
      <c r="AB62">
        <v>67</v>
      </c>
      <c r="AC62" t="s">
        <v>1991</v>
      </c>
      <c r="AD62" t="s">
        <v>1992</v>
      </c>
      <c r="AE62">
        <v>4.4600000000000001E-2</v>
      </c>
      <c r="AF62" t="s">
        <v>2001</v>
      </c>
      <c r="AH62" t="s">
        <v>997</v>
      </c>
      <c r="AI62" t="s">
        <v>997</v>
      </c>
      <c r="AJ62" t="s">
        <v>997</v>
      </c>
      <c r="AL62">
        <v>0.26</v>
      </c>
      <c r="AM62">
        <v>0</v>
      </c>
      <c r="AN62">
        <v>0.5</v>
      </c>
      <c r="AO62">
        <v>0</v>
      </c>
      <c r="AP62" t="s">
        <v>2060</v>
      </c>
      <c r="AQ62" t="s">
        <v>2027</v>
      </c>
      <c r="AR62" t="s">
        <v>2041</v>
      </c>
      <c r="AU62" t="str">
        <f>IF(SpaceTypesTable[[#This Row],[Peak Flow Rate (gal/h)]]=0,"",SpaceTypesTable[[#This Row],[Peak Flow Rate (gal/h)]]/SpaceTypesTable[[#This Row],[area (ft^2)]])</f>
        <v/>
      </c>
      <c r="BE62" t="str">
        <f t="shared" ref="BE62:BE73" si="6">IF(ISBLANK(BD62),"",BD62/(BA62/AZ62))</f>
        <v/>
      </c>
    </row>
    <row r="63" spans="1:57">
      <c r="A63" t="s">
        <v>243</v>
      </c>
      <c r="B63">
        <v>389</v>
      </c>
      <c r="C63" t="s">
        <v>2144</v>
      </c>
      <c r="D63" t="s">
        <v>790</v>
      </c>
      <c r="E63" s="70" t="s">
        <v>798</v>
      </c>
      <c r="F63" s="70" t="s">
        <v>820</v>
      </c>
      <c r="G63" t="s">
        <v>1025</v>
      </c>
      <c r="K63" t="str">
        <f>SpaceTypesTable[[#This Row],[Lighting Standard]]&amp;SpaceTypesTable[[#This Row],[Lighting Primary Space Type]]&amp;SpaceTypesTable[[#This Row],[Lighting Secondary Space Type]]</f>
        <v/>
      </c>
      <c r="N63">
        <v>1.46</v>
      </c>
      <c r="Q63">
        <v>0</v>
      </c>
      <c r="R63">
        <v>0.7</v>
      </c>
      <c r="S63">
        <v>0.2</v>
      </c>
      <c r="T63" t="s">
        <v>1939</v>
      </c>
      <c r="U63" t="s">
        <v>636</v>
      </c>
      <c r="V63" t="s">
        <v>546</v>
      </c>
      <c r="W63" t="s">
        <v>548</v>
      </c>
      <c r="X63" s="70" t="str">
        <f>SpaceTypesTable[[#This Row],[Ventilation Standard]]&amp;SpaceTypesTable[[#This Row],[Ventilation Primary Space Type]]&amp;SpaceTypesTable[[#This Row],[Ventilation Secondary Space Type]]</f>
        <v>ASHRAE 62.1-1999Food and Beverage ServiceCafeteria, fast food</v>
      </c>
      <c r="Y63">
        <f>VLOOKUP(SpaceTypesTable[[#This Row],[Lookup]],VentilationStandardsTable[],6,FALSE)</f>
        <v>0</v>
      </c>
      <c r="Z63">
        <f>VLOOKUP(SpaceTypesTable[[#This Row],[Lookup]],VentilationStandardsTable[],5,FALSE)</f>
        <v>20</v>
      </c>
      <c r="AA63">
        <f>VLOOKUP(SpaceTypesTable[[#This Row],[Lookup]],VentilationStandardsTable[],7,FALSE)</f>
        <v>0</v>
      </c>
      <c r="AB63">
        <v>67</v>
      </c>
      <c r="AC63" t="s">
        <v>1991</v>
      </c>
      <c r="AD63" t="s">
        <v>1992</v>
      </c>
      <c r="AE63">
        <v>0.22320000000000001</v>
      </c>
      <c r="AF63" t="s">
        <v>2001</v>
      </c>
      <c r="AH63" t="s">
        <v>997</v>
      </c>
      <c r="AI63" t="s">
        <v>997</v>
      </c>
      <c r="AJ63" t="s">
        <v>997</v>
      </c>
      <c r="AL63">
        <v>0.5</v>
      </c>
      <c r="AM63">
        <v>0</v>
      </c>
      <c r="AN63">
        <v>0.5</v>
      </c>
      <c r="AO63">
        <v>0</v>
      </c>
      <c r="AP63" t="s">
        <v>2060</v>
      </c>
      <c r="AQ63" t="s">
        <v>2027</v>
      </c>
      <c r="AR63" t="s">
        <v>2041</v>
      </c>
      <c r="AU63" t="str">
        <f>IF(SpaceTypesTable[[#This Row],[Peak Flow Rate (gal/h)]]=0,"",SpaceTypesTable[[#This Row],[Peak Flow Rate (gal/h)]]/SpaceTypesTable[[#This Row],[area (ft^2)]])</f>
        <v/>
      </c>
      <c r="BE63" t="str">
        <f t="shared" si="6"/>
        <v/>
      </c>
    </row>
    <row r="64" spans="1:57">
      <c r="A64" t="s">
        <v>468</v>
      </c>
      <c r="B64">
        <v>62</v>
      </c>
      <c r="C64" s="70" t="s">
        <v>2145</v>
      </c>
      <c r="D64" s="70" t="s">
        <v>790</v>
      </c>
      <c r="E64" s="70" t="s">
        <v>798</v>
      </c>
      <c r="F64" s="70" t="s">
        <v>820</v>
      </c>
      <c r="G64" t="s">
        <v>1025</v>
      </c>
      <c r="H64" t="s">
        <v>745</v>
      </c>
      <c r="I64" t="s">
        <v>771</v>
      </c>
      <c r="J64" t="s">
        <v>870</v>
      </c>
      <c r="K64" t="str">
        <f>SpaceTypesTable[[#This Row],[Lighting Standard]]&amp;SpaceTypesTable[[#This Row],[Lighting Primary Space Type]]&amp;SpaceTypesTable[[#This Row],[Lighting Secondary Space Type]]</f>
        <v>ASHRAE 90.1-2004Dining AreaFor Hotel</v>
      </c>
      <c r="N64">
        <f>VLOOKUP(SpaceTypesTable[[#This Row],[LookupColumn]],InteriorLightingTable[],5,FALSE)</f>
        <v>1.3</v>
      </c>
      <c r="Q64">
        <v>0</v>
      </c>
      <c r="R64">
        <v>0.7</v>
      </c>
      <c r="S64">
        <v>0.2</v>
      </c>
      <c r="T64" t="s">
        <v>1939</v>
      </c>
      <c r="U64" t="s">
        <v>636</v>
      </c>
      <c r="V64" t="s">
        <v>546</v>
      </c>
      <c r="W64" t="s">
        <v>548</v>
      </c>
      <c r="X64" s="70" t="str">
        <f>SpaceTypesTable[[#This Row],[Ventilation Standard]]&amp;SpaceTypesTable[[#This Row],[Ventilation Primary Space Type]]&amp;SpaceTypesTable[[#This Row],[Ventilation Secondary Space Type]]</f>
        <v>ASHRAE 62.1-1999Food and Beverage ServiceCafeteria, fast food</v>
      </c>
      <c r="Y64">
        <f>VLOOKUP(SpaceTypesTable[[#This Row],[Lookup]],VentilationStandardsTable[],6,FALSE)</f>
        <v>0</v>
      </c>
      <c r="Z64">
        <f>VLOOKUP(SpaceTypesTable[[#This Row],[Lookup]],VentilationStandardsTable[],5,FALSE)</f>
        <v>20</v>
      </c>
      <c r="AA64">
        <f>VLOOKUP(SpaceTypesTable[[#This Row],[Lookup]],VentilationStandardsTable[],7,FALSE)</f>
        <v>0</v>
      </c>
      <c r="AB64">
        <v>67</v>
      </c>
      <c r="AC64" t="s">
        <v>1991</v>
      </c>
      <c r="AD64" t="s">
        <v>1992</v>
      </c>
      <c r="AE64">
        <v>5.9499999999999997E-2</v>
      </c>
      <c r="AF64" t="s">
        <v>2001</v>
      </c>
      <c r="AH64" t="s">
        <v>997</v>
      </c>
      <c r="AI64" t="s">
        <v>997</v>
      </c>
      <c r="AJ64" t="s">
        <v>997</v>
      </c>
      <c r="AL64">
        <v>0.5</v>
      </c>
      <c r="AM64">
        <v>0</v>
      </c>
      <c r="AN64">
        <v>0.5</v>
      </c>
      <c r="AO64">
        <v>0</v>
      </c>
      <c r="AP64" t="s">
        <v>2060</v>
      </c>
      <c r="AQ64" t="s">
        <v>2027</v>
      </c>
      <c r="AR64" t="s">
        <v>2041</v>
      </c>
      <c r="AU64" t="str">
        <f>IF(SpaceTypesTable[[#This Row],[Peak Flow Rate (gal/h)]]=0,"",SpaceTypesTable[[#This Row],[Peak Flow Rate (gal/h)]]/SpaceTypesTable[[#This Row],[area (ft^2)]])</f>
        <v/>
      </c>
      <c r="BE64" t="str">
        <f t="shared" si="6"/>
        <v/>
      </c>
    </row>
    <row r="65" spans="1:57">
      <c r="A65" t="s">
        <v>437</v>
      </c>
      <c r="B65">
        <v>225</v>
      </c>
      <c r="C65" s="70" t="s">
        <v>2146</v>
      </c>
      <c r="D65" s="70" t="s">
        <v>791</v>
      </c>
      <c r="E65" s="70" t="s">
        <v>798</v>
      </c>
      <c r="F65" s="70" t="s">
        <v>820</v>
      </c>
      <c r="G65" t="s">
        <v>1025</v>
      </c>
      <c r="H65" t="s">
        <v>987</v>
      </c>
      <c r="I65" t="s">
        <v>771</v>
      </c>
      <c r="J65" t="s">
        <v>870</v>
      </c>
      <c r="K65" t="str">
        <f>SpaceTypesTable[[#This Row],[Lighting Standard]]&amp;SpaceTypesTable[[#This Row],[Lighting Primary Space Type]]&amp;SpaceTypesTable[[#This Row],[Lighting Secondary Space Type]]</f>
        <v>ASHRAE 189.1-2009Dining AreaFor Hotel</v>
      </c>
      <c r="N65">
        <f>VLOOKUP(SpaceTypesTable[[#This Row],[LookupColumn]],InteriorLightingTable[],5,FALSE)</f>
        <v>1.1700000000000002</v>
      </c>
      <c r="Q65">
        <v>0</v>
      </c>
      <c r="R65">
        <v>0.7</v>
      </c>
      <c r="S65">
        <v>0.2</v>
      </c>
      <c r="T65" t="s">
        <v>1939</v>
      </c>
      <c r="U65" t="s">
        <v>636</v>
      </c>
      <c r="V65" t="s">
        <v>546</v>
      </c>
      <c r="W65" t="s">
        <v>548</v>
      </c>
      <c r="X65" s="70" t="str">
        <f>SpaceTypesTable[[#This Row],[Ventilation Standard]]&amp;SpaceTypesTable[[#This Row],[Ventilation Primary Space Type]]&amp;SpaceTypesTable[[#This Row],[Ventilation Secondary Space Type]]</f>
        <v>ASHRAE 62.1-1999Food and Beverage ServiceCafeteria, fast food</v>
      </c>
      <c r="Y65">
        <f>VLOOKUP(SpaceTypesTable[[#This Row],[Lookup]],VentilationStandardsTable[],6,FALSE)</f>
        <v>0</v>
      </c>
      <c r="Z65">
        <f>VLOOKUP(SpaceTypesTable[[#This Row],[Lookup]],VentilationStandardsTable[],5,FALSE)</f>
        <v>20</v>
      </c>
      <c r="AA65">
        <f>VLOOKUP(SpaceTypesTable[[#This Row],[Lookup]],VentilationStandardsTable[],7,FALSE)</f>
        <v>0</v>
      </c>
      <c r="AB65">
        <v>67</v>
      </c>
      <c r="AC65" t="s">
        <v>1991</v>
      </c>
      <c r="AD65" t="s">
        <v>1992</v>
      </c>
      <c r="AE65">
        <v>5.9499999999999997E-2</v>
      </c>
      <c r="AF65" t="s">
        <v>2001</v>
      </c>
      <c r="AH65" t="s">
        <v>997</v>
      </c>
      <c r="AI65" t="s">
        <v>997</v>
      </c>
      <c r="AJ65" t="s">
        <v>997</v>
      </c>
      <c r="AL65">
        <v>0.26</v>
      </c>
      <c r="AM65">
        <v>0</v>
      </c>
      <c r="AN65">
        <v>0.5</v>
      </c>
      <c r="AO65">
        <v>0</v>
      </c>
      <c r="AP65" t="s">
        <v>2060</v>
      </c>
      <c r="AQ65" t="s">
        <v>2027</v>
      </c>
      <c r="AR65" t="s">
        <v>2041</v>
      </c>
      <c r="AU65" t="str">
        <f>IF(SpaceTypesTable[[#This Row],[Peak Flow Rate (gal/h)]]=0,"",SpaceTypesTable[[#This Row],[Peak Flow Rate (gal/h)]]/SpaceTypesTable[[#This Row],[area (ft^2)]])</f>
        <v/>
      </c>
      <c r="BE65" t="str">
        <f t="shared" si="6"/>
        <v/>
      </c>
    </row>
    <row r="66" spans="1:57">
      <c r="A66" t="s">
        <v>431</v>
      </c>
      <c r="B66">
        <v>510</v>
      </c>
      <c r="C66" s="70" t="s">
        <v>2146</v>
      </c>
      <c r="D66" s="70" t="s">
        <v>792</v>
      </c>
      <c r="E66" s="70" t="s">
        <v>798</v>
      </c>
      <c r="F66" s="70" t="s">
        <v>820</v>
      </c>
      <c r="G66" t="s">
        <v>1025</v>
      </c>
      <c r="H66" t="s">
        <v>987</v>
      </c>
      <c r="I66" t="s">
        <v>771</v>
      </c>
      <c r="J66" t="s">
        <v>870</v>
      </c>
      <c r="K66" t="str">
        <f>SpaceTypesTable[[#This Row],[Lighting Standard]]&amp;SpaceTypesTable[[#This Row],[Lighting Primary Space Type]]&amp;SpaceTypesTable[[#This Row],[Lighting Secondary Space Type]]</f>
        <v>ASHRAE 189.1-2009Dining AreaFor Hotel</v>
      </c>
      <c r="N66">
        <f>VLOOKUP(SpaceTypesTable[[#This Row],[LookupColumn]],InteriorLightingTable[],5,FALSE)</f>
        <v>1.1700000000000002</v>
      </c>
      <c r="Q66">
        <v>0</v>
      </c>
      <c r="R66">
        <v>0.7</v>
      </c>
      <c r="S66">
        <v>0.2</v>
      </c>
      <c r="T66" t="s">
        <v>1939</v>
      </c>
      <c r="U66" t="s">
        <v>636</v>
      </c>
      <c r="V66" t="s">
        <v>546</v>
      </c>
      <c r="W66" t="s">
        <v>548</v>
      </c>
      <c r="X66" s="70" t="str">
        <f>SpaceTypesTable[[#This Row],[Ventilation Standard]]&amp;SpaceTypesTable[[#This Row],[Ventilation Primary Space Type]]&amp;SpaceTypesTable[[#This Row],[Ventilation Secondary Space Type]]</f>
        <v>ASHRAE 62.1-1999Food and Beverage ServiceCafeteria, fast food</v>
      </c>
      <c r="Y66">
        <f>VLOOKUP(SpaceTypesTable[[#This Row],[Lookup]],VentilationStandardsTable[],6,FALSE)</f>
        <v>0</v>
      </c>
      <c r="Z66">
        <f>VLOOKUP(SpaceTypesTable[[#This Row],[Lookup]],VentilationStandardsTable[],5,FALSE)</f>
        <v>20</v>
      </c>
      <c r="AA66">
        <f>VLOOKUP(SpaceTypesTable[[#This Row],[Lookup]],VentilationStandardsTable[],7,FALSE)</f>
        <v>0</v>
      </c>
      <c r="AB66">
        <v>67</v>
      </c>
      <c r="AC66" t="s">
        <v>1991</v>
      </c>
      <c r="AD66" t="s">
        <v>1992</v>
      </c>
      <c r="AE66">
        <v>4.4600000000000001E-2</v>
      </c>
      <c r="AF66" t="s">
        <v>2001</v>
      </c>
      <c r="AH66" t="s">
        <v>997</v>
      </c>
      <c r="AI66" t="s">
        <v>997</v>
      </c>
      <c r="AJ66" t="s">
        <v>997</v>
      </c>
      <c r="AL66">
        <v>0.26</v>
      </c>
      <c r="AM66">
        <v>0</v>
      </c>
      <c r="AN66">
        <v>0.5</v>
      </c>
      <c r="AO66">
        <v>0</v>
      </c>
      <c r="AP66" t="s">
        <v>2060</v>
      </c>
      <c r="AQ66" t="s">
        <v>2027</v>
      </c>
      <c r="AR66" t="s">
        <v>2041</v>
      </c>
      <c r="AU66" t="str">
        <f>IF(SpaceTypesTable[[#This Row],[Peak Flow Rate (gal/h)]]=0,"",SpaceTypesTable[[#This Row],[Peak Flow Rate (gal/h)]]/SpaceTypesTable[[#This Row],[area (ft^2)]])</f>
        <v/>
      </c>
      <c r="BE66" t="str">
        <f t="shared" si="6"/>
        <v/>
      </c>
    </row>
    <row r="67" spans="1:57">
      <c r="A67" t="s">
        <v>175</v>
      </c>
      <c r="B67">
        <v>291</v>
      </c>
      <c r="C67" s="70" t="s">
        <v>2143</v>
      </c>
      <c r="D67" s="70" t="s">
        <v>790</v>
      </c>
      <c r="E67" s="70" t="s">
        <v>798</v>
      </c>
      <c r="F67" s="70" t="s">
        <v>820</v>
      </c>
      <c r="G67" t="s">
        <v>1025</v>
      </c>
      <c r="K67" t="str">
        <f>SpaceTypesTable[[#This Row],[Lighting Standard]]&amp;SpaceTypesTable[[#This Row],[Lighting Primary Space Type]]&amp;SpaceTypesTable[[#This Row],[Lighting Secondary Space Type]]</f>
        <v/>
      </c>
      <c r="N67">
        <v>3.7000000000000006</v>
      </c>
      <c r="Q67">
        <v>0</v>
      </c>
      <c r="R67">
        <v>0.7</v>
      </c>
      <c r="S67">
        <v>0.2</v>
      </c>
      <c r="T67" t="s">
        <v>1939</v>
      </c>
      <c r="U67" t="s">
        <v>636</v>
      </c>
      <c r="V67" t="s">
        <v>546</v>
      </c>
      <c r="W67" t="s">
        <v>548</v>
      </c>
      <c r="X67" s="70" t="str">
        <f>SpaceTypesTable[[#This Row],[Ventilation Standard]]&amp;SpaceTypesTable[[#This Row],[Ventilation Primary Space Type]]&amp;SpaceTypesTable[[#This Row],[Ventilation Secondary Space Type]]</f>
        <v>ASHRAE 62.1-1999Food and Beverage ServiceCafeteria, fast food</v>
      </c>
      <c r="Y67">
        <f>VLOOKUP(SpaceTypesTable[[#This Row],[Lookup]],VentilationStandardsTable[],6,FALSE)</f>
        <v>0</v>
      </c>
      <c r="Z67">
        <f>VLOOKUP(SpaceTypesTable[[#This Row],[Lookup]],VentilationStandardsTable[],5,FALSE)</f>
        <v>20</v>
      </c>
      <c r="AA67">
        <f>VLOOKUP(SpaceTypesTable[[#This Row],[Lookup]],VentilationStandardsTable[],7,FALSE)</f>
        <v>0</v>
      </c>
      <c r="AB67">
        <v>67</v>
      </c>
      <c r="AC67" t="s">
        <v>1991</v>
      </c>
      <c r="AD67" t="s">
        <v>1992</v>
      </c>
      <c r="AE67">
        <v>0.22320000000000001</v>
      </c>
      <c r="AF67" t="s">
        <v>2001</v>
      </c>
      <c r="AH67" t="s">
        <v>997</v>
      </c>
      <c r="AI67" t="s">
        <v>997</v>
      </c>
      <c r="AJ67" t="s">
        <v>997</v>
      </c>
      <c r="AL67">
        <v>0.5</v>
      </c>
      <c r="AM67">
        <v>0</v>
      </c>
      <c r="AN67">
        <v>0.5</v>
      </c>
      <c r="AO67">
        <v>0</v>
      </c>
      <c r="AP67" t="s">
        <v>2060</v>
      </c>
      <c r="AQ67" t="s">
        <v>2027</v>
      </c>
      <c r="AR67" t="s">
        <v>2041</v>
      </c>
      <c r="AU67" t="str">
        <f>IF(SpaceTypesTable[[#This Row],[Peak Flow Rate (gal/h)]]=0,"",SpaceTypesTable[[#This Row],[Peak Flow Rate (gal/h)]]/SpaceTypesTable[[#This Row],[area (ft^2)]])</f>
        <v/>
      </c>
      <c r="BE67" t="str">
        <f t="shared" si="6"/>
        <v/>
      </c>
    </row>
    <row r="68" spans="1:57">
      <c r="C68" t="s">
        <v>2147</v>
      </c>
      <c r="D68" t="s">
        <v>790</v>
      </c>
      <c r="E68" t="s">
        <v>793</v>
      </c>
      <c r="F68" t="s">
        <v>820</v>
      </c>
      <c r="G68" t="s">
        <v>1025</v>
      </c>
      <c r="H68" t="s">
        <v>746</v>
      </c>
      <c r="I68" t="s">
        <v>771</v>
      </c>
      <c r="J68" t="s">
        <v>751</v>
      </c>
      <c r="K68" t="str">
        <f>SpaceTypesTable[[#This Row],[Lighting Standard]]&amp;SpaceTypesTable[[#This Row],[Lighting Primary Space Type]]&amp;SpaceTypesTable[[#This Row],[Lighting Secondary Space Type]]</f>
        <v>ASHRAE 90.1-2007Dining AreaGeneral</v>
      </c>
      <c r="N68">
        <f>VLOOKUP(SpaceTypesTable[[#This Row],[LookupColumn]],InteriorLightingTable[],5,FALSE)</f>
        <v>0.9</v>
      </c>
      <c r="Q68">
        <v>0</v>
      </c>
      <c r="R68">
        <v>0.7</v>
      </c>
      <c r="S68">
        <v>0.2</v>
      </c>
      <c r="T68" t="s">
        <v>1946</v>
      </c>
      <c r="U68" t="s">
        <v>637</v>
      </c>
      <c r="V68" t="s">
        <v>546</v>
      </c>
      <c r="W68" t="s">
        <v>2171</v>
      </c>
      <c r="X68" s="70" t="str">
        <f>SpaceTypesTable[[#This Row],[Ventilation Standard]]&amp;SpaceTypesTable[[#This Row],[Ventilation Primary Space Type]]&amp;SpaceTypesTable[[#This Row],[Ventilation Secondary Space Type]]</f>
        <v>ASHRAE 62.1-2004Food and Beverage ServiceCafeteria/fast food dining</v>
      </c>
      <c r="Y68">
        <f>VLOOKUP(SpaceTypesTable[[#This Row],[Lookup]],VentilationStandardsTable[],6,FALSE)</f>
        <v>0.18</v>
      </c>
      <c r="Z68">
        <f>VLOOKUP(SpaceTypesTable[[#This Row],[Lookup]],VentilationStandardsTable[],5,FALSE)</f>
        <v>7.5</v>
      </c>
      <c r="AA68">
        <f>VLOOKUP(SpaceTypesTable[[#This Row],[Lookup]],VentilationStandardsTable[],7,FALSE)</f>
        <v>0</v>
      </c>
      <c r="AB68">
        <v>92.94</v>
      </c>
      <c r="AC68" t="s">
        <v>1981</v>
      </c>
      <c r="AD68" t="s">
        <v>1988</v>
      </c>
      <c r="AE68">
        <v>4.4600000000000001E-2</v>
      </c>
      <c r="AF68" t="s">
        <v>2006</v>
      </c>
      <c r="AH68" t="s">
        <v>997</v>
      </c>
      <c r="AI68" t="s">
        <v>997</v>
      </c>
      <c r="AJ68" t="s">
        <v>997</v>
      </c>
      <c r="AL68">
        <v>0.73</v>
      </c>
      <c r="AM68">
        <v>0</v>
      </c>
      <c r="AN68">
        <v>0.5</v>
      </c>
      <c r="AO68">
        <v>0</v>
      </c>
      <c r="AP68" t="s">
        <v>1925</v>
      </c>
      <c r="AQ68" t="s">
        <v>2031</v>
      </c>
      <c r="AR68" t="s">
        <v>2045</v>
      </c>
      <c r="AU68" t="str">
        <f>IF(SpaceTypesTable[[#This Row],[Peak Flow Rate (gal/h)]]=0,"",SpaceTypesTable[[#This Row],[Peak Flow Rate (gal/h)]]/SpaceTypesTable[[#This Row],[area (ft^2)]])</f>
        <v/>
      </c>
      <c r="BE68" t="str">
        <f t="shared" si="6"/>
        <v/>
      </c>
    </row>
    <row r="69" spans="1:57">
      <c r="A69" t="s">
        <v>414</v>
      </c>
      <c r="B69">
        <v>29</v>
      </c>
      <c r="C69" t="s">
        <v>2144</v>
      </c>
      <c r="D69" t="s">
        <v>790</v>
      </c>
      <c r="E69" s="70" t="s">
        <v>793</v>
      </c>
      <c r="F69" s="70" t="s">
        <v>820</v>
      </c>
      <c r="G69" t="s">
        <v>1025</v>
      </c>
      <c r="K69" t="str">
        <f>SpaceTypesTable[[#This Row],[Lighting Standard]]&amp;SpaceTypesTable[[#This Row],[Lighting Primary Space Type]]&amp;SpaceTypesTable[[#This Row],[Lighting Secondary Space Type]]</f>
        <v/>
      </c>
      <c r="N69">
        <v>1.3</v>
      </c>
      <c r="Q69">
        <v>0</v>
      </c>
      <c r="R69">
        <v>0.7</v>
      </c>
      <c r="S69">
        <v>0.2</v>
      </c>
      <c r="T69" t="s">
        <v>1946</v>
      </c>
      <c r="U69" t="s">
        <v>636</v>
      </c>
      <c r="V69" t="s">
        <v>546</v>
      </c>
      <c r="W69" t="s">
        <v>548</v>
      </c>
      <c r="X69" s="70" t="str">
        <f>SpaceTypesTable[[#This Row],[Ventilation Standard]]&amp;SpaceTypesTable[[#This Row],[Ventilation Primary Space Type]]&amp;SpaceTypesTable[[#This Row],[Ventilation Secondary Space Type]]</f>
        <v>ASHRAE 62.1-1999Food and Beverage ServiceCafeteria, fast food</v>
      </c>
      <c r="Y69">
        <f>VLOOKUP(SpaceTypesTable[[#This Row],[Lookup]],VentilationStandardsTable[],6,FALSE)</f>
        <v>0</v>
      </c>
      <c r="Z69">
        <f>VLOOKUP(SpaceTypesTable[[#This Row],[Lookup]],VentilationStandardsTable[],5,FALSE)</f>
        <v>20</v>
      </c>
      <c r="AA69">
        <f>VLOOKUP(SpaceTypesTable[[#This Row],[Lookup]],VentilationStandardsTable[],7,FALSE)</f>
        <v>0</v>
      </c>
      <c r="AB69">
        <v>92.94</v>
      </c>
      <c r="AC69" t="s">
        <v>1981</v>
      </c>
      <c r="AD69" t="s">
        <v>1988</v>
      </c>
      <c r="AE69">
        <v>0.22320000000000001</v>
      </c>
      <c r="AF69" t="s">
        <v>2006</v>
      </c>
      <c r="AH69" t="s">
        <v>997</v>
      </c>
      <c r="AI69" t="s">
        <v>997</v>
      </c>
      <c r="AJ69" t="s">
        <v>997</v>
      </c>
      <c r="AL69">
        <v>1</v>
      </c>
      <c r="AM69">
        <v>0</v>
      </c>
      <c r="AN69">
        <v>0.5</v>
      </c>
      <c r="AO69">
        <v>0</v>
      </c>
      <c r="AP69" t="s">
        <v>1925</v>
      </c>
      <c r="AQ69" t="s">
        <v>2031</v>
      </c>
      <c r="AR69" t="s">
        <v>2045</v>
      </c>
      <c r="AU69" t="str">
        <f>IF(SpaceTypesTable[[#This Row],[Peak Flow Rate (gal/h)]]=0,"",SpaceTypesTable[[#This Row],[Peak Flow Rate (gal/h)]]/SpaceTypesTable[[#This Row],[area (ft^2)]])</f>
        <v/>
      </c>
      <c r="BE69" t="str">
        <f t="shared" si="6"/>
        <v/>
      </c>
    </row>
    <row r="70" spans="1:57">
      <c r="A70" t="s">
        <v>521</v>
      </c>
      <c r="B70">
        <v>333</v>
      </c>
      <c r="C70" t="s">
        <v>2145</v>
      </c>
      <c r="D70" t="s">
        <v>790</v>
      </c>
      <c r="E70" t="s">
        <v>793</v>
      </c>
      <c r="F70" s="16" t="s">
        <v>820</v>
      </c>
      <c r="G70" t="s">
        <v>1025</v>
      </c>
      <c r="H70" t="s">
        <v>745</v>
      </c>
      <c r="I70" t="s">
        <v>771</v>
      </c>
      <c r="J70" t="s">
        <v>751</v>
      </c>
      <c r="K70" t="str">
        <f>SpaceTypesTable[[#This Row],[Lighting Standard]]&amp;SpaceTypesTable[[#This Row],[Lighting Primary Space Type]]&amp;SpaceTypesTable[[#This Row],[Lighting Secondary Space Type]]</f>
        <v>ASHRAE 90.1-2004Dining AreaGeneral</v>
      </c>
      <c r="N70">
        <f>VLOOKUP(SpaceTypesTable[[#This Row],[LookupColumn]],InteriorLightingTable[],5,FALSE)</f>
        <v>0.9</v>
      </c>
      <c r="Q70">
        <v>0</v>
      </c>
      <c r="R70">
        <v>0.7</v>
      </c>
      <c r="S70">
        <v>0.2</v>
      </c>
      <c r="T70" t="s">
        <v>1946</v>
      </c>
      <c r="U70" t="s">
        <v>636</v>
      </c>
      <c r="V70" t="s">
        <v>546</v>
      </c>
      <c r="W70" t="s">
        <v>548</v>
      </c>
      <c r="X70" s="70" t="str">
        <f>SpaceTypesTable[[#This Row],[Ventilation Standard]]&amp;SpaceTypesTable[[#This Row],[Ventilation Primary Space Type]]&amp;SpaceTypesTable[[#This Row],[Ventilation Secondary Space Type]]</f>
        <v>ASHRAE 62.1-1999Food and Beverage ServiceCafeteria, fast food</v>
      </c>
      <c r="Y70">
        <f>VLOOKUP(SpaceTypesTable[[#This Row],[Lookup]],VentilationStandardsTable[],6,FALSE)</f>
        <v>0</v>
      </c>
      <c r="Z70">
        <f>VLOOKUP(SpaceTypesTable[[#This Row],[Lookup]],VentilationStandardsTable[],5,FALSE)</f>
        <v>20</v>
      </c>
      <c r="AA70">
        <f>VLOOKUP(SpaceTypesTable[[#This Row],[Lookup]],VentilationStandardsTable[],7,FALSE)</f>
        <v>0</v>
      </c>
      <c r="AB70">
        <v>92.94</v>
      </c>
      <c r="AC70" t="s">
        <v>1981</v>
      </c>
      <c r="AD70" t="s">
        <v>1988</v>
      </c>
      <c r="AE70">
        <v>5.9499999999999997E-2</v>
      </c>
      <c r="AF70" t="s">
        <v>2006</v>
      </c>
      <c r="AH70" t="s">
        <v>997</v>
      </c>
      <c r="AI70" t="s">
        <v>997</v>
      </c>
      <c r="AJ70" t="s">
        <v>997</v>
      </c>
      <c r="AL70">
        <v>1</v>
      </c>
      <c r="AM70">
        <v>0</v>
      </c>
      <c r="AN70">
        <v>0.5</v>
      </c>
      <c r="AO70">
        <v>0</v>
      </c>
      <c r="AP70" t="s">
        <v>1925</v>
      </c>
      <c r="AQ70" t="s">
        <v>2031</v>
      </c>
      <c r="AR70" t="s">
        <v>2045</v>
      </c>
      <c r="AU70" t="str">
        <f>IF(SpaceTypesTable[[#This Row],[Peak Flow Rate (gal/h)]]=0,"",SpaceTypesTable[[#This Row],[Peak Flow Rate (gal/h)]]/SpaceTypesTable[[#This Row],[area (ft^2)]])</f>
        <v/>
      </c>
      <c r="BE70" t="str">
        <f t="shared" si="6"/>
        <v/>
      </c>
    </row>
    <row r="71" spans="1:57">
      <c r="A71" t="s">
        <v>400</v>
      </c>
      <c r="B71">
        <v>201</v>
      </c>
      <c r="C71" t="s">
        <v>2146</v>
      </c>
      <c r="D71" t="s">
        <v>791</v>
      </c>
      <c r="E71" t="s">
        <v>793</v>
      </c>
      <c r="F71" t="s">
        <v>820</v>
      </c>
      <c r="G71" t="s">
        <v>1025</v>
      </c>
      <c r="H71" t="s">
        <v>987</v>
      </c>
      <c r="I71" t="s">
        <v>771</v>
      </c>
      <c r="J71" t="s">
        <v>751</v>
      </c>
      <c r="K71" t="str">
        <f>SpaceTypesTable[[#This Row],[Lighting Standard]]&amp;SpaceTypesTable[[#This Row],[Lighting Primary Space Type]]&amp;SpaceTypesTable[[#This Row],[Lighting Secondary Space Type]]</f>
        <v>ASHRAE 189.1-2009Dining AreaGeneral</v>
      </c>
      <c r="N71">
        <f>VLOOKUP(SpaceTypesTable[[#This Row],[LookupColumn]],InteriorLightingTable[],5,FALSE)</f>
        <v>0.81</v>
      </c>
      <c r="Q71">
        <v>0</v>
      </c>
      <c r="R71">
        <v>0.7</v>
      </c>
      <c r="S71">
        <v>0.2</v>
      </c>
      <c r="T71" t="s">
        <v>1946</v>
      </c>
      <c r="U71" t="s">
        <v>636</v>
      </c>
      <c r="V71" t="s">
        <v>546</v>
      </c>
      <c r="W71" t="s">
        <v>548</v>
      </c>
      <c r="X71" s="70" t="str">
        <f>SpaceTypesTable[[#This Row],[Ventilation Standard]]&amp;SpaceTypesTable[[#This Row],[Ventilation Primary Space Type]]&amp;SpaceTypesTable[[#This Row],[Ventilation Secondary Space Type]]</f>
        <v>ASHRAE 62.1-1999Food and Beverage ServiceCafeteria, fast food</v>
      </c>
      <c r="Y71">
        <f>VLOOKUP(SpaceTypesTable[[#This Row],[Lookup]],VentilationStandardsTable[],6,FALSE)</f>
        <v>0</v>
      </c>
      <c r="Z71">
        <f>VLOOKUP(SpaceTypesTable[[#This Row],[Lookup]],VentilationStandardsTable[],5,FALSE)</f>
        <v>20</v>
      </c>
      <c r="AA71">
        <f>VLOOKUP(SpaceTypesTable[[#This Row],[Lookup]],VentilationStandardsTable[],7,FALSE)</f>
        <v>0</v>
      </c>
      <c r="AB71">
        <v>92.94</v>
      </c>
      <c r="AC71" t="s">
        <v>1981</v>
      </c>
      <c r="AD71" t="s">
        <v>1988</v>
      </c>
      <c r="AE71">
        <v>5.9499999999999997E-2</v>
      </c>
      <c r="AF71" t="s">
        <v>2006</v>
      </c>
      <c r="AH71" t="s">
        <v>997</v>
      </c>
      <c r="AI71" t="s">
        <v>997</v>
      </c>
      <c r="AJ71" t="s">
        <v>997</v>
      </c>
      <c r="AL71">
        <v>0.73</v>
      </c>
      <c r="AM71">
        <v>0</v>
      </c>
      <c r="AN71">
        <v>0.5</v>
      </c>
      <c r="AO71">
        <v>0</v>
      </c>
      <c r="AP71" t="s">
        <v>1925</v>
      </c>
      <c r="AQ71" t="s">
        <v>2031</v>
      </c>
      <c r="AR71" t="s">
        <v>2045</v>
      </c>
      <c r="AU71" t="str">
        <f>IF(SpaceTypesTable[[#This Row],[Peak Flow Rate (gal/h)]]=0,"",SpaceTypesTable[[#This Row],[Peak Flow Rate (gal/h)]]/SpaceTypesTable[[#This Row],[area (ft^2)]])</f>
        <v/>
      </c>
      <c r="BE71" t="str">
        <f t="shared" si="6"/>
        <v/>
      </c>
    </row>
    <row r="72" spans="1:57">
      <c r="A72" t="s">
        <v>404</v>
      </c>
      <c r="B72">
        <v>91</v>
      </c>
      <c r="C72" t="s">
        <v>2146</v>
      </c>
      <c r="D72" t="s">
        <v>792</v>
      </c>
      <c r="E72" t="s">
        <v>793</v>
      </c>
      <c r="F72" t="s">
        <v>820</v>
      </c>
      <c r="G72" t="s">
        <v>1025</v>
      </c>
      <c r="H72" t="s">
        <v>987</v>
      </c>
      <c r="I72" t="s">
        <v>771</v>
      </c>
      <c r="J72" t="s">
        <v>751</v>
      </c>
      <c r="K72" t="str">
        <f>SpaceTypesTable[[#This Row],[Lighting Standard]]&amp;SpaceTypesTable[[#This Row],[Lighting Primary Space Type]]&amp;SpaceTypesTable[[#This Row],[Lighting Secondary Space Type]]</f>
        <v>ASHRAE 189.1-2009Dining AreaGeneral</v>
      </c>
      <c r="N72">
        <f>VLOOKUP(SpaceTypesTable[[#This Row],[LookupColumn]],InteriorLightingTable[],5,FALSE)</f>
        <v>0.81</v>
      </c>
      <c r="Q72">
        <v>0</v>
      </c>
      <c r="R72">
        <v>0.7</v>
      </c>
      <c r="S72">
        <v>0.2</v>
      </c>
      <c r="T72" t="s">
        <v>1946</v>
      </c>
      <c r="U72" t="s">
        <v>636</v>
      </c>
      <c r="V72" t="s">
        <v>546</v>
      </c>
      <c r="W72" t="s">
        <v>548</v>
      </c>
      <c r="X72" s="70" t="str">
        <f>SpaceTypesTable[[#This Row],[Ventilation Standard]]&amp;SpaceTypesTable[[#This Row],[Ventilation Primary Space Type]]&amp;SpaceTypesTable[[#This Row],[Ventilation Secondary Space Type]]</f>
        <v>ASHRAE 62.1-1999Food and Beverage ServiceCafeteria, fast food</v>
      </c>
      <c r="Y72">
        <f>VLOOKUP(SpaceTypesTable[[#This Row],[Lookup]],VentilationStandardsTable[],6,FALSE)</f>
        <v>0</v>
      </c>
      <c r="Z72">
        <f>VLOOKUP(SpaceTypesTable[[#This Row],[Lookup]],VentilationStandardsTable[],5,FALSE)</f>
        <v>20</v>
      </c>
      <c r="AA72">
        <f>VLOOKUP(SpaceTypesTable[[#This Row],[Lookup]],VentilationStandardsTable[],7,FALSE)</f>
        <v>0</v>
      </c>
      <c r="AB72">
        <v>92.94</v>
      </c>
      <c r="AC72" t="s">
        <v>1981</v>
      </c>
      <c r="AD72" t="s">
        <v>1988</v>
      </c>
      <c r="AE72">
        <v>4.4600000000000001E-2</v>
      </c>
      <c r="AF72" t="s">
        <v>2006</v>
      </c>
      <c r="AH72" t="s">
        <v>997</v>
      </c>
      <c r="AI72" t="s">
        <v>997</v>
      </c>
      <c r="AJ72" t="s">
        <v>997</v>
      </c>
      <c r="AL72">
        <v>0.73</v>
      </c>
      <c r="AM72">
        <v>0</v>
      </c>
      <c r="AN72">
        <v>0.5</v>
      </c>
      <c r="AO72">
        <v>0</v>
      </c>
      <c r="AP72" t="s">
        <v>1925</v>
      </c>
      <c r="AQ72" t="s">
        <v>2031</v>
      </c>
      <c r="AR72" t="s">
        <v>2045</v>
      </c>
      <c r="AU72" t="str">
        <f>IF(SpaceTypesTable[[#This Row],[Peak Flow Rate (gal/h)]]=0,"",SpaceTypesTable[[#This Row],[Peak Flow Rate (gal/h)]]/SpaceTypesTable[[#This Row],[area (ft^2)]])</f>
        <v/>
      </c>
      <c r="BE72" t="str">
        <f t="shared" si="6"/>
        <v/>
      </c>
    </row>
    <row r="73" spans="1:57">
      <c r="A73" t="s">
        <v>143</v>
      </c>
      <c r="B73">
        <v>378</v>
      </c>
      <c r="C73" t="s">
        <v>2143</v>
      </c>
      <c r="D73" t="s">
        <v>790</v>
      </c>
      <c r="E73" t="s">
        <v>793</v>
      </c>
      <c r="F73" t="s">
        <v>820</v>
      </c>
      <c r="G73" t="s">
        <v>1025</v>
      </c>
      <c r="K73" t="str">
        <f>SpaceTypesTable[[#This Row],[Lighting Standard]]&amp;SpaceTypesTable[[#This Row],[Lighting Primary Space Type]]&amp;SpaceTypesTable[[#This Row],[Lighting Secondary Space Type]]</f>
        <v/>
      </c>
      <c r="N73">
        <v>1.3</v>
      </c>
      <c r="Q73">
        <v>0</v>
      </c>
      <c r="R73">
        <v>0.7</v>
      </c>
      <c r="S73">
        <v>0.2</v>
      </c>
      <c r="T73" t="s">
        <v>1946</v>
      </c>
      <c r="U73" t="s">
        <v>636</v>
      </c>
      <c r="V73" t="s">
        <v>546</v>
      </c>
      <c r="W73" t="s">
        <v>548</v>
      </c>
      <c r="X73" s="70" t="str">
        <f>SpaceTypesTable[[#This Row],[Ventilation Standard]]&amp;SpaceTypesTable[[#This Row],[Ventilation Primary Space Type]]&amp;SpaceTypesTable[[#This Row],[Ventilation Secondary Space Type]]</f>
        <v>ASHRAE 62.1-1999Food and Beverage ServiceCafeteria, fast food</v>
      </c>
      <c r="Y73">
        <f>VLOOKUP(SpaceTypesTable[[#This Row],[Lookup]],VentilationStandardsTable[],6,FALSE)</f>
        <v>0</v>
      </c>
      <c r="Z73">
        <f>VLOOKUP(SpaceTypesTable[[#This Row],[Lookup]],VentilationStandardsTable[],5,FALSE)</f>
        <v>20</v>
      </c>
      <c r="AA73">
        <f>VLOOKUP(SpaceTypesTable[[#This Row],[Lookup]],VentilationStandardsTable[],7,FALSE)</f>
        <v>0</v>
      </c>
      <c r="AB73">
        <v>92.94</v>
      </c>
      <c r="AC73" t="s">
        <v>1981</v>
      </c>
      <c r="AD73" t="s">
        <v>1988</v>
      </c>
      <c r="AE73">
        <v>0.22320000000000001</v>
      </c>
      <c r="AF73" t="s">
        <v>2006</v>
      </c>
      <c r="AH73" t="s">
        <v>997</v>
      </c>
      <c r="AI73" t="s">
        <v>997</v>
      </c>
      <c r="AJ73" t="s">
        <v>997</v>
      </c>
      <c r="AL73">
        <v>1</v>
      </c>
      <c r="AM73">
        <v>0</v>
      </c>
      <c r="AN73">
        <v>0.5</v>
      </c>
      <c r="AO73">
        <v>0</v>
      </c>
      <c r="AP73" t="s">
        <v>1925</v>
      </c>
      <c r="AQ73" t="s">
        <v>2031</v>
      </c>
      <c r="AR73" t="s">
        <v>2045</v>
      </c>
      <c r="AU73" t="str">
        <f>IF(SpaceTypesTable[[#This Row],[Peak Flow Rate (gal/h)]]=0,"",SpaceTypesTable[[#This Row],[Peak Flow Rate (gal/h)]]/SpaceTypesTable[[#This Row],[area (ft^2)]])</f>
        <v/>
      </c>
      <c r="BE73" t="str">
        <f t="shared" si="6"/>
        <v/>
      </c>
    </row>
    <row r="74" spans="1:57">
      <c r="C74" t="s">
        <v>2213</v>
      </c>
      <c r="D74" t="s">
        <v>790</v>
      </c>
      <c r="E74" t="s">
        <v>798</v>
      </c>
      <c r="F74" t="s">
        <v>820</v>
      </c>
      <c r="G74" t="s">
        <v>1025</v>
      </c>
      <c r="H74" t="s">
        <v>2195</v>
      </c>
      <c r="I74" t="s">
        <v>771</v>
      </c>
      <c r="J74" t="s">
        <v>870</v>
      </c>
      <c r="K74" t="str">
        <f>SpaceTypesTable[[#This Row],[Lighting Standard]]&amp;SpaceTypesTable[[#This Row],[Lighting Primary Space Type]]&amp;SpaceTypesTable[[#This Row],[Lighting Secondary Space Type]]</f>
        <v>ASHRAE 90.1-2010Dining AreaFor Hotel</v>
      </c>
      <c r="N74">
        <f>VLOOKUP(SpaceTypesTable[[#This Row],[LookupColumn]],InteriorLightingTable[],5,FALSE)</f>
        <v>0.82</v>
      </c>
      <c r="Q74">
        <v>0</v>
      </c>
      <c r="R74">
        <v>0.7</v>
      </c>
      <c r="S74">
        <v>0.2</v>
      </c>
      <c r="T74" t="s">
        <v>1939</v>
      </c>
      <c r="U74" t="s">
        <v>638</v>
      </c>
      <c r="V74" t="s">
        <v>546</v>
      </c>
      <c r="W74" t="s">
        <v>2171</v>
      </c>
      <c r="X74" s="70" t="str">
        <f>SpaceTypesTable[[#This Row],[Ventilation Standard]]&amp;SpaceTypesTable[[#This Row],[Ventilation Primary Space Type]]&amp;SpaceTypesTable[[#This Row],[Ventilation Secondary Space Type]]</f>
        <v>ASHRAE 62.1-2007Food and Beverage ServiceCafeteria/fast food dining</v>
      </c>
      <c r="Y74">
        <f>VLOOKUP(SpaceTypesTable[[#This Row],[Lookup]],VentilationStandardsTable[],6,FALSE)</f>
        <v>0.18</v>
      </c>
      <c r="Z74">
        <f>VLOOKUP(SpaceTypesTable[[#This Row],[Lookup]],VentilationStandardsTable[],5,FALSE)</f>
        <v>7.5</v>
      </c>
      <c r="AA74">
        <f>VLOOKUP(SpaceTypesTable[[#This Row],[Lookup]],VentilationStandardsTable[],7,FALSE)</f>
        <v>0</v>
      </c>
      <c r="AB74">
        <v>67</v>
      </c>
      <c r="AC74" t="s">
        <v>1991</v>
      </c>
      <c r="AD74" t="s">
        <v>1992</v>
      </c>
      <c r="AE74">
        <v>4.4600000000000001E-2</v>
      </c>
      <c r="AF74" t="s">
        <v>2001</v>
      </c>
      <c r="AH74" t="s">
        <v>997</v>
      </c>
      <c r="AI74" t="s">
        <v>997</v>
      </c>
      <c r="AJ74" t="s">
        <v>997</v>
      </c>
      <c r="AL74">
        <v>0.26</v>
      </c>
      <c r="AM74">
        <v>0</v>
      </c>
      <c r="AN74">
        <v>0.5</v>
      </c>
      <c r="AO74">
        <v>0</v>
      </c>
      <c r="AP74" t="s">
        <v>2060</v>
      </c>
      <c r="AQ74" t="s">
        <v>2027</v>
      </c>
      <c r="AR74" t="s">
        <v>2041</v>
      </c>
      <c r="AU74" t="s">
        <v>997</v>
      </c>
      <c r="BE74" t="s">
        <v>997</v>
      </c>
    </row>
    <row r="75" spans="1:57">
      <c r="C75" t="s">
        <v>2213</v>
      </c>
      <c r="D75" t="s">
        <v>790</v>
      </c>
      <c r="E75" t="s">
        <v>793</v>
      </c>
      <c r="F75" t="s">
        <v>820</v>
      </c>
      <c r="G75" t="s">
        <v>1025</v>
      </c>
      <c r="H75" t="s">
        <v>2195</v>
      </c>
      <c r="I75" t="s">
        <v>771</v>
      </c>
      <c r="J75" t="s">
        <v>751</v>
      </c>
      <c r="K75" t="str">
        <f>SpaceTypesTable[[#This Row],[Lighting Standard]]&amp;SpaceTypesTable[[#This Row],[Lighting Primary Space Type]]&amp;SpaceTypesTable[[#This Row],[Lighting Secondary Space Type]]</f>
        <v>ASHRAE 90.1-2010Dining AreaGeneral</v>
      </c>
      <c r="N75">
        <f>VLOOKUP(SpaceTypesTable[[#This Row],[LookupColumn]],InteriorLightingTable[],5,FALSE)</f>
        <v>0.65</v>
      </c>
      <c r="Q75">
        <v>0</v>
      </c>
      <c r="R75">
        <v>0.7</v>
      </c>
      <c r="S75">
        <v>0.2</v>
      </c>
      <c r="T75" t="s">
        <v>1946</v>
      </c>
      <c r="U75" t="s">
        <v>638</v>
      </c>
      <c r="V75" t="s">
        <v>546</v>
      </c>
      <c r="W75" t="s">
        <v>2171</v>
      </c>
      <c r="X75" s="70" t="str">
        <f>SpaceTypesTable[[#This Row],[Ventilation Standard]]&amp;SpaceTypesTable[[#This Row],[Ventilation Primary Space Type]]&amp;SpaceTypesTable[[#This Row],[Ventilation Secondary Space Type]]</f>
        <v>ASHRAE 62.1-2007Food and Beverage ServiceCafeteria/fast food dining</v>
      </c>
      <c r="Y75">
        <f>VLOOKUP(SpaceTypesTable[[#This Row],[Lookup]],VentilationStandardsTable[],6,FALSE)</f>
        <v>0.18</v>
      </c>
      <c r="Z75">
        <f>VLOOKUP(SpaceTypesTable[[#This Row],[Lookup]],VentilationStandardsTable[],5,FALSE)</f>
        <v>7.5</v>
      </c>
      <c r="AA75">
        <f>VLOOKUP(SpaceTypesTable[[#This Row],[Lookup]],VentilationStandardsTable[],7,FALSE)</f>
        <v>0</v>
      </c>
      <c r="AB75">
        <v>92.94</v>
      </c>
      <c r="AC75" t="s">
        <v>1981</v>
      </c>
      <c r="AD75" t="s">
        <v>1988</v>
      </c>
      <c r="AE75">
        <v>4.4600000000000001E-2</v>
      </c>
      <c r="AF75" t="s">
        <v>2006</v>
      </c>
      <c r="AH75" t="s">
        <v>997</v>
      </c>
      <c r="AI75" t="s">
        <v>997</v>
      </c>
      <c r="AJ75" t="s">
        <v>997</v>
      </c>
      <c r="AL75">
        <v>0.73</v>
      </c>
      <c r="AM75">
        <v>0</v>
      </c>
      <c r="AN75">
        <v>0.5</v>
      </c>
      <c r="AO75">
        <v>0</v>
      </c>
      <c r="AP75" t="s">
        <v>1925</v>
      </c>
      <c r="AQ75" t="s">
        <v>2031</v>
      </c>
      <c r="AR75" t="s">
        <v>2045</v>
      </c>
      <c r="AU75" t="s">
        <v>997</v>
      </c>
      <c r="BE75" t="s">
        <v>997</v>
      </c>
    </row>
    <row r="76" spans="1:57">
      <c r="C76" t="s">
        <v>2147</v>
      </c>
      <c r="D76" t="s">
        <v>790</v>
      </c>
      <c r="E76" t="s">
        <v>796</v>
      </c>
      <c r="F76" t="s">
        <v>835</v>
      </c>
      <c r="G76" t="s">
        <v>1025</v>
      </c>
      <c r="H76" t="s">
        <v>746</v>
      </c>
      <c r="I76" t="s">
        <v>771</v>
      </c>
      <c r="J76" t="s">
        <v>751</v>
      </c>
      <c r="K76" t="str">
        <f>SpaceTypesTable[[#This Row],[Lighting Standard]]&amp;SpaceTypesTable[[#This Row],[Lighting Primary Space Type]]&amp;SpaceTypesTable[[#This Row],[Lighting Secondary Space Type]]</f>
        <v>ASHRAE 90.1-2007Dining AreaGeneral</v>
      </c>
      <c r="N76">
        <f>VLOOKUP(SpaceTypesTable[[#This Row],[LookupColumn]],InteriorLightingTable[],5,FALSE)</f>
        <v>0.9</v>
      </c>
      <c r="Q76">
        <v>0</v>
      </c>
      <c r="R76">
        <v>0.37</v>
      </c>
      <c r="S76">
        <v>0.2</v>
      </c>
      <c r="T76" t="s">
        <v>1947</v>
      </c>
      <c r="U76" t="s">
        <v>637</v>
      </c>
      <c r="V76" t="s">
        <v>546</v>
      </c>
      <c r="W76" t="s">
        <v>2171</v>
      </c>
      <c r="X76" s="70" t="str">
        <f>SpaceTypesTable[[#This Row],[Ventilation Standard]]&amp;SpaceTypesTable[[#This Row],[Ventilation Primary Space Type]]&amp;SpaceTypesTable[[#This Row],[Ventilation Secondary Space Type]]</f>
        <v>ASHRAE 62.1-2004Food and Beverage ServiceCafeteria/fast food dining</v>
      </c>
      <c r="Y76">
        <f>VLOOKUP(SpaceTypesTable[[#This Row],[Lookup]],VentilationStandardsTable[],6,FALSE)</f>
        <v>0.18</v>
      </c>
      <c r="Z76">
        <f>VLOOKUP(SpaceTypesTable[[#This Row],[Lookup]],VentilationStandardsTable[],5,FALSE)</f>
        <v>7.5</v>
      </c>
      <c r="AA76">
        <f>VLOOKUP(SpaceTypesTable[[#This Row],[Lookup]],VentilationStandardsTable[],7,FALSE)</f>
        <v>0</v>
      </c>
      <c r="AB76">
        <v>66.67</v>
      </c>
      <c r="AC76" t="s">
        <v>1980</v>
      </c>
      <c r="AD76" t="s">
        <v>2103</v>
      </c>
      <c r="AE76">
        <v>4.4600000000000001E-2</v>
      </c>
      <c r="AF76" t="s">
        <v>2007</v>
      </c>
      <c r="AH76" t="s">
        <v>997</v>
      </c>
      <c r="AI76" t="s">
        <v>997</v>
      </c>
      <c r="AJ76" t="s">
        <v>997</v>
      </c>
      <c r="AL76">
        <v>1.72</v>
      </c>
      <c r="AM76">
        <v>0</v>
      </c>
      <c r="AN76">
        <v>0.5</v>
      </c>
      <c r="AO76">
        <v>0</v>
      </c>
      <c r="AP76" t="s">
        <v>2064</v>
      </c>
      <c r="AQ76" t="s">
        <v>2032</v>
      </c>
      <c r="AR76" t="s">
        <v>2046</v>
      </c>
      <c r="AU76" t="str">
        <f>IF(SpaceTypesTable[[#This Row],[Peak Flow Rate (gal/h)]]=0,"",SpaceTypesTable[[#This Row],[Peak Flow Rate (gal/h)]]/SpaceTypesTable[[#This Row],[area (ft^2)]])</f>
        <v/>
      </c>
      <c r="BE76" t="str">
        <f t="shared" ref="BE76:BE87" si="7">IF(ISBLANK(BD76),"",BD76/(BA76/AZ76))</f>
        <v/>
      </c>
    </row>
    <row r="77" spans="1:57">
      <c r="A77" t="s">
        <v>355</v>
      </c>
      <c r="B77">
        <v>192</v>
      </c>
      <c r="C77" t="s">
        <v>2144</v>
      </c>
      <c r="D77" t="s">
        <v>790</v>
      </c>
      <c r="E77" t="s">
        <v>796</v>
      </c>
      <c r="F77" t="s">
        <v>835</v>
      </c>
      <c r="G77" t="s">
        <v>1025</v>
      </c>
      <c r="K77" t="str">
        <f>SpaceTypesTable[[#This Row],[Lighting Standard]]&amp;SpaceTypesTable[[#This Row],[Lighting Primary Space Type]]&amp;SpaceTypesTable[[#This Row],[Lighting Secondary Space Type]]</f>
        <v/>
      </c>
      <c r="N77">
        <v>1.4</v>
      </c>
      <c r="Q77">
        <v>0</v>
      </c>
      <c r="R77">
        <v>0.37</v>
      </c>
      <c r="S77">
        <v>0.2</v>
      </c>
      <c r="T77" t="s">
        <v>1947</v>
      </c>
      <c r="U77" t="s">
        <v>636</v>
      </c>
      <c r="V77" t="s">
        <v>546</v>
      </c>
      <c r="W77" t="s">
        <v>548</v>
      </c>
      <c r="X77" s="70" t="str">
        <f>SpaceTypesTable[[#This Row],[Ventilation Standard]]&amp;SpaceTypesTable[[#This Row],[Ventilation Primary Space Type]]&amp;SpaceTypesTable[[#This Row],[Ventilation Secondary Space Type]]</f>
        <v>ASHRAE 62.1-1999Food and Beverage ServiceCafeteria, fast food</v>
      </c>
      <c r="Y77">
        <f>VLOOKUP(SpaceTypesTable[[#This Row],[Lookup]],VentilationStandardsTable[],6,FALSE)</f>
        <v>0</v>
      </c>
      <c r="Z77">
        <f>VLOOKUP(SpaceTypesTable[[#This Row],[Lookup]],VentilationStandardsTable[],5,FALSE)</f>
        <v>20</v>
      </c>
      <c r="AA77">
        <f>VLOOKUP(SpaceTypesTable[[#This Row],[Lookup]],VentilationStandardsTable[],7,FALSE)</f>
        <v>0</v>
      </c>
      <c r="AB77">
        <v>66.67</v>
      </c>
      <c r="AC77" t="s">
        <v>1980</v>
      </c>
      <c r="AD77" t="s">
        <v>2103</v>
      </c>
      <c r="AE77">
        <v>0.22320000000000001</v>
      </c>
      <c r="AF77" t="s">
        <v>2007</v>
      </c>
      <c r="AH77" t="s">
        <v>997</v>
      </c>
      <c r="AI77" t="s">
        <v>997</v>
      </c>
      <c r="AJ77" t="s">
        <v>997</v>
      </c>
      <c r="AL77">
        <v>2.36</v>
      </c>
      <c r="AM77">
        <v>0</v>
      </c>
      <c r="AN77">
        <v>0.5</v>
      </c>
      <c r="AO77">
        <v>0</v>
      </c>
      <c r="AP77" t="s">
        <v>2064</v>
      </c>
      <c r="AQ77" t="s">
        <v>2032</v>
      </c>
      <c r="AR77" t="s">
        <v>2046</v>
      </c>
      <c r="AU77" t="str">
        <f>IF(SpaceTypesTable[[#This Row],[Peak Flow Rate (gal/h)]]=0,"",SpaceTypesTable[[#This Row],[Peak Flow Rate (gal/h)]]/SpaceTypesTable[[#This Row],[area (ft^2)]])</f>
        <v/>
      </c>
      <c r="BE77" t="str">
        <f t="shared" si="7"/>
        <v/>
      </c>
    </row>
    <row r="78" spans="1:57">
      <c r="A78" t="s">
        <v>530</v>
      </c>
      <c r="B78">
        <v>87</v>
      </c>
      <c r="C78" t="s">
        <v>2145</v>
      </c>
      <c r="D78" t="s">
        <v>790</v>
      </c>
      <c r="E78" t="s">
        <v>796</v>
      </c>
      <c r="F78" t="s">
        <v>835</v>
      </c>
      <c r="G78" t="s">
        <v>1025</v>
      </c>
      <c r="H78" t="s">
        <v>745</v>
      </c>
      <c r="I78" t="s">
        <v>771</v>
      </c>
      <c r="J78" t="s">
        <v>751</v>
      </c>
      <c r="K78" t="str">
        <f>SpaceTypesTable[[#This Row],[Lighting Standard]]&amp;SpaceTypesTable[[#This Row],[Lighting Primary Space Type]]&amp;SpaceTypesTable[[#This Row],[Lighting Secondary Space Type]]</f>
        <v>ASHRAE 90.1-2004Dining AreaGeneral</v>
      </c>
      <c r="N78">
        <f>VLOOKUP(SpaceTypesTable[[#This Row],[LookupColumn]],InteriorLightingTable[],5,FALSE)</f>
        <v>0.9</v>
      </c>
      <c r="Q78">
        <v>0</v>
      </c>
      <c r="R78">
        <v>0.37</v>
      </c>
      <c r="S78">
        <v>0.2</v>
      </c>
      <c r="T78" t="s">
        <v>1947</v>
      </c>
      <c r="U78" t="s">
        <v>636</v>
      </c>
      <c r="V78" t="s">
        <v>546</v>
      </c>
      <c r="W78" t="s">
        <v>548</v>
      </c>
      <c r="X78" s="70" t="str">
        <f>SpaceTypesTable[[#This Row],[Ventilation Standard]]&amp;SpaceTypesTable[[#This Row],[Ventilation Primary Space Type]]&amp;SpaceTypesTable[[#This Row],[Ventilation Secondary Space Type]]</f>
        <v>ASHRAE 62.1-1999Food and Beverage ServiceCafeteria, fast food</v>
      </c>
      <c r="Y78">
        <f>VLOOKUP(SpaceTypesTable[[#This Row],[Lookup]],VentilationStandardsTable[],6,FALSE)</f>
        <v>0</v>
      </c>
      <c r="Z78">
        <f>VLOOKUP(SpaceTypesTable[[#This Row],[Lookup]],VentilationStandardsTable[],5,FALSE)</f>
        <v>20</v>
      </c>
      <c r="AA78">
        <f>VLOOKUP(SpaceTypesTable[[#This Row],[Lookup]],VentilationStandardsTable[],7,FALSE)</f>
        <v>0</v>
      </c>
      <c r="AB78">
        <v>66.67</v>
      </c>
      <c r="AC78" t="s">
        <v>1980</v>
      </c>
      <c r="AD78" t="s">
        <v>2103</v>
      </c>
      <c r="AE78">
        <v>5.9499999999999997E-2</v>
      </c>
      <c r="AF78" t="s">
        <v>2007</v>
      </c>
      <c r="AH78" t="s">
        <v>997</v>
      </c>
      <c r="AI78" t="s">
        <v>997</v>
      </c>
      <c r="AJ78" t="s">
        <v>997</v>
      </c>
      <c r="AL78">
        <v>2.36</v>
      </c>
      <c r="AM78">
        <v>0</v>
      </c>
      <c r="AN78">
        <v>0.5</v>
      </c>
      <c r="AO78">
        <v>0</v>
      </c>
      <c r="AP78" t="s">
        <v>2064</v>
      </c>
      <c r="AQ78" t="s">
        <v>2032</v>
      </c>
      <c r="AR78" t="s">
        <v>2046</v>
      </c>
      <c r="AU78" t="str">
        <f>IF(SpaceTypesTable[[#This Row],[Peak Flow Rate (gal/h)]]=0,"",SpaceTypesTable[[#This Row],[Peak Flow Rate (gal/h)]]/SpaceTypesTable[[#This Row],[area (ft^2)]])</f>
        <v/>
      </c>
      <c r="BE78" t="str">
        <f t="shared" si="7"/>
        <v/>
      </c>
    </row>
    <row r="79" spans="1:57">
      <c r="A79" t="s">
        <v>329</v>
      </c>
      <c r="B79">
        <v>321</v>
      </c>
      <c r="C79" t="s">
        <v>2146</v>
      </c>
      <c r="D79" t="s">
        <v>791</v>
      </c>
      <c r="E79" t="s">
        <v>796</v>
      </c>
      <c r="F79" t="s">
        <v>835</v>
      </c>
      <c r="G79" t="s">
        <v>1025</v>
      </c>
      <c r="H79" t="s">
        <v>987</v>
      </c>
      <c r="I79" t="s">
        <v>771</v>
      </c>
      <c r="J79" t="s">
        <v>751</v>
      </c>
      <c r="K79" t="str">
        <f>SpaceTypesTable[[#This Row],[Lighting Standard]]&amp;SpaceTypesTable[[#This Row],[Lighting Primary Space Type]]&amp;SpaceTypesTable[[#This Row],[Lighting Secondary Space Type]]</f>
        <v>ASHRAE 189.1-2009Dining AreaGeneral</v>
      </c>
      <c r="N79">
        <f>VLOOKUP(SpaceTypesTable[[#This Row],[LookupColumn]],InteriorLightingTable[],5,FALSE)</f>
        <v>0.81</v>
      </c>
      <c r="Q79">
        <v>0</v>
      </c>
      <c r="R79">
        <v>0.37</v>
      </c>
      <c r="S79">
        <v>0.2</v>
      </c>
      <c r="T79" t="s">
        <v>1947</v>
      </c>
      <c r="U79" t="s">
        <v>636</v>
      </c>
      <c r="V79" t="s">
        <v>546</v>
      </c>
      <c r="W79" t="s">
        <v>548</v>
      </c>
      <c r="X79" s="70" t="str">
        <f>SpaceTypesTable[[#This Row],[Ventilation Standard]]&amp;SpaceTypesTable[[#This Row],[Ventilation Primary Space Type]]&amp;SpaceTypesTable[[#This Row],[Ventilation Secondary Space Type]]</f>
        <v>ASHRAE 62.1-1999Food and Beverage ServiceCafeteria, fast food</v>
      </c>
      <c r="Y79">
        <f>VLOOKUP(SpaceTypesTable[[#This Row],[Lookup]],VentilationStandardsTable[],6,FALSE)</f>
        <v>0</v>
      </c>
      <c r="Z79">
        <f>VLOOKUP(SpaceTypesTable[[#This Row],[Lookup]],VentilationStandardsTable[],5,FALSE)</f>
        <v>20</v>
      </c>
      <c r="AA79">
        <f>VLOOKUP(SpaceTypesTable[[#This Row],[Lookup]],VentilationStandardsTable[],7,FALSE)</f>
        <v>0</v>
      </c>
      <c r="AB79">
        <v>66.67</v>
      </c>
      <c r="AC79" t="s">
        <v>1980</v>
      </c>
      <c r="AD79" t="s">
        <v>2103</v>
      </c>
      <c r="AE79">
        <v>5.9499999999999997E-2</v>
      </c>
      <c r="AF79" t="s">
        <v>2007</v>
      </c>
      <c r="AH79" t="s">
        <v>997</v>
      </c>
      <c r="AI79" t="s">
        <v>997</v>
      </c>
      <c r="AJ79" t="s">
        <v>997</v>
      </c>
      <c r="AL79">
        <v>1.72</v>
      </c>
      <c r="AM79">
        <v>0</v>
      </c>
      <c r="AN79">
        <v>0.5</v>
      </c>
      <c r="AO79">
        <v>0</v>
      </c>
      <c r="AP79" t="s">
        <v>2064</v>
      </c>
      <c r="AQ79" t="s">
        <v>2032</v>
      </c>
      <c r="AR79" t="s">
        <v>2046</v>
      </c>
      <c r="AU79" t="str">
        <f>IF(SpaceTypesTable[[#This Row],[Peak Flow Rate (gal/h)]]=0,"",SpaceTypesTable[[#This Row],[Peak Flow Rate (gal/h)]]/SpaceTypesTable[[#This Row],[area (ft^2)]])</f>
        <v/>
      </c>
      <c r="BE79" t="str">
        <f t="shared" si="7"/>
        <v/>
      </c>
    </row>
    <row r="80" spans="1:57">
      <c r="A80" t="s">
        <v>509</v>
      </c>
      <c r="B80">
        <v>457</v>
      </c>
      <c r="C80" t="s">
        <v>2146</v>
      </c>
      <c r="D80" t="s">
        <v>792</v>
      </c>
      <c r="E80" t="s">
        <v>796</v>
      </c>
      <c r="F80" t="s">
        <v>835</v>
      </c>
      <c r="G80" t="s">
        <v>1025</v>
      </c>
      <c r="H80" t="s">
        <v>987</v>
      </c>
      <c r="I80" t="s">
        <v>771</v>
      </c>
      <c r="J80" t="s">
        <v>751</v>
      </c>
      <c r="K80" t="str">
        <f>SpaceTypesTable[[#This Row],[Lighting Standard]]&amp;SpaceTypesTable[[#This Row],[Lighting Primary Space Type]]&amp;SpaceTypesTable[[#This Row],[Lighting Secondary Space Type]]</f>
        <v>ASHRAE 189.1-2009Dining AreaGeneral</v>
      </c>
      <c r="N80">
        <f>VLOOKUP(SpaceTypesTable[[#This Row],[LookupColumn]],InteriorLightingTable[],5,FALSE)</f>
        <v>0.81</v>
      </c>
      <c r="Q80">
        <v>0</v>
      </c>
      <c r="R80">
        <v>0.37</v>
      </c>
      <c r="S80">
        <v>0.2</v>
      </c>
      <c r="T80" t="s">
        <v>1947</v>
      </c>
      <c r="U80" t="s">
        <v>636</v>
      </c>
      <c r="V80" t="s">
        <v>546</v>
      </c>
      <c r="W80" t="s">
        <v>548</v>
      </c>
      <c r="X80" s="70" t="str">
        <f>SpaceTypesTable[[#This Row],[Ventilation Standard]]&amp;SpaceTypesTable[[#This Row],[Ventilation Primary Space Type]]&amp;SpaceTypesTable[[#This Row],[Ventilation Secondary Space Type]]</f>
        <v>ASHRAE 62.1-1999Food and Beverage ServiceCafeteria, fast food</v>
      </c>
      <c r="Y80">
        <f>VLOOKUP(SpaceTypesTable[[#This Row],[Lookup]],VentilationStandardsTable[],6,FALSE)</f>
        <v>0</v>
      </c>
      <c r="Z80">
        <f>VLOOKUP(SpaceTypesTable[[#This Row],[Lookup]],VentilationStandardsTable[],5,FALSE)</f>
        <v>20</v>
      </c>
      <c r="AA80">
        <f>VLOOKUP(SpaceTypesTable[[#This Row],[Lookup]],VentilationStandardsTable[],7,FALSE)</f>
        <v>0</v>
      </c>
      <c r="AB80">
        <v>66.67</v>
      </c>
      <c r="AC80" t="s">
        <v>1980</v>
      </c>
      <c r="AD80" t="s">
        <v>2103</v>
      </c>
      <c r="AE80">
        <v>4.4600000000000001E-2</v>
      </c>
      <c r="AF80" t="s">
        <v>2007</v>
      </c>
      <c r="AH80" t="s">
        <v>997</v>
      </c>
      <c r="AI80" t="s">
        <v>997</v>
      </c>
      <c r="AJ80" t="s">
        <v>997</v>
      </c>
      <c r="AL80">
        <v>1.72</v>
      </c>
      <c r="AM80">
        <v>0</v>
      </c>
      <c r="AN80">
        <v>0.5</v>
      </c>
      <c r="AO80">
        <v>0</v>
      </c>
      <c r="AP80" t="s">
        <v>2064</v>
      </c>
      <c r="AQ80" t="s">
        <v>2032</v>
      </c>
      <c r="AR80" t="s">
        <v>2046</v>
      </c>
      <c r="AU80" t="str">
        <f>IF(SpaceTypesTable[[#This Row],[Peak Flow Rate (gal/h)]]=0,"",SpaceTypesTable[[#This Row],[Peak Flow Rate (gal/h)]]/SpaceTypesTable[[#This Row],[area (ft^2)]])</f>
        <v/>
      </c>
      <c r="BE80" t="str">
        <f t="shared" si="7"/>
        <v/>
      </c>
    </row>
    <row r="81" spans="1:57">
      <c r="A81" t="s">
        <v>223</v>
      </c>
      <c r="B81">
        <v>136</v>
      </c>
      <c r="C81" t="s">
        <v>2143</v>
      </c>
      <c r="D81" t="s">
        <v>790</v>
      </c>
      <c r="E81" t="s">
        <v>796</v>
      </c>
      <c r="F81" t="s">
        <v>835</v>
      </c>
      <c r="G81" t="s">
        <v>1025</v>
      </c>
      <c r="K81" t="str">
        <f>SpaceTypesTable[[#This Row],[Lighting Standard]]&amp;SpaceTypesTable[[#This Row],[Lighting Primary Space Type]]&amp;SpaceTypesTable[[#This Row],[Lighting Secondary Space Type]]</f>
        <v/>
      </c>
      <c r="N81">
        <v>3.7000000000000006</v>
      </c>
      <c r="Q81">
        <v>0</v>
      </c>
      <c r="R81">
        <v>0.37</v>
      </c>
      <c r="S81">
        <v>0.2</v>
      </c>
      <c r="T81" t="s">
        <v>1947</v>
      </c>
      <c r="U81" t="s">
        <v>636</v>
      </c>
      <c r="V81" t="s">
        <v>546</v>
      </c>
      <c r="W81" t="s">
        <v>548</v>
      </c>
      <c r="X81" s="70" t="str">
        <f>SpaceTypesTable[[#This Row],[Ventilation Standard]]&amp;SpaceTypesTable[[#This Row],[Ventilation Primary Space Type]]&amp;SpaceTypesTable[[#This Row],[Ventilation Secondary Space Type]]</f>
        <v>ASHRAE 62.1-1999Food and Beverage ServiceCafeteria, fast food</v>
      </c>
      <c r="Y81">
        <f>VLOOKUP(SpaceTypesTable[[#This Row],[Lookup]],VentilationStandardsTable[],6,FALSE)</f>
        <v>0</v>
      </c>
      <c r="Z81">
        <f>VLOOKUP(SpaceTypesTable[[#This Row],[Lookup]],VentilationStandardsTable[],5,FALSE)</f>
        <v>20</v>
      </c>
      <c r="AA81">
        <f>VLOOKUP(SpaceTypesTable[[#This Row],[Lookup]],VentilationStandardsTable[],7,FALSE)</f>
        <v>0</v>
      </c>
      <c r="AB81">
        <v>66.67</v>
      </c>
      <c r="AC81" t="s">
        <v>1980</v>
      </c>
      <c r="AD81" t="s">
        <v>2103</v>
      </c>
      <c r="AE81">
        <v>0.22320000000000001</v>
      </c>
      <c r="AF81" t="s">
        <v>2007</v>
      </c>
      <c r="AH81" t="s">
        <v>997</v>
      </c>
      <c r="AI81" t="s">
        <v>997</v>
      </c>
      <c r="AJ81" t="s">
        <v>997</v>
      </c>
      <c r="AL81">
        <v>2.36</v>
      </c>
      <c r="AM81">
        <v>0</v>
      </c>
      <c r="AN81">
        <v>0.5</v>
      </c>
      <c r="AO81">
        <v>0</v>
      </c>
      <c r="AP81" t="s">
        <v>2064</v>
      </c>
      <c r="AQ81" t="s">
        <v>2032</v>
      </c>
      <c r="AR81" t="s">
        <v>2046</v>
      </c>
      <c r="AU81" t="str">
        <f>IF(SpaceTypesTable[[#This Row],[Peak Flow Rate (gal/h)]]=0,"",SpaceTypesTable[[#This Row],[Peak Flow Rate (gal/h)]]/SpaceTypesTable[[#This Row],[area (ft^2)]])</f>
        <v/>
      </c>
      <c r="BE81" t="str">
        <f t="shared" si="7"/>
        <v/>
      </c>
    </row>
    <row r="82" spans="1:57">
      <c r="C82" t="s">
        <v>2147</v>
      </c>
      <c r="D82" t="s">
        <v>790</v>
      </c>
      <c r="E82" t="s">
        <v>799</v>
      </c>
      <c r="F82" t="s">
        <v>835</v>
      </c>
      <c r="G82" t="s">
        <v>1025</v>
      </c>
      <c r="H82" t="s">
        <v>746</v>
      </c>
      <c r="I82" t="s">
        <v>771</v>
      </c>
      <c r="J82" t="s">
        <v>751</v>
      </c>
      <c r="K82" t="str">
        <f>SpaceTypesTable[[#This Row],[Lighting Standard]]&amp;SpaceTypesTable[[#This Row],[Lighting Primary Space Type]]&amp;SpaceTypesTable[[#This Row],[Lighting Secondary Space Type]]</f>
        <v>ASHRAE 90.1-2007Dining AreaGeneral</v>
      </c>
      <c r="N82">
        <f>VLOOKUP(SpaceTypesTable[[#This Row],[LookupColumn]],InteriorLightingTable[],5,FALSE)</f>
        <v>0.9</v>
      </c>
      <c r="Q82">
        <v>0</v>
      </c>
      <c r="R82">
        <v>0.37</v>
      </c>
      <c r="S82">
        <v>0.2</v>
      </c>
      <c r="T82" t="s">
        <v>1950</v>
      </c>
      <c r="U82" t="s">
        <v>637</v>
      </c>
      <c r="V82" t="s">
        <v>546</v>
      </c>
      <c r="W82" t="s">
        <v>2171</v>
      </c>
      <c r="X82" s="70" t="str">
        <f>SpaceTypesTable[[#This Row],[Ventilation Standard]]&amp;SpaceTypesTable[[#This Row],[Ventilation Primary Space Type]]&amp;SpaceTypesTable[[#This Row],[Ventilation Secondary Space Type]]</f>
        <v>ASHRAE 62.1-2004Food and Beverage ServiceCafeteria/fast food dining</v>
      </c>
      <c r="Y82">
        <f>VLOOKUP(SpaceTypesTable[[#This Row],[Lookup]],VentilationStandardsTable[],6,FALSE)</f>
        <v>0.18</v>
      </c>
      <c r="Z82">
        <f>VLOOKUP(SpaceTypesTable[[#This Row],[Lookup]],VentilationStandardsTable[],5,FALSE)</f>
        <v>7.5</v>
      </c>
      <c r="AA82">
        <f>VLOOKUP(SpaceTypesTable[[#This Row],[Lookup]],VentilationStandardsTable[],7,FALSE)</f>
        <v>0</v>
      </c>
      <c r="AB82">
        <v>66.84</v>
      </c>
      <c r="AC82" t="s">
        <v>1972</v>
      </c>
      <c r="AD82" t="s">
        <v>2106</v>
      </c>
      <c r="AE82">
        <v>4.4600000000000001E-2</v>
      </c>
      <c r="AF82" t="s">
        <v>2010</v>
      </c>
      <c r="AH82" t="s">
        <v>997</v>
      </c>
      <c r="AI82" t="s">
        <v>997</v>
      </c>
      <c r="AJ82" t="s">
        <v>997</v>
      </c>
      <c r="AL82">
        <v>1.3</v>
      </c>
      <c r="AM82">
        <v>0</v>
      </c>
      <c r="AN82">
        <v>0.5</v>
      </c>
      <c r="AO82">
        <v>0</v>
      </c>
      <c r="AP82" t="s">
        <v>2067</v>
      </c>
      <c r="AQ82" t="s">
        <v>2035</v>
      </c>
      <c r="AR82" t="s">
        <v>2049</v>
      </c>
      <c r="AU82" t="str">
        <f>IF(SpaceTypesTable[[#This Row],[Peak Flow Rate (gal/h)]]=0,"",SpaceTypesTable[[#This Row],[Peak Flow Rate (gal/h)]]/SpaceTypesTable[[#This Row],[area (ft^2)]])</f>
        <v/>
      </c>
      <c r="BE82" t="str">
        <f t="shared" si="7"/>
        <v/>
      </c>
    </row>
    <row r="83" spans="1:57">
      <c r="A83" t="s">
        <v>304</v>
      </c>
      <c r="B83">
        <v>79</v>
      </c>
      <c r="C83" t="s">
        <v>2144</v>
      </c>
      <c r="D83" t="s">
        <v>790</v>
      </c>
      <c r="E83" t="s">
        <v>799</v>
      </c>
      <c r="F83" t="s">
        <v>835</v>
      </c>
      <c r="G83" t="s">
        <v>1025</v>
      </c>
      <c r="K83" t="str">
        <f>SpaceTypesTable[[#This Row],[Lighting Standard]]&amp;SpaceTypesTable[[#This Row],[Lighting Primary Space Type]]&amp;SpaceTypesTable[[#This Row],[Lighting Secondary Space Type]]</f>
        <v/>
      </c>
      <c r="N83">
        <v>1.34</v>
      </c>
      <c r="Q83">
        <v>0</v>
      </c>
      <c r="R83">
        <v>0.37</v>
      </c>
      <c r="S83">
        <v>0.2</v>
      </c>
      <c r="T83" t="s">
        <v>1950</v>
      </c>
      <c r="U83" t="s">
        <v>636</v>
      </c>
      <c r="V83" t="s">
        <v>546</v>
      </c>
      <c r="W83" t="s">
        <v>548</v>
      </c>
      <c r="X83" s="70" t="str">
        <f>SpaceTypesTable[[#This Row],[Ventilation Standard]]&amp;SpaceTypesTable[[#This Row],[Ventilation Primary Space Type]]&amp;SpaceTypesTable[[#This Row],[Ventilation Secondary Space Type]]</f>
        <v>ASHRAE 62.1-1999Food and Beverage ServiceCafeteria, fast food</v>
      </c>
      <c r="Y83">
        <f>VLOOKUP(SpaceTypesTable[[#This Row],[Lookup]],VentilationStandardsTable[],6,FALSE)</f>
        <v>0</v>
      </c>
      <c r="Z83">
        <f>VLOOKUP(SpaceTypesTable[[#This Row],[Lookup]],VentilationStandardsTable[],5,FALSE)</f>
        <v>20</v>
      </c>
      <c r="AA83">
        <f>VLOOKUP(SpaceTypesTable[[#This Row],[Lookup]],VentilationStandardsTable[],7,FALSE)</f>
        <v>0</v>
      </c>
      <c r="AB83">
        <v>66.84</v>
      </c>
      <c r="AC83" t="s">
        <v>1972</v>
      </c>
      <c r="AD83" t="s">
        <v>2106</v>
      </c>
      <c r="AE83">
        <v>0.22320000000000001</v>
      </c>
      <c r="AF83" t="s">
        <v>2010</v>
      </c>
      <c r="AH83" t="s">
        <v>997</v>
      </c>
      <c r="AI83" t="s">
        <v>997</v>
      </c>
      <c r="AJ83" t="s">
        <v>997</v>
      </c>
      <c r="AL83">
        <v>1.79</v>
      </c>
      <c r="AM83">
        <v>0</v>
      </c>
      <c r="AN83">
        <v>0.5</v>
      </c>
      <c r="AO83">
        <v>0</v>
      </c>
      <c r="AP83" t="s">
        <v>2067</v>
      </c>
      <c r="AQ83" t="s">
        <v>2035</v>
      </c>
      <c r="AR83" t="s">
        <v>2049</v>
      </c>
      <c r="AU83" t="str">
        <f>IF(SpaceTypesTable[[#This Row],[Peak Flow Rate (gal/h)]]=0,"",SpaceTypesTable[[#This Row],[Peak Flow Rate (gal/h)]]/SpaceTypesTable[[#This Row],[area (ft^2)]])</f>
        <v/>
      </c>
      <c r="BE83" t="str">
        <f t="shared" si="7"/>
        <v/>
      </c>
    </row>
    <row r="84" spans="1:57">
      <c r="A84" t="s">
        <v>254</v>
      </c>
      <c r="B84">
        <v>459</v>
      </c>
      <c r="C84" t="s">
        <v>2145</v>
      </c>
      <c r="D84" t="s">
        <v>790</v>
      </c>
      <c r="E84" t="s">
        <v>799</v>
      </c>
      <c r="F84" t="s">
        <v>835</v>
      </c>
      <c r="G84" t="s">
        <v>1025</v>
      </c>
      <c r="H84" t="s">
        <v>745</v>
      </c>
      <c r="I84" t="s">
        <v>771</v>
      </c>
      <c r="J84" t="s">
        <v>751</v>
      </c>
      <c r="K84" t="str">
        <f>SpaceTypesTable[[#This Row],[Lighting Standard]]&amp;SpaceTypesTable[[#This Row],[Lighting Primary Space Type]]&amp;SpaceTypesTable[[#This Row],[Lighting Secondary Space Type]]</f>
        <v>ASHRAE 90.1-2004Dining AreaGeneral</v>
      </c>
      <c r="N84">
        <f>VLOOKUP(SpaceTypesTable[[#This Row],[LookupColumn]],InteriorLightingTable[],5,FALSE)</f>
        <v>0.9</v>
      </c>
      <c r="Q84">
        <v>0</v>
      </c>
      <c r="R84">
        <v>0.37</v>
      </c>
      <c r="S84">
        <v>0.2</v>
      </c>
      <c r="T84" t="s">
        <v>1950</v>
      </c>
      <c r="U84" t="s">
        <v>636</v>
      </c>
      <c r="V84" t="s">
        <v>546</v>
      </c>
      <c r="W84" t="s">
        <v>548</v>
      </c>
      <c r="X84" s="70" t="str">
        <f>SpaceTypesTable[[#This Row],[Ventilation Standard]]&amp;SpaceTypesTable[[#This Row],[Ventilation Primary Space Type]]&amp;SpaceTypesTable[[#This Row],[Ventilation Secondary Space Type]]</f>
        <v>ASHRAE 62.1-1999Food and Beverage ServiceCafeteria, fast food</v>
      </c>
      <c r="Y84">
        <f>VLOOKUP(SpaceTypesTable[[#This Row],[Lookup]],VentilationStandardsTable[],6,FALSE)</f>
        <v>0</v>
      </c>
      <c r="Z84">
        <f>VLOOKUP(SpaceTypesTable[[#This Row],[Lookup]],VentilationStandardsTable[],5,FALSE)</f>
        <v>20</v>
      </c>
      <c r="AA84">
        <f>VLOOKUP(SpaceTypesTable[[#This Row],[Lookup]],VentilationStandardsTable[],7,FALSE)</f>
        <v>0</v>
      </c>
      <c r="AB84">
        <v>66.84</v>
      </c>
      <c r="AC84" t="s">
        <v>1972</v>
      </c>
      <c r="AD84" t="s">
        <v>2106</v>
      </c>
      <c r="AE84">
        <v>5.9499999999999997E-2</v>
      </c>
      <c r="AF84" t="s">
        <v>2010</v>
      </c>
      <c r="AH84" t="s">
        <v>997</v>
      </c>
      <c r="AI84" t="s">
        <v>997</v>
      </c>
      <c r="AJ84" t="s">
        <v>997</v>
      </c>
      <c r="AL84">
        <v>1.79</v>
      </c>
      <c r="AM84">
        <v>0</v>
      </c>
      <c r="AN84">
        <v>0.5</v>
      </c>
      <c r="AO84">
        <v>0</v>
      </c>
      <c r="AP84" t="s">
        <v>2067</v>
      </c>
      <c r="AQ84" t="s">
        <v>2035</v>
      </c>
      <c r="AR84" t="s">
        <v>2049</v>
      </c>
      <c r="AU84" t="str">
        <f>IF(SpaceTypesTable[[#This Row],[Peak Flow Rate (gal/h)]]=0,"",SpaceTypesTable[[#This Row],[Peak Flow Rate (gal/h)]]/SpaceTypesTable[[#This Row],[area (ft^2)]])</f>
        <v/>
      </c>
      <c r="BE84" t="str">
        <f t="shared" si="7"/>
        <v/>
      </c>
    </row>
    <row r="85" spans="1:57">
      <c r="A85" t="s">
        <v>293</v>
      </c>
      <c r="B85">
        <v>69</v>
      </c>
      <c r="C85" t="s">
        <v>2146</v>
      </c>
      <c r="D85" t="s">
        <v>791</v>
      </c>
      <c r="E85" t="s">
        <v>799</v>
      </c>
      <c r="F85" t="s">
        <v>835</v>
      </c>
      <c r="G85" t="s">
        <v>1025</v>
      </c>
      <c r="H85" t="s">
        <v>987</v>
      </c>
      <c r="I85" t="s">
        <v>771</v>
      </c>
      <c r="J85" t="s">
        <v>751</v>
      </c>
      <c r="K85" t="str">
        <f>SpaceTypesTable[[#This Row],[Lighting Standard]]&amp;SpaceTypesTable[[#This Row],[Lighting Primary Space Type]]&amp;SpaceTypesTable[[#This Row],[Lighting Secondary Space Type]]</f>
        <v>ASHRAE 189.1-2009Dining AreaGeneral</v>
      </c>
      <c r="N85">
        <f>VLOOKUP(SpaceTypesTable[[#This Row],[LookupColumn]],InteriorLightingTable[],5,FALSE)</f>
        <v>0.81</v>
      </c>
      <c r="Q85">
        <v>0</v>
      </c>
      <c r="R85">
        <v>0.37</v>
      </c>
      <c r="S85">
        <v>0.2</v>
      </c>
      <c r="T85" t="s">
        <v>1950</v>
      </c>
      <c r="U85" t="s">
        <v>636</v>
      </c>
      <c r="V85" t="s">
        <v>546</v>
      </c>
      <c r="W85" t="s">
        <v>548</v>
      </c>
      <c r="X85" s="70" t="str">
        <f>SpaceTypesTable[[#This Row],[Ventilation Standard]]&amp;SpaceTypesTable[[#This Row],[Ventilation Primary Space Type]]&amp;SpaceTypesTable[[#This Row],[Ventilation Secondary Space Type]]</f>
        <v>ASHRAE 62.1-1999Food and Beverage ServiceCafeteria, fast food</v>
      </c>
      <c r="Y85">
        <f>VLOOKUP(SpaceTypesTable[[#This Row],[Lookup]],VentilationStandardsTable[],6,FALSE)</f>
        <v>0</v>
      </c>
      <c r="Z85">
        <f>VLOOKUP(SpaceTypesTable[[#This Row],[Lookup]],VentilationStandardsTable[],5,FALSE)</f>
        <v>20</v>
      </c>
      <c r="AA85">
        <f>VLOOKUP(SpaceTypesTable[[#This Row],[Lookup]],VentilationStandardsTable[],7,FALSE)</f>
        <v>0</v>
      </c>
      <c r="AB85">
        <v>66.84</v>
      </c>
      <c r="AC85" t="s">
        <v>1972</v>
      </c>
      <c r="AD85" t="s">
        <v>2106</v>
      </c>
      <c r="AE85">
        <v>5.9499999999999997E-2</v>
      </c>
      <c r="AF85" t="s">
        <v>2010</v>
      </c>
      <c r="AH85" t="s">
        <v>997</v>
      </c>
      <c r="AI85" t="s">
        <v>997</v>
      </c>
      <c r="AJ85" t="s">
        <v>997</v>
      </c>
      <c r="AL85">
        <v>1.3</v>
      </c>
      <c r="AM85">
        <v>0</v>
      </c>
      <c r="AN85">
        <v>0.5</v>
      </c>
      <c r="AO85">
        <v>0</v>
      </c>
      <c r="AP85" t="s">
        <v>2067</v>
      </c>
      <c r="AQ85" t="s">
        <v>2035</v>
      </c>
      <c r="AR85" t="s">
        <v>2049</v>
      </c>
      <c r="AU85" t="str">
        <f>IF(SpaceTypesTable[[#This Row],[Peak Flow Rate (gal/h)]]=0,"",SpaceTypesTable[[#This Row],[Peak Flow Rate (gal/h)]]/SpaceTypesTable[[#This Row],[area (ft^2)]])</f>
        <v/>
      </c>
      <c r="BE85" t="str">
        <f t="shared" si="7"/>
        <v/>
      </c>
    </row>
    <row r="86" spans="1:57">
      <c r="A86" t="s">
        <v>28</v>
      </c>
      <c r="B86">
        <v>424</v>
      </c>
      <c r="C86" t="s">
        <v>2146</v>
      </c>
      <c r="D86" t="s">
        <v>792</v>
      </c>
      <c r="E86" t="s">
        <v>799</v>
      </c>
      <c r="F86" t="s">
        <v>835</v>
      </c>
      <c r="G86" t="s">
        <v>1025</v>
      </c>
      <c r="H86" t="s">
        <v>987</v>
      </c>
      <c r="I86" t="s">
        <v>771</v>
      </c>
      <c r="J86" t="s">
        <v>751</v>
      </c>
      <c r="K86" t="str">
        <f>SpaceTypesTable[[#This Row],[Lighting Standard]]&amp;SpaceTypesTable[[#This Row],[Lighting Primary Space Type]]&amp;SpaceTypesTable[[#This Row],[Lighting Secondary Space Type]]</f>
        <v>ASHRAE 189.1-2009Dining AreaGeneral</v>
      </c>
      <c r="N86">
        <f>VLOOKUP(SpaceTypesTable[[#This Row],[LookupColumn]],InteriorLightingTable[],5,FALSE)</f>
        <v>0.81</v>
      </c>
      <c r="Q86">
        <v>0</v>
      </c>
      <c r="R86">
        <v>0.37</v>
      </c>
      <c r="S86">
        <v>0.2</v>
      </c>
      <c r="T86" t="s">
        <v>1950</v>
      </c>
      <c r="U86" t="s">
        <v>636</v>
      </c>
      <c r="V86" t="s">
        <v>546</v>
      </c>
      <c r="W86" t="s">
        <v>548</v>
      </c>
      <c r="X86" s="70" t="str">
        <f>SpaceTypesTable[[#This Row],[Ventilation Standard]]&amp;SpaceTypesTable[[#This Row],[Ventilation Primary Space Type]]&amp;SpaceTypesTable[[#This Row],[Ventilation Secondary Space Type]]</f>
        <v>ASHRAE 62.1-1999Food and Beverage ServiceCafeteria, fast food</v>
      </c>
      <c r="Y86">
        <f>VLOOKUP(SpaceTypesTable[[#This Row],[Lookup]],VentilationStandardsTable[],6,FALSE)</f>
        <v>0</v>
      </c>
      <c r="Z86">
        <f>VLOOKUP(SpaceTypesTable[[#This Row],[Lookup]],VentilationStandardsTable[],5,FALSE)</f>
        <v>20</v>
      </c>
      <c r="AA86">
        <f>VLOOKUP(SpaceTypesTable[[#This Row],[Lookup]],VentilationStandardsTable[],7,FALSE)</f>
        <v>0</v>
      </c>
      <c r="AB86">
        <v>66.84</v>
      </c>
      <c r="AC86" t="s">
        <v>1972</v>
      </c>
      <c r="AD86" t="s">
        <v>2106</v>
      </c>
      <c r="AE86">
        <v>4.4600000000000001E-2</v>
      </c>
      <c r="AF86" t="s">
        <v>2010</v>
      </c>
      <c r="AH86" t="s">
        <v>997</v>
      </c>
      <c r="AI86" t="s">
        <v>997</v>
      </c>
      <c r="AJ86" t="s">
        <v>997</v>
      </c>
      <c r="AL86">
        <v>1.3</v>
      </c>
      <c r="AM86">
        <v>0</v>
      </c>
      <c r="AN86">
        <v>0.5</v>
      </c>
      <c r="AO86">
        <v>0</v>
      </c>
      <c r="AP86" t="s">
        <v>2067</v>
      </c>
      <c r="AQ86" t="s">
        <v>2035</v>
      </c>
      <c r="AR86" t="s">
        <v>2049</v>
      </c>
      <c r="AU86" t="str">
        <f>IF(SpaceTypesTable[[#This Row],[Peak Flow Rate (gal/h)]]=0,"",SpaceTypesTable[[#This Row],[Peak Flow Rate (gal/h)]]/SpaceTypesTable[[#This Row],[area (ft^2)]])</f>
        <v/>
      </c>
      <c r="BE86" t="str">
        <f t="shared" si="7"/>
        <v/>
      </c>
    </row>
    <row r="87" spans="1:57">
      <c r="A87" t="s">
        <v>481</v>
      </c>
      <c r="B87">
        <v>426</v>
      </c>
      <c r="C87" t="s">
        <v>2143</v>
      </c>
      <c r="D87" t="s">
        <v>790</v>
      </c>
      <c r="E87" t="s">
        <v>799</v>
      </c>
      <c r="F87" t="s">
        <v>835</v>
      </c>
      <c r="G87" t="s">
        <v>1025</v>
      </c>
      <c r="K87" t="str">
        <f>SpaceTypesTable[[#This Row],[Lighting Standard]]&amp;SpaceTypesTable[[#This Row],[Lighting Primary Space Type]]&amp;SpaceTypesTable[[#This Row],[Lighting Secondary Space Type]]</f>
        <v/>
      </c>
      <c r="N87">
        <v>3.7000000000000006</v>
      </c>
      <c r="Q87">
        <v>0</v>
      </c>
      <c r="R87">
        <v>0.37</v>
      </c>
      <c r="S87">
        <v>0.2</v>
      </c>
      <c r="T87" t="s">
        <v>1950</v>
      </c>
      <c r="U87" t="s">
        <v>636</v>
      </c>
      <c r="V87" t="s">
        <v>546</v>
      </c>
      <c r="W87" t="s">
        <v>548</v>
      </c>
      <c r="X87" s="70" t="str">
        <f>SpaceTypesTable[[#This Row],[Ventilation Standard]]&amp;SpaceTypesTable[[#This Row],[Ventilation Primary Space Type]]&amp;SpaceTypesTable[[#This Row],[Ventilation Secondary Space Type]]</f>
        <v>ASHRAE 62.1-1999Food and Beverage ServiceCafeteria, fast food</v>
      </c>
      <c r="Y87">
        <f>VLOOKUP(SpaceTypesTable[[#This Row],[Lookup]],VentilationStandardsTable[],6,FALSE)</f>
        <v>0</v>
      </c>
      <c r="Z87">
        <f>VLOOKUP(SpaceTypesTable[[#This Row],[Lookup]],VentilationStandardsTable[],5,FALSE)</f>
        <v>20</v>
      </c>
      <c r="AA87">
        <f>VLOOKUP(SpaceTypesTable[[#This Row],[Lookup]],VentilationStandardsTable[],7,FALSE)</f>
        <v>0</v>
      </c>
      <c r="AB87">
        <v>66.84</v>
      </c>
      <c r="AC87" t="s">
        <v>1972</v>
      </c>
      <c r="AD87" t="s">
        <v>2106</v>
      </c>
      <c r="AE87">
        <v>0.22320000000000001</v>
      </c>
      <c r="AF87" t="s">
        <v>2010</v>
      </c>
      <c r="AH87" t="s">
        <v>997</v>
      </c>
      <c r="AI87" t="s">
        <v>997</v>
      </c>
      <c r="AJ87" t="s">
        <v>997</v>
      </c>
      <c r="AL87">
        <v>1.79</v>
      </c>
      <c r="AM87">
        <v>0</v>
      </c>
      <c r="AN87">
        <v>0.5</v>
      </c>
      <c r="AO87">
        <v>0</v>
      </c>
      <c r="AP87" t="s">
        <v>2067</v>
      </c>
      <c r="AQ87" t="s">
        <v>2035</v>
      </c>
      <c r="AR87" t="s">
        <v>2049</v>
      </c>
      <c r="AU87" t="str">
        <f>IF(SpaceTypesTable[[#This Row],[Peak Flow Rate (gal/h)]]=0,"",SpaceTypesTable[[#This Row],[Peak Flow Rate (gal/h)]]/SpaceTypesTable[[#This Row],[area (ft^2)]])</f>
        <v/>
      </c>
      <c r="BE87" t="str">
        <f t="shared" si="7"/>
        <v/>
      </c>
    </row>
    <row r="88" spans="1:57">
      <c r="C88" t="s">
        <v>2213</v>
      </c>
      <c r="D88" t="s">
        <v>790</v>
      </c>
      <c r="E88" t="s">
        <v>796</v>
      </c>
      <c r="F88" t="s">
        <v>835</v>
      </c>
      <c r="G88" t="s">
        <v>1025</v>
      </c>
      <c r="H88" t="s">
        <v>2195</v>
      </c>
      <c r="I88" t="s">
        <v>771</v>
      </c>
      <c r="J88" t="s">
        <v>751</v>
      </c>
      <c r="K88" t="str">
        <f>SpaceTypesTable[[#This Row],[Lighting Standard]]&amp;SpaceTypesTable[[#This Row],[Lighting Primary Space Type]]&amp;SpaceTypesTable[[#This Row],[Lighting Secondary Space Type]]</f>
        <v>ASHRAE 90.1-2010Dining AreaGeneral</v>
      </c>
      <c r="N88">
        <f>VLOOKUP(SpaceTypesTable[[#This Row],[LookupColumn]],InteriorLightingTable[],5,FALSE)</f>
        <v>0.65</v>
      </c>
      <c r="Q88">
        <v>0</v>
      </c>
      <c r="R88">
        <v>0.37</v>
      </c>
      <c r="S88">
        <v>0.2</v>
      </c>
      <c r="T88" t="s">
        <v>1947</v>
      </c>
      <c r="U88" t="s">
        <v>638</v>
      </c>
      <c r="V88" t="s">
        <v>546</v>
      </c>
      <c r="W88" t="s">
        <v>2171</v>
      </c>
      <c r="X88" s="70" t="str">
        <f>SpaceTypesTable[[#This Row],[Ventilation Standard]]&amp;SpaceTypesTable[[#This Row],[Ventilation Primary Space Type]]&amp;SpaceTypesTable[[#This Row],[Ventilation Secondary Space Type]]</f>
        <v>ASHRAE 62.1-2007Food and Beverage ServiceCafeteria/fast food dining</v>
      </c>
      <c r="Y88">
        <f>VLOOKUP(SpaceTypesTable[[#This Row],[Lookup]],VentilationStandardsTable[],6,FALSE)</f>
        <v>0.18</v>
      </c>
      <c r="Z88">
        <f>VLOOKUP(SpaceTypesTable[[#This Row],[Lookup]],VentilationStandardsTable[],5,FALSE)</f>
        <v>7.5</v>
      </c>
      <c r="AA88">
        <f>VLOOKUP(SpaceTypesTable[[#This Row],[Lookup]],VentilationStandardsTable[],7,FALSE)</f>
        <v>0</v>
      </c>
      <c r="AB88">
        <v>66.67</v>
      </c>
      <c r="AC88" t="s">
        <v>1980</v>
      </c>
      <c r="AD88" t="s">
        <v>2103</v>
      </c>
      <c r="AE88">
        <v>4.4600000000000001E-2</v>
      </c>
      <c r="AF88" t="s">
        <v>2007</v>
      </c>
      <c r="AH88" t="s">
        <v>997</v>
      </c>
      <c r="AI88" t="s">
        <v>997</v>
      </c>
      <c r="AJ88" t="s">
        <v>997</v>
      </c>
      <c r="AL88">
        <v>1.72</v>
      </c>
      <c r="AM88">
        <v>0</v>
      </c>
      <c r="AN88">
        <v>0.5</v>
      </c>
      <c r="AO88">
        <v>0</v>
      </c>
      <c r="AP88" t="s">
        <v>2064</v>
      </c>
      <c r="AQ88" t="s">
        <v>2032</v>
      </c>
      <c r="AR88" t="s">
        <v>2046</v>
      </c>
      <c r="AU88" t="s">
        <v>997</v>
      </c>
      <c r="BE88" t="s">
        <v>997</v>
      </c>
    </row>
    <row r="89" spans="1:57">
      <c r="C89" t="s">
        <v>2213</v>
      </c>
      <c r="D89" t="s">
        <v>790</v>
      </c>
      <c r="E89" t="s">
        <v>799</v>
      </c>
      <c r="F89" t="s">
        <v>835</v>
      </c>
      <c r="G89" t="s">
        <v>1025</v>
      </c>
      <c r="H89" t="s">
        <v>2195</v>
      </c>
      <c r="I89" t="s">
        <v>771</v>
      </c>
      <c r="J89" t="s">
        <v>751</v>
      </c>
      <c r="K89" t="str">
        <f>SpaceTypesTable[[#This Row],[Lighting Standard]]&amp;SpaceTypesTable[[#This Row],[Lighting Primary Space Type]]&amp;SpaceTypesTable[[#This Row],[Lighting Secondary Space Type]]</f>
        <v>ASHRAE 90.1-2010Dining AreaGeneral</v>
      </c>
      <c r="N89">
        <f>VLOOKUP(SpaceTypesTable[[#This Row],[LookupColumn]],InteriorLightingTable[],5,FALSE)</f>
        <v>0.65</v>
      </c>
      <c r="Q89">
        <v>0</v>
      </c>
      <c r="R89">
        <v>0.37</v>
      </c>
      <c r="S89">
        <v>0.2</v>
      </c>
      <c r="T89" t="s">
        <v>1950</v>
      </c>
      <c r="U89" t="s">
        <v>638</v>
      </c>
      <c r="V89" t="s">
        <v>546</v>
      </c>
      <c r="W89" t="s">
        <v>2171</v>
      </c>
      <c r="X89" s="70" t="str">
        <f>SpaceTypesTable[[#This Row],[Ventilation Standard]]&amp;SpaceTypesTable[[#This Row],[Ventilation Primary Space Type]]&amp;SpaceTypesTable[[#This Row],[Ventilation Secondary Space Type]]</f>
        <v>ASHRAE 62.1-2007Food and Beverage ServiceCafeteria/fast food dining</v>
      </c>
      <c r="Y89">
        <f>VLOOKUP(SpaceTypesTable[[#This Row],[Lookup]],VentilationStandardsTable[],6,FALSE)</f>
        <v>0.18</v>
      </c>
      <c r="Z89">
        <f>VLOOKUP(SpaceTypesTable[[#This Row],[Lookup]],VentilationStandardsTable[],5,FALSE)</f>
        <v>7.5</v>
      </c>
      <c r="AA89">
        <f>VLOOKUP(SpaceTypesTable[[#This Row],[Lookup]],VentilationStandardsTable[],7,FALSE)</f>
        <v>0</v>
      </c>
      <c r="AB89">
        <v>66.84</v>
      </c>
      <c r="AC89" t="s">
        <v>1972</v>
      </c>
      <c r="AD89" t="s">
        <v>2106</v>
      </c>
      <c r="AE89">
        <v>4.4600000000000001E-2</v>
      </c>
      <c r="AF89" t="s">
        <v>2010</v>
      </c>
      <c r="AH89" t="s">
        <v>997</v>
      </c>
      <c r="AI89" t="s">
        <v>997</v>
      </c>
      <c r="AJ89" t="s">
        <v>997</v>
      </c>
      <c r="AL89">
        <v>1.3</v>
      </c>
      <c r="AM89">
        <v>0</v>
      </c>
      <c r="AN89">
        <v>0.5</v>
      </c>
      <c r="AO89">
        <v>0</v>
      </c>
      <c r="AP89" t="s">
        <v>2067</v>
      </c>
      <c r="AQ89" t="s">
        <v>2035</v>
      </c>
      <c r="AR89" t="s">
        <v>2049</v>
      </c>
      <c r="AU89" t="s">
        <v>997</v>
      </c>
      <c r="BE89" t="s">
        <v>997</v>
      </c>
    </row>
    <row r="90" spans="1:57">
      <c r="C90" t="s">
        <v>2147</v>
      </c>
      <c r="D90" t="s">
        <v>790</v>
      </c>
      <c r="E90" t="s">
        <v>796</v>
      </c>
      <c r="F90" t="s">
        <v>618</v>
      </c>
      <c r="G90" t="s">
        <v>1032</v>
      </c>
      <c r="H90" t="s">
        <v>746</v>
      </c>
      <c r="I90" t="s">
        <v>871</v>
      </c>
      <c r="J90" t="s">
        <v>751</v>
      </c>
      <c r="K90" t="str">
        <f>SpaceTypesTable[[#This Row],[Lighting Standard]]&amp;SpaceTypesTable[[#This Row],[Lighting Primary Space Type]]&amp;SpaceTypesTable[[#This Row],[Lighting Secondary Space Type]]</f>
        <v>ASHRAE 90.1-2007Classroom/Lecture/TrainingGeneral</v>
      </c>
      <c r="N90">
        <f>VLOOKUP(SpaceTypesTable[[#This Row],[LookupColumn]],InteriorLightingTable[],5,FALSE)</f>
        <v>1.4</v>
      </c>
      <c r="Q90">
        <v>0</v>
      </c>
      <c r="R90">
        <v>0.37</v>
      </c>
      <c r="S90">
        <v>0.2</v>
      </c>
      <c r="T90" t="s">
        <v>1947</v>
      </c>
      <c r="U90" t="s">
        <v>637</v>
      </c>
      <c r="V90" t="s">
        <v>1862</v>
      </c>
      <c r="W90" t="s">
        <v>2162</v>
      </c>
      <c r="X90" s="70" t="str">
        <f>SpaceTypesTable[[#This Row],[Ventilation Standard]]&amp;SpaceTypesTable[[#This Row],[Ventilation Primary Space Type]]&amp;SpaceTypesTable[[#This Row],[Ventilation Secondary Space Type]]</f>
        <v>ASHRAE 62.1-2004Educational FacilitiesClassrooms (ages 5-8)</v>
      </c>
      <c r="Y90">
        <f>VLOOKUP(SpaceTypesTable[[#This Row],[Lookup]],VentilationStandardsTable[],6,FALSE)</f>
        <v>0.12</v>
      </c>
      <c r="Z90">
        <f>VLOOKUP(SpaceTypesTable[[#This Row],[Lookup]],VentilationStandardsTable[],5,FALSE)</f>
        <v>10</v>
      </c>
      <c r="AA90">
        <f>VLOOKUP(SpaceTypesTable[[#This Row],[Lookup]],VentilationStandardsTable[],7,FALSE)</f>
        <v>0</v>
      </c>
      <c r="AB90">
        <v>23.22</v>
      </c>
      <c r="AC90" t="s">
        <v>1978</v>
      </c>
      <c r="AD90" t="s">
        <v>2103</v>
      </c>
      <c r="AE90">
        <v>4.4600000000000001E-2</v>
      </c>
      <c r="AF90" t="s">
        <v>2007</v>
      </c>
      <c r="AH90" t="s">
        <v>997</v>
      </c>
      <c r="AI90" t="s">
        <v>997</v>
      </c>
      <c r="AJ90" t="s">
        <v>997</v>
      </c>
      <c r="AL90">
        <v>1.02</v>
      </c>
      <c r="AM90">
        <v>0</v>
      </c>
      <c r="AN90">
        <v>0.5</v>
      </c>
      <c r="AO90">
        <v>0</v>
      </c>
      <c r="AP90" t="s">
        <v>2064</v>
      </c>
      <c r="AQ90" t="s">
        <v>2032</v>
      </c>
      <c r="AR90" t="s">
        <v>2046</v>
      </c>
      <c r="AU90" t="str">
        <f>IF(SpaceTypesTable[[#This Row],[Peak Flow Rate (gal/h)]]=0,"",SpaceTypesTable[[#This Row],[Peak Flow Rate (gal/h)]]/SpaceTypesTable[[#This Row],[area (ft^2)]])</f>
        <v/>
      </c>
      <c r="BE90" t="str">
        <f t="shared" ref="BE90:BE101" si="8">IF(ISBLANK(BD90),"",BD90/(BA90/AZ90))</f>
        <v/>
      </c>
    </row>
    <row r="91" spans="1:57">
      <c r="A91" t="s">
        <v>402</v>
      </c>
      <c r="B91">
        <v>444</v>
      </c>
      <c r="C91" t="s">
        <v>2144</v>
      </c>
      <c r="D91" t="s">
        <v>790</v>
      </c>
      <c r="E91" t="s">
        <v>796</v>
      </c>
      <c r="F91" t="s">
        <v>618</v>
      </c>
      <c r="G91" t="s">
        <v>1032</v>
      </c>
      <c r="K91" t="str">
        <f>SpaceTypesTable[[#This Row],[Lighting Standard]]&amp;SpaceTypesTable[[#This Row],[Lighting Primary Space Type]]&amp;SpaceTypesTable[[#This Row],[Lighting Secondary Space Type]]</f>
        <v/>
      </c>
      <c r="N91">
        <v>2</v>
      </c>
      <c r="Q91">
        <v>0</v>
      </c>
      <c r="R91">
        <v>0.37</v>
      </c>
      <c r="S91">
        <v>0.2</v>
      </c>
      <c r="T91" t="s">
        <v>1947</v>
      </c>
      <c r="U91" t="s">
        <v>636</v>
      </c>
      <c r="V91" t="s">
        <v>617</v>
      </c>
      <c r="W91" t="s">
        <v>618</v>
      </c>
      <c r="X91" s="70" t="str">
        <f>SpaceTypesTable[[#This Row],[Ventilation Standard]]&amp;SpaceTypesTable[[#This Row],[Ventilation Primary Space Type]]&amp;SpaceTypesTable[[#This Row],[Ventilation Secondary Space Type]]</f>
        <v>ASHRAE 62.1-1999EducationClassroom</v>
      </c>
      <c r="Y91">
        <f>VLOOKUP(SpaceTypesTable[[#This Row],[Lookup]],VentilationStandardsTable[],6,FALSE)</f>
        <v>0</v>
      </c>
      <c r="Z91">
        <f>VLOOKUP(SpaceTypesTable[[#This Row],[Lookup]],VentilationStandardsTable[],5,FALSE)</f>
        <v>15</v>
      </c>
      <c r="AA91">
        <f>VLOOKUP(SpaceTypesTable[[#This Row],[Lookup]],VentilationStandardsTable[],7,FALSE)</f>
        <v>0</v>
      </c>
      <c r="AB91">
        <v>23.22</v>
      </c>
      <c r="AC91" t="s">
        <v>1978</v>
      </c>
      <c r="AD91" t="s">
        <v>2103</v>
      </c>
      <c r="AE91">
        <v>0.22320000000000001</v>
      </c>
      <c r="AF91" t="s">
        <v>2007</v>
      </c>
      <c r="AH91" t="s">
        <v>997</v>
      </c>
      <c r="AI91" t="s">
        <v>997</v>
      </c>
      <c r="AJ91" t="s">
        <v>997</v>
      </c>
      <c r="AL91">
        <v>1.39</v>
      </c>
      <c r="AM91">
        <v>0</v>
      </c>
      <c r="AN91">
        <v>0.5</v>
      </c>
      <c r="AO91">
        <v>0</v>
      </c>
      <c r="AP91" t="s">
        <v>2064</v>
      </c>
      <c r="AQ91" t="s">
        <v>2032</v>
      </c>
      <c r="AR91" t="s">
        <v>2046</v>
      </c>
      <c r="AU91" t="str">
        <f>IF(SpaceTypesTable[[#This Row],[Peak Flow Rate (gal/h)]]=0,"",SpaceTypesTable[[#This Row],[Peak Flow Rate (gal/h)]]/SpaceTypesTable[[#This Row],[area (ft^2)]])</f>
        <v/>
      </c>
      <c r="BE91" t="str">
        <f t="shared" si="8"/>
        <v/>
      </c>
    </row>
    <row r="92" spans="1:57">
      <c r="A92" t="s">
        <v>379</v>
      </c>
      <c r="B92">
        <v>411</v>
      </c>
      <c r="C92" t="s">
        <v>2145</v>
      </c>
      <c r="D92" t="s">
        <v>790</v>
      </c>
      <c r="E92" t="s">
        <v>796</v>
      </c>
      <c r="F92" t="s">
        <v>618</v>
      </c>
      <c r="G92" t="s">
        <v>1032</v>
      </c>
      <c r="H92" t="s">
        <v>745</v>
      </c>
      <c r="I92" t="s">
        <v>871</v>
      </c>
      <c r="J92" t="s">
        <v>751</v>
      </c>
      <c r="K92" t="str">
        <f>SpaceTypesTable[[#This Row],[Lighting Standard]]&amp;SpaceTypesTable[[#This Row],[Lighting Primary Space Type]]&amp;SpaceTypesTable[[#This Row],[Lighting Secondary Space Type]]</f>
        <v>ASHRAE 90.1-2004Classroom/Lecture/TrainingGeneral</v>
      </c>
      <c r="N92">
        <f>VLOOKUP(SpaceTypesTable[[#This Row],[LookupColumn]],InteriorLightingTable[],5,FALSE)</f>
        <v>1.4</v>
      </c>
      <c r="Q92">
        <v>0</v>
      </c>
      <c r="R92">
        <v>0.37</v>
      </c>
      <c r="S92">
        <v>0.2</v>
      </c>
      <c r="T92" t="s">
        <v>1947</v>
      </c>
      <c r="U92" t="s">
        <v>636</v>
      </c>
      <c r="V92" t="s">
        <v>617</v>
      </c>
      <c r="W92" t="s">
        <v>618</v>
      </c>
      <c r="X92" s="70" t="str">
        <f>SpaceTypesTable[[#This Row],[Ventilation Standard]]&amp;SpaceTypesTable[[#This Row],[Ventilation Primary Space Type]]&amp;SpaceTypesTable[[#This Row],[Ventilation Secondary Space Type]]</f>
        <v>ASHRAE 62.1-1999EducationClassroom</v>
      </c>
      <c r="Y92">
        <f>VLOOKUP(SpaceTypesTable[[#This Row],[Lookup]],VentilationStandardsTable[],6,FALSE)</f>
        <v>0</v>
      </c>
      <c r="Z92">
        <f>VLOOKUP(SpaceTypesTable[[#This Row],[Lookup]],VentilationStandardsTable[],5,FALSE)</f>
        <v>15</v>
      </c>
      <c r="AA92">
        <f>VLOOKUP(SpaceTypesTable[[#This Row],[Lookup]],VentilationStandardsTable[],7,FALSE)</f>
        <v>0</v>
      </c>
      <c r="AB92">
        <v>23.22</v>
      </c>
      <c r="AC92" t="s">
        <v>1978</v>
      </c>
      <c r="AD92" t="s">
        <v>2103</v>
      </c>
      <c r="AE92">
        <v>5.9499999999999997E-2</v>
      </c>
      <c r="AF92" t="s">
        <v>2007</v>
      </c>
      <c r="AH92" t="s">
        <v>997</v>
      </c>
      <c r="AI92" t="s">
        <v>997</v>
      </c>
      <c r="AJ92" t="s">
        <v>997</v>
      </c>
      <c r="AL92">
        <v>1.39</v>
      </c>
      <c r="AM92">
        <v>0</v>
      </c>
      <c r="AN92">
        <v>0.5</v>
      </c>
      <c r="AO92">
        <v>0</v>
      </c>
      <c r="AP92" t="s">
        <v>2064</v>
      </c>
      <c r="AQ92" t="s">
        <v>2032</v>
      </c>
      <c r="AR92" t="s">
        <v>2046</v>
      </c>
      <c r="AU92" t="str">
        <f>IF(SpaceTypesTable[[#This Row],[Peak Flow Rate (gal/h)]]=0,"",SpaceTypesTable[[#This Row],[Peak Flow Rate (gal/h)]]/SpaceTypesTable[[#This Row],[area (ft^2)]])</f>
        <v/>
      </c>
      <c r="BE92" t="str">
        <f t="shared" si="8"/>
        <v/>
      </c>
    </row>
    <row r="93" spans="1:57">
      <c r="A93" t="s">
        <v>451</v>
      </c>
      <c r="B93">
        <v>135</v>
      </c>
      <c r="C93" t="s">
        <v>2146</v>
      </c>
      <c r="D93" t="s">
        <v>791</v>
      </c>
      <c r="E93" t="s">
        <v>796</v>
      </c>
      <c r="F93" t="s">
        <v>618</v>
      </c>
      <c r="G93" t="s">
        <v>1032</v>
      </c>
      <c r="H93" t="s">
        <v>987</v>
      </c>
      <c r="I93" t="s">
        <v>871</v>
      </c>
      <c r="J93" t="s">
        <v>751</v>
      </c>
      <c r="K93" t="str">
        <f>SpaceTypesTable[[#This Row],[Lighting Standard]]&amp;SpaceTypesTable[[#This Row],[Lighting Primary Space Type]]&amp;SpaceTypesTable[[#This Row],[Lighting Secondary Space Type]]</f>
        <v>ASHRAE 189.1-2009Classroom/Lecture/TrainingGeneral</v>
      </c>
      <c r="N93">
        <f>VLOOKUP(SpaceTypesTable[[#This Row],[LookupColumn]],InteriorLightingTable[],5,FALSE)</f>
        <v>1.26</v>
      </c>
      <c r="Q93">
        <v>0</v>
      </c>
      <c r="R93">
        <v>0.37</v>
      </c>
      <c r="S93">
        <v>0.2</v>
      </c>
      <c r="T93" t="s">
        <v>1947</v>
      </c>
      <c r="U93" t="s">
        <v>636</v>
      </c>
      <c r="V93" t="s">
        <v>617</v>
      </c>
      <c r="W93" t="s">
        <v>618</v>
      </c>
      <c r="X93" s="70" t="str">
        <f>SpaceTypesTable[[#This Row],[Ventilation Standard]]&amp;SpaceTypesTable[[#This Row],[Ventilation Primary Space Type]]&amp;SpaceTypesTable[[#This Row],[Ventilation Secondary Space Type]]</f>
        <v>ASHRAE 62.1-1999EducationClassroom</v>
      </c>
      <c r="Y93">
        <f>VLOOKUP(SpaceTypesTable[[#This Row],[Lookup]],VentilationStandardsTable[],6,FALSE)</f>
        <v>0</v>
      </c>
      <c r="Z93">
        <f>VLOOKUP(SpaceTypesTable[[#This Row],[Lookup]],VentilationStandardsTable[],5,FALSE)</f>
        <v>15</v>
      </c>
      <c r="AA93">
        <f>VLOOKUP(SpaceTypesTable[[#This Row],[Lookup]],VentilationStandardsTable[],7,FALSE)</f>
        <v>0</v>
      </c>
      <c r="AB93">
        <v>23.22</v>
      </c>
      <c r="AC93" t="s">
        <v>1978</v>
      </c>
      <c r="AD93" t="s">
        <v>2103</v>
      </c>
      <c r="AE93">
        <v>5.9499999999999997E-2</v>
      </c>
      <c r="AF93" t="s">
        <v>2007</v>
      </c>
      <c r="AH93" t="s">
        <v>997</v>
      </c>
      <c r="AI93" t="s">
        <v>997</v>
      </c>
      <c r="AJ93" t="s">
        <v>997</v>
      </c>
      <c r="AL93">
        <v>1.02</v>
      </c>
      <c r="AM93">
        <v>0</v>
      </c>
      <c r="AN93">
        <v>0.5</v>
      </c>
      <c r="AO93">
        <v>0</v>
      </c>
      <c r="AP93" t="s">
        <v>2064</v>
      </c>
      <c r="AQ93" t="s">
        <v>2032</v>
      </c>
      <c r="AR93" t="s">
        <v>2046</v>
      </c>
      <c r="AU93" t="str">
        <f>IF(SpaceTypesTable[[#This Row],[Peak Flow Rate (gal/h)]]=0,"",SpaceTypesTable[[#This Row],[Peak Flow Rate (gal/h)]]/SpaceTypesTable[[#This Row],[area (ft^2)]])</f>
        <v/>
      </c>
      <c r="BE93" t="str">
        <f t="shared" si="8"/>
        <v/>
      </c>
    </row>
    <row r="94" spans="1:57">
      <c r="A94" t="s">
        <v>367</v>
      </c>
      <c r="B94">
        <v>344</v>
      </c>
      <c r="C94" t="s">
        <v>2146</v>
      </c>
      <c r="D94" t="s">
        <v>792</v>
      </c>
      <c r="E94" t="s">
        <v>796</v>
      </c>
      <c r="F94" t="s">
        <v>618</v>
      </c>
      <c r="G94" t="s">
        <v>1032</v>
      </c>
      <c r="H94" t="s">
        <v>987</v>
      </c>
      <c r="I94" t="s">
        <v>871</v>
      </c>
      <c r="J94" t="s">
        <v>751</v>
      </c>
      <c r="K94" t="str">
        <f>SpaceTypesTable[[#This Row],[Lighting Standard]]&amp;SpaceTypesTable[[#This Row],[Lighting Primary Space Type]]&amp;SpaceTypesTable[[#This Row],[Lighting Secondary Space Type]]</f>
        <v>ASHRAE 189.1-2009Classroom/Lecture/TrainingGeneral</v>
      </c>
      <c r="N94">
        <f>VLOOKUP(SpaceTypesTable[[#This Row],[LookupColumn]],InteriorLightingTable[],5,FALSE)</f>
        <v>1.26</v>
      </c>
      <c r="Q94">
        <v>0</v>
      </c>
      <c r="R94">
        <v>0.37</v>
      </c>
      <c r="S94">
        <v>0.2</v>
      </c>
      <c r="T94" t="s">
        <v>1947</v>
      </c>
      <c r="U94" t="s">
        <v>636</v>
      </c>
      <c r="V94" t="s">
        <v>617</v>
      </c>
      <c r="W94" t="s">
        <v>618</v>
      </c>
      <c r="X94" s="70" t="str">
        <f>SpaceTypesTable[[#This Row],[Ventilation Standard]]&amp;SpaceTypesTable[[#This Row],[Ventilation Primary Space Type]]&amp;SpaceTypesTable[[#This Row],[Ventilation Secondary Space Type]]</f>
        <v>ASHRAE 62.1-1999EducationClassroom</v>
      </c>
      <c r="Y94">
        <f>VLOOKUP(SpaceTypesTable[[#This Row],[Lookup]],VentilationStandardsTable[],6,FALSE)</f>
        <v>0</v>
      </c>
      <c r="Z94">
        <f>VLOOKUP(SpaceTypesTable[[#This Row],[Lookup]],VentilationStandardsTable[],5,FALSE)</f>
        <v>15</v>
      </c>
      <c r="AA94">
        <f>VLOOKUP(SpaceTypesTable[[#This Row],[Lookup]],VentilationStandardsTable[],7,FALSE)</f>
        <v>0</v>
      </c>
      <c r="AB94">
        <v>23.22</v>
      </c>
      <c r="AC94" t="s">
        <v>1978</v>
      </c>
      <c r="AD94" t="s">
        <v>2103</v>
      </c>
      <c r="AE94">
        <v>4.4600000000000001E-2</v>
      </c>
      <c r="AF94" t="s">
        <v>2007</v>
      </c>
      <c r="AH94" t="s">
        <v>997</v>
      </c>
      <c r="AI94" t="s">
        <v>997</v>
      </c>
      <c r="AJ94" t="s">
        <v>997</v>
      </c>
      <c r="AL94">
        <v>1.02</v>
      </c>
      <c r="AM94">
        <v>0</v>
      </c>
      <c r="AN94">
        <v>0.5</v>
      </c>
      <c r="AO94">
        <v>0</v>
      </c>
      <c r="AP94" t="s">
        <v>2064</v>
      </c>
      <c r="AQ94" t="s">
        <v>2032</v>
      </c>
      <c r="AR94" t="s">
        <v>2046</v>
      </c>
      <c r="AU94" t="str">
        <f>IF(SpaceTypesTable[[#This Row],[Peak Flow Rate (gal/h)]]=0,"",SpaceTypesTable[[#This Row],[Peak Flow Rate (gal/h)]]/SpaceTypesTable[[#This Row],[area (ft^2)]])</f>
        <v/>
      </c>
      <c r="BE94" t="str">
        <f t="shared" si="8"/>
        <v/>
      </c>
    </row>
    <row r="95" spans="1:57">
      <c r="A95" t="s">
        <v>278</v>
      </c>
      <c r="B95">
        <v>68</v>
      </c>
      <c r="C95" t="s">
        <v>2143</v>
      </c>
      <c r="D95" t="s">
        <v>790</v>
      </c>
      <c r="E95" t="s">
        <v>796</v>
      </c>
      <c r="F95" t="s">
        <v>618</v>
      </c>
      <c r="G95" t="s">
        <v>1032</v>
      </c>
      <c r="K95" t="str">
        <f>SpaceTypesTable[[#This Row],[Lighting Standard]]&amp;SpaceTypesTable[[#This Row],[Lighting Primary Space Type]]&amp;SpaceTypesTable[[#This Row],[Lighting Secondary Space Type]]</f>
        <v/>
      </c>
      <c r="N95">
        <v>2.9000000000000004</v>
      </c>
      <c r="Q95">
        <v>0</v>
      </c>
      <c r="R95">
        <v>0.37</v>
      </c>
      <c r="S95">
        <v>0.2</v>
      </c>
      <c r="T95" t="s">
        <v>1947</v>
      </c>
      <c r="U95" t="s">
        <v>636</v>
      </c>
      <c r="V95" t="s">
        <v>617</v>
      </c>
      <c r="W95" t="s">
        <v>618</v>
      </c>
      <c r="X95" s="70" t="str">
        <f>SpaceTypesTable[[#This Row],[Ventilation Standard]]&amp;SpaceTypesTable[[#This Row],[Ventilation Primary Space Type]]&amp;SpaceTypesTable[[#This Row],[Ventilation Secondary Space Type]]</f>
        <v>ASHRAE 62.1-1999EducationClassroom</v>
      </c>
      <c r="Y95">
        <f>VLOOKUP(SpaceTypesTable[[#This Row],[Lookup]],VentilationStandardsTable[],6,FALSE)</f>
        <v>0</v>
      </c>
      <c r="Z95">
        <f>VLOOKUP(SpaceTypesTable[[#This Row],[Lookup]],VentilationStandardsTable[],5,FALSE)</f>
        <v>15</v>
      </c>
      <c r="AA95">
        <f>VLOOKUP(SpaceTypesTable[[#This Row],[Lookup]],VentilationStandardsTable[],7,FALSE)</f>
        <v>0</v>
      </c>
      <c r="AB95">
        <v>23.22</v>
      </c>
      <c r="AC95" t="s">
        <v>1978</v>
      </c>
      <c r="AD95" t="s">
        <v>2103</v>
      </c>
      <c r="AE95">
        <v>0.22320000000000001</v>
      </c>
      <c r="AF95" t="s">
        <v>2007</v>
      </c>
      <c r="AH95" t="s">
        <v>997</v>
      </c>
      <c r="AI95" t="s">
        <v>997</v>
      </c>
      <c r="AJ95" t="s">
        <v>997</v>
      </c>
      <c r="AL95">
        <v>1.39</v>
      </c>
      <c r="AM95">
        <v>0</v>
      </c>
      <c r="AN95">
        <v>0.5</v>
      </c>
      <c r="AO95">
        <v>0</v>
      </c>
      <c r="AP95" t="s">
        <v>2064</v>
      </c>
      <c r="AQ95" t="s">
        <v>2032</v>
      </c>
      <c r="AR95" t="s">
        <v>2046</v>
      </c>
      <c r="AU95" t="str">
        <f>IF(SpaceTypesTable[[#This Row],[Peak Flow Rate (gal/h)]]=0,"",SpaceTypesTable[[#This Row],[Peak Flow Rate (gal/h)]]/SpaceTypesTable[[#This Row],[area (ft^2)]])</f>
        <v/>
      </c>
      <c r="BE95" t="str">
        <f t="shared" si="8"/>
        <v/>
      </c>
    </row>
    <row r="96" spans="1:57">
      <c r="C96" t="s">
        <v>2147</v>
      </c>
      <c r="D96" t="s">
        <v>790</v>
      </c>
      <c r="E96" t="s">
        <v>799</v>
      </c>
      <c r="F96" t="s">
        <v>618</v>
      </c>
      <c r="G96" t="s">
        <v>1032</v>
      </c>
      <c r="H96" t="s">
        <v>746</v>
      </c>
      <c r="I96" t="s">
        <v>871</v>
      </c>
      <c r="J96" t="s">
        <v>751</v>
      </c>
      <c r="K96" t="str">
        <f>SpaceTypesTable[[#This Row],[Lighting Standard]]&amp;SpaceTypesTable[[#This Row],[Lighting Primary Space Type]]&amp;SpaceTypesTable[[#This Row],[Lighting Secondary Space Type]]</f>
        <v>ASHRAE 90.1-2007Classroom/Lecture/TrainingGeneral</v>
      </c>
      <c r="N96">
        <f>VLOOKUP(SpaceTypesTable[[#This Row],[LookupColumn]],InteriorLightingTable[],5,FALSE)</f>
        <v>1.4</v>
      </c>
      <c r="Q96">
        <v>0</v>
      </c>
      <c r="R96">
        <v>0.37</v>
      </c>
      <c r="S96">
        <v>0.2</v>
      </c>
      <c r="T96" t="s">
        <v>1950</v>
      </c>
      <c r="U96" t="s">
        <v>637</v>
      </c>
      <c r="V96" t="s">
        <v>1862</v>
      </c>
      <c r="W96" t="s">
        <v>2163</v>
      </c>
      <c r="X96" s="70" t="str">
        <f>SpaceTypesTable[[#This Row],[Ventilation Standard]]&amp;SpaceTypesTable[[#This Row],[Ventilation Primary Space Type]]&amp;SpaceTypesTable[[#This Row],[Ventilation Secondary Space Type]]</f>
        <v>ASHRAE 62.1-2004Educational FacilitiesClassrooms (age 9 plus)</v>
      </c>
      <c r="Y96">
        <f>VLOOKUP(SpaceTypesTable[[#This Row],[Lookup]],VentilationStandardsTable[],6,FALSE)</f>
        <v>0.12</v>
      </c>
      <c r="Z96">
        <f>VLOOKUP(SpaceTypesTable[[#This Row],[Lookup]],VentilationStandardsTable[],5,FALSE)</f>
        <v>10</v>
      </c>
      <c r="AA96">
        <f>VLOOKUP(SpaceTypesTable[[#This Row],[Lookup]],VentilationStandardsTable[],7,FALSE)</f>
        <v>0</v>
      </c>
      <c r="AB96">
        <v>23.22</v>
      </c>
      <c r="AC96" t="s">
        <v>1972</v>
      </c>
      <c r="AD96" t="s">
        <v>2106</v>
      </c>
      <c r="AE96">
        <v>4.4600000000000001E-2</v>
      </c>
      <c r="AF96" t="s">
        <v>2010</v>
      </c>
      <c r="AH96" t="s">
        <v>997</v>
      </c>
      <c r="AI96" t="s">
        <v>997</v>
      </c>
      <c r="AJ96" t="s">
        <v>997</v>
      </c>
      <c r="AL96">
        <v>0.68</v>
      </c>
      <c r="AM96">
        <v>0</v>
      </c>
      <c r="AN96">
        <v>0.5</v>
      </c>
      <c r="AO96">
        <v>0</v>
      </c>
      <c r="AP96" t="s">
        <v>2067</v>
      </c>
      <c r="AQ96" t="s">
        <v>2035</v>
      </c>
      <c r="AR96" t="s">
        <v>2049</v>
      </c>
      <c r="AU96" t="str">
        <f>IF(SpaceTypesTable[[#This Row],[Peak Flow Rate (gal/h)]]=0,"",SpaceTypesTable[[#This Row],[Peak Flow Rate (gal/h)]]/SpaceTypesTable[[#This Row],[area (ft^2)]])</f>
        <v/>
      </c>
      <c r="BE96" t="str">
        <f t="shared" si="8"/>
        <v/>
      </c>
    </row>
    <row r="97" spans="1:57">
      <c r="A97" t="s">
        <v>510</v>
      </c>
      <c r="B97">
        <v>197</v>
      </c>
      <c r="C97" t="s">
        <v>2144</v>
      </c>
      <c r="D97" t="s">
        <v>790</v>
      </c>
      <c r="E97" t="s">
        <v>799</v>
      </c>
      <c r="F97" t="s">
        <v>618</v>
      </c>
      <c r="G97" t="s">
        <v>1032</v>
      </c>
      <c r="K97" t="str">
        <f>SpaceTypesTable[[#This Row],[Lighting Standard]]&amp;SpaceTypesTable[[#This Row],[Lighting Primary Space Type]]&amp;SpaceTypesTable[[#This Row],[Lighting Secondary Space Type]]</f>
        <v/>
      </c>
      <c r="N97">
        <v>2</v>
      </c>
      <c r="Q97">
        <v>0</v>
      </c>
      <c r="R97">
        <v>0.37</v>
      </c>
      <c r="S97">
        <v>0.2</v>
      </c>
      <c r="T97" t="s">
        <v>1950</v>
      </c>
      <c r="U97" t="s">
        <v>636</v>
      </c>
      <c r="V97" t="s">
        <v>617</v>
      </c>
      <c r="W97" t="s">
        <v>618</v>
      </c>
      <c r="X97" s="70" t="str">
        <f>SpaceTypesTable[[#This Row],[Ventilation Standard]]&amp;SpaceTypesTable[[#This Row],[Ventilation Primary Space Type]]&amp;SpaceTypesTable[[#This Row],[Ventilation Secondary Space Type]]</f>
        <v>ASHRAE 62.1-1999EducationClassroom</v>
      </c>
      <c r="Y97">
        <f>VLOOKUP(SpaceTypesTable[[#This Row],[Lookup]],VentilationStandardsTable[],6,FALSE)</f>
        <v>0</v>
      </c>
      <c r="Z97">
        <f>VLOOKUP(SpaceTypesTable[[#This Row],[Lookup]],VentilationStandardsTable[],5,FALSE)</f>
        <v>15</v>
      </c>
      <c r="AA97">
        <f>VLOOKUP(SpaceTypesTable[[#This Row],[Lookup]],VentilationStandardsTable[],7,FALSE)</f>
        <v>0</v>
      </c>
      <c r="AB97">
        <v>23.22</v>
      </c>
      <c r="AC97" t="s">
        <v>1972</v>
      </c>
      <c r="AD97" t="s">
        <v>2106</v>
      </c>
      <c r="AE97">
        <v>0.22320000000000001</v>
      </c>
      <c r="AF97" t="s">
        <v>2010</v>
      </c>
      <c r="AH97" t="s">
        <v>997</v>
      </c>
      <c r="AI97" t="s">
        <v>997</v>
      </c>
      <c r="AJ97" t="s">
        <v>997</v>
      </c>
      <c r="AL97">
        <v>0.93</v>
      </c>
      <c r="AM97">
        <v>0</v>
      </c>
      <c r="AN97">
        <v>0.5</v>
      </c>
      <c r="AO97">
        <v>0</v>
      </c>
      <c r="AP97" t="s">
        <v>2067</v>
      </c>
      <c r="AQ97" t="s">
        <v>2035</v>
      </c>
      <c r="AR97" t="s">
        <v>2049</v>
      </c>
      <c r="AU97" t="str">
        <f>IF(SpaceTypesTable[[#This Row],[Peak Flow Rate (gal/h)]]=0,"",SpaceTypesTable[[#This Row],[Peak Flow Rate (gal/h)]]/SpaceTypesTable[[#This Row],[area (ft^2)]])</f>
        <v/>
      </c>
      <c r="BE97" t="str">
        <f t="shared" si="8"/>
        <v/>
      </c>
    </row>
    <row r="98" spans="1:57">
      <c r="A98" t="s">
        <v>171</v>
      </c>
      <c r="B98">
        <v>419</v>
      </c>
      <c r="C98" t="s">
        <v>2145</v>
      </c>
      <c r="D98" t="s">
        <v>790</v>
      </c>
      <c r="E98" t="s">
        <v>799</v>
      </c>
      <c r="F98" t="s">
        <v>618</v>
      </c>
      <c r="G98" t="s">
        <v>1032</v>
      </c>
      <c r="H98" t="s">
        <v>745</v>
      </c>
      <c r="I98" t="s">
        <v>871</v>
      </c>
      <c r="J98" t="s">
        <v>751</v>
      </c>
      <c r="K98" t="str">
        <f>SpaceTypesTable[[#This Row],[Lighting Standard]]&amp;SpaceTypesTable[[#This Row],[Lighting Primary Space Type]]&amp;SpaceTypesTable[[#This Row],[Lighting Secondary Space Type]]</f>
        <v>ASHRAE 90.1-2004Classroom/Lecture/TrainingGeneral</v>
      </c>
      <c r="N98">
        <f>VLOOKUP(SpaceTypesTable[[#This Row],[LookupColumn]],InteriorLightingTable[],5,FALSE)</f>
        <v>1.4</v>
      </c>
      <c r="Q98">
        <v>0</v>
      </c>
      <c r="R98">
        <v>0.37</v>
      </c>
      <c r="S98">
        <v>0.2</v>
      </c>
      <c r="T98" t="s">
        <v>1950</v>
      </c>
      <c r="U98" t="s">
        <v>636</v>
      </c>
      <c r="V98" t="s">
        <v>617</v>
      </c>
      <c r="W98" t="s">
        <v>618</v>
      </c>
      <c r="X98" s="70" t="str">
        <f>SpaceTypesTable[[#This Row],[Ventilation Standard]]&amp;SpaceTypesTable[[#This Row],[Ventilation Primary Space Type]]&amp;SpaceTypesTable[[#This Row],[Ventilation Secondary Space Type]]</f>
        <v>ASHRAE 62.1-1999EducationClassroom</v>
      </c>
      <c r="Y98">
        <f>VLOOKUP(SpaceTypesTable[[#This Row],[Lookup]],VentilationStandardsTable[],6,FALSE)</f>
        <v>0</v>
      </c>
      <c r="Z98">
        <f>VLOOKUP(SpaceTypesTable[[#This Row],[Lookup]],VentilationStandardsTable[],5,FALSE)</f>
        <v>15</v>
      </c>
      <c r="AA98">
        <f>VLOOKUP(SpaceTypesTable[[#This Row],[Lookup]],VentilationStandardsTable[],7,FALSE)</f>
        <v>0</v>
      </c>
      <c r="AB98">
        <v>23.22</v>
      </c>
      <c r="AC98" t="s">
        <v>1972</v>
      </c>
      <c r="AD98" t="s">
        <v>2106</v>
      </c>
      <c r="AE98">
        <v>5.9499999999999997E-2</v>
      </c>
      <c r="AF98" t="s">
        <v>2010</v>
      </c>
      <c r="AH98" t="s">
        <v>997</v>
      </c>
      <c r="AI98" t="s">
        <v>997</v>
      </c>
      <c r="AJ98" t="s">
        <v>997</v>
      </c>
      <c r="AL98">
        <v>0.93</v>
      </c>
      <c r="AM98">
        <v>0</v>
      </c>
      <c r="AN98">
        <v>0.5</v>
      </c>
      <c r="AO98">
        <v>0</v>
      </c>
      <c r="AP98" t="s">
        <v>2067</v>
      </c>
      <c r="AQ98" t="s">
        <v>2035</v>
      </c>
      <c r="AR98" t="s">
        <v>2049</v>
      </c>
      <c r="AU98" t="str">
        <f>IF(SpaceTypesTable[[#This Row],[Peak Flow Rate (gal/h)]]=0,"",SpaceTypesTable[[#This Row],[Peak Flow Rate (gal/h)]]/SpaceTypesTable[[#This Row],[area (ft^2)]])</f>
        <v/>
      </c>
      <c r="BE98" t="str">
        <f t="shared" si="8"/>
        <v/>
      </c>
    </row>
    <row r="99" spans="1:57">
      <c r="A99" t="s">
        <v>374</v>
      </c>
      <c r="B99">
        <v>120</v>
      </c>
      <c r="C99" t="s">
        <v>2146</v>
      </c>
      <c r="D99" t="s">
        <v>791</v>
      </c>
      <c r="E99" t="s">
        <v>799</v>
      </c>
      <c r="F99" t="s">
        <v>618</v>
      </c>
      <c r="G99" t="s">
        <v>1032</v>
      </c>
      <c r="H99" t="s">
        <v>987</v>
      </c>
      <c r="I99" t="s">
        <v>871</v>
      </c>
      <c r="J99" t="s">
        <v>751</v>
      </c>
      <c r="K99" t="str">
        <f>SpaceTypesTable[[#This Row],[Lighting Standard]]&amp;SpaceTypesTable[[#This Row],[Lighting Primary Space Type]]&amp;SpaceTypesTable[[#This Row],[Lighting Secondary Space Type]]</f>
        <v>ASHRAE 189.1-2009Classroom/Lecture/TrainingGeneral</v>
      </c>
      <c r="N99">
        <f>VLOOKUP(SpaceTypesTable[[#This Row],[LookupColumn]],InteriorLightingTable[],5,FALSE)</f>
        <v>1.26</v>
      </c>
      <c r="Q99">
        <v>0</v>
      </c>
      <c r="R99">
        <v>0.37</v>
      </c>
      <c r="S99">
        <v>0.2</v>
      </c>
      <c r="T99" t="s">
        <v>1950</v>
      </c>
      <c r="U99" t="s">
        <v>636</v>
      </c>
      <c r="V99" t="s">
        <v>617</v>
      </c>
      <c r="W99" t="s">
        <v>618</v>
      </c>
      <c r="X99" s="70" t="str">
        <f>SpaceTypesTable[[#This Row],[Ventilation Standard]]&amp;SpaceTypesTable[[#This Row],[Ventilation Primary Space Type]]&amp;SpaceTypesTable[[#This Row],[Ventilation Secondary Space Type]]</f>
        <v>ASHRAE 62.1-1999EducationClassroom</v>
      </c>
      <c r="Y99">
        <f>VLOOKUP(SpaceTypesTable[[#This Row],[Lookup]],VentilationStandardsTable[],6,FALSE)</f>
        <v>0</v>
      </c>
      <c r="Z99">
        <f>VLOOKUP(SpaceTypesTable[[#This Row],[Lookup]],VentilationStandardsTable[],5,FALSE)</f>
        <v>15</v>
      </c>
      <c r="AA99">
        <f>VLOOKUP(SpaceTypesTable[[#This Row],[Lookup]],VentilationStandardsTable[],7,FALSE)</f>
        <v>0</v>
      </c>
      <c r="AB99">
        <v>23.22</v>
      </c>
      <c r="AC99" t="s">
        <v>1972</v>
      </c>
      <c r="AD99" t="s">
        <v>2106</v>
      </c>
      <c r="AE99">
        <v>5.9499999999999997E-2</v>
      </c>
      <c r="AF99" t="s">
        <v>2010</v>
      </c>
      <c r="AH99" t="s">
        <v>997</v>
      </c>
      <c r="AI99" t="s">
        <v>997</v>
      </c>
      <c r="AJ99" t="s">
        <v>997</v>
      </c>
      <c r="AL99">
        <v>0.68</v>
      </c>
      <c r="AM99">
        <v>0</v>
      </c>
      <c r="AN99">
        <v>0.5</v>
      </c>
      <c r="AO99">
        <v>0</v>
      </c>
      <c r="AP99" t="s">
        <v>2067</v>
      </c>
      <c r="AQ99" t="s">
        <v>2035</v>
      </c>
      <c r="AR99" t="s">
        <v>2049</v>
      </c>
      <c r="AU99" t="str">
        <f>IF(SpaceTypesTable[[#This Row],[Peak Flow Rate (gal/h)]]=0,"",SpaceTypesTable[[#This Row],[Peak Flow Rate (gal/h)]]/SpaceTypesTable[[#This Row],[area (ft^2)]])</f>
        <v/>
      </c>
      <c r="BE99" t="str">
        <f t="shared" si="8"/>
        <v/>
      </c>
    </row>
    <row r="100" spans="1:57">
      <c r="A100" t="s">
        <v>498</v>
      </c>
      <c r="B100">
        <v>382</v>
      </c>
      <c r="C100" t="s">
        <v>2146</v>
      </c>
      <c r="D100" t="s">
        <v>792</v>
      </c>
      <c r="E100" t="s">
        <v>799</v>
      </c>
      <c r="F100" t="s">
        <v>618</v>
      </c>
      <c r="G100" t="s">
        <v>1032</v>
      </c>
      <c r="H100" t="s">
        <v>987</v>
      </c>
      <c r="I100" t="s">
        <v>871</v>
      </c>
      <c r="J100" t="s">
        <v>751</v>
      </c>
      <c r="K100" t="str">
        <f>SpaceTypesTable[[#This Row],[Lighting Standard]]&amp;SpaceTypesTable[[#This Row],[Lighting Primary Space Type]]&amp;SpaceTypesTable[[#This Row],[Lighting Secondary Space Type]]</f>
        <v>ASHRAE 189.1-2009Classroom/Lecture/TrainingGeneral</v>
      </c>
      <c r="N100">
        <f>VLOOKUP(SpaceTypesTable[[#This Row],[LookupColumn]],InteriorLightingTable[],5,FALSE)</f>
        <v>1.26</v>
      </c>
      <c r="Q100">
        <v>0</v>
      </c>
      <c r="R100">
        <v>0.37</v>
      </c>
      <c r="S100">
        <v>0.2</v>
      </c>
      <c r="T100" t="s">
        <v>1950</v>
      </c>
      <c r="U100" t="s">
        <v>636</v>
      </c>
      <c r="V100" t="s">
        <v>617</v>
      </c>
      <c r="W100" t="s">
        <v>618</v>
      </c>
      <c r="X100" s="70" t="str">
        <f>SpaceTypesTable[[#This Row],[Ventilation Standard]]&amp;SpaceTypesTable[[#This Row],[Ventilation Primary Space Type]]&amp;SpaceTypesTable[[#This Row],[Ventilation Secondary Space Type]]</f>
        <v>ASHRAE 62.1-1999EducationClassroom</v>
      </c>
      <c r="Y100">
        <f>VLOOKUP(SpaceTypesTable[[#This Row],[Lookup]],VentilationStandardsTable[],6,FALSE)</f>
        <v>0</v>
      </c>
      <c r="Z100">
        <f>VLOOKUP(SpaceTypesTable[[#This Row],[Lookup]],VentilationStandardsTable[],5,FALSE)</f>
        <v>15</v>
      </c>
      <c r="AA100">
        <f>VLOOKUP(SpaceTypesTable[[#This Row],[Lookup]],VentilationStandardsTable[],7,FALSE)</f>
        <v>0</v>
      </c>
      <c r="AB100">
        <v>23.22</v>
      </c>
      <c r="AC100" t="s">
        <v>1972</v>
      </c>
      <c r="AD100" t="s">
        <v>2106</v>
      </c>
      <c r="AE100">
        <v>4.4600000000000001E-2</v>
      </c>
      <c r="AF100" t="s">
        <v>2010</v>
      </c>
      <c r="AH100" t="s">
        <v>997</v>
      </c>
      <c r="AI100" t="s">
        <v>997</v>
      </c>
      <c r="AJ100" t="s">
        <v>997</v>
      </c>
      <c r="AL100">
        <v>0.68</v>
      </c>
      <c r="AM100">
        <v>0</v>
      </c>
      <c r="AN100">
        <v>0.5</v>
      </c>
      <c r="AO100">
        <v>0</v>
      </c>
      <c r="AP100" t="s">
        <v>2067</v>
      </c>
      <c r="AQ100" t="s">
        <v>2035</v>
      </c>
      <c r="AR100" t="s">
        <v>2049</v>
      </c>
      <c r="AU100" t="str">
        <f>IF(SpaceTypesTable[[#This Row],[Peak Flow Rate (gal/h)]]=0,"",SpaceTypesTable[[#This Row],[Peak Flow Rate (gal/h)]]/SpaceTypesTable[[#This Row],[area (ft^2)]])</f>
        <v/>
      </c>
      <c r="BE100" t="str">
        <f t="shared" si="8"/>
        <v/>
      </c>
    </row>
    <row r="101" spans="1:57">
      <c r="A101" t="s">
        <v>503</v>
      </c>
      <c r="B101">
        <v>358</v>
      </c>
      <c r="C101" t="s">
        <v>2143</v>
      </c>
      <c r="D101" t="s">
        <v>790</v>
      </c>
      <c r="E101" t="s">
        <v>799</v>
      </c>
      <c r="F101" t="s">
        <v>618</v>
      </c>
      <c r="G101" t="s">
        <v>1032</v>
      </c>
      <c r="K101" t="str">
        <f>SpaceTypesTable[[#This Row],[Lighting Standard]]&amp;SpaceTypesTable[[#This Row],[Lighting Primary Space Type]]&amp;SpaceTypesTable[[#This Row],[Lighting Secondary Space Type]]</f>
        <v/>
      </c>
      <c r="N101">
        <v>2.9000000000000004</v>
      </c>
      <c r="Q101">
        <v>0</v>
      </c>
      <c r="R101">
        <v>0.37</v>
      </c>
      <c r="S101">
        <v>0.2</v>
      </c>
      <c r="T101" t="s">
        <v>1950</v>
      </c>
      <c r="U101" t="s">
        <v>636</v>
      </c>
      <c r="V101" t="s">
        <v>617</v>
      </c>
      <c r="W101" t="s">
        <v>618</v>
      </c>
      <c r="X101" s="70" t="str">
        <f>SpaceTypesTable[[#This Row],[Ventilation Standard]]&amp;SpaceTypesTable[[#This Row],[Ventilation Primary Space Type]]&amp;SpaceTypesTable[[#This Row],[Ventilation Secondary Space Type]]</f>
        <v>ASHRAE 62.1-1999EducationClassroom</v>
      </c>
      <c r="Y101">
        <f>VLOOKUP(SpaceTypesTable[[#This Row],[Lookup]],VentilationStandardsTable[],6,FALSE)</f>
        <v>0</v>
      </c>
      <c r="Z101">
        <f>VLOOKUP(SpaceTypesTable[[#This Row],[Lookup]],VentilationStandardsTable[],5,FALSE)</f>
        <v>15</v>
      </c>
      <c r="AA101">
        <f>VLOOKUP(SpaceTypesTable[[#This Row],[Lookup]],VentilationStandardsTable[],7,FALSE)</f>
        <v>0</v>
      </c>
      <c r="AB101">
        <v>23.22</v>
      </c>
      <c r="AC101" t="s">
        <v>1972</v>
      </c>
      <c r="AD101" t="s">
        <v>2106</v>
      </c>
      <c r="AE101">
        <v>0.22320000000000001</v>
      </c>
      <c r="AF101" t="s">
        <v>2010</v>
      </c>
      <c r="AH101" t="s">
        <v>997</v>
      </c>
      <c r="AI101" t="s">
        <v>997</v>
      </c>
      <c r="AJ101" t="s">
        <v>997</v>
      </c>
      <c r="AL101">
        <v>0.93</v>
      </c>
      <c r="AM101">
        <v>0</v>
      </c>
      <c r="AN101">
        <v>0.5</v>
      </c>
      <c r="AO101">
        <v>0</v>
      </c>
      <c r="AP101" t="s">
        <v>2067</v>
      </c>
      <c r="AQ101" t="s">
        <v>2035</v>
      </c>
      <c r="AR101" t="s">
        <v>2049</v>
      </c>
      <c r="AU101" t="str">
        <f>IF(SpaceTypesTable[[#This Row],[Peak Flow Rate (gal/h)]]=0,"",SpaceTypesTable[[#This Row],[Peak Flow Rate (gal/h)]]/SpaceTypesTable[[#This Row],[area (ft^2)]])</f>
        <v/>
      </c>
      <c r="BE101" t="str">
        <f t="shared" si="8"/>
        <v/>
      </c>
    </row>
    <row r="102" spans="1:57">
      <c r="C102" t="s">
        <v>2213</v>
      </c>
      <c r="D102" t="s">
        <v>790</v>
      </c>
      <c r="E102" t="s">
        <v>796</v>
      </c>
      <c r="F102" t="s">
        <v>618</v>
      </c>
      <c r="G102" t="s">
        <v>1032</v>
      </c>
      <c r="H102" t="s">
        <v>2195</v>
      </c>
      <c r="I102" t="s">
        <v>871</v>
      </c>
      <c r="J102" t="s">
        <v>751</v>
      </c>
      <c r="K102" t="str">
        <f>SpaceTypesTable[[#This Row],[Lighting Standard]]&amp;SpaceTypesTable[[#This Row],[Lighting Primary Space Type]]&amp;SpaceTypesTable[[#This Row],[Lighting Secondary Space Type]]</f>
        <v>ASHRAE 90.1-2010Classroom/Lecture/TrainingGeneral</v>
      </c>
      <c r="N102">
        <f>VLOOKUP(SpaceTypesTable[[#This Row],[LookupColumn]],InteriorLightingTable[],5,FALSE)</f>
        <v>1.24</v>
      </c>
      <c r="Q102">
        <v>0</v>
      </c>
      <c r="R102">
        <v>0.37</v>
      </c>
      <c r="S102">
        <v>0.2</v>
      </c>
      <c r="T102" t="s">
        <v>1947</v>
      </c>
      <c r="U102" t="s">
        <v>638</v>
      </c>
      <c r="V102" t="s">
        <v>1862</v>
      </c>
      <c r="W102" t="s">
        <v>2162</v>
      </c>
      <c r="X102" s="70" t="str">
        <f>SpaceTypesTable[[#This Row],[Ventilation Standard]]&amp;SpaceTypesTable[[#This Row],[Ventilation Primary Space Type]]&amp;SpaceTypesTable[[#This Row],[Ventilation Secondary Space Type]]</f>
        <v>ASHRAE 62.1-2007Educational FacilitiesClassrooms (ages 5-8)</v>
      </c>
      <c r="Y102">
        <f>VLOOKUP(SpaceTypesTable[[#This Row],[Lookup]],VentilationStandardsTable[],6,FALSE)</f>
        <v>0.12</v>
      </c>
      <c r="Z102">
        <f>VLOOKUP(SpaceTypesTable[[#This Row],[Lookup]],VentilationStandardsTable[],5,FALSE)</f>
        <v>10</v>
      </c>
      <c r="AA102">
        <f>VLOOKUP(SpaceTypesTable[[#This Row],[Lookup]],VentilationStandardsTable[],7,FALSE)</f>
        <v>0</v>
      </c>
      <c r="AB102">
        <v>23.22</v>
      </c>
      <c r="AC102" t="s">
        <v>1978</v>
      </c>
      <c r="AD102" t="s">
        <v>2103</v>
      </c>
      <c r="AE102">
        <v>4.4600000000000001E-2</v>
      </c>
      <c r="AF102" t="s">
        <v>2007</v>
      </c>
      <c r="AH102" t="s">
        <v>997</v>
      </c>
      <c r="AI102" t="s">
        <v>997</v>
      </c>
      <c r="AJ102" t="s">
        <v>997</v>
      </c>
      <c r="AL102">
        <v>1.02</v>
      </c>
      <c r="AM102">
        <v>0</v>
      </c>
      <c r="AN102">
        <v>0.5</v>
      </c>
      <c r="AO102">
        <v>0</v>
      </c>
      <c r="AP102" t="s">
        <v>2064</v>
      </c>
      <c r="AQ102" t="s">
        <v>2032</v>
      </c>
      <c r="AR102" t="s">
        <v>2046</v>
      </c>
      <c r="AU102" t="s">
        <v>997</v>
      </c>
      <c r="BE102" t="s">
        <v>997</v>
      </c>
    </row>
    <row r="103" spans="1:57">
      <c r="C103" t="s">
        <v>2213</v>
      </c>
      <c r="D103" t="s">
        <v>790</v>
      </c>
      <c r="E103" t="s">
        <v>799</v>
      </c>
      <c r="F103" t="s">
        <v>618</v>
      </c>
      <c r="G103" t="s">
        <v>1032</v>
      </c>
      <c r="H103" t="s">
        <v>2195</v>
      </c>
      <c r="I103" t="s">
        <v>871</v>
      </c>
      <c r="J103" t="s">
        <v>751</v>
      </c>
      <c r="K103" t="str">
        <f>SpaceTypesTable[[#This Row],[Lighting Standard]]&amp;SpaceTypesTable[[#This Row],[Lighting Primary Space Type]]&amp;SpaceTypesTable[[#This Row],[Lighting Secondary Space Type]]</f>
        <v>ASHRAE 90.1-2010Classroom/Lecture/TrainingGeneral</v>
      </c>
      <c r="N103">
        <f>VLOOKUP(SpaceTypesTable[[#This Row],[LookupColumn]],InteriorLightingTable[],5,FALSE)</f>
        <v>1.24</v>
      </c>
      <c r="Q103">
        <v>0</v>
      </c>
      <c r="R103">
        <v>0.37</v>
      </c>
      <c r="S103">
        <v>0.2</v>
      </c>
      <c r="T103" t="s">
        <v>1950</v>
      </c>
      <c r="U103" t="s">
        <v>638</v>
      </c>
      <c r="V103" t="s">
        <v>1862</v>
      </c>
      <c r="W103" t="s">
        <v>2163</v>
      </c>
      <c r="X103" s="70" t="str">
        <f>SpaceTypesTable[[#This Row],[Ventilation Standard]]&amp;SpaceTypesTable[[#This Row],[Ventilation Primary Space Type]]&amp;SpaceTypesTable[[#This Row],[Ventilation Secondary Space Type]]</f>
        <v>ASHRAE 62.1-2007Educational FacilitiesClassrooms (age 9 plus)</v>
      </c>
      <c r="Y103">
        <f>VLOOKUP(SpaceTypesTable[[#This Row],[Lookup]],VentilationStandardsTable[],6,FALSE)</f>
        <v>0.12</v>
      </c>
      <c r="Z103">
        <f>VLOOKUP(SpaceTypesTable[[#This Row],[Lookup]],VentilationStandardsTable[],5,FALSE)</f>
        <v>10</v>
      </c>
      <c r="AA103">
        <f>VLOOKUP(SpaceTypesTable[[#This Row],[Lookup]],VentilationStandardsTable[],7,FALSE)</f>
        <v>0</v>
      </c>
      <c r="AB103">
        <v>23.22</v>
      </c>
      <c r="AC103" t="s">
        <v>1972</v>
      </c>
      <c r="AD103" t="s">
        <v>2106</v>
      </c>
      <c r="AE103">
        <v>4.4600000000000001E-2</v>
      </c>
      <c r="AF103" t="s">
        <v>2010</v>
      </c>
      <c r="AH103" t="s">
        <v>997</v>
      </c>
      <c r="AI103" t="s">
        <v>997</v>
      </c>
      <c r="AJ103" t="s">
        <v>997</v>
      </c>
      <c r="AL103">
        <v>0.68</v>
      </c>
      <c r="AM103">
        <v>0</v>
      </c>
      <c r="AN103">
        <v>0.5</v>
      </c>
      <c r="AO103">
        <v>0</v>
      </c>
      <c r="AP103" t="s">
        <v>2067</v>
      </c>
      <c r="AQ103" t="s">
        <v>2035</v>
      </c>
      <c r="AR103" t="s">
        <v>2049</v>
      </c>
      <c r="AU103" t="s">
        <v>997</v>
      </c>
      <c r="BE103" t="s">
        <v>997</v>
      </c>
    </row>
    <row r="104" spans="1:57">
      <c r="A104" t="s">
        <v>399</v>
      </c>
      <c r="B104">
        <v>352</v>
      </c>
      <c r="C104" t="s">
        <v>2144</v>
      </c>
      <c r="D104" t="s">
        <v>790</v>
      </c>
      <c r="E104" t="s">
        <v>793</v>
      </c>
      <c r="F104" t="s">
        <v>822</v>
      </c>
      <c r="G104" t="s">
        <v>1031</v>
      </c>
      <c r="K104" t="str">
        <f>SpaceTypesTable[[#This Row],[Lighting Standard]]&amp;SpaceTypesTable[[#This Row],[Lighting Primary Space Type]]&amp;SpaceTypesTable[[#This Row],[Lighting Secondary Space Type]]</f>
        <v/>
      </c>
      <c r="N104">
        <v>1.3</v>
      </c>
      <c r="Q104">
        <v>0</v>
      </c>
      <c r="R104">
        <v>0.7</v>
      </c>
      <c r="S104">
        <v>0.2</v>
      </c>
      <c r="T104" t="s">
        <v>1946</v>
      </c>
      <c r="U104" t="s">
        <v>943</v>
      </c>
      <c r="V104" t="s">
        <v>768</v>
      </c>
      <c r="W104" t="s">
        <v>901</v>
      </c>
      <c r="X104" s="70" t="str">
        <f>SpaceTypesTable[[#This Row],[Ventilation Standard]]&amp;SpaceTypesTable[[#This Row],[Ventilation Primary Space Type]]&amp;SpaceTypesTable[[#This Row],[Ventilation Secondary Space Type]]</f>
        <v>GGHC v2.2Health CareClean Utility / Workroom</v>
      </c>
      <c r="Y104">
        <f>VLOOKUP(SpaceTypesTable[[#This Row],[Lookup]],VentilationStandardsTable[],6,FALSE)</f>
        <v>0.3</v>
      </c>
      <c r="Z104">
        <f>VLOOKUP(SpaceTypesTable[[#This Row],[Lookup]],VentilationStandardsTable[],5,FALSE)</f>
        <v>0</v>
      </c>
      <c r="AA104">
        <f>VLOOKUP(SpaceTypesTable[[#This Row],[Lookup]],VentilationStandardsTable[],7,FALSE)</f>
        <v>0</v>
      </c>
      <c r="AB104">
        <v>18.579999999999998</v>
      </c>
      <c r="AC104" t="s">
        <v>1981</v>
      </c>
      <c r="AD104" t="s">
        <v>1988</v>
      </c>
      <c r="AE104">
        <v>0.22320000000000001</v>
      </c>
      <c r="AF104" t="s">
        <v>2006</v>
      </c>
      <c r="AH104" t="s">
        <v>997</v>
      </c>
      <c r="AI104" t="s">
        <v>997</v>
      </c>
      <c r="AJ104" t="s">
        <v>997</v>
      </c>
      <c r="AL104">
        <v>2</v>
      </c>
      <c r="AM104">
        <v>0</v>
      </c>
      <c r="AN104">
        <v>0.5</v>
      </c>
      <c r="AO104">
        <v>0</v>
      </c>
      <c r="AP104" t="s">
        <v>1925</v>
      </c>
      <c r="AQ104" t="s">
        <v>2031</v>
      </c>
      <c r="AR104" t="s">
        <v>2045</v>
      </c>
      <c r="AU104" t="str">
        <f>IF(SpaceTypesTable[[#This Row],[Peak Flow Rate (gal/h)]]=0,"",SpaceTypesTable[[#This Row],[Peak Flow Rate (gal/h)]]/SpaceTypesTable[[#This Row],[area (ft^2)]])</f>
        <v/>
      </c>
      <c r="BE104" t="str">
        <f t="shared" ref="BE104:BE109" si="9">IF(ISBLANK(BD104),"",BD104/(BA104/AZ104))</f>
        <v/>
      </c>
    </row>
    <row r="105" spans="1:57">
      <c r="A105" t="s">
        <v>165</v>
      </c>
      <c r="B105">
        <v>31</v>
      </c>
      <c r="C105" t="s">
        <v>2145</v>
      </c>
      <c r="D105" t="s">
        <v>790</v>
      </c>
      <c r="E105" t="s">
        <v>793</v>
      </c>
      <c r="F105" s="16" t="s">
        <v>822</v>
      </c>
      <c r="G105" t="s">
        <v>1031</v>
      </c>
      <c r="H105" t="s">
        <v>745</v>
      </c>
      <c r="I105" t="s">
        <v>767</v>
      </c>
      <c r="J105" t="s">
        <v>782</v>
      </c>
      <c r="K105" t="str">
        <f>SpaceTypesTable[[#This Row],[Lighting Standard]]&amp;SpaceTypesTable[[#This Row],[Lighting Primary Space Type]]&amp;SpaceTypesTable[[#This Row],[Lighting Secondary Space Type]]</f>
        <v>ASHRAE 90.1-2004HospitalMedical Supply</v>
      </c>
      <c r="N105">
        <f>VLOOKUP(SpaceTypesTable[[#This Row],[LookupColumn]],InteriorLightingTable[],5,FALSE)</f>
        <v>1.4</v>
      </c>
      <c r="Q105">
        <v>0</v>
      </c>
      <c r="R105">
        <v>0.7</v>
      </c>
      <c r="S105">
        <v>0.2</v>
      </c>
      <c r="T105" t="s">
        <v>1946</v>
      </c>
      <c r="U105" t="s">
        <v>943</v>
      </c>
      <c r="V105" t="s">
        <v>768</v>
      </c>
      <c r="W105" t="s">
        <v>901</v>
      </c>
      <c r="X105" s="70" t="str">
        <f>SpaceTypesTable[[#This Row],[Ventilation Standard]]&amp;SpaceTypesTable[[#This Row],[Ventilation Primary Space Type]]&amp;SpaceTypesTable[[#This Row],[Ventilation Secondary Space Type]]</f>
        <v>GGHC v2.2Health CareClean Utility / Workroom</v>
      </c>
      <c r="Y105">
        <f>VLOOKUP(SpaceTypesTable[[#This Row],[Lookup]],VentilationStandardsTable[],6,FALSE)</f>
        <v>0.3</v>
      </c>
      <c r="Z105">
        <f>VLOOKUP(SpaceTypesTable[[#This Row],[Lookup]],VentilationStandardsTable[],5,FALSE)</f>
        <v>0</v>
      </c>
      <c r="AA105">
        <f>VLOOKUP(SpaceTypesTable[[#This Row],[Lookup]],VentilationStandardsTable[],7,FALSE)</f>
        <v>0</v>
      </c>
      <c r="AB105">
        <v>18.579999999999998</v>
      </c>
      <c r="AC105" t="s">
        <v>1981</v>
      </c>
      <c r="AD105" t="s">
        <v>1988</v>
      </c>
      <c r="AE105">
        <v>5.9499999999999997E-2</v>
      </c>
      <c r="AF105" t="s">
        <v>2006</v>
      </c>
      <c r="AH105" t="s">
        <v>997</v>
      </c>
      <c r="AI105" t="s">
        <v>997</v>
      </c>
      <c r="AJ105" t="s">
        <v>997</v>
      </c>
      <c r="AL105">
        <v>2</v>
      </c>
      <c r="AM105">
        <v>0</v>
      </c>
      <c r="AN105">
        <v>0.5</v>
      </c>
      <c r="AO105">
        <v>0</v>
      </c>
      <c r="AP105" t="s">
        <v>1925</v>
      </c>
      <c r="AQ105" t="s">
        <v>2031</v>
      </c>
      <c r="AR105" t="s">
        <v>2045</v>
      </c>
      <c r="AU105" t="str">
        <f>IF(SpaceTypesTable[[#This Row],[Peak Flow Rate (gal/h)]]=0,"",SpaceTypesTable[[#This Row],[Peak Flow Rate (gal/h)]]/SpaceTypesTable[[#This Row],[area (ft^2)]])</f>
        <v/>
      </c>
      <c r="BE105" t="str">
        <f t="shared" si="9"/>
        <v/>
      </c>
    </row>
    <row r="106" spans="1:57">
      <c r="A106" t="s">
        <v>342</v>
      </c>
      <c r="B106">
        <v>393</v>
      </c>
      <c r="C106" t="s">
        <v>2146</v>
      </c>
      <c r="D106" t="s">
        <v>791</v>
      </c>
      <c r="E106" t="s">
        <v>793</v>
      </c>
      <c r="F106" t="s">
        <v>822</v>
      </c>
      <c r="G106" t="s">
        <v>1031</v>
      </c>
      <c r="H106" t="s">
        <v>987</v>
      </c>
      <c r="I106" t="s">
        <v>767</v>
      </c>
      <c r="J106" t="s">
        <v>782</v>
      </c>
      <c r="K106" t="str">
        <f>SpaceTypesTable[[#This Row],[Lighting Standard]]&amp;SpaceTypesTable[[#This Row],[Lighting Primary Space Type]]&amp;SpaceTypesTable[[#This Row],[Lighting Secondary Space Type]]</f>
        <v>ASHRAE 189.1-2009HospitalMedical Supply</v>
      </c>
      <c r="N106">
        <f>VLOOKUP(SpaceTypesTable[[#This Row],[LookupColumn]],InteriorLightingTable[],5,FALSE)</f>
        <v>1.26</v>
      </c>
      <c r="Q106">
        <v>0</v>
      </c>
      <c r="R106">
        <v>0.7</v>
      </c>
      <c r="S106">
        <v>0.2</v>
      </c>
      <c r="T106" t="s">
        <v>1946</v>
      </c>
      <c r="U106" t="s">
        <v>943</v>
      </c>
      <c r="V106" t="s">
        <v>768</v>
      </c>
      <c r="W106" t="s">
        <v>901</v>
      </c>
      <c r="X106" s="70" t="str">
        <f>SpaceTypesTable[[#This Row],[Ventilation Standard]]&amp;SpaceTypesTable[[#This Row],[Ventilation Primary Space Type]]&amp;SpaceTypesTable[[#This Row],[Ventilation Secondary Space Type]]</f>
        <v>GGHC v2.2Health CareClean Utility / Workroom</v>
      </c>
      <c r="Y106">
        <f>VLOOKUP(SpaceTypesTable[[#This Row],[Lookup]],VentilationStandardsTable[],6,FALSE)</f>
        <v>0.3</v>
      </c>
      <c r="Z106">
        <f>VLOOKUP(SpaceTypesTable[[#This Row],[Lookup]],VentilationStandardsTable[],5,FALSE)</f>
        <v>0</v>
      </c>
      <c r="AA106">
        <f>VLOOKUP(SpaceTypesTable[[#This Row],[Lookup]],VentilationStandardsTable[],7,FALSE)</f>
        <v>0</v>
      </c>
      <c r="AB106">
        <v>18.579999999999998</v>
      </c>
      <c r="AC106" t="s">
        <v>1981</v>
      </c>
      <c r="AD106" t="s">
        <v>1988</v>
      </c>
      <c r="AE106">
        <v>5.9499999999999997E-2</v>
      </c>
      <c r="AF106" t="s">
        <v>2006</v>
      </c>
      <c r="AH106" t="s">
        <v>997</v>
      </c>
      <c r="AI106" t="s">
        <v>997</v>
      </c>
      <c r="AJ106" t="s">
        <v>997</v>
      </c>
      <c r="AL106">
        <v>1.46</v>
      </c>
      <c r="AM106">
        <v>0</v>
      </c>
      <c r="AN106">
        <v>0.5</v>
      </c>
      <c r="AO106">
        <v>0</v>
      </c>
      <c r="AP106" t="s">
        <v>1925</v>
      </c>
      <c r="AQ106" t="s">
        <v>2031</v>
      </c>
      <c r="AR106" t="s">
        <v>2045</v>
      </c>
      <c r="AU106" t="str">
        <f>IF(SpaceTypesTable[[#This Row],[Peak Flow Rate (gal/h)]]=0,"",SpaceTypesTable[[#This Row],[Peak Flow Rate (gal/h)]]/SpaceTypesTable[[#This Row],[area (ft^2)]])</f>
        <v/>
      </c>
      <c r="BE106" t="str">
        <f t="shared" si="9"/>
        <v/>
      </c>
    </row>
    <row r="107" spans="1:57">
      <c r="A107" t="s">
        <v>500</v>
      </c>
      <c r="B107">
        <v>178</v>
      </c>
      <c r="C107" t="s">
        <v>2146</v>
      </c>
      <c r="D107" t="s">
        <v>792</v>
      </c>
      <c r="E107" t="s">
        <v>793</v>
      </c>
      <c r="F107" t="s">
        <v>822</v>
      </c>
      <c r="G107" t="s">
        <v>1031</v>
      </c>
      <c r="H107" t="s">
        <v>987</v>
      </c>
      <c r="I107" t="s">
        <v>767</v>
      </c>
      <c r="J107" t="s">
        <v>782</v>
      </c>
      <c r="K107" t="str">
        <f>SpaceTypesTable[[#This Row],[Lighting Standard]]&amp;SpaceTypesTable[[#This Row],[Lighting Primary Space Type]]&amp;SpaceTypesTable[[#This Row],[Lighting Secondary Space Type]]</f>
        <v>ASHRAE 189.1-2009HospitalMedical Supply</v>
      </c>
      <c r="N107">
        <f>VLOOKUP(SpaceTypesTable[[#This Row],[LookupColumn]],InteriorLightingTable[],5,FALSE)</f>
        <v>1.26</v>
      </c>
      <c r="Q107">
        <v>0</v>
      </c>
      <c r="R107">
        <v>0.7</v>
      </c>
      <c r="S107">
        <v>0.2</v>
      </c>
      <c r="T107" t="s">
        <v>1946</v>
      </c>
      <c r="U107" t="s">
        <v>943</v>
      </c>
      <c r="V107" t="s">
        <v>768</v>
      </c>
      <c r="W107" t="s">
        <v>901</v>
      </c>
      <c r="X107" s="70" t="str">
        <f>SpaceTypesTable[[#This Row],[Ventilation Standard]]&amp;SpaceTypesTable[[#This Row],[Ventilation Primary Space Type]]&amp;SpaceTypesTable[[#This Row],[Ventilation Secondary Space Type]]</f>
        <v>GGHC v2.2Health CareClean Utility / Workroom</v>
      </c>
      <c r="Y107">
        <f>VLOOKUP(SpaceTypesTable[[#This Row],[Lookup]],VentilationStandardsTable[],6,FALSE)</f>
        <v>0.3</v>
      </c>
      <c r="Z107">
        <f>VLOOKUP(SpaceTypesTable[[#This Row],[Lookup]],VentilationStandardsTable[],5,FALSE)</f>
        <v>0</v>
      </c>
      <c r="AA107">
        <f>VLOOKUP(SpaceTypesTable[[#This Row],[Lookup]],VentilationStandardsTable[],7,FALSE)</f>
        <v>0</v>
      </c>
      <c r="AB107">
        <v>18.579999999999998</v>
      </c>
      <c r="AC107" t="s">
        <v>1981</v>
      </c>
      <c r="AD107" t="s">
        <v>1988</v>
      </c>
      <c r="AE107">
        <v>4.4600000000000001E-2</v>
      </c>
      <c r="AF107" t="s">
        <v>2006</v>
      </c>
      <c r="AH107" t="s">
        <v>997</v>
      </c>
      <c r="AI107" t="s">
        <v>997</v>
      </c>
      <c r="AJ107" t="s">
        <v>997</v>
      </c>
      <c r="AL107">
        <v>1.46</v>
      </c>
      <c r="AM107">
        <v>0</v>
      </c>
      <c r="AN107">
        <v>0.5</v>
      </c>
      <c r="AO107">
        <v>0</v>
      </c>
      <c r="AP107" t="s">
        <v>1925</v>
      </c>
      <c r="AQ107" t="s">
        <v>2031</v>
      </c>
      <c r="AR107" t="s">
        <v>2045</v>
      </c>
      <c r="AU107" t="str">
        <f>IF(SpaceTypesTable[[#This Row],[Peak Flow Rate (gal/h)]]=0,"",SpaceTypesTable[[#This Row],[Peak Flow Rate (gal/h)]]/SpaceTypesTable[[#This Row],[area (ft^2)]])</f>
        <v/>
      </c>
      <c r="BE107" t="str">
        <f t="shared" si="9"/>
        <v/>
      </c>
    </row>
    <row r="108" spans="1:57">
      <c r="A108" t="s">
        <v>142</v>
      </c>
      <c r="B108">
        <v>314</v>
      </c>
      <c r="C108" t="s">
        <v>2143</v>
      </c>
      <c r="D108" t="s">
        <v>790</v>
      </c>
      <c r="E108" t="s">
        <v>793</v>
      </c>
      <c r="F108" t="s">
        <v>822</v>
      </c>
      <c r="G108" t="s">
        <v>1031</v>
      </c>
      <c r="K108" t="str">
        <f>SpaceTypesTable[[#This Row],[Lighting Standard]]&amp;SpaceTypesTable[[#This Row],[Lighting Primary Space Type]]&amp;SpaceTypesTable[[#This Row],[Lighting Secondary Space Type]]</f>
        <v/>
      </c>
      <c r="N108">
        <v>1.3</v>
      </c>
      <c r="Q108">
        <v>0</v>
      </c>
      <c r="R108">
        <v>0.7</v>
      </c>
      <c r="S108">
        <v>0.2</v>
      </c>
      <c r="T108" t="s">
        <v>1946</v>
      </c>
      <c r="U108" t="s">
        <v>943</v>
      </c>
      <c r="V108" t="s">
        <v>768</v>
      </c>
      <c r="W108" t="s">
        <v>901</v>
      </c>
      <c r="X108" s="70" t="str">
        <f>SpaceTypesTable[[#This Row],[Ventilation Standard]]&amp;SpaceTypesTable[[#This Row],[Ventilation Primary Space Type]]&amp;SpaceTypesTable[[#This Row],[Ventilation Secondary Space Type]]</f>
        <v>GGHC v2.2Health CareClean Utility / Workroom</v>
      </c>
      <c r="Y108">
        <f>VLOOKUP(SpaceTypesTable[[#This Row],[Lookup]],VentilationStandardsTable[],6,FALSE)</f>
        <v>0.3</v>
      </c>
      <c r="Z108">
        <f>VLOOKUP(SpaceTypesTable[[#This Row],[Lookup]],VentilationStandardsTable[],5,FALSE)</f>
        <v>0</v>
      </c>
      <c r="AA108">
        <f>VLOOKUP(SpaceTypesTable[[#This Row],[Lookup]],VentilationStandardsTable[],7,FALSE)</f>
        <v>0</v>
      </c>
      <c r="AB108">
        <v>18.579999999999998</v>
      </c>
      <c r="AC108" t="s">
        <v>1981</v>
      </c>
      <c r="AD108" t="s">
        <v>1988</v>
      </c>
      <c r="AE108">
        <v>0.22320000000000001</v>
      </c>
      <c r="AF108" t="s">
        <v>2006</v>
      </c>
      <c r="AH108" t="s">
        <v>997</v>
      </c>
      <c r="AI108" t="s">
        <v>997</v>
      </c>
      <c r="AJ108" t="s">
        <v>997</v>
      </c>
      <c r="AL108">
        <v>2</v>
      </c>
      <c r="AM108">
        <v>0</v>
      </c>
      <c r="AN108">
        <v>0.5</v>
      </c>
      <c r="AO108">
        <v>0</v>
      </c>
      <c r="AP108" t="s">
        <v>1925</v>
      </c>
      <c r="AQ108" t="s">
        <v>2031</v>
      </c>
      <c r="AR108" t="s">
        <v>2045</v>
      </c>
      <c r="AU108" t="str">
        <f>IF(SpaceTypesTable[[#This Row],[Peak Flow Rate (gal/h)]]=0,"",SpaceTypesTable[[#This Row],[Peak Flow Rate (gal/h)]]/SpaceTypesTable[[#This Row],[area (ft^2)]])</f>
        <v/>
      </c>
      <c r="BE108" t="str">
        <f t="shared" si="9"/>
        <v/>
      </c>
    </row>
    <row r="109" spans="1:57">
      <c r="C109" t="s">
        <v>2147</v>
      </c>
      <c r="D109" t="s">
        <v>790</v>
      </c>
      <c r="E109" t="s">
        <v>793</v>
      </c>
      <c r="F109" t="s">
        <v>822</v>
      </c>
      <c r="G109" t="s">
        <v>1031</v>
      </c>
      <c r="H109" t="s">
        <v>746</v>
      </c>
      <c r="I109" t="s">
        <v>767</v>
      </c>
      <c r="J109" t="s">
        <v>782</v>
      </c>
      <c r="K109" t="str">
        <f>SpaceTypesTable[[#This Row],[Lighting Standard]]&amp;SpaceTypesTable[[#This Row],[Lighting Primary Space Type]]&amp;SpaceTypesTable[[#This Row],[Lighting Secondary Space Type]]</f>
        <v>ASHRAE 90.1-2007HospitalMedical Supply</v>
      </c>
      <c r="N109">
        <f>VLOOKUP(SpaceTypesTable[[#This Row],[LookupColumn]],InteriorLightingTable[],5,FALSE)</f>
        <v>1.4</v>
      </c>
      <c r="Q109">
        <v>0</v>
      </c>
      <c r="R109">
        <v>0.7</v>
      </c>
      <c r="S109">
        <v>0.2</v>
      </c>
      <c r="T109" t="s">
        <v>1946</v>
      </c>
      <c r="U109" t="s">
        <v>943</v>
      </c>
      <c r="V109" t="s">
        <v>768</v>
      </c>
      <c r="W109" t="s">
        <v>901</v>
      </c>
      <c r="X109" s="70" t="str">
        <f>SpaceTypesTable[[#This Row],[Ventilation Standard]]&amp;SpaceTypesTable[[#This Row],[Ventilation Primary Space Type]]&amp;SpaceTypesTable[[#This Row],[Ventilation Secondary Space Type]]</f>
        <v>GGHC v2.2Health CareClean Utility / Workroom</v>
      </c>
      <c r="Y109">
        <f>VLOOKUP(SpaceTypesTable[[#This Row],[Lookup]],VentilationStandardsTable[],6,FALSE)</f>
        <v>0.3</v>
      </c>
      <c r="Z109">
        <f>VLOOKUP(SpaceTypesTable[[#This Row],[Lookup]],VentilationStandardsTable[],5,FALSE)</f>
        <v>0</v>
      </c>
      <c r="AA109">
        <f>VLOOKUP(SpaceTypesTable[[#This Row],[Lookup]],VentilationStandardsTable[],7,FALSE)</f>
        <v>0</v>
      </c>
      <c r="AB109">
        <v>18.579999999999998</v>
      </c>
      <c r="AC109" t="s">
        <v>1981</v>
      </c>
      <c r="AD109" t="s">
        <v>1988</v>
      </c>
      <c r="AE109">
        <v>4.4600000000000001E-2</v>
      </c>
      <c r="AF109" t="s">
        <v>2006</v>
      </c>
      <c r="AH109" t="s">
        <v>997</v>
      </c>
      <c r="AI109" t="s">
        <v>997</v>
      </c>
      <c r="AJ109" t="s">
        <v>997</v>
      </c>
      <c r="AL109">
        <v>1.46</v>
      </c>
      <c r="AM109">
        <v>0</v>
      </c>
      <c r="AN109">
        <v>0.5</v>
      </c>
      <c r="AO109">
        <v>0</v>
      </c>
      <c r="AP109" t="s">
        <v>1925</v>
      </c>
      <c r="AQ109" t="s">
        <v>2031</v>
      </c>
      <c r="AR109" t="s">
        <v>2045</v>
      </c>
      <c r="AU109" t="str">
        <f>IF(SpaceTypesTable[[#This Row],[Peak Flow Rate (gal/h)]]=0,"",SpaceTypesTable[[#This Row],[Peak Flow Rate (gal/h)]]/SpaceTypesTable[[#This Row],[area (ft^2)]])</f>
        <v/>
      </c>
      <c r="BE109" t="str">
        <f t="shared" si="9"/>
        <v/>
      </c>
    </row>
    <row r="110" spans="1:57">
      <c r="C110" t="s">
        <v>2213</v>
      </c>
      <c r="D110" t="s">
        <v>790</v>
      </c>
      <c r="E110" t="s">
        <v>793</v>
      </c>
      <c r="F110" t="s">
        <v>822</v>
      </c>
      <c r="G110" t="s">
        <v>1031</v>
      </c>
      <c r="H110" t="s">
        <v>2195</v>
      </c>
      <c r="I110" t="s">
        <v>767</v>
      </c>
      <c r="J110" t="s">
        <v>782</v>
      </c>
      <c r="K110" t="str">
        <f>SpaceTypesTable[[#This Row],[Lighting Standard]]&amp;SpaceTypesTable[[#This Row],[Lighting Primary Space Type]]&amp;SpaceTypesTable[[#This Row],[Lighting Secondary Space Type]]</f>
        <v>ASHRAE 90.1-2010HospitalMedical Supply</v>
      </c>
      <c r="N110">
        <f>VLOOKUP(SpaceTypesTable[[#This Row],[LookupColumn]],InteriorLightingTable[],5,FALSE)</f>
        <v>1.27</v>
      </c>
      <c r="Q110">
        <v>0</v>
      </c>
      <c r="R110">
        <v>0.7</v>
      </c>
      <c r="S110">
        <v>0.2</v>
      </c>
      <c r="T110" t="s">
        <v>1946</v>
      </c>
      <c r="U110" t="s">
        <v>943</v>
      </c>
      <c r="V110" t="s">
        <v>768</v>
      </c>
      <c r="W110" t="s">
        <v>901</v>
      </c>
      <c r="X110" s="70" t="str">
        <f>SpaceTypesTable[[#This Row],[Ventilation Standard]]&amp;SpaceTypesTable[[#This Row],[Ventilation Primary Space Type]]&amp;SpaceTypesTable[[#This Row],[Ventilation Secondary Space Type]]</f>
        <v>GGHC v2.2Health CareClean Utility / Workroom</v>
      </c>
      <c r="Y110">
        <f>VLOOKUP(SpaceTypesTable[[#This Row],[Lookup]],VentilationStandardsTable[],6,FALSE)</f>
        <v>0.3</v>
      </c>
      <c r="Z110">
        <f>VLOOKUP(SpaceTypesTable[[#This Row],[Lookup]],VentilationStandardsTable[],5,FALSE)</f>
        <v>0</v>
      </c>
      <c r="AA110">
        <f>VLOOKUP(SpaceTypesTable[[#This Row],[Lookup]],VentilationStandardsTable[],7,FALSE)</f>
        <v>0</v>
      </c>
      <c r="AB110">
        <v>18.579999999999998</v>
      </c>
      <c r="AC110" t="s">
        <v>1981</v>
      </c>
      <c r="AD110" t="s">
        <v>1988</v>
      </c>
      <c r="AE110">
        <v>4.4600000000000001E-2</v>
      </c>
      <c r="AF110" t="s">
        <v>2006</v>
      </c>
      <c r="AH110" t="s">
        <v>997</v>
      </c>
      <c r="AI110" t="s">
        <v>997</v>
      </c>
      <c r="AJ110" t="s">
        <v>997</v>
      </c>
      <c r="AL110">
        <v>1.46</v>
      </c>
      <c r="AM110">
        <v>0</v>
      </c>
      <c r="AN110">
        <v>0.5</v>
      </c>
      <c r="AO110">
        <v>0</v>
      </c>
      <c r="AP110" t="s">
        <v>1925</v>
      </c>
      <c r="AQ110" t="s">
        <v>2031</v>
      </c>
      <c r="AR110" t="s">
        <v>2045</v>
      </c>
      <c r="AU110" t="s">
        <v>997</v>
      </c>
      <c r="BE110" t="s">
        <v>997</v>
      </c>
    </row>
    <row r="111" spans="1:57">
      <c r="C111" t="s">
        <v>2147</v>
      </c>
      <c r="D111" t="s">
        <v>790</v>
      </c>
      <c r="E111" t="s">
        <v>750</v>
      </c>
      <c r="F111" t="s">
        <v>1007</v>
      </c>
      <c r="G111" t="s">
        <v>1032</v>
      </c>
      <c r="H111" t="s">
        <v>746</v>
      </c>
      <c r="I111" t="s">
        <v>882</v>
      </c>
      <c r="J111" t="s">
        <v>751</v>
      </c>
      <c r="K111" t="str">
        <f>SpaceTypesTable[[#This Row],[Lighting Standard]]&amp;SpaceTypesTable[[#This Row],[Lighting Primary Space Type]]&amp;SpaceTypesTable[[#This Row],[Lighting Secondary Space Type]]</f>
        <v>ASHRAE 90.1-2007Office-EnclosedGeneral</v>
      </c>
      <c r="N111">
        <f>VLOOKUP(SpaceTypesTable[[#This Row],[LookupColumn]],InteriorLightingTable[],5,FALSE)</f>
        <v>1.1000000000000001</v>
      </c>
      <c r="Q111">
        <v>0.4</v>
      </c>
      <c r="R111">
        <v>0.4</v>
      </c>
      <c r="S111">
        <v>0.2</v>
      </c>
      <c r="T111" t="s">
        <v>1046</v>
      </c>
      <c r="U111" t="s">
        <v>637</v>
      </c>
      <c r="V111" t="s">
        <v>1863</v>
      </c>
      <c r="W111" t="s">
        <v>566</v>
      </c>
      <c r="X111" s="70" t="str">
        <f>SpaceTypesTable[[#This Row],[Ventilation Standard]]&amp;SpaceTypesTable[[#This Row],[Ventilation Primary Space Type]]&amp;SpaceTypesTable[[#This Row],[Ventilation Secondary Space Type]]</f>
        <v>ASHRAE 62.1-2004Office BuildingsOffice space</v>
      </c>
      <c r="Y111">
        <f>VLOOKUP(SpaceTypesTable[[#This Row],[Lookup]],VentilationStandardsTable[],6,FALSE)</f>
        <v>0.06</v>
      </c>
      <c r="Z111">
        <f>VLOOKUP(SpaceTypesTable[[#This Row],[Lookup]],VentilationStandardsTable[],5,FALSE)</f>
        <v>5</v>
      </c>
      <c r="AA111">
        <f>VLOOKUP(SpaceTypesTable[[#This Row],[Lookup]],VentilationStandardsTable[],7,FALSE)</f>
        <v>0</v>
      </c>
      <c r="AB111">
        <v>4.75</v>
      </c>
      <c r="AC111" t="s">
        <v>1983</v>
      </c>
      <c r="AD111" t="s">
        <v>1986</v>
      </c>
      <c r="AE111">
        <v>4.4600000000000001E-2</v>
      </c>
      <c r="AF111" t="s">
        <v>2003</v>
      </c>
      <c r="AL111">
        <v>0.64</v>
      </c>
      <c r="AM111">
        <v>0</v>
      </c>
      <c r="AN111">
        <v>0.5</v>
      </c>
      <c r="AO111">
        <v>0</v>
      </c>
      <c r="AP111" t="s">
        <v>2061</v>
      </c>
      <c r="AQ111" t="s">
        <v>2028</v>
      </c>
      <c r="AR111" t="s">
        <v>2042</v>
      </c>
    </row>
    <row r="112" spans="1:57">
      <c r="C112" s="3" t="s">
        <v>2144</v>
      </c>
      <c r="D112" t="s">
        <v>790</v>
      </c>
      <c r="E112" t="s">
        <v>750</v>
      </c>
      <c r="F112" t="s">
        <v>1007</v>
      </c>
      <c r="G112" t="s">
        <v>1032</v>
      </c>
      <c r="N112">
        <v>1.7270000000000001</v>
      </c>
      <c r="Q112">
        <v>0.4</v>
      </c>
      <c r="R112">
        <v>0.4</v>
      </c>
      <c r="S112">
        <v>0.2</v>
      </c>
      <c r="T112" t="s">
        <v>1046</v>
      </c>
      <c r="U112" t="s">
        <v>636</v>
      </c>
      <c r="V112" t="s">
        <v>565</v>
      </c>
      <c r="W112" t="s">
        <v>967</v>
      </c>
      <c r="X112" s="70" t="str">
        <f>SpaceTypesTable[[#This Row],[Ventilation Standard]]&amp;SpaceTypesTable[[#This Row],[Ventilation Primary Space Type]]&amp;SpaceTypesTable[[#This Row],[Ventilation Secondary Space Type]]</f>
        <v>ASHRAE 62.1-1999OfficesOffice Space</v>
      </c>
      <c r="Y112">
        <f>VLOOKUP(SpaceTypesTable[[#This Row],[Lookup]],VentilationStandardsTable[],6,FALSE)</f>
        <v>0</v>
      </c>
      <c r="Z112">
        <f>VLOOKUP(SpaceTypesTable[[#This Row],[Lookup]],VentilationStandardsTable[],5,FALSE)</f>
        <v>20</v>
      </c>
      <c r="AA112">
        <f>VLOOKUP(SpaceTypesTable[[#This Row],[Lookup]],VentilationStandardsTable[],7,FALSE)</f>
        <v>0</v>
      </c>
      <c r="AB112">
        <v>4.75</v>
      </c>
      <c r="AC112" t="s">
        <v>1048</v>
      </c>
      <c r="AD112" t="s">
        <v>1047</v>
      </c>
      <c r="AE112">
        <v>0.22320000000000001</v>
      </c>
      <c r="AF112" t="s">
        <v>1050</v>
      </c>
      <c r="AL112">
        <v>0.87</v>
      </c>
      <c r="AM112">
        <v>0</v>
      </c>
      <c r="AN112">
        <v>0.5</v>
      </c>
      <c r="AO112">
        <v>0</v>
      </c>
      <c r="AP112" t="s">
        <v>1051</v>
      </c>
      <c r="AQ112" t="s">
        <v>2028</v>
      </c>
      <c r="AR112" t="s">
        <v>2042</v>
      </c>
    </row>
    <row r="113" spans="1:57">
      <c r="C113" s="3" t="s">
        <v>2146</v>
      </c>
      <c r="D113" t="s">
        <v>791</v>
      </c>
      <c r="E113" t="s">
        <v>750</v>
      </c>
      <c r="F113" t="s">
        <v>1007</v>
      </c>
      <c r="G113" t="s">
        <v>1032</v>
      </c>
      <c r="H113" t="s">
        <v>987</v>
      </c>
      <c r="I113" t="s">
        <v>882</v>
      </c>
      <c r="J113" t="s">
        <v>751</v>
      </c>
      <c r="K113" t="str">
        <f>SpaceTypesTable[[#This Row],[Lighting Standard]]&amp;SpaceTypesTable[[#This Row],[Lighting Primary Space Type]]&amp;SpaceTypesTable[[#This Row],[Lighting Secondary Space Type]]</f>
        <v>ASHRAE 189.1-2009Office-EnclosedGeneral</v>
      </c>
      <c r="N113">
        <f>VLOOKUP(SpaceTypesTable[[#This Row],[LookupColumn]],InteriorLightingTable[],5,FALSE)</f>
        <v>0.9900000000000001</v>
      </c>
      <c r="Q113">
        <v>0.4</v>
      </c>
      <c r="R113">
        <v>0.4</v>
      </c>
      <c r="S113">
        <v>0.2</v>
      </c>
      <c r="T113" t="s">
        <v>1046</v>
      </c>
      <c r="U113" t="s">
        <v>636</v>
      </c>
      <c r="V113" t="s">
        <v>565</v>
      </c>
      <c r="W113" t="s">
        <v>967</v>
      </c>
      <c r="X113" s="70" t="str">
        <f>SpaceTypesTable[[#This Row],[Ventilation Standard]]&amp;SpaceTypesTable[[#This Row],[Ventilation Primary Space Type]]&amp;SpaceTypesTable[[#This Row],[Ventilation Secondary Space Type]]</f>
        <v>ASHRAE 62.1-1999OfficesOffice Space</v>
      </c>
      <c r="Y113">
        <f>VLOOKUP(SpaceTypesTable[[#This Row],[Lookup]],VentilationStandardsTable[],6,FALSE)</f>
        <v>0</v>
      </c>
      <c r="Z113">
        <f>VLOOKUP(SpaceTypesTable[[#This Row],[Lookup]],VentilationStandardsTable[],5,FALSE)</f>
        <v>20</v>
      </c>
      <c r="AA113">
        <f>VLOOKUP(SpaceTypesTable[[#This Row],[Lookup]],VentilationStandardsTable[],7,FALSE)</f>
        <v>0</v>
      </c>
      <c r="AB113">
        <v>4.75</v>
      </c>
      <c r="AC113" t="s">
        <v>1048</v>
      </c>
      <c r="AD113" t="s">
        <v>1047</v>
      </c>
      <c r="AE113">
        <v>5.9499999999999997E-2</v>
      </c>
      <c r="AF113" t="s">
        <v>1050</v>
      </c>
      <c r="AL113">
        <v>0.64</v>
      </c>
      <c r="AM113">
        <v>0</v>
      </c>
      <c r="AN113">
        <v>0.5</v>
      </c>
      <c r="AO113">
        <v>0</v>
      </c>
      <c r="AP113" t="s">
        <v>1051</v>
      </c>
      <c r="AQ113" t="s">
        <v>2028</v>
      </c>
      <c r="AR113" t="s">
        <v>2042</v>
      </c>
    </row>
    <row r="114" spans="1:57">
      <c r="C114" s="3" t="s">
        <v>2146</v>
      </c>
      <c r="D114" t="s">
        <v>792</v>
      </c>
      <c r="E114" t="s">
        <v>750</v>
      </c>
      <c r="F114" t="s">
        <v>1007</v>
      </c>
      <c r="G114" t="s">
        <v>1032</v>
      </c>
      <c r="H114" t="s">
        <v>987</v>
      </c>
      <c r="I114" t="s">
        <v>882</v>
      </c>
      <c r="J114" t="s">
        <v>751</v>
      </c>
      <c r="K114" t="str">
        <f>SpaceTypesTable[[#This Row],[Lighting Standard]]&amp;SpaceTypesTable[[#This Row],[Lighting Primary Space Type]]&amp;SpaceTypesTable[[#This Row],[Lighting Secondary Space Type]]</f>
        <v>ASHRAE 189.1-2009Office-EnclosedGeneral</v>
      </c>
      <c r="N114">
        <f>VLOOKUP(SpaceTypesTable[[#This Row],[LookupColumn]],InteriorLightingTable[],5,FALSE)</f>
        <v>0.9900000000000001</v>
      </c>
      <c r="Q114">
        <v>0.4</v>
      </c>
      <c r="R114">
        <v>0.4</v>
      </c>
      <c r="S114">
        <v>0.2</v>
      </c>
      <c r="T114" t="s">
        <v>1046</v>
      </c>
      <c r="U114" t="s">
        <v>636</v>
      </c>
      <c r="V114" t="s">
        <v>565</v>
      </c>
      <c r="W114" t="s">
        <v>967</v>
      </c>
      <c r="X114" s="70" t="str">
        <f>SpaceTypesTable[[#This Row],[Ventilation Standard]]&amp;SpaceTypesTable[[#This Row],[Ventilation Primary Space Type]]&amp;SpaceTypesTable[[#This Row],[Ventilation Secondary Space Type]]</f>
        <v>ASHRAE 62.1-1999OfficesOffice Space</v>
      </c>
      <c r="Y114">
        <f>VLOOKUP(SpaceTypesTable[[#This Row],[Lookup]],VentilationStandardsTable[],6,FALSE)</f>
        <v>0</v>
      </c>
      <c r="Z114">
        <f>VLOOKUP(SpaceTypesTable[[#This Row],[Lookup]],VentilationStandardsTable[],5,FALSE)</f>
        <v>20</v>
      </c>
      <c r="AA114">
        <f>VLOOKUP(SpaceTypesTable[[#This Row],[Lookup]],VentilationStandardsTable[],7,FALSE)</f>
        <v>0</v>
      </c>
      <c r="AB114">
        <v>4.75</v>
      </c>
      <c r="AC114" t="s">
        <v>1048</v>
      </c>
      <c r="AD114" t="s">
        <v>1047</v>
      </c>
      <c r="AE114">
        <v>4.4600000000000001E-2</v>
      </c>
      <c r="AF114" t="s">
        <v>1050</v>
      </c>
      <c r="AL114">
        <v>0.64</v>
      </c>
      <c r="AM114">
        <v>0</v>
      </c>
      <c r="AN114">
        <v>0.5</v>
      </c>
      <c r="AO114">
        <v>0</v>
      </c>
      <c r="AP114" t="s">
        <v>1051</v>
      </c>
      <c r="AQ114" t="s">
        <v>2028</v>
      </c>
      <c r="AR114" t="s">
        <v>2042</v>
      </c>
    </row>
    <row r="115" spans="1:57">
      <c r="C115" t="s">
        <v>2145</v>
      </c>
      <c r="D115" t="s">
        <v>790</v>
      </c>
      <c r="E115" t="s">
        <v>750</v>
      </c>
      <c r="F115" t="s">
        <v>1007</v>
      </c>
      <c r="G115" t="s">
        <v>1032</v>
      </c>
      <c r="H115" t="s">
        <v>745</v>
      </c>
      <c r="I115" t="s">
        <v>882</v>
      </c>
      <c r="J115" t="s">
        <v>751</v>
      </c>
      <c r="K115" t="str">
        <f>SpaceTypesTable[[#This Row],[Lighting Standard]]&amp;SpaceTypesTable[[#This Row],[Lighting Primary Space Type]]&amp;SpaceTypesTable[[#This Row],[Lighting Secondary Space Type]]</f>
        <v>ASHRAE 90.1-2004Office-EnclosedGeneral</v>
      </c>
      <c r="N115">
        <f>VLOOKUP(SpaceTypesTable[[#This Row],[LookupColumn]],InteriorLightingTable[],5,FALSE)</f>
        <v>1.1000000000000001</v>
      </c>
      <c r="Q115">
        <v>0.4</v>
      </c>
      <c r="R115">
        <v>0.4</v>
      </c>
      <c r="S115">
        <v>0.2</v>
      </c>
      <c r="T115" t="s">
        <v>1046</v>
      </c>
      <c r="U115" t="s">
        <v>636</v>
      </c>
      <c r="V115" t="s">
        <v>565</v>
      </c>
      <c r="W115" t="s">
        <v>967</v>
      </c>
      <c r="X115" s="70" t="str">
        <f>SpaceTypesTable[[#This Row],[Ventilation Standard]]&amp;SpaceTypesTable[[#This Row],[Ventilation Primary Space Type]]&amp;SpaceTypesTable[[#This Row],[Ventilation Secondary Space Type]]</f>
        <v>ASHRAE 62.1-1999OfficesOffice Space</v>
      </c>
      <c r="Y115">
        <f>VLOOKUP(SpaceTypesTable[[#This Row],[Lookup]],VentilationStandardsTable[],6,FALSE)</f>
        <v>0</v>
      </c>
      <c r="Z115">
        <f>VLOOKUP(SpaceTypesTable[[#This Row],[Lookup]],VentilationStandardsTable[],5,FALSE)</f>
        <v>20</v>
      </c>
      <c r="AA115">
        <f>VLOOKUP(SpaceTypesTable[[#This Row],[Lookup]],VentilationStandardsTable[],7,FALSE)</f>
        <v>0</v>
      </c>
      <c r="AB115">
        <v>4.75</v>
      </c>
      <c r="AC115" t="s">
        <v>1048</v>
      </c>
      <c r="AD115" t="s">
        <v>1047</v>
      </c>
      <c r="AE115">
        <v>5.9499999999999997E-2</v>
      </c>
      <c r="AF115" t="s">
        <v>1050</v>
      </c>
      <c r="AL115">
        <v>0.87</v>
      </c>
      <c r="AM115">
        <v>0</v>
      </c>
      <c r="AN115">
        <v>0.5</v>
      </c>
      <c r="AO115">
        <v>0</v>
      </c>
      <c r="AP115" t="s">
        <v>1051</v>
      </c>
      <c r="AQ115" t="s">
        <v>2028</v>
      </c>
      <c r="AR115" t="s">
        <v>2042</v>
      </c>
    </row>
    <row r="116" spans="1:57">
      <c r="C116" s="46" t="s">
        <v>2143</v>
      </c>
      <c r="D116" t="s">
        <v>790</v>
      </c>
      <c r="E116" t="s">
        <v>750</v>
      </c>
      <c r="F116" t="s">
        <v>1007</v>
      </c>
      <c r="G116" t="s">
        <v>1032</v>
      </c>
      <c r="N116">
        <v>2.09</v>
      </c>
      <c r="Q116">
        <v>0.4</v>
      </c>
      <c r="R116">
        <v>0.4</v>
      </c>
      <c r="S116">
        <v>0.2</v>
      </c>
      <c r="T116" t="s">
        <v>1046</v>
      </c>
      <c r="U116" t="s">
        <v>636</v>
      </c>
      <c r="V116" t="s">
        <v>565</v>
      </c>
      <c r="W116" t="s">
        <v>967</v>
      </c>
      <c r="X116" s="70" t="str">
        <f>SpaceTypesTable[[#This Row],[Ventilation Standard]]&amp;SpaceTypesTable[[#This Row],[Ventilation Primary Space Type]]&amp;SpaceTypesTable[[#This Row],[Ventilation Secondary Space Type]]</f>
        <v>ASHRAE 62.1-1999OfficesOffice Space</v>
      </c>
      <c r="Y116">
        <f>VLOOKUP(SpaceTypesTable[[#This Row],[Lookup]],VentilationStandardsTable[],6,FALSE)</f>
        <v>0</v>
      </c>
      <c r="Z116">
        <f>VLOOKUP(SpaceTypesTable[[#This Row],[Lookup]],VentilationStandardsTable[],5,FALSE)</f>
        <v>20</v>
      </c>
      <c r="AA116">
        <f>VLOOKUP(SpaceTypesTable[[#This Row],[Lookup]],VentilationStandardsTable[],7,FALSE)</f>
        <v>0</v>
      </c>
      <c r="AB116">
        <v>4.75</v>
      </c>
      <c r="AC116" t="s">
        <v>1048</v>
      </c>
      <c r="AD116" t="s">
        <v>1047</v>
      </c>
      <c r="AE116">
        <v>0.22320000000000001</v>
      </c>
      <c r="AF116" t="s">
        <v>1050</v>
      </c>
      <c r="AL116">
        <v>0.87</v>
      </c>
      <c r="AM116">
        <v>0</v>
      </c>
      <c r="AN116">
        <v>0.5</v>
      </c>
      <c r="AO116">
        <v>0</v>
      </c>
      <c r="AP116" t="s">
        <v>1051</v>
      </c>
      <c r="AQ116" t="s">
        <v>2028</v>
      </c>
      <c r="AR116" t="s">
        <v>2042</v>
      </c>
    </row>
    <row r="117" spans="1:57">
      <c r="C117" t="s">
        <v>2213</v>
      </c>
      <c r="D117" t="s">
        <v>790</v>
      </c>
      <c r="E117" t="s">
        <v>750</v>
      </c>
      <c r="F117" t="s">
        <v>1007</v>
      </c>
      <c r="G117" t="s">
        <v>1032</v>
      </c>
      <c r="H117" t="s">
        <v>2195</v>
      </c>
      <c r="I117" t="s">
        <v>882</v>
      </c>
      <c r="J117" t="s">
        <v>751</v>
      </c>
      <c r="K117" t="str">
        <f>SpaceTypesTable[[#This Row],[Lighting Standard]]&amp;SpaceTypesTable[[#This Row],[Lighting Primary Space Type]]&amp;SpaceTypesTable[[#This Row],[Lighting Secondary Space Type]]</f>
        <v>ASHRAE 90.1-2010Office-EnclosedGeneral</v>
      </c>
      <c r="N117">
        <f>VLOOKUP(SpaceTypesTable[[#This Row],[LookupColumn]],InteriorLightingTable[],5,FALSE)</f>
        <v>1.1100000000000001</v>
      </c>
      <c r="Q117">
        <v>0.4</v>
      </c>
      <c r="R117">
        <v>0.4</v>
      </c>
      <c r="S117">
        <v>0.2</v>
      </c>
      <c r="T117" t="s">
        <v>1046</v>
      </c>
      <c r="U117" t="s">
        <v>638</v>
      </c>
      <c r="V117" t="s">
        <v>1863</v>
      </c>
      <c r="W117" t="s">
        <v>566</v>
      </c>
      <c r="X117" s="70" t="str">
        <f>SpaceTypesTable[[#This Row],[Ventilation Standard]]&amp;SpaceTypesTable[[#This Row],[Ventilation Primary Space Type]]&amp;SpaceTypesTable[[#This Row],[Ventilation Secondary Space Type]]</f>
        <v>ASHRAE 62.1-2007Office BuildingsOffice space</v>
      </c>
      <c r="Y117">
        <f>VLOOKUP(SpaceTypesTable[[#This Row],[Lookup]],VentilationStandardsTable[],6,FALSE)</f>
        <v>0.06</v>
      </c>
      <c r="Z117">
        <f>VLOOKUP(SpaceTypesTable[[#This Row],[Lookup]],VentilationStandardsTable[],5,FALSE)</f>
        <v>5</v>
      </c>
      <c r="AA117">
        <f>VLOOKUP(SpaceTypesTable[[#This Row],[Lookup]],VentilationStandardsTable[],7,FALSE)</f>
        <v>0</v>
      </c>
      <c r="AB117">
        <v>4.75</v>
      </c>
      <c r="AC117" t="s">
        <v>1983</v>
      </c>
      <c r="AD117" t="s">
        <v>1986</v>
      </c>
      <c r="AE117">
        <v>4.4600000000000001E-2</v>
      </c>
      <c r="AF117" t="s">
        <v>2003</v>
      </c>
      <c r="AL117">
        <v>0.64</v>
      </c>
      <c r="AM117">
        <v>0</v>
      </c>
      <c r="AN117">
        <v>0.5</v>
      </c>
      <c r="AO117">
        <v>0</v>
      </c>
      <c r="AP117" t="s">
        <v>2061</v>
      </c>
      <c r="AQ117" t="s">
        <v>2028</v>
      </c>
      <c r="AR117" t="s">
        <v>2042</v>
      </c>
    </row>
    <row r="118" spans="1:57">
      <c r="C118" t="s">
        <v>2147</v>
      </c>
      <c r="D118" t="s">
        <v>790</v>
      </c>
      <c r="E118" t="s">
        <v>750</v>
      </c>
      <c r="F118" t="s">
        <v>805</v>
      </c>
      <c r="G118" t="s">
        <v>1035</v>
      </c>
      <c r="H118" t="s">
        <v>746</v>
      </c>
      <c r="I118" t="s">
        <v>867</v>
      </c>
      <c r="J118" t="s">
        <v>751</v>
      </c>
      <c r="K118" t="str">
        <f>SpaceTypesTable[[#This Row],[Lighting Standard]]&amp;SpaceTypesTable[[#This Row],[Lighting Primary Space Type]]&amp;SpaceTypesTable[[#This Row],[Lighting Secondary Space Type]]</f>
        <v>ASHRAE 90.1-2007Conference/Meeting/MultipurposeGeneral</v>
      </c>
      <c r="N118">
        <f>VLOOKUP(SpaceTypesTable[[#This Row],[LookupColumn]],InteriorLightingTable[],5,FALSE)</f>
        <v>1.3</v>
      </c>
      <c r="Q118">
        <v>0.4</v>
      </c>
      <c r="R118">
        <v>0.4</v>
      </c>
      <c r="S118">
        <v>0.2</v>
      </c>
      <c r="T118" t="s">
        <v>1046</v>
      </c>
      <c r="U118" t="s">
        <v>637</v>
      </c>
      <c r="V118" t="s">
        <v>751</v>
      </c>
      <c r="W118" t="s">
        <v>1871</v>
      </c>
      <c r="X118" s="70" t="str">
        <f>SpaceTypesTable[[#This Row],[Ventilation Standard]]&amp;SpaceTypesTable[[#This Row],[Ventilation Primary Space Type]]&amp;SpaceTypesTable[[#This Row],[Ventilation Secondary Space Type]]</f>
        <v>ASHRAE 62.1-2004GeneralConference/meeting</v>
      </c>
      <c r="Y118">
        <f>VLOOKUP(SpaceTypesTable[[#This Row],[Lookup]],VentilationStandardsTable[],6,FALSE)</f>
        <v>0.06</v>
      </c>
      <c r="Z118">
        <f>VLOOKUP(SpaceTypesTable[[#This Row],[Lookup]],VentilationStandardsTable[],5,FALSE)</f>
        <v>5</v>
      </c>
      <c r="AA118">
        <f>VLOOKUP(SpaceTypesTable[[#This Row],[Lookup]],VentilationStandardsTable[],7,FALSE)</f>
        <v>0</v>
      </c>
      <c r="AB118">
        <v>50</v>
      </c>
      <c r="AC118" t="s">
        <v>1983</v>
      </c>
      <c r="AD118" t="s">
        <v>1986</v>
      </c>
      <c r="AE118">
        <v>4.4600000000000001E-2</v>
      </c>
      <c r="AF118" t="s">
        <v>2003</v>
      </c>
      <c r="AL118">
        <v>0.37</v>
      </c>
      <c r="AM118">
        <v>0</v>
      </c>
      <c r="AN118">
        <v>0.5</v>
      </c>
      <c r="AO118">
        <v>0</v>
      </c>
      <c r="AP118" t="s">
        <v>2061</v>
      </c>
      <c r="AQ118" t="s">
        <v>2028</v>
      </c>
      <c r="AR118" t="s">
        <v>2042</v>
      </c>
    </row>
    <row r="119" spans="1:57">
      <c r="C119" s="3" t="s">
        <v>2144</v>
      </c>
      <c r="D119" t="s">
        <v>790</v>
      </c>
      <c r="E119" t="s">
        <v>750</v>
      </c>
      <c r="F119" t="s">
        <v>805</v>
      </c>
      <c r="G119" t="s">
        <v>1035</v>
      </c>
      <c r="N119">
        <v>1.84</v>
      </c>
      <c r="Q119">
        <v>0.4</v>
      </c>
      <c r="R119">
        <v>0.4</v>
      </c>
      <c r="S119">
        <v>0.2</v>
      </c>
      <c r="T119" t="s">
        <v>1046</v>
      </c>
      <c r="U119" t="s">
        <v>636</v>
      </c>
      <c r="V119" t="s">
        <v>565</v>
      </c>
      <c r="W119" t="s">
        <v>561</v>
      </c>
      <c r="X119" s="70" t="str">
        <f>SpaceTypesTable[[#This Row],[Ventilation Standard]]&amp;SpaceTypesTable[[#This Row],[Ventilation Primary Space Type]]&amp;SpaceTypesTable[[#This Row],[Ventilation Secondary Space Type]]</f>
        <v>ASHRAE 62.1-1999OfficesConference rooms</v>
      </c>
      <c r="Y119">
        <f>VLOOKUP(SpaceTypesTable[[#This Row],[Lookup]],VentilationStandardsTable[],6,FALSE)</f>
        <v>0</v>
      </c>
      <c r="Z119">
        <f>VLOOKUP(SpaceTypesTable[[#This Row],[Lookup]],VentilationStandardsTable[],5,FALSE)</f>
        <v>20</v>
      </c>
      <c r="AA119">
        <f>VLOOKUP(SpaceTypesTable[[#This Row],[Lookup]],VentilationStandardsTable[],7,FALSE)</f>
        <v>0</v>
      </c>
      <c r="AB119">
        <v>50</v>
      </c>
      <c r="AC119" t="s">
        <v>1049</v>
      </c>
      <c r="AD119" t="s">
        <v>1047</v>
      </c>
      <c r="AE119">
        <v>0.22320000000000001</v>
      </c>
      <c r="AF119" t="s">
        <v>1050</v>
      </c>
      <c r="AL119">
        <v>1</v>
      </c>
      <c r="AM119">
        <v>0</v>
      </c>
      <c r="AN119">
        <v>0.5</v>
      </c>
      <c r="AO119">
        <v>0</v>
      </c>
      <c r="AP119" t="s">
        <v>1051</v>
      </c>
      <c r="AQ119" t="s">
        <v>2028</v>
      </c>
      <c r="AR119" t="s">
        <v>2042</v>
      </c>
    </row>
    <row r="120" spans="1:57">
      <c r="C120" s="3" t="s">
        <v>2146</v>
      </c>
      <c r="D120" t="s">
        <v>791</v>
      </c>
      <c r="E120" t="s">
        <v>750</v>
      </c>
      <c r="F120" t="s">
        <v>805</v>
      </c>
      <c r="G120" t="s">
        <v>1035</v>
      </c>
      <c r="H120" t="s">
        <v>987</v>
      </c>
      <c r="I120" t="s">
        <v>867</v>
      </c>
      <c r="J120" t="s">
        <v>751</v>
      </c>
      <c r="K120" t="str">
        <f>SpaceTypesTable[[#This Row],[Lighting Standard]]&amp;SpaceTypesTable[[#This Row],[Lighting Primary Space Type]]&amp;SpaceTypesTable[[#This Row],[Lighting Secondary Space Type]]</f>
        <v>ASHRAE 189.1-2009Conference/Meeting/MultipurposeGeneral</v>
      </c>
      <c r="N120">
        <f>VLOOKUP(SpaceTypesTable[[#This Row],[LookupColumn]],InteriorLightingTable[],5,FALSE)</f>
        <v>1.1700000000000002</v>
      </c>
      <c r="Q120">
        <v>0.4</v>
      </c>
      <c r="R120">
        <v>0.4</v>
      </c>
      <c r="S120">
        <v>0.2</v>
      </c>
      <c r="T120" t="s">
        <v>1046</v>
      </c>
      <c r="U120" t="s">
        <v>636</v>
      </c>
      <c r="V120" t="s">
        <v>565</v>
      </c>
      <c r="W120" t="s">
        <v>561</v>
      </c>
      <c r="X120" s="70" t="str">
        <f>SpaceTypesTable[[#This Row],[Ventilation Standard]]&amp;SpaceTypesTable[[#This Row],[Ventilation Primary Space Type]]&amp;SpaceTypesTable[[#This Row],[Ventilation Secondary Space Type]]</f>
        <v>ASHRAE 62.1-1999OfficesConference rooms</v>
      </c>
      <c r="Y120">
        <f>VLOOKUP(SpaceTypesTable[[#This Row],[Lookup]],VentilationStandardsTable[],6,FALSE)</f>
        <v>0</v>
      </c>
      <c r="Z120">
        <f>VLOOKUP(SpaceTypesTable[[#This Row],[Lookup]],VentilationStandardsTable[],5,FALSE)</f>
        <v>20</v>
      </c>
      <c r="AA120">
        <f>VLOOKUP(SpaceTypesTable[[#This Row],[Lookup]],VentilationStandardsTable[],7,FALSE)</f>
        <v>0</v>
      </c>
      <c r="AB120">
        <v>50</v>
      </c>
      <c r="AC120" t="s">
        <v>1049</v>
      </c>
      <c r="AD120" t="s">
        <v>1047</v>
      </c>
      <c r="AE120">
        <v>5.9499999999999997E-2</v>
      </c>
      <c r="AF120" t="s">
        <v>1050</v>
      </c>
      <c r="AL120">
        <v>0.37</v>
      </c>
      <c r="AM120">
        <v>0</v>
      </c>
      <c r="AN120">
        <v>0.5</v>
      </c>
      <c r="AO120">
        <v>0</v>
      </c>
      <c r="AP120" t="s">
        <v>1051</v>
      </c>
      <c r="AQ120" t="s">
        <v>2028</v>
      </c>
      <c r="AR120" t="s">
        <v>2042</v>
      </c>
    </row>
    <row r="121" spans="1:57">
      <c r="C121" s="3" t="s">
        <v>2146</v>
      </c>
      <c r="D121" t="s">
        <v>792</v>
      </c>
      <c r="E121" t="s">
        <v>750</v>
      </c>
      <c r="F121" t="s">
        <v>805</v>
      </c>
      <c r="G121" t="s">
        <v>1035</v>
      </c>
      <c r="H121" t="s">
        <v>987</v>
      </c>
      <c r="I121" t="s">
        <v>867</v>
      </c>
      <c r="J121" t="s">
        <v>751</v>
      </c>
      <c r="K121" t="str">
        <f>SpaceTypesTable[[#This Row],[Lighting Standard]]&amp;SpaceTypesTable[[#This Row],[Lighting Primary Space Type]]&amp;SpaceTypesTable[[#This Row],[Lighting Secondary Space Type]]</f>
        <v>ASHRAE 189.1-2009Conference/Meeting/MultipurposeGeneral</v>
      </c>
      <c r="N121">
        <f>VLOOKUP(SpaceTypesTable[[#This Row],[LookupColumn]],InteriorLightingTable[],5,FALSE)</f>
        <v>1.1700000000000002</v>
      </c>
      <c r="Q121">
        <v>0.4</v>
      </c>
      <c r="R121">
        <v>0.4</v>
      </c>
      <c r="S121">
        <v>0.2</v>
      </c>
      <c r="T121" t="s">
        <v>1046</v>
      </c>
      <c r="U121" t="s">
        <v>636</v>
      </c>
      <c r="V121" t="s">
        <v>565</v>
      </c>
      <c r="W121" t="s">
        <v>561</v>
      </c>
      <c r="X121" s="70" t="str">
        <f>SpaceTypesTable[[#This Row],[Ventilation Standard]]&amp;SpaceTypesTable[[#This Row],[Ventilation Primary Space Type]]&amp;SpaceTypesTable[[#This Row],[Ventilation Secondary Space Type]]</f>
        <v>ASHRAE 62.1-1999OfficesConference rooms</v>
      </c>
      <c r="Y121">
        <f>VLOOKUP(SpaceTypesTable[[#This Row],[Lookup]],VentilationStandardsTable[],6,FALSE)</f>
        <v>0</v>
      </c>
      <c r="Z121">
        <f>VLOOKUP(SpaceTypesTable[[#This Row],[Lookup]],VentilationStandardsTable[],5,FALSE)</f>
        <v>20</v>
      </c>
      <c r="AA121">
        <f>VLOOKUP(SpaceTypesTable[[#This Row],[Lookup]],VentilationStandardsTable[],7,FALSE)</f>
        <v>0</v>
      </c>
      <c r="AB121">
        <v>50</v>
      </c>
      <c r="AC121" t="s">
        <v>1049</v>
      </c>
      <c r="AD121" t="s">
        <v>1047</v>
      </c>
      <c r="AE121">
        <v>4.4600000000000001E-2</v>
      </c>
      <c r="AF121" t="s">
        <v>1050</v>
      </c>
      <c r="AL121">
        <v>0.37</v>
      </c>
      <c r="AM121">
        <v>0</v>
      </c>
      <c r="AN121">
        <v>0.5</v>
      </c>
      <c r="AO121">
        <v>0</v>
      </c>
      <c r="AP121" t="s">
        <v>1051</v>
      </c>
      <c r="AQ121" t="s">
        <v>2028</v>
      </c>
      <c r="AR121" t="s">
        <v>2042</v>
      </c>
    </row>
    <row r="122" spans="1:57">
      <c r="C122" t="s">
        <v>2145</v>
      </c>
      <c r="D122" t="s">
        <v>790</v>
      </c>
      <c r="E122" s="70" t="s">
        <v>750</v>
      </c>
      <c r="F122" s="70" t="s">
        <v>805</v>
      </c>
      <c r="G122" t="s">
        <v>1035</v>
      </c>
      <c r="H122" t="s">
        <v>745</v>
      </c>
      <c r="I122" t="s">
        <v>867</v>
      </c>
      <c r="J122" t="s">
        <v>751</v>
      </c>
      <c r="K122" t="str">
        <f>SpaceTypesTable[[#This Row],[Lighting Standard]]&amp;SpaceTypesTable[[#This Row],[Lighting Primary Space Type]]&amp;SpaceTypesTable[[#This Row],[Lighting Secondary Space Type]]</f>
        <v>ASHRAE 90.1-2004Conference/Meeting/MultipurposeGeneral</v>
      </c>
      <c r="N122">
        <f>VLOOKUP(SpaceTypesTable[[#This Row],[LookupColumn]],InteriorLightingTable[],5,FALSE)</f>
        <v>1.3</v>
      </c>
      <c r="Q122">
        <v>0.4</v>
      </c>
      <c r="R122">
        <v>0.4</v>
      </c>
      <c r="S122">
        <v>0.2</v>
      </c>
      <c r="T122" t="s">
        <v>1046</v>
      </c>
      <c r="U122" t="s">
        <v>636</v>
      </c>
      <c r="V122" t="s">
        <v>565</v>
      </c>
      <c r="W122" t="s">
        <v>561</v>
      </c>
      <c r="X122" s="70" t="str">
        <f>SpaceTypesTable[[#This Row],[Ventilation Standard]]&amp;SpaceTypesTable[[#This Row],[Ventilation Primary Space Type]]&amp;SpaceTypesTable[[#This Row],[Ventilation Secondary Space Type]]</f>
        <v>ASHRAE 62.1-1999OfficesConference rooms</v>
      </c>
      <c r="Y122">
        <f>VLOOKUP(SpaceTypesTable[[#This Row],[Lookup]],VentilationStandardsTable[],6,FALSE)</f>
        <v>0</v>
      </c>
      <c r="Z122">
        <f>VLOOKUP(SpaceTypesTable[[#This Row],[Lookup]],VentilationStandardsTable[],5,FALSE)</f>
        <v>20</v>
      </c>
      <c r="AA122">
        <f>VLOOKUP(SpaceTypesTable[[#This Row],[Lookup]],VentilationStandardsTable[],7,FALSE)</f>
        <v>0</v>
      </c>
      <c r="AB122">
        <v>50</v>
      </c>
      <c r="AC122" t="s">
        <v>1049</v>
      </c>
      <c r="AD122" t="s">
        <v>1047</v>
      </c>
      <c r="AE122">
        <v>5.9499999999999997E-2</v>
      </c>
      <c r="AF122" t="s">
        <v>1050</v>
      </c>
      <c r="AL122">
        <v>1</v>
      </c>
      <c r="AM122">
        <v>0</v>
      </c>
      <c r="AN122">
        <v>0.5</v>
      </c>
      <c r="AO122">
        <v>0</v>
      </c>
      <c r="AP122" t="s">
        <v>1051</v>
      </c>
      <c r="AQ122" t="s">
        <v>2028</v>
      </c>
      <c r="AR122" t="s">
        <v>2042</v>
      </c>
    </row>
    <row r="123" spans="1:57">
      <c r="C123" s="46" t="s">
        <v>2143</v>
      </c>
      <c r="D123" t="s">
        <v>790</v>
      </c>
      <c r="E123" s="70" t="s">
        <v>750</v>
      </c>
      <c r="F123" s="70" t="s">
        <v>805</v>
      </c>
      <c r="G123" t="s">
        <v>1035</v>
      </c>
      <c r="N123">
        <v>2.4700000000000002</v>
      </c>
      <c r="Q123">
        <v>0.4</v>
      </c>
      <c r="R123">
        <v>0.4</v>
      </c>
      <c r="S123">
        <v>0.2</v>
      </c>
      <c r="T123" t="s">
        <v>1046</v>
      </c>
      <c r="U123" t="s">
        <v>636</v>
      </c>
      <c r="V123" t="s">
        <v>565</v>
      </c>
      <c r="W123" t="s">
        <v>561</v>
      </c>
      <c r="X123" s="70" t="str">
        <f>SpaceTypesTable[[#This Row],[Ventilation Standard]]&amp;SpaceTypesTable[[#This Row],[Ventilation Primary Space Type]]&amp;SpaceTypesTable[[#This Row],[Ventilation Secondary Space Type]]</f>
        <v>ASHRAE 62.1-1999OfficesConference rooms</v>
      </c>
      <c r="Y123">
        <f>VLOOKUP(SpaceTypesTable[[#This Row],[Lookup]],VentilationStandardsTable[],6,FALSE)</f>
        <v>0</v>
      </c>
      <c r="Z123">
        <f>VLOOKUP(SpaceTypesTable[[#This Row],[Lookup]],VentilationStandardsTable[],5,FALSE)</f>
        <v>20</v>
      </c>
      <c r="AA123">
        <f>VLOOKUP(SpaceTypesTable[[#This Row],[Lookup]],VentilationStandardsTable[],7,FALSE)</f>
        <v>0</v>
      </c>
      <c r="AB123">
        <v>50</v>
      </c>
      <c r="AC123" t="s">
        <v>1049</v>
      </c>
      <c r="AD123" t="s">
        <v>1047</v>
      </c>
      <c r="AE123">
        <v>0.22320000000000001</v>
      </c>
      <c r="AF123" t="s">
        <v>1050</v>
      </c>
      <c r="AL123">
        <v>1</v>
      </c>
      <c r="AM123">
        <v>0</v>
      </c>
      <c r="AN123">
        <v>0.5</v>
      </c>
      <c r="AO123">
        <v>0</v>
      </c>
      <c r="AP123" t="s">
        <v>1051</v>
      </c>
      <c r="AQ123" t="s">
        <v>2028</v>
      </c>
      <c r="AR123" t="s">
        <v>2042</v>
      </c>
    </row>
    <row r="124" spans="1:57">
      <c r="C124" t="s">
        <v>2147</v>
      </c>
      <c r="D124" t="s">
        <v>790</v>
      </c>
      <c r="E124" t="s">
        <v>793</v>
      </c>
      <c r="F124" t="s">
        <v>805</v>
      </c>
      <c r="G124" t="s">
        <v>1035</v>
      </c>
      <c r="H124" t="s">
        <v>746</v>
      </c>
      <c r="I124" t="s">
        <v>867</v>
      </c>
      <c r="J124" t="s">
        <v>751</v>
      </c>
      <c r="K124" t="str">
        <f>SpaceTypesTable[[#This Row],[Lighting Standard]]&amp;SpaceTypesTable[[#This Row],[Lighting Primary Space Type]]&amp;SpaceTypesTable[[#This Row],[Lighting Secondary Space Type]]</f>
        <v>ASHRAE 90.1-2007Conference/Meeting/MultipurposeGeneral</v>
      </c>
      <c r="N124">
        <f>VLOOKUP(SpaceTypesTable[[#This Row],[LookupColumn]],InteriorLightingTable[],5,FALSE)</f>
        <v>1.3</v>
      </c>
      <c r="Q124">
        <v>0</v>
      </c>
      <c r="R124">
        <v>0.7</v>
      </c>
      <c r="S124">
        <v>0.2</v>
      </c>
      <c r="T124" t="s">
        <v>1946</v>
      </c>
      <c r="U124" t="s">
        <v>637</v>
      </c>
      <c r="V124" t="s">
        <v>751</v>
      </c>
      <c r="W124" t="s">
        <v>1871</v>
      </c>
      <c r="X124" s="70" t="str">
        <f>SpaceTypesTable[[#This Row],[Ventilation Standard]]&amp;SpaceTypesTable[[#This Row],[Ventilation Primary Space Type]]&amp;SpaceTypesTable[[#This Row],[Ventilation Secondary Space Type]]</f>
        <v>ASHRAE 62.1-2004GeneralConference/meeting</v>
      </c>
      <c r="Y124">
        <f>VLOOKUP(SpaceTypesTable[[#This Row],[Lookup]],VentilationStandardsTable[],6,FALSE)</f>
        <v>0.06</v>
      </c>
      <c r="Z124">
        <f>VLOOKUP(SpaceTypesTable[[#This Row],[Lookup]],VentilationStandardsTable[],5,FALSE)</f>
        <v>5</v>
      </c>
      <c r="AA124">
        <f>VLOOKUP(SpaceTypesTable[[#This Row],[Lookup]],VentilationStandardsTable[],7,FALSE)</f>
        <v>0</v>
      </c>
      <c r="AB124">
        <v>46.45</v>
      </c>
      <c r="AC124" t="s">
        <v>1981</v>
      </c>
      <c r="AD124" t="s">
        <v>1988</v>
      </c>
      <c r="AE124">
        <v>4.4600000000000001E-2</v>
      </c>
      <c r="AF124" t="s">
        <v>2006</v>
      </c>
      <c r="AH124" t="s">
        <v>997</v>
      </c>
      <c r="AI124" t="s">
        <v>997</v>
      </c>
      <c r="AJ124" t="s">
        <v>997</v>
      </c>
      <c r="AL124">
        <v>0.73</v>
      </c>
      <c r="AM124">
        <v>0</v>
      </c>
      <c r="AN124">
        <v>0.5</v>
      </c>
      <c r="AO124">
        <v>0</v>
      </c>
      <c r="AP124" t="s">
        <v>1925</v>
      </c>
      <c r="AQ124" t="s">
        <v>2031</v>
      </c>
      <c r="AR124" t="s">
        <v>2045</v>
      </c>
      <c r="AU124" t="str">
        <f>IF(SpaceTypesTable[[#This Row],[Peak Flow Rate (gal/h)]]=0,"",SpaceTypesTable[[#This Row],[Peak Flow Rate (gal/h)]]/SpaceTypesTable[[#This Row],[area (ft^2)]])</f>
        <v/>
      </c>
      <c r="BE124" t="str">
        <f t="shared" ref="BE124:BE129" si="10">IF(ISBLANK(BD124),"",BD124/(BA124/AZ124))</f>
        <v/>
      </c>
    </row>
    <row r="125" spans="1:57">
      <c r="A125" t="s">
        <v>531</v>
      </c>
      <c r="B125">
        <v>285</v>
      </c>
      <c r="C125" t="s">
        <v>2144</v>
      </c>
      <c r="D125" t="s">
        <v>790</v>
      </c>
      <c r="E125" t="s">
        <v>793</v>
      </c>
      <c r="F125" t="s">
        <v>805</v>
      </c>
      <c r="G125" t="s">
        <v>1035</v>
      </c>
      <c r="K125" t="str">
        <f>SpaceTypesTable[[#This Row],[Lighting Standard]]&amp;SpaceTypesTable[[#This Row],[Lighting Primary Space Type]]&amp;SpaceTypesTable[[#This Row],[Lighting Secondary Space Type]]</f>
        <v/>
      </c>
      <c r="N125">
        <v>1.8</v>
      </c>
      <c r="Q125">
        <v>0</v>
      </c>
      <c r="R125">
        <v>0.7</v>
      </c>
      <c r="S125">
        <v>0.2</v>
      </c>
      <c r="T125" t="s">
        <v>1946</v>
      </c>
      <c r="U125" t="s">
        <v>636</v>
      </c>
      <c r="V125" t="s">
        <v>944</v>
      </c>
      <c r="W125" t="s">
        <v>561</v>
      </c>
      <c r="X125" s="70" t="str">
        <f>SpaceTypesTable[[#This Row],[Ventilation Standard]]&amp;SpaceTypesTable[[#This Row],[Ventilation Primary Space Type]]&amp;SpaceTypesTable[[#This Row],[Ventilation Secondary Space Type]]</f>
        <v>ASHRAE 62.1-1999Hotels, Motels, Resorts, DormitoriesConference rooms</v>
      </c>
      <c r="Y125">
        <f>VLOOKUP(SpaceTypesTable[[#This Row],[Lookup]],VentilationStandardsTable[],6,FALSE)</f>
        <v>0</v>
      </c>
      <c r="Z125">
        <f>VLOOKUP(SpaceTypesTable[[#This Row],[Lookup]],VentilationStandardsTable[],5,FALSE)</f>
        <v>20</v>
      </c>
      <c r="AA125">
        <f>VLOOKUP(SpaceTypesTable[[#This Row],[Lookup]],VentilationStandardsTable[],7,FALSE)</f>
        <v>0</v>
      </c>
      <c r="AB125">
        <v>46.45</v>
      </c>
      <c r="AC125" t="s">
        <v>1981</v>
      </c>
      <c r="AD125" t="s">
        <v>1988</v>
      </c>
      <c r="AE125">
        <v>0.22320000000000001</v>
      </c>
      <c r="AF125" t="s">
        <v>2006</v>
      </c>
      <c r="AH125" t="s">
        <v>997</v>
      </c>
      <c r="AI125" t="s">
        <v>997</v>
      </c>
      <c r="AJ125" t="s">
        <v>997</v>
      </c>
      <c r="AL125">
        <v>1</v>
      </c>
      <c r="AM125">
        <v>0</v>
      </c>
      <c r="AN125">
        <v>0.5</v>
      </c>
      <c r="AO125">
        <v>0</v>
      </c>
      <c r="AP125" t="s">
        <v>1925</v>
      </c>
      <c r="AQ125" t="s">
        <v>2031</v>
      </c>
      <c r="AR125" t="s">
        <v>2045</v>
      </c>
      <c r="AU125" t="str">
        <f>IF(SpaceTypesTable[[#This Row],[Peak Flow Rate (gal/h)]]=0,"",SpaceTypesTable[[#This Row],[Peak Flow Rate (gal/h)]]/SpaceTypesTable[[#This Row],[area (ft^2)]])</f>
        <v/>
      </c>
      <c r="BE125" t="str">
        <f t="shared" si="10"/>
        <v/>
      </c>
    </row>
    <row r="126" spans="1:57">
      <c r="A126" t="s">
        <v>224</v>
      </c>
      <c r="B126">
        <v>507</v>
      </c>
      <c r="C126" t="s">
        <v>2145</v>
      </c>
      <c r="D126" t="s">
        <v>790</v>
      </c>
      <c r="E126" t="s">
        <v>793</v>
      </c>
      <c r="F126" s="16" t="s">
        <v>805</v>
      </c>
      <c r="G126" t="s">
        <v>1035</v>
      </c>
      <c r="H126" t="s">
        <v>745</v>
      </c>
      <c r="I126" t="s">
        <v>867</v>
      </c>
      <c r="J126" t="s">
        <v>751</v>
      </c>
      <c r="K126" t="str">
        <f>SpaceTypesTable[[#This Row],[Lighting Standard]]&amp;SpaceTypesTable[[#This Row],[Lighting Primary Space Type]]&amp;SpaceTypesTable[[#This Row],[Lighting Secondary Space Type]]</f>
        <v>ASHRAE 90.1-2004Conference/Meeting/MultipurposeGeneral</v>
      </c>
      <c r="N126">
        <f>VLOOKUP(SpaceTypesTable[[#This Row],[LookupColumn]],InteriorLightingTable[],5,FALSE)</f>
        <v>1.3</v>
      </c>
      <c r="Q126">
        <v>0</v>
      </c>
      <c r="R126">
        <v>0.7</v>
      </c>
      <c r="S126">
        <v>0.2</v>
      </c>
      <c r="T126" t="s">
        <v>1946</v>
      </c>
      <c r="U126" t="s">
        <v>636</v>
      </c>
      <c r="V126" t="s">
        <v>944</v>
      </c>
      <c r="W126" t="s">
        <v>561</v>
      </c>
      <c r="X126" s="70" t="str">
        <f>SpaceTypesTable[[#This Row],[Ventilation Standard]]&amp;SpaceTypesTable[[#This Row],[Ventilation Primary Space Type]]&amp;SpaceTypesTable[[#This Row],[Ventilation Secondary Space Type]]</f>
        <v>ASHRAE 62.1-1999Hotels, Motels, Resorts, DormitoriesConference rooms</v>
      </c>
      <c r="Y126">
        <f>VLOOKUP(SpaceTypesTable[[#This Row],[Lookup]],VentilationStandardsTable[],6,FALSE)</f>
        <v>0</v>
      </c>
      <c r="Z126">
        <f>VLOOKUP(SpaceTypesTable[[#This Row],[Lookup]],VentilationStandardsTable[],5,FALSE)</f>
        <v>20</v>
      </c>
      <c r="AA126">
        <f>VLOOKUP(SpaceTypesTable[[#This Row],[Lookup]],VentilationStandardsTable[],7,FALSE)</f>
        <v>0</v>
      </c>
      <c r="AB126">
        <v>46.45</v>
      </c>
      <c r="AC126" t="s">
        <v>1981</v>
      </c>
      <c r="AD126" t="s">
        <v>1988</v>
      </c>
      <c r="AE126">
        <v>5.9499999999999997E-2</v>
      </c>
      <c r="AF126" t="s">
        <v>2006</v>
      </c>
      <c r="AH126" t="s">
        <v>997</v>
      </c>
      <c r="AI126" t="s">
        <v>997</v>
      </c>
      <c r="AJ126" t="s">
        <v>997</v>
      </c>
      <c r="AL126">
        <v>1</v>
      </c>
      <c r="AM126">
        <v>0</v>
      </c>
      <c r="AN126">
        <v>0.5</v>
      </c>
      <c r="AO126">
        <v>0</v>
      </c>
      <c r="AP126" t="s">
        <v>1925</v>
      </c>
      <c r="AQ126" t="s">
        <v>2031</v>
      </c>
      <c r="AR126" t="s">
        <v>2045</v>
      </c>
      <c r="AU126" t="str">
        <f>IF(SpaceTypesTable[[#This Row],[Peak Flow Rate (gal/h)]]=0,"",SpaceTypesTable[[#This Row],[Peak Flow Rate (gal/h)]]/SpaceTypesTable[[#This Row],[area (ft^2)]])</f>
        <v/>
      </c>
      <c r="BE126" t="str">
        <f t="shared" si="10"/>
        <v/>
      </c>
    </row>
    <row r="127" spans="1:57">
      <c r="A127" t="s">
        <v>457</v>
      </c>
      <c r="B127">
        <v>4</v>
      </c>
      <c r="C127" t="s">
        <v>2146</v>
      </c>
      <c r="D127" t="s">
        <v>791</v>
      </c>
      <c r="E127" t="s">
        <v>793</v>
      </c>
      <c r="F127" t="s">
        <v>805</v>
      </c>
      <c r="G127" t="s">
        <v>1035</v>
      </c>
      <c r="H127" t="s">
        <v>987</v>
      </c>
      <c r="I127" t="s">
        <v>867</v>
      </c>
      <c r="J127" t="s">
        <v>751</v>
      </c>
      <c r="K127" t="str">
        <f>SpaceTypesTable[[#This Row],[Lighting Standard]]&amp;SpaceTypesTable[[#This Row],[Lighting Primary Space Type]]&amp;SpaceTypesTable[[#This Row],[Lighting Secondary Space Type]]</f>
        <v>ASHRAE 189.1-2009Conference/Meeting/MultipurposeGeneral</v>
      </c>
      <c r="N127">
        <f>VLOOKUP(SpaceTypesTable[[#This Row],[LookupColumn]],InteriorLightingTable[],5,FALSE)</f>
        <v>1.1700000000000002</v>
      </c>
      <c r="Q127">
        <v>0</v>
      </c>
      <c r="R127">
        <v>0.7</v>
      </c>
      <c r="S127">
        <v>0.2</v>
      </c>
      <c r="T127" t="s">
        <v>1946</v>
      </c>
      <c r="U127" t="s">
        <v>636</v>
      </c>
      <c r="V127" t="s">
        <v>944</v>
      </c>
      <c r="W127" t="s">
        <v>561</v>
      </c>
      <c r="X127" s="70" t="str">
        <f>SpaceTypesTable[[#This Row],[Ventilation Standard]]&amp;SpaceTypesTable[[#This Row],[Ventilation Primary Space Type]]&amp;SpaceTypesTable[[#This Row],[Ventilation Secondary Space Type]]</f>
        <v>ASHRAE 62.1-1999Hotels, Motels, Resorts, DormitoriesConference rooms</v>
      </c>
      <c r="Y127">
        <f>VLOOKUP(SpaceTypesTable[[#This Row],[Lookup]],VentilationStandardsTable[],6,FALSE)</f>
        <v>0</v>
      </c>
      <c r="Z127">
        <f>VLOOKUP(SpaceTypesTable[[#This Row],[Lookup]],VentilationStandardsTable[],5,FALSE)</f>
        <v>20</v>
      </c>
      <c r="AA127">
        <f>VLOOKUP(SpaceTypesTable[[#This Row],[Lookup]],VentilationStandardsTable[],7,FALSE)</f>
        <v>0</v>
      </c>
      <c r="AB127">
        <v>46.45</v>
      </c>
      <c r="AC127" t="s">
        <v>1981</v>
      </c>
      <c r="AD127" t="s">
        <v>1988</v>
      </c>
      <c r="AE127">
        <v>5.9499999999999997E-2</v>
      </c>
      <c r="AF127" t="s">
        <v>2006</v>
      </c>
      <c r="AH127" t="s">
        <v>997</v>
      </c>
      <c r="AI127" t="s">
        <v>997</v>
      </c>
      <c r="AJ127" t="s">
        <v>997</v>
      </c>
      <c r="AL127">
        <v>0.73</v>
      </c>
      <c r="AM127">
        <v>0</v>
      </c>
      <c r="AN127">
        <v>0.5</v>
      </c>
      <c r="AO127">
        <v>0</v>
      </c>
      <c r="AP127" t="s">
        <v>1925</v>
      </c>
      <c r="AQ127" t="s">
        <v>2031</v>
      </c>
      <c r="AR127" t="s">
        <v>2045</v>
      </c>
      <c r="AU127" t="str">
        <f>IF(SpaceTypesTable[[#This Row],[Peak Flow Rate (gal/h)]]=0,"",SpaceTypesTable[[#This Row],[Peak Flow Rate (gal/h)]]/SpaceTypesTable[[#This Row],[area (ft^2)]])</f>
        <v/>
      </c>
      <c r="BE127" t="str">
        <f t="shared" si="10"/>
        <v/>
      </c>
    </row>
    <row r="128" spans="1:57">
      <c r="A128" t="s">
        <v>415</v>
      </c>
      <c r="B128">
        <v>111</v>
      </c>
      <c r="C128" t="s">
        <v>2146</v>
      </c>
      <c r="D128" t="s">
        <v>792</v>
      </c>
      <c r="E128" t="s">
        <v>793</v>
      </c>
      <c r="F128" t="s">
        <v>805</v>
      </c>
      <c r="G128" t="s">
        <v>1035</v>
      </c>
      <c r="H128" t="s">
        <v>987</v>
      </c>
      <c r="I128" t="s">
        <v>867</v>
      </c>
      <c r="J128" t="s">
        <v>751</v>
      </c>
      <c r="K128" t="str">
        <f>SpaceTypesTable[[#This Row],[Lighting Standard]]&amp;SpaceTypesTable[[#This Row],[Lighting Primary Space Type]]&amp;SpaceTypesTable[[#This Row],[Lighting Secondary Space Type]]</f>
        <v>ASHRAE 189.1-2009Conference/Meeting/MultipurposeGeneral</v>
      </c>
      <c r="N128">
        <f>VLOOKUP(SpaceTypesTable[[#This Row],[LookupColumn]],InteriorLightingTable[],5,FALSE)</f>
        <v>1.1700000000000002</v>
      </c>
      <c r="Q128">
        <v>0</v>
      </c>
      <c r="R128">
        <v>0.7</v>
      </c>
      <c r="S128">
        <v>0.2</v>
      </c>
      <c r="T128" t="s">
        <v>1946</v>
      </c>
      <c r="U128" t="s">
        <v>636</v>
      </c>
      <c r="V128" t="s">
        <v>944</v>
      </c>
      <c r="W128" t="s">
        <v>561</v>
      </c>
      <c r="X128" s="70" t="str">
        <f>SpaceTypesTable[[#This Row],[Ventilation Standard]]&amp;SpaceTypesTable[[#This Row],[Ventilation Primary Space Type]]&amp;SpaceTypesTable[[#This Row],[Ventilation Secondary Space Type]]</f>
        <v>ASHRAE 62.1-1999Hotels, Motels, Resorts, DormitoriesConference rooms</v>
      </c>
      <c r="Y128">
        <f>VLOOKUP(SpaceTypesTable[[#This Row],[Lookup]],VentilationStandardsTable[],6,FALSE)</f>
        <v>0</v>
      </c>
      <c r="Z128">
        <f>VLOOKUP(SpaceTypesTable[[#This Row],[Lookup]],VentilationStandardsTable[],5,FALSE)</f>
        <v>20</v>
      </c>
      <c r="AA128">
        <f>VLOOKUP(SpaceTypesTable[[#This Row],[Lookup]],VentilationStandardsTable[],7,FALSE)</f>
        <v>0</v>
      </c>
      <c r="AB128">
        <v>46.45</v>
      </c>
      <c r="AC128" t="s">
        <v>1981</v>
      </c>
      <c r="AD128" t="s">
        <v>1988</v>
      </c>
      <c r="AE128">
        <v>4.4600000000000001E-2</v>
      </c>
      <c r="AF128" t="s">
        <v>2006</v>
      </c>
      <c r="AH128" t="s">
        <v>997</v>
      </c>
      <c r="AI128" t="s">
        <v>997</v>
      </c>
      <c r="AJ128" t="s">
        <v>997</v>
      </c>
      <c r="AL128">
        <v>0.73</v>
      </c>
      <c r="AM128">
        <v>0</v>
      </c>
      <c r="AN128">
        <v>0.5</v>
      </c>
      <c r="AO128">
        <v>0</v>
      </c>
      <c r="AP128" t="s">
        <v>1925</v>
      </c>
      <c r="AQ128" t="s">
        <v>2031</v>
      </c>
      <c r="AR128" t="s">
        <v>2045</v>
      </c>
      <c r="AU128" t="str">
        <f>IF(SpaceTypesTable[[#This Row],[Peak Flow Rate (gal/h)]]=0,"",SpaceTypesTable[[#This Row],[Peak Flow Rate (gal/h)]]/SpaceTypesTable[[#This Row],[area (ft^2)]])</f>
        <v/>
      </c>
      <c r="BE128" t="str">
        <f t="shared" si="10"/>
        <v/>
      </c>
    </row>
    <row r="129" spans="1:57">
      <c r="A129" t="s">
        <v>383</v>
      </c>
      <c r="B129">
        <v>371</v>
      </c>
      <c r="C129" t="s">
        <v>2143</v>
      </c>
      <c r="D129" t="s">
        <v>790</v>
      </c>
      <c r="E129" t="s">
        <v>793</v>
      </c>
      <c r="F129" t="s">
        <v>805</v>
      </c>
      <c r="G129" t="s">
        <v>1035</v>
      </c>
      <c r="K129" t="str">
        <f>SpaceTypesTable[[#This Row],[Lighting Standard]]&amp;SpaceTypesTable[[#This Row],[Lighting Primary Space Type]]&amp;SpaceTypesTable[[#This Row],[Lighting Secondary Space Type]]</f>
        <v/>
      </c>
      <c r="N129">
        <v>1.8</v>
      </c>
      <c r="Q129">
        <v>0</v>
      </c>
      <c r="R129">
        <v>0.7</v>
      </c>
      <c r="S129">
        <v>0.2</v>
      </c>
      <c r="T129" t="s">
        <v>1946</v>
      </c>
      <c r="U129" t="s">
        <v>636</v>
      </c>
      <c r="V129" t="s">
        <v>944</v>
      </c>
      <c r="W129" t="s">
        <v>561</v>
      </c>
      <c r="X129" s="70" t="str">
        <f>SpaceTypesTable[[#This Row],[Ventilation Standard]]&amp;SpaceTypesTable[[#This Row],[Ventilation Primary Space Type]]&amp;SpaceTypesTable[[#This Row],[Ventilation Secondary Space Type]]</f>
        <v>ASHRAE 62.1-1999Hotels, Motels, Resorts, DormitoriesConference rooms</v>
      </c>
      <c r="Y129">
        <f>VLOOKUP(SpaceTypesTable[[#This Row],[Lookup]],VentilationStandardsTable[],6,FALSE)</f>
        <v>0</v>
      </c>
      <c r="Z129">
        <f>VLOOKUP(SpaceTypesTable[[#This Row],[Lookup]],VentilationStandardsTable[],5,FALSE)</f>
        <v>20</v>
      </c>
      <c r="AA129">
        <f>VLOOKUP(SpaceTypesTable[[#This Row],[Lookup]],VentilationStandardsTable[],7,FALSE)</f>
        <v>0</v>
      </c>
      <c r="AB129">
        <v>46.45</v>
      </c>
      <c r="AC129" t="s">
        <v>1981</v>
      </c>
      <c r="AD129" t="s">
        <v>1988</v>
      </c>
      <c r="AE129">
        <v>0.22320000000000001</v>
      </c>
      <c r="AF129" t="s">
        <v>2006</v>
      </c>
      <c r="AH129" t="s">
        <v>997</v>
      </c>
      <c r="AI129" t="s">
        <v>997</v>
      </c>
      <c r="AJ129" t="s">
        <v>997</v>
      </c>
      <c r="AL129">
        <v>1</v>
      </c>
      <c r="AM129">
        <v>0</v>
      </c>
      <c r="AN129">
        <v>0.5</v>
      </c>
      <c r="AO129">
        <v>0</v>
      </c>
      <c r="AP129" t="s">
        <v>1925</v>
      </c>
      <c r="AQ129" t="s">
        <v>2031</v>
      </c>
      <c r="AR129" t="s">
        <v>2045</v>
      </c>
      <c r="AU129" t="str">
        <f>IF(SpaceTypesTable[[#This Row],[Peak Flow Rate (gal/h)]]=0,"",SpaceTypesTable[[#This Row],[Peak Flow Rate (gal/h)]]/SpaceTypesTable[[#This Row],[area (ft^2)]])</f>
        <v/>
      </c>
      <c r="BE129" t="str">
        <f t="shared" si="10"/>
        <v/>
      </c>
    </row>
    <row r="130" spans="1:57">
      <c r="C130" t="s">
        <v>2213</v>
      </c>
      <c r="D130" t="s">
        <v>790</v>
      </c>
      <c r="E130" t="s">
        <v>750</v>
      </c>
      <c r="F130" t="s">
        <v>805</v>
      </c>
      <c r="G130" t="s">
        <v>1035</v>
      </c>
      <c r="H130" t="s">
        <v>2195</v>
      </c>
      <c r="I130" t="s">
        <v>867</v>
      </c>
      <c r="J130" t="s">
        <v>751</v>
      </c>
      <c r="K130" t="str">
        <f>SpaceTypesTable[[#This Row],[Lighting Standard]]&amp;SpaceTypesTable[[#This Row],[Lighting Primary Space Type]]&amp;SpaceTypesTable[[#This Row],[Lighting Secondary Space Type]]</f>
        <v>ASHRAE 90.1-2010Conference/Meeting/MultipurposeGeneral</v>
      </c>
      <c r="N130">
        <f>VLOOKUP(SpaceTypesTable[[#This Row],[LookupColumn]],InteriorLightingTable[],5,FALSE)</f>
        <v>1.23</v>
      </c>
      <c r="Q130">
        <v>0.4</v>
      </c>
      <c r="R130">
        <v>0.4</v>
      </c>
      <c r="S130">
        <v>0.2</v>
      </c>
      <c r="T130" t="s">
        <v>1046</v>
      </c>
      <c r="U130" t="s">
        <v>638</v>
      </c>
      <c r="V130" t="s">
        <v>751</v>
      </c>
      <c r="W130" t="s">
        <v>1871</v>
      </c>
      <c r="X130" s="70" t="str">
        <f>SpaceTypesTable[[#This Row],[Ventilation Standard]]&amp;SpaceTypesTable[[#This Row],[Ventilation Primary Space Type]]&amp;SpaceTypesTable[[#This Row],[Ventilation Secondary Space Type]]</f>
        <v>ASHRAE 62.1-2007GeneralConference/meeting</v>
      </c>
      <c r="Y130">
        <f>VLOOKUP(SpaceTypesTable[[#This Row],[Lookup]],VentilationStandardsTable[],6,FALSE)</f>
        <v>0.06</v>
      </c>
      <c r="Z130">
        <f>VLOOKUP(SpaceTypesTable[[#This Row],[Lookup]],VentilationStandardsTable[],5,FALSE)</f>
        <v>5</v>
      </c>
      <c r="AA130">
        <f>VLOOKUP(SpaceTypesTable[[#This Row],[Lookup]],VentilationStandardsTable[],7,FALSE)</f>
        <v>0</v>
      </c>
      <c r="AB130">
        <v>50</v>
      </c>
      <c r="AC130" t="s">
        <v>1983</v>
      </c>
      <c r="AD130" t="s">
        <v>1986</v>
      </c>
      <c r="AE130">
        <v>4.4600000000000001E-2</v>
      </c>
      <c r="AF130" t="s">
        <v>2003</v>
      </c>
      <c r="AL130">
        <v>0.37</v>
      </c>
      <c r="AM130">
        <v>0</v>
      </c>
      <c r="AN130">
        <v>0.5</v>
      </c>
      <c r="AO130">
        <v>0</v>
      </c>
      <c r="AP130" t="s">
        <v>2061</v>
      </c>
      <c r="AQ130" t="s">
        <v>2028</v>
      </c>
      <c r="AR130" t="s">
        <v>2042</v>
      </c>
    </row>
    <row r="131" spans="1:57">
      <c r="C131" t="s">
        <v>2213</v>
      </c>
      <c r="D131" t="s">
        <v>790</v>
      </c>
      <c r="E131" t="s">
        <v>793</v>
      </c>
      <c r="F131" t="s">
        <v>805</v>
      </c>
      <c r="G131" t="s">
        <v>1035</v>
      </c>
      <c r="H131" t="s">
        <v>2195</v>
      </c>
      <c r="I131" t="s">
        <v>867</v>
      </c>
      <c r="J131" t="s">
        <v>751</v>
      </c>
      <c r="K131" t="str">
        <f>SpaceTypesTable[[#This Row],[Lighting Standard]]&amp;SpaceTypesTable[[#This Row],[Lighting Primary Space Type]]&amp;SpaceTypesTable[[#This Row],[Lighting Secondary Space Type]]</f>
        <v>ASHRAE 90.1-2010Conference/Meeting/MultipurposeGeneral</v>
      </c>
      <c r="N131">
        <f>VLOOKUP(SpaceTypesTable[[#This Row],[LookupColumn]],InteriorLightingTable[],5,FALSE)</f>
        <v>1.23</v>
      </c>
      <c r="Q131">
        <v>0</v>
      </c>
      <c r="R131">
        <v>0.7</v>
      </c>
      <c r="S131">
        <v>0.2</v>
      </c>
      <c r="T131" t="s">
        <v>1946</v>
      </c>
      <c r="U131" t="s">
        <v>638</v>
      </c>
      <c r="V131" t="s">
        <v>751</v>
      </c>
      <c r="W131" t="s">
        <v>1871</v>
      </c>
      <c r="X131" s="70" t="str">
        <f>SpaceTypesTable[[#This Row],[Ventilation Standard]]&amp;SpaceTypesTable[[#This Row],[Ventilation Primary Space Type]]&amp;SpaceTypesTable[[#This Row],[Ventilation Secondary Space Type]]</f>
        <v>ASHRAE 62.1-2007GeneralConference/meeting</v>
      </c>
      <c r="Y131">
        <f>VLOOKUP(SpaceTypesTable[[#This Row],[Lookup]],VentilationStandardsTable[],6,FALSE)</f>
        <v>0.06</v>
      </c>
      <c r="Z131">
        <f>VLOOKUP(SpaceTypesTable[[#This Row],[Lookup]],VentilationStandardsTable[],5,FALSE)</f>
        <v>5</v>
      </c>
      <c r="AA131">
        <f>VLOOKUP(SpaceTypesTable[[#This Row],[Lookup]],VentilationStandardsTable[],7,FALSE)</f>
        <v>0</v>
      </c>
      <c r="AB131">
        <v>46.45</v>
      </c>
      <c r="AC131" t="s">
        <v>1981</v>
      </c>
      <c r="AD131" t="s">
        <v>1988</v>
      </c>
      <c r="AE131">
        <v>4.4600000000000001E-2</v>
      </c>
      <c r="AF131" t="s">
        <v>2006</v>
      </c>
      <c r="AH131" t="s">
        <v>997</v>
      </c>
      <c r="AI131" t="s">
        <v>997</v>
      </c>
      <c r="AJ131" t="s">
        <v>997</v>
      </c>
      <c r="AL131">
        <v>0.73</v>
      </c>
      <c r="AM131">
        <v>0</v>
      </c>
      <c r="AN131">
        <v>0.5</v>
      </c>
      <c r="AO131">
        <v>0</v>
      </c>
      <c r="AP131" t="s">
        <v>1925</v>
      </c>
      <c r="AQ131" t="s">
        <v>2031</v>
      </c>
      <c r="AR131" t="s">
        <v>2045</v>
      </c>
      <c r="AU131" t="s">
        <v>997</v>
      </c>
      <c r="BE131" t="s">
        <v>997</v>
      </c>
    </row>
    <row r="132" spans="1:57">
      <c r="A132" t="s">
        <v>311</v>
      </c>
      <c r="B132">
        <v>49</v>
      </c>
      <c r="C132" s="39" t="s">
        <v>2144</v>
      </c>
      <c r="D132" s="39" t="s">
        <v>790</v>
      </c>
      <c r="E132" s="39" t="s">
        <v>767</v>
      </c>
      <c r="F132" s="39" t="s">
        <v>804</v>
      </c>
      <c r="G132" t="s">
        <v>1027</v>
      </c>
      <c r="K132" t="str">
        <f>SpaceTypesTable[[#This Row],[Lighting Standard]]&amp;SpaceTypesTable[[#This Row],[Lighting Primary Space Type]]&amp;SpaceTypesTable[[#This Row],[Lighting Secondary Space Type]]</f>
        <v/>
      </c>
      <c r="N132">
        <v>1.36</v>
      </c>
      <c r="Q132">
        <v>0</v>
      </c>
      <c r="R132">
        <v>0.7</v>
      </c>
      <c r="S132">
        <v>0.2</v>
      </c>
      <c r="T132" t="s">
        <v>1938</v>
      </c>
      <c r="U132" t="s">
        <v>636</v>
      </c>
      <c r="V132" t="s">
        <v>569</v>
      </c>
      <c r="W132" t="s">
        <v>570</v>
      </c>
      <c r="X132" s="70" t="str">
        <f>SpaceTypesTable[[#This Row],[Ventilation Standard]]&amp;SpaceTypesTable[[#This Row],[Ventilation Primary Space Type]]&amp;SpaceTypesTable[[#This Row],[Ventilation Secondary Space Type]]</f>
        <v>ASHRAE 62.1-1999Public SpacesCorridors and utilities</v>
      </c>
      <c r="Y132">
        <f>VLOOKUP(SpaceTypesTable[[#This Row],[Lookup]],VentilationStandardsTable[],6,FALSE)</f>
        <v>0.05</v>
      </c>
      <c r="Z132">
        <f>VLOOKUP(SpaceTypesTable[[#This Row],[Lookup]],VentilationStandardsTable[],5,FALSE)</f>
        <v>0</v>
      </c>
      <c r="AA132">
        <f>VLOOKUP(SpaceTypesTable[[#This Row],[Lookup]],VentilationStandardsTable[],7,FALSE)</f>
        <v>0</v>
      </c>
      <c r="AB132">
        <v>1</v>
      </c>
      <c r="AC132" t="s">
        <v>1996</v>
      </c>
      <c r="AD132" t="s">
        <v>1995</v>
      </c>
      <c r="AE132">
        <v>0.22320000000000001</v>
      </c>
      <c r="AF132" t="s">
        <v>2000</v>
      </c>
      <c r="AH132" t="s">
        <v>997</v>
      </c>
      <c r="AI132" t="s">
        <v>997</v>
      </c>
      <c r="AJ132" t="s">
        <v>997</v>
      </c>
      <c r="AL132">
        <v>0</v>
      </c>
      <c r="AM132">
        <v>0</v>
      </c>
      <c r="AN132">
        <v>0.5</v>
      </c>
      <c r="AO132">
        <v>0</v>
      </c>
      <c r="AP132" t="s">
        <v>2025</v>
      </c>
      <c r="AQ132" t="s">
        <v>2058</v>
      </c>
      <c r="AR132" t="s">
        <v>2059</v>
      </c>
      <c r="AU132" t="str">
        <f>IF(SpaceTypesTable[[#This Row],[Peak Flow Rate (gal/h)]]=0,"",SpaceTypesTable[[#This Row],[Peak Flow Rate (gal/h)]]/SpaceTypesTable[[#This Row],[area (ft^2)]])</f>
        <v/>
      </c>
      <c r="BE132" t="str">
        <f t="shared" ref="BE132:BE149" si="11">IF(ISBLANK(BD132),"",BD132/(BA132/AZ132))</f>
        <v/>
      </c>
    </row>
    <row r="133" spans="1:57">
      <c r="A133" t="s">
        <v>235</v>
      </c>
      <c r="B133">
        <v>470</v>
      </c>
      <c r="C133" s="39" t="s">
        <v>2145</v>
      </c>
      <c r="D133" s="39" t="s">
        <v>790</v>
      </c>
      <c r="E133" s="39" t="s">
        <v>767</v>
      </c>
      <c r="F133" s="39" t="s">
        <v>804</v>
      </c>
      <c r="G133" t="s">
        <v>1027</v>
      </c>
      <c r="H133" t="s">
        <v>745</v>
      </c>
      <c r="I133" t="s">
        <v>872</v>
      </c>
      <c r="J133" t="s">
        <v>868</v>
      </c>
      <c r="K133" t="str">
        <f>SpaceTypesTable[[#This Row],[Lighting Standard]]&amp;SpaceTypesTable[[#This Row],[Lighting Primary Space Type]]&amp;SpaceTypesTable[[#This Row],[Lighting Secondary Space Type]]</f>
        <v>ASHRAE 90.1-2004Corridor/TransitionFor Hospital</v>
      </c>
      <c r="N133">
        <f>VLOOKUP(SpaceTypesTable[[#This Row],[LookupColumn]],InteriorLightingTable[],5,FALSE)</f>
        <v>1</v>
      </c>
      <c r="Q133">
        <v>0</v>
      </c>
      <c r="R133">
        <v>0.7</v>
      </c>
      <c r="S133">
        <v>0.2</v>
      </c>
      <c r="T133" t="s">
        <v>1938</v>
      </c>
      <c r="U133" t="s">
        <v>636</v>
      </c>
      <c r="V133" t="s">
        <v>569</v>
      </c>
      <c r="W133" t="s">
        <v>570</v>
      </c>
      <c r="X133" s="70" t="str">
        <f>SpaceTypesTable[[#This Row],[Ventilation Standard]]&amp;SpaceTypesTable[[#This Row],[Ventilation Primary Space Type]]&amp;SpaceTypesTable[[#This Row],[Ventilation Secondary Space Type]]</f>
        <v>ASHRAE 62.1-1999Public SpacesCorridors and utilities</v>
      </c>
      <c r="Y133">
        <f>VLOOKUP(SpaceTypesTable[[#This Row],[Lookup]],VentilationStandardsTable[],6,FALSE)</f>
        <v>0.05</v>
      </c>
      <c r="Z133">
        <f>VLOOKUP(SpaceTypesTable[[#This Row],[Lookup]],VentilationStandardsTable[],5,FALSE)</f>
        <v>0</v>
      </c>
      <c r="AA133">
        <f>VLOOKUP(SpaceTypesTable[[#This Row],[Lookup]],VentilationStandardsTable[],7,FALSE)</f>
        <v>0</v>
      </c>
      <c r="AB133">
        <v>1</v>
      </c>
      <c r="AC133" t="s">
        <v>1996</v>
      </c>
      <c r="AD133" t="s">
        <v>1995</v>
      </c>
      <c r="AE133">
        <v>5.9499999999999997E-2</v>
      </c>
      <c r="AF133" t="s">
        <v>2000</v>
      </c>
      <c r="AH133" t="s">
        <v>997</v>
      </c>
      <c r="AI133" t="s">
        <v>997</v>
      </c>
      <c r="AJ133" t="s">
        <v>997</v>
      </c>
      <c r="AL133">
        <v>0</v>
      </c>
      <c r="AM133">
        <v>0</v>
      </c>
      <c r="AN133">
        <v>0.5</v>
      </c>
      <c r="AO133">
        <v>0</v>
      </c>
      <c r="AP133" t="s">
        <v>2025</v>
      </c>
      <c r="AQ133" t="s">
        <v>2058</v>
      </c>
      <c r="AR133" t="s">
        <v>2059</v>
      </c>
      <c r="AU133" t="str">
        <f>IF(SpaceTypesTable[[#This Row],[Peak Flow Rate (gal/h)]]=0,"",SpaceTypesTable[[#This Row],[Peak Flow Rate (gal/h)]]/SpaceTypesTable[[#This Row],[area (ft^2)]])</f>
        <v/>
      </c>
      <c r="BE133" t="str">
        <f t="shared" si="11"/>
        <v/>
      </c>
    </row>
    <row r="134" spans="1:57">
      <c r="A134" t="s">
        <v>428</v>
      </c>
      <c r="B134">
        <v>37</v>
      </c>
      <c r="C134" s="39" t="s">
        <v>2146</v>
      </c>
      <c r="D134" s="39" t="s">
        <v>791</v>
      </c>
      <c r="E134" s="39" t="s">
        <v>767</v>
      </c>
      <c r="F134" s="39" t="s">
        <v>804</v>
      </c>
      <c r="G134" t="s">
        <v>1027</v>
      </c>
      <c r="H134" t="s">
        <v>987</v>
      </c>
      <c r="I134" t="s">
        <v>872</v>
      </c>
      <c r="J134" t="s">
        <v>868</v>
      </c>
      <c r="K134" t="str">
        <f>SpaceTypesTable[[#This Row],[Lighting Standard]]&amp;SpaceTypesTable[[#This Row],[Lighting Primary Space Type]]&amp;SpaceTypesTable[[#This Row],[Lighting Secondary Space Type]]</f>
        <v>ASHRAE 189.1-2009Corridor/TransitionFor Hospital</v>
      </c>
      <c r="N134">
        <f>VLOOKUP(SpaceTypesTable[[#This Row],[LookupColumn]],InteriorLightingTable[],5,FALSE)</f>
        <v>0.9</v>
      </c>
      <c r="Q134">
        <v>0</v>
      </c>
      <c r="R134">
        <v>0.7</v>
      </c>
      <c r="S134">
        <v>0.2</v>
      </c>
      <c r="T134" t="s">
        <v>1938</v>
      </c>
      <c r="U134" t="s">
        <v>636</v>
      </c>
      <c r="V134" t="s">
        <v>569</v>
      </c>
      <c r="W134" t="s">
        <v>570</v>
      </c>
      <c r="X134" s="70" t="str">
        <f>SpaceTypesTable[[#This Row],[Ventilation Standard]]&amp;SpaceTypesTable[[#This Row],[Ventilation Primary Space Type]]&amp;SpaceTypesTable[[#This Row],[Ventilation Secondary Space Type]]</f>
        <v>ASHRAE 62.1-1999Public SpacesCorridors and utilities</v>
      </c>
      <c r="Y134">
        <f>VLOOKUP(SpaceTypesTable[[#This Row],[Lookup]],VentilationStandardsTable[],6,FALSE)</f>
        <v>0.05</v>
      </c>
      <c r="Z134">
        <f>VLOOKUP(SpaceTypesTable[[#This Row],[Lookup]],VentilationStandardsTable[],5,FALSE)</f>
        <v>0</v>
      </c>
      <c r="AA134">
        <f>VLOOKUP(SpaceTypesTable[[#This Row],[Lookup]],VentilationStandardsTable[],7,FALSE)</f>
        <v>0</v>
      </c>
      <c r="AB134">
        <v>1</v>
      </c>
      <c r="AC134" t="s">
        <v>1996</v>
      </c>
      <c r="AD134" t="s">
        <v>1995</v>
      </c>
      <c r="AE134">
        <v>5.9499999999999997E-2</v>
      </c>
      <c r="AF134" t="s">
        <v>2000</v>
      </c>
      <c r="AH134" t="s">
        <v>997</v>
      </c>
      <c r="AI134" t="s">
        <v>997</v>
      </c>
      <c r="AJ134" t="s">
        <v>997</v>
      </c>
      <c r="AL134">
        <v>0</v>
      </c>
      <c r="AM134">
        <v>0</v>
      </c>
      <c r="AN134">
        <v>0.5</v>
      </c>
      <c r="AO134">
        <v>0</v>
      </c>
      <c r="AP134" t="s">
        <v>2025</v>
      </c>
      <c r="AQ134" t="s">
        <v>2058</v>
      </c>
      <c r="AR134" t="s">
        <v>2059</v>
      </c>
      <c r="AU134" t="str">
        <f>IF(SpaceTypesTable[[#This Row],[Peak Flow Rate (gal/h)]]=0,"",SpaceTypesTable[[#This Row],[Peak Flow Rate (gal/h)]]/SpaceTypesTable[[#This Row],[area (ft^2)]])</f>
        <v/>
      </c>
      <c r="BE134" t="str">
        <f t="shared" si="11"/>
        <v/>
      </c>
    </row>
    <row r="135" spans="1:57">
      <c r="A135" t="s">
        <v>81</v>
      </c>
      <c r="B135">
        <v>296</v>
      </c>
      <c r="C135" s="39" t="s">
        <v>2146</v>
      </c>
      <c r="D135" s="39" t="s">
        <v>792</v>
      </c>
      <c r="E135" s="39" t="s">
        <v>767</v>
      </c>
      <c r="F135" s="39" t="s">
        <v>804</v>
      </c>
      <c r="G135" t="s">
        <v>1027</v>
      </c>
      <c r="H135" t="s">
        <v>987</v>
      </c>
      <c r="I135" t="s">
        <v>872</v>
      </c>
      <c r="J135" t="s">
        <v>868</v>
      </c>
      <c r="K135" t="str">
        <f>SpaceTypesTable[[#This Row],[Lighting Standard]]&amp;SpaceTypesTable[[#This Row],[Lighting Primary Space Type]]&amp;SpaceTypesTable[[#This Row],[Lighting Secondary Space Type]]</f>
        <v>ASHRAE 189.1-2009Corridor/TransitionFor Hospital</v>
      </c>
      <c r="N135">
        <f>VLOOKUP(SpaceTypesTable[[#This Row],[LookupColumn]],InteriorLightingTable[],5,FALSE)</f>
        <v>0.9</v>
      </c>
      <c r="Q135">
        <v>0</v>
      </c>
      <c r="R135">
        <v>0.7</v>
      </c>
      <c r="S135">
        <v>0.2</v>
      </c>
      <c r="T135" t="s">
        <v>1938</v>
      </c>
      <c r="U135" t="s">
        <v>636</v>
      </c>
      <c r="V135" t="s">
        <v>569</v>
      </c>
      <c r="W135" t="s">
        <v>570</v>
      </c>
      <c r="X135" s="70" t="str">
        <f>SpaceTypesTable[[#This Row],[Ventilation Standard]]&amp;SpaceTypesTable[[#This Row],[Ventilation Primary Space Type]]&amp;SpaceTypesTable[[#This Row],[Ventilation Secondary Space Type]]</f>
        <v>ASHRAE 62.1-1999Public SpacesCorridors and utilities</v>
      </c>
      <c r="Y135">
        <f>VLOOKUP(SpaceTypesTable[[#This Row],[Lookup]],VentilationStandardsTable[],6,FALSE)</f>
        <v>0.05</v>
      </c>
      <c r="Z135">
        <f>VLOOKUP(SpaceTypesTable[[#This Row],[Lookup]],VentilationStandardsTable[],5,FALSE)</f>
        <v>0</v>
      </c>
      <c r="AA135">
        <f>VLOOKUP(SpaceTypesTable[[#This Row],[Lookup]],VentilationStandardsTable[],7,FALSE)</f>
        <v>0</v>
      </c>
      <c r="AB135">
        <v>1</v>
      </c>
      <c r="AC135" t="s">
        <v>1996</v>
      </c>
      <c r="AD135" t="s">
        <v>1995</v>
      </c>
      <c r="AE135">
        <v>4.4600000000000001E-2</v>
      </c>
      <c r="AF135" t="s">
        <v>2000</v>
      </c>
      <c r="AH135" t="s">
        <v>997</v>
      </c>
      <c r="AI135" t="s">
        <v>997</v>
      </c>
      <c r="AJ135" t="s">
        <v>997</v>
      </c>
      <c r="AL135">
        <v>0</v>
      </c>
      <c r="AM135">
        <v>0</v>
      </c>
      <c r="AN135">
        <v>0.5</v>
      </c>
      <c r="AO135">
        <v>0</v>
      </c>
      <c r="AP135" t="s">
        <v>2025</v>
      </c>
      <c r="AQ135" t="s">
        <v>2058</v>
      </c>
      <c r="AR135" t="s">
        <v>2059</v>
      </c>
      <c r="AU135" t="str">
        <f>IF(SpaceTypesTable[[#This Row],[Peak Flow Rate (gal/h)]]=0,"",SpaceTypesTable[[#This Row],[Peak Flow Rate (gal/h)]]/SpaceTypesTable[[#This Row],[area (ft^2)]])</f>
        <v/>
      </c>
      <c r="BE135" t="str">
        <f t="shared" si="11"/>
        <v/>
      </c>
    </row>
    <row r="136" spans="1:57">
      <c r="A136" t="s">
        <v>448</v>
      </c>
      <c r="B136">
        <v>96</v>
      </c>
      <c r="C136" s="39" t="s">
        <v>2143</v>
      </c>
      <c r="D136" s="39" t="s">
        <v>790</v>
      </c>
      <c r="E136" s="39" t="s">
        <v>767</v>
      </c>
      <c r="F136" s="39" t="s">
        <v>804</v>
      </c>
      <c r="G136" t="s">
        <v>1027</v>
      </c>
      <c r="K136" t="str">
        <f>SpaceTypesTable[[#This Row],[Lighting Standard]]&amp;SpaceTypesTable[[#This Row],[Lighting Primary Space Type]]&amp;SpaceTypesTable[[#This Row],[Lighting Secondary Space Type]]</f>
        <v/>
      </c>
      <c r="N136">
        <v>1.3200000000000003</v>
      </c>
      <c r="Q136">
        <v>0</v>
      </c>
      <c r="R136">
        <v>0.7</v>
      </c>
      <c r="S136">
        <v>0.2</v>
      </c>
      <c r="T136" t="s">
        <v>1938</v>
      </c>
      <c r="U136" t="s">
        <v>636</v>
      </c>
      <c r="V136" t="s">
        <v>569</v>
      </c>
      <c r="W136" t="s">
        <v>570</v>
      </c>
      <c r="X136" s="70" t="str">
        <f>SpaceTypesTable[[#This Row],[Ventilation Standard]]&amp;SpaceTypesTable[[#This Row],[Ventilation Primary Space Type]]&amp;SpaceTypesTable[[#This Row],[Ventilation Secondary Space Type]]</f>
        <v>ASHRAE 62.1-1999Public SpacesCorridors and utilities</v>
      </c>
      <c r="Y136">
        <f>VLOOKUP(SpaceTypesTable[[#This Row],[Lookup]],VentilationStandardsTable[],6,FALSE)</f>
        <v>0.05</v>
      </c>
      <c r="Z136">
        <f>VLOOKUP(SpaceTypesTable[[#This Row],[Lookup]],VentilationStandardsTable[],5,FALSE)</f>
        <v>0</v>
      </c>
      <c r="AA136">
        <f>VLOOKUP(SpaceTypesTable[[#This Row],[Lookup]],VentilationStandardsTable[],7,FALSE)</f>
        <v>0</v>
      </c>
      <c r="AB136">
        <v>1</v>
      </c>
      <c r="AC136" t="s">
        <v>1996</v>
      </c>
      <c r="AD136" t="s">
        <v>1995</v>
      </c>
      <c r="AE136">
        <v>0.22320000000000001</v>
      </c>
      <c r="AF136" t="s">
        <v>2000</v>
      </c>
      <c r="AH136" t="s">
        <v>997</v>
      </c>
      <c r="AI136" t="s">
        <v>997</v>
      </c>
      <c r="AJ136" t="s">
        <v>997</v>
      </c>
      <c r="AL136">
        <v>0</v>
      </c>
      <c r="AM136">
        <v>0</v>
      </c>
      <c r="AN136">
        <v>0.5</v>
      </c>
      <c r="AO136">
        <v>0</v>
      </c>
      <c r="AP136" t="s">
        <v>2025</v>
      </c>
      <c r="AQ136" t="s">
        <v>2058</v>
      </c>
      <c r="AR136" t="s">
        <v>2059</v>
      </c>
      <c r="AU136" t="str">
        <f>IF(SpaceTypesTable[[#This Row],[Peak Flow Rate (gal/h)]]=0,"",SpaceTypesTable[[#This Row],[Peak Flow Rate (gal/h)]]/SpaceTypesTable[[#This Row],[area (ft^2)]])</f>
        <v/>
      </c>
      <c r="BE136" t="str">
        <f t="shared" si="11"/>
        <v/>
      </c>
    </row>
    <row r="137" spans="1:57">
      <c r="C137" t="s">
        <v>2147</v>
      </c>
      <c r="D137" t="s">
        <v>790</v>
      </c>
      <c r="E137" s="39" t="s">
        <v>767</v>
      </c>
      <c r="F137" s="39" t="s">
        <v>804</v>
      </c>
      <c r="G137" t="s">
        <v>1027</v>
      </c>
      <c r="H137" t="s">
        <v>746</v>
      </c>
      <c r="I137" t="s">
        <v>872</v>
      </c>
      <c r="J137" t="s">
        <v>868</v>
      </c>
      <c r="K137" t="str">
        <f>SpaceTypesTable[[#This Row],[Lighting Standard]]&amp;SpaceTypesTable[[#This Row],[Lighting Primary Space Type]]&amp;SpaceTypesTable[[#This Row],[Lighting Secondary Space Type]]</f>
        <v>ASHRAE 90.1-2007Corridor/TransitionFor Hospital</v>
      </c>
      <c r="N137">
        <f>VLOOKUP(SpaceTypesTable[[#This Row],[LookupColumn]],InteriorLightingTable[],5,FALSE)</f>
        <v>1</v>
      </c>
      <c r="Q137">
        <v>0</v>
      </c>
      <c r="R137">
        <v>0.7</v>
      </c>
      <c r="S137">
        <v>0.2</v>
      </c>
      <c r="T137" t="s">
        <v>1938</v>
      </c>
      <c r="U137" t="s">
        <v>637</v>
      </c>
      <c r="V137" t="s">
        <v>751</v>
      </c>
      <c r="W137" t="s">
        <v>624</v>
      </c>
      <c r="X137" s="70" t="str">
        <f>SpaceTypesTable[[#This Row],[Ventilation Standard]]&amp;SpaceTypesTable[[#This Row],[Ventilation Primary Space Type]]&amp;SpaceTypesTable[[#This Row],[Ventilation Secondary Space Type]]</f>
        <v>ASHRAE 62.1-2004GeneralCorridors</v>
      </c>
      <c r="Y137">
        <f>VLOOKUP(SpaceTypesTable[[#This Row],[Lookup]],VentilationStandardsTable[],6,FALSE)</f>
        <v>0.06</v>
      </c>
      <c r="Z137">
        <f>VLOOKUP(SpaceTypesTable[[#This Row],[Lookup]],VentilationStandardsTable[],5,FALSE)</f>
        <v>0</v>
      </c>
      <c r="AA137">
        <f>VLOOKUP(SpaceTypesTable[[#This Row],[Lookup]],VentilationStandardsTable[],7,FALSE)</f>
        <v>0</v>
      </c>
      <c r="AB137">
        <v>1</v>
      </c>
      <c r="AC137" t="s">
        <v>1996</v>
      </c>
      <c r="AD137" t="s">
        <v>1995</v>
      </c>
      <c r="AE137">
        <v>4.4600000000000001E-2</v>
      </c>
      <c r="AF137" t="s">
        <v>2000</v>
      </c>
      <c r="AH137" t="s">
        <v>997</v>
      </c>
      <c r="AI137" t="s">
        <v>997</v>
      </c>
      <c r="AJ137" t="s">
        <v>997</v>
      </c>
      <c r="AL137">
        <v>0</v>
      </c>
      <c r="AM137">
        <v>0</v>
      </c>
      <c r="AN137">
        <v>0.5</v>
      </c>
      <c r="AO137">
        <v>0</v>
      </c>
      <c r="AP137" t="s">
        <v>2025</v>
      </c>
      <c r="AQ137" t="s">
        <v>2058</v>
      </c>
      <c r="AR137" t="s">
        <v>2059</v>
      </c>
      <c r="AU137" t="str">
        <f>IF(SpaceTypesTable[[#This Row],[Peak Flow Rate (gal/h)]]=0,"",SpaceTypesTable[[#This Row],[Peak Flow Rate (gal/h)]]/SpaceTypesTable[[#This Row],[area (ft^2)]])</f>
        <v/>
      </c>
      <c r="BE137" t="str">
        <f t="shared" si="11"/>
        <v/>
      </c>
    </row>
    <row r="138" spans="1:57">
      <c r="A138" t="s">
        <v>106</v>
      </c>
      <c r="B138">
        <v>222</v>
      </c>
      <c r="C138" t="s">
        <v>2144</v>
      </c>
      <c r="D138" t="s">
        <v>790</v>
      </c>
      <c r="E138" t="s">
        <v>798</v>
      </c>
      <c r="F138" t="s">
        <v>804</v>
      </c>
      <c r="G138" t="s">
        <v>1027</v>
      </c>
      <c r="K138" t="str">
        <f>SpaceTypesTable[[#This Row],[Lighting Standard]]&amp;SpaceTypesTable[[#This Row],[Lighting Primary Space Type]]&amp;SpaceTypesTable[[#This Row],[Lighting Secondary Space Type]]</f>
        <v/>
      </c>
      <c r="N138">
        <v>1.22</v>
      </c>
      <c r="Q138">
        <v>0</v>
      </c>
      <c r="R138">
        <v>0.7</v>
      </c>
      <c r="S138">
        <v>0.2</v>
      </c>
      <c r="T138" t="s">
        <v>1939</v>
      </c>
      <c r="U138" t="s">
        <v>636</v>
      </c>
      <c r="V138" t="s">
        <v>569</v>
      </c>
      <c r="W138" t="s">
        <v>570</v>
      </c>
      <c r="X138" s="70" t="str">
        <f>SpaceTypesTable[[#This Row],[Ventilation Standard]]&amp;SpaceTypesTable[[#This Row],[Ventilation Primary Space Type]]&amp;SpaceTypesTable[[#This Row],[Ventilation Secondary Space Type]]</f>
        <v>ASHRAE 62.1-1999Public SpacesCorridors and utilities</v>
      </c>
      <c r="Y138">
        <f>VLOOKUP(SpaceTypesTable[[#This Row],[Lookup]],VentilationStandardsTable[],6,FALSE)</f>
        <v>0.05</v>
      </c>
      <c r="Z138">
        <f>VLOOKUP(SpaceTypesTable[[#This Row],[Lookup]],VentilationStandardsTable[],5,FALSE)</f>
        <v>0</v>
      </c>
      <c r="AA138">
        <f>VLOOKUP(SpaceTypesTable[[#This Row],[Lookup]],VentilationStandardsTable[],7,FALSE)</f>
        <v>0</v>
      </c>
      <c r="AB138">
        <v>1</v>
      </c>
      <c r="AC138" t="s">
        <v>1991</v>
      </c>
      <c r="AD138" t="s">
        <v>1992</v>
      </c>
      <c r="AE138">
        <v>0.22320000000000001</v>
      </c>
      <c r="AF138" t="s">
        <v>2001</v>
      </c>
      <c r="AH138" t="s">
        <v>997</v>
      </c>
      <c r="AI138" t="s">
        <v>997</v>
      </c>
      <c r="AJ138" t="s">
        <v>997</v>
      </c>
      <c r="AL138">
        <v>0</v>
      </c>
      <c r="AM138">
        <v>0</v>
      </c>
      <c r="AN138">
        <v>0.5</v>
      </c>
      <c r="AO138">
        <v>0</v>
      </c>
      <c r="AP138" t="s">
        <v>2060</v>
      </c>
      <c r="AQ138" t="s">
        <v>2133</v>
      </c>
      <c r="AR138" t="s">
        <v>2142</v>
      </c>
      <c r="AU138" t="str">
        <f>IF(SpaceTypesTable[[#This Row],[Peak Flow Rate (gal/h)]]=0,"",SpaceTypesTable[[#This Row],[Peak Flow Rate (gal/h)]]/SpaceTypesTable[[#This Row],[area (ft^2)]])</f>
        <v/>
      </c>
      <c r="BE138" t="str">
        <f t="shared" si="11"/>
        <v/>
      </c>
    </row>
    <row r="139" spans="1:57">
      <c r="A139" t="s">
        <v>419</v>
      </c>
      <c r="B139">
        <v>440</v>
      </c>
      <c r="C139" t="s">
        <v>2145</v>
      </c>
      <c r="D139" t="s">
        <v>790</v>
      </c>
      <c r="E139" t="s">
        <v>798</v>
      </c>
      <c r="F139" t="s">
        <v>804</v>
      </c>
      <c r="G139" t="s">
        <v>1027</v>
      </c>
      <c r="H139" t="s">
        <v>745</v>
      </c>
      <c r="I139" t="s">
        <v>872</v>
      </c>
      <c r="J139" t="s">
        <v>751</v>
      </c>
      <c r="K139" t="str">
        <f>SpaceTypesTable[[#This Row],[Lighting Standard]]&amp;SpaceTypesTable[[#This Row],[Lighting Primary Space Type]]&amp;SpaceTypesTable[[#This Row],[Lighting Secondary Space Type]]</f>
        <v>ASHRAE 90.1-2004Corridor/TransitionGeneral</v>
      </c>
      <c r="N139">
        <f>VLOOKUP(SpaceTypesTable[[#This Row],[LookupColumn]],InteriorLightingTable[],5,FALSE)</f>
        <v>0.5</v>
      </c>
      <c r="Q139">
        <v>0</v>
      </c>
      <c r="R139">
        <v>0.7</v>
      </c>
      <c r="S139">
        <v>0.2</v>
      </c>
      <c r="T139" t="s">
        <v>1939</v>
      </c>
      <c r="U139" t="s">
        <v>636</v>
      </c>
      <c r="V139" t="s">
        <v>569</v>
      </c>
      <c r="W139" t="s">
        <v>570</v>
      </c>
      <c r="X139" s="70" t="str">
        <f>SpaceTypesTable[[#This Row],[Ventilation Standard]]&amp;SpaceTypesTable[[#This Row],[Ventilation Primary Space Type]]&amp;SpaceTypesTable[[#This Row],[Ventilation Secondary Space Type]]</f>
        <v>ASHRAE 62.1-1999Public SpacesCorridors and utilities</v>
      </c>
      <c r="Y139">
        <f>VLOOKUP(SpaceTypesTable[[#This Row],[Lookup]],VentilationStandardsTable[],6,FALSE)</f>
        <v>0.05</v>
      </c>
      <c r="Z139">
        <f>VLOOKUP(SpaceTypesTable[[#This Row],[Lookup]],VentilationStandardsTable[],5,FALSE)</f>
        <v>0</v>
      </c>
      <c r="AA139">
        <f>VLOOKUP(SpaceTypesTable[[#This Row],[Lookup]],VentilationStandardsTable[],7,FALSE)</f>
        <v>0</v>
      </c>
      <c r="AB139">
        <v>1</v>
      </c>
      <c r="AC139" t="s">
        <v>1991</v>
      </c>
      <c r="AD139" t="s">
        <v>1992</v>
      </c>
      <c r="AE139">
        <v>5.9499999999999997E-2</v>
      </c>
      <c r="AF139" t="s">
        <v>2001</v>
      </c>
      <c r="AH139" t="s">
        <v>997</v>
      </c>
      <c r="AI139" t="s">
        <v>997</v>
      </c>
      <c r="AJ139" t="s">
        <v>997</v>
      </c>
      <c r="AL139">
        <v>0</v>
      </c>
      <c r="AM139">
        <v>0</v>
      </c>
      <c r="AN139">
        <v>0.5</v>
      </c>
      <c r="AO139">
        <v>0</v>
      </c>
      <c r="AP139" t="s">
        <v>2060</v>
      </c>
      <c r="AQ139" t="s">
        <v>2133</v>
      </c>
      <c r="AR139" t="s">
        <v>2142</v>
      </c>
      <c r="AU139" t="str">
        <f>IF(SpaceTypesTable[[#This Row],[Peak Flow Rate (gal/h)]]=0,"",SpaceTypesTable[[#This Row],[Peak Flow Rate (gal/h)]]/SpaceTypesTable[[#This Row],[area (ft^2)]])</f>
        <v/>
      </c>
      <c r="BE139" t="str">
        <f t="shared" si="11"/>
        <v/>
      </c>
    </row>
    <row r="140" spans="1:57">
      <c r="A140" t="s">
        <v>65</v>
      </c>
      <c r="B140">
        <v>54</v>
      </c>
      <c r="C140" t="s">
        <v>2146</v>
      </c>
      <c r="D140" t="s">
        <v>791</v>
      </c>
      <c r="E140" t="s">
        <v>798</v>
      </c>
      <c r="F140" t="s">
        <v>804</v>
      </c>
      <c r="G140" t="s">
        <v>1027</v>
      </c>
      <c r="H140" t="s">
        <v>987</v>
      </c>
      <c r="I140" t="s">
        <v>872</v>
      </c>
      <c r="J140" t="s">
        <v>751</v>
      </c>
      <c r="K140" t="str">
        <f>SpaceTypesTable[[#This Row],[Lighting Standard]]&amp;SpaceTypesTable[[#This Row],[Lighting Primary Space Type]]&amp;SpaceTypesTable[[#This Row],[Lighting Secondary Space Type]]</f>
        <v>ASHRAE 189.1-2009Corridor/TransitionGeneral</v>
      </c>
      <c r="N140">
        <f>VLOOKUP(SpaceTypesTable[[#This Row],[LookupColumn]],InteriorLightingTable[],5,FALSE)</f>
        <v>0.45</v>
      </c>
      <c r="Q140">
        <v>0</v>
      </c>
      <c r="R140">
        <v>0.7</v>
      </c>
      <c r="S140">
        <v>0.2</v>
      </c>
      <c r="T140" t="s">
        <v>1939</v>
      </c>
      <c r="U140" t="s">
        <v>636</v>
      </c>
      <c r="V140" t="s">
        <v>569</v>
      </c>
      <c r="W140" t="s">
        <v>570</v>
      </c>
      <c r="X140" s="70" t="str">
        <f>SpaceTypesTable[[#This Row],[Ventilation Standard]]&amp;SpaceTypesTable[[#This Row],[Ventilation Primary Space Type]]&amp;SpaceTypesTable[[#This Row],[Ventilation Secondary Space Type]]</f>
        <v>ASHRAE 62.1-1999Public SpacesCorridors and utilities</v>
      </c>
      <c r="Y140">
        <f>VLOOKUP(SpaceTypesTable[[#This Row],[Lookup]],VentilationStandardsTable[],6,FALSE)</f>
        <v>0.05</v>
      </c>
      <c r="Z140">
        <f>VLOOKUP(SpaceTypesTable[[#This Row],[Lookup]],VentilationStandardsTable[],5,FALSE)</f>
        <v>0</v>
      </c>
      <c r="AA140">
        <f>VLOOKUP(SpaceTypesTable[[#This Row],[Lookup]],VentilationStandardsTable[],7,FALSE)</f>
        <v>0</v>
      </c>
      <c r="AB140">
        <v>1</v>
      </c>
      <c r="AC140" t="s">
        <v>1991</v>
      </c>
      <c r="AD140" t="s">
        <v>1992</v>
      </c>
      <c r="AE140">
        <v>5.9499999999999997E-2</v>
      </c>
      <c r="AF140" t="s">
        <v>2001</v>
      </c>
      <c r="AH140" t="s">
        <v>997</v>
      </c>
      <c r="AI140" t="s">
        <v>997</v>
      </c>
      <c r="AJ140" t="s">
        <v>997</v>
      </c>
      <c r="AL140">
        <v>0</v>
      </c>
      <c r="AM140">
        <v>0</v>
      </c>
      <c r="AN140">
        <v>0.5</v>
      </c>
      <c r="AO140">
        <v>0</v>
      </c>
      <c r="AP140" t="s">
        <v>2060</v>
      </c>
      <c r="AQ140" t="s">
        <v>2133</v>
      </c>
      <c r="AR140" t="s">
        <v>2142</v>
      </c>
      <c r="AU140" t="str">
        <f>IF(SpaceTypesTable[[#This Row],[Peak Flow Rate (gal/h)]]=0,"",SpaceTypesTable[[#This Row],[Peak Flow Rate (gal/h)]]/SpaceTypesTable[[#This Row],[area (ft^2)]])</f>
        <v/>
      </c>
      <c r="BE140" t="str">
        <f t="shared" si="11"/>
        <v/>
      </c>
    </row>
    <row r="141" spans="1:57">
      <c r="A141" t="s">
        <v>13</v>
      </c>
      <c r="B141">
        <v>388</v>
      </c>
      <c r="C141" t="s">
        <v>2146</v>
      </c>
      <c r="D141" t="s">
        <v>792</v>
      </c>
      <c r="E141" t="s">
        <v>798</v>
      </c>
      <c r="F141" t="s">
        <v>804</v>
      </c>
      <c r="G141" t="s">
        <v>1027</v>
      </c>
      <c r="H141" t="s">
        <v>987</v>
      </c>
      <c r="I141" t="s">
        <v>872</v>
      </c>
      <c r="J141" t="s">
        <v>751</v>
      </c>
      <c r="K141" t="str">
        <f>SpaceTypesTable[[#This Row],[Lighting Standard]]&amp;SpaceTypesTable[[#This Row],[Lighting Primary Space Type]]&amp;SpaceTypesTable[[#This Row],[Lighting Secondary Space Type]]</f>
        <v>ASHRAE 189.1-2009Corridor/TransitionGeneral</v>
      </c>
      <c r="N141">
        <f>VLOOKUP(SpaceTypesTable[[#This Row],[LookupColumn]],InteriorLightingTable[],5,FALSE)</f>
        <v>0.45</v>
      </c>
      <c r="Q141">
        <v>0</v>
      </c>
      <c r="R141">
        <v>0.7</v>
      </c>
      <c r="S141">
        <v>0.2</v>
      </c>
      <c r="T141" t="s">
        <v>1939</v>
      </c>
      <c r="U141" t="s">
        <v>636</v>
      </c>
      <c r="V141" t="s">
        <v>569</v>
      </c>
      <c r="W141" t="s">
        <v>570</v>
      </c>
      <c r="X141" s="70" t="str">
        <f>SpaceTypesTable[[#This Row],[Ventilation Standard]]&amp;SpaceTypesTable[[#This Row],[Ventilation Primary Space Type]]&amp;SpaceTypesTable[[#This Row],[Ventilation Secondary Space Type]]</f>
        <v>ASHRAE 62.1-1999Public SpacesCorridors and utilities</v>
      </c>
      <c r="Y141">
        <f>VLOOKUP(SpaceTypesTable[[#This Row],[Lookup]],VentilationStandardsTable[],6,FALSE)</f>
        <v>0.05</v>
      </c>
      <c r="Z141">
        <f>VLOOKUP(SpaceTypesTable[[#This Row],[Lookup]],VentilationStandardsTable[],5,FALSE)</f>
        <v>0</v>
      </c>
      <c r="AA141">
        <f>VLOOKUP(SpaceTypesTable[[#This Row],[Lookup]],VentilationStandardsTable[],7,FALSE)</f>
        <v>0</v>
      </c>
      <c r="AB141">
        <v>1</v>
      </c>
      <c r="AC141" t="s">
        <v>1991</v>
      </c>
      <c r="AD141" t="s">
        <v>1992</v>
      </c>
      <c r="AE141">
        <v>4.4600000000000001E-2</v>
      </c>
      <c r="AF141" t="s">
        <v>2001</v>
      </c>
      <c r="AH141" t="s">
        <v>997</v>
      </c>
      <c r="AI141" t="s">
        <v>997</v>
      </c>
      <c r="AJ141" t="s">
        <v>997</v>
      </c>
      <c r="AL141">
        <v>0</v>
      </c>
      <c r="AM141">
        <v>0</v>
      </c>
      <c r="AN141">
        <v>0.5</v>
      </c>
      <c r="AO141">
        <v>0</v>
      </c>
      <c r="AP141" t="s">
        <v>2060</v>
      </c>
      <c r="AQ141" t="s">
        <v>2133</v>
      </c>
      <c r="AR141" t="s">
        <v>2142</v>
      </c>
      <c r="AU141" t="str">
        <f>IF(SpaceTypesTable[[#This Row],[Peak Flow Rate (gal/h)]]=0,"",SpaceTypesTable[[#This Row],[Peak Flow Rate (gal/h)]]/SpaceTypesTable[[#This Row],[area (ft^2)]])</f>
        <v/>
      </c>
      <c r="BE141" t="str">
        <f t="shared" si="11"/>
        <v/>
      </c>
    </row>
    <row r="142" spans="1:57">
      <c r="A142" t="s">
        <v>131</v>
      </c>
      <c r="B142">
        <v>212</v>
      </c>
      <c r="C142" t="s">
        <v>2143</v>
      </c>
      <c r="D142" t="s">
        <v>790</v>
      </c>
      <c r="E142" t="s">
        <v>798</v>
      </c>
      <c r="F142" t="s">
        <v>804</v>
      </c>
      <c r="G142" t="s">
        <v>1027</v>
      </c>
      <c r="K142" t="str">
        <f>SpaceTypesTable[[#This Row],[Lighting Standard]]&amp;SpaceTypesTable[[#This Row],[Lighting Primary Space Type]]&amp;SpaceTypesTable[[#This Row],[Lighting Secondary Space Type]]</f>
        <v/>
      </c>
      <c r="N142">
        <v>0.6</v>
      </c>
      <c r="Q142">
        <v>0</v>
      </c>
      <c r="R142">
        <v>0.7</v>
      </c>
      <c r="S142">
        <v>0.2</v>
      </c>
      <c r="T142" t="s">
        <v>1939</v>
      </c>
      <c r="U142" t="s">
        <v>636</v>
      </c>
      <c r="V142" t="s">
        <v>569</v>
      </c>
      <c r="W142" t="s">
        <v>570</v>
      </c>
      <c r="X142" s="70" t="str">
        <f>SpaceTypesTable[[#This Row],[Ventilation Standard]]&amp;SpaceTypesTable[[#This Row],[Ventilation Primary Space Type]]&amp;SpaceTypesTable[[#This Row],[Ventilation Secondary Space Type]]</f>
        <v>ASHRAE 62.1-1999Public SpacesCorridors and utilities</v>
      </c>
      <c r="Y142">
        <f>VLOOKUP(SpaceTypesTable[[#This Row],[Lookup]],VentilationStandardsTable[],6,FALSE)</f>
        <v>0.05</v>
      </c>
      <c r="Z142">
        <f>VLOOKUP(SpaceTypesTable[[#This Row],[Lookup]],VentilationStandardsTable[],5,FALSE)</f>
        <v>0</v>
      </c>
      <c r="AA142">
        <f>VLOOKUP(SpaceTypesTable[[#This Row],[Lookup]],VentilationStandardsTable[],7,FALSE)</f>
        <v>0</v>
      </c>
      <c r="AB142">
        <v>1</v>
      </c>
      <c r="AC142" t="s">
        <v>1991</v>
      </c>
      <c r="AD142" t="s">
        <v>1992</v>
      </c>
      <c r="AE142">
        <v>0.22320000000000001</v>
      </c>
      <c r="AF142" t="s">
        <v>2001</v>
      </c>
      <c r="AH142" t="s">
        <v>997</v>
      </c>
      <c r="AI142" t="s">
        <v>997</v>
      </c>
      <c r="AJ142" t="s">
        <v>997</v>
      </c>
      <c r="AL142">
        <v>0</v>
      </c>
      <c r="AM142">
        <v>0</v>
      </c>
      <c r="AN142">
        <v>0.5</v>
      </c>
      <c r="AO142">
        <v>0</v>
      </c>
      <c r="AP142" t="s">
        <v>2060</v>
      </c>
      <c r="AQ142" t="s">
        <v>2133</v>
      </c>
      <c r="AR142" t="s">
        <v>2142</v>
      </c>
      <c r="AU142" t="str">
        <f>IF(SpaceTypesTable[[#This Row],[Peak Flow Rate (gal/h)]]=0,"",SpaceTypesTable[[#This Row],[Peak Flow Rate (gal/h)]]/SpaceTypesTable[[#This Row],[area (ft^2)]])</f>
        <v/>
      </c>
      <c r="BE142" t="str">
        <f t="shared" si="11"/>
        <v/>
      </c>
    </row>
    <row r="143" spans="1:57">
      <c r="C143" t="s">
        <v>2147</v>
      </c>
      <c r="D143" t="s">
        <v>790</v>
      </c>
      <c r="E143" t="s">
        <v>798</v>
      </c>
      <c r="F143" t="s">
        <v>804</v>
      </c>
      <c r="G143" t="s">
        <v>1027</v>
      </c>
      <c r="H143" t="s">
        <v>746</v>
      </c>
      <c r="I143" t="s">
        <v>872</v>
      </c>
      <c r="J143" t="s">
        <v>751</v>
      </c>
      <c r="K143" t="str">
        <f>SpaceTypesTable[[#This Row],[Lighting Standard]]&amp;SpaceTypesTable[[#This Row],[Lighting Primary Space Type]]&amp;SpaceTypesTable[[#This Row],[Lighting Secondary Space Type]]</f>
        <v>ASHRAE 90.1-2007Corridor/TransitionGeneral</v>
      </c>
      <c r="N143">
        <f>VLOOKUP(SpaceTypesTable[[#This Row],[LookupColumn]],InteriorLightingTable[],5,FALSE)</f>
        <v>0.5</v>
      </c>
      <c r="Q143">
        <v>0</v>
      </c>
      <c r="R143">
        <v>0.7</v>
      </c>
      <c r="S143">
        <v>0.2</v>
      </c>
      <c r="T143" t="s">
        <v>1939</v>
      </c>
      <c r="U143" t="s">
        <v>637</v>
      </c>
      <c r="V143" t="s">
        <v>751</v>
      </c>
      <c r="W143" t="s">
        <v>624</v>
      </c>
      <c r="X143" s="70" t="str">
        <f>SpaceTypesTable[[#This Row],[Ventilation Standard]]&amp;SpaceTypesTable[[#This Row],[Ventilation Primary Space Type]]&amp;SpaceTypesTable[[#This Row],[Ventilation Secondary Space Type]]</f>
        <v>ASHRAE 62.1-2004GeneralCorridors</v>
      </c>
      <c r="Y143">
        <f>VLOOKUP(SpaceTypesTable[[#This Row],[Lookup]],VentilationStandardsTable[],6,FALSE)</f>
        <v>0.06</v>
      </c>
      <c r="Z143">
        <f>VLOOKUP(SpaceTypesTable[[#This Row],[Lookup]],VentilationStandardsTable[],5,FALSE)</f>
        <v>0</v>
      </c>
      <c r="AA143">
        <f>VLOOKUP(SpaceTypesTable[[#This Row],[Lookup]],VentilationStandardsTable[],7,FALSE)</f>
        <v>0</v>
      </c>
      <c r="AB143">
        <v>1</v>
      </c>
      <c r="AC143" t="s">
        <v>1991</v>
      </c>
      <c r="AD143" t="s">
        <v>1992</v>
      </c>
      <c r="AE143">
        <v>4.4600000000000001E-2</v>
      </c>
      <c r="AF143" t="s">
        <v>2001</v>
      </c>
      <c r="AH143" t="s">
        <v>997</v>
      </c>
      <c r="AI143" t="s">
        <v>997</v>
      </c>
      <c r="AJ143" t="s">
        <v>997</v>
      </c>
      <c r="AL143">
        <v>0</v>
      </c>
      <c r="AM143">
        <v>0</v>
      </c>
      <c r="AN143">
        <v>0.5</v>
      </c>
      <c r="AO143">
        <v>0</v>
      </c>
      <c r="AP143" t="s">
        <v>2060</v>
      </c>
      <c r="AQ143" t="s">
        <v>2133</v>
      </c>
      <c r="AR143" t="s">
        <v>2142</v>
      </c>
      <c r="AU143" t="str">
        <f>IF(SpaceTypesTable[[#This Row],[Peak Flow Rate (gal/h)]]=0,"",SpaceTypesTable[[#This Row],[Peak Flow Rate (gal/h)]]/SpaceTypesTable[[#This Row],[area (ft^2)]])</f>
        <v/>
      </c>
      <c r="BE143" t="str">
        <f t="shared" si="11"/>
        <v/>
      </c>
    </row>
    <row r="144" spans="1:57">
      <c r="C144" t="s">
        <v>2147</v>
      </c>
      <c r="D144" t="s">
        <v>790</v>
      </c>
      <c r="E144" t="s">
        <v>1926</v>
      </c>
      <c r="F144" t="s">
        <v>804</v>
      </c>
      <c r="G144" t="s">
        <v>1027</v>
      </c>
      <c r="H144" t="s">
        <v>746</v>
      </c>
      <c r="I144" t="s">
        <v>872</v>
      </c>
      <c r="J144" t="s">
        <v>751</v>
      </c>
      <c r="K144" t="str">
        <f>SpaceTypesTable[[#This Row],[Lighting Standard]]&amp;SpaceTypesTable[[#This Row],[Lighting Primary Space Type]]&amp;SpaceTypesTable[[#This Row],[Lighting Secondary Space Type]]</f>
        <v>ASHRAE 90.1-2007Corridor/TransitionGeneral</v>
      </c>
      <c r="N144">
        <f>VLOOKUP(SpaceTypesTable[[#This Row],[LookupColumn]],InteriorLightingTable[],5,FALSE)</f>
        <v>0.5</v>
      </c>
      <c r="Q144">
        <v>0</v>
      </c>
      <c r="R144">
        <v>0.7</v>
      </c>
      <c r="S144">
        <v>0.2</v>
      </c>
      <c r="T144" t="s">
        <v>1941</v>
      </c>
      <c r="U144" t="s">
        <v>637</v>
      </c>
      <c r="V144" t="s">
        <v>751</v>
      </c>
      <c r="W144" t="s">
        <v>624</v>
      </c>
      <c r="X144" s="70" t="str">
        <f>SpaceTypesTable[[#This Row],[Ventilation Standard]]&amp;SpaceTypesTable[[#This Row],[Ventilation Primary Space Type]]&amp;SpaceTypesTable[[#This Row],[Ventilation Secondary Space Type]]</f>
        <v>ASHRAE 62.1-2004GeneralCorridors</v>
      </c>
      <c r="Y144">
        <f>VLOOKUP(SpaceTypesTable[[#This Row],[Lookup]],VentilationStandardsTable[],6,FALSE)</f>
        <v>0.06</v>
      </c>
      <c r="Z144">
        <f>VLOOKUP(SpaceTypesTable[[#This Row],[Lookup]],VentilationStandardsTable[],5,FALSE)</f>
        <v>0</v>
      </c>
      <c r="AA144">
        <f>VLOOKUP(SpaceTypesTable[[#This Row],[Lookup]],VentilationStandardsTable[],7,FALSE)</f>
        <v>0</v>
      </c>
      <c r="AB144">
        <v>0</v>
      </c>
      <c r="AE144">
        <v>4.4600000000000001E-2</v>
      </c>
      <c r="AF144" t="s">
        <v>2002</v>
      </c>
      <c r="AH144" t="s">
        <v>997</v>
      </c>
      <c r="AI144" t="s">
        <v>997</v>
      </c>
      <c r="AJ144" t="s">
        <v>997</v>
      </c>
      <c r="AL144">
        <v>0</v>
      </c>
      <c r="AM144">
        <v>0</v>
      </c>
      <c r="AN144">
        <v>0.5</v>
      </c>
      <c r="AO144">
        <v>0</v>
      </c>
      <c r="AQ144" t="s">
        <v>3247</v>
      </c>
      <c r="AR144" t="s">
        <v>3248</v>
      </c>
      <c r="AU144" t="str">
        <f>IF(SpaceTypesTable[[#This Row],[Peak Flow Rate (gal/h)]]=0,"",SpaceTypesTable[[#This Row],[Peak Flow Rate (gal/h)]]/SpaceTypesTable[[#This Row],[area (ft^2)]])</f>
        <v/>
      </c>
      <c r="BE144" t="str">
        <f t="shared" si="11"/>
        <v/>
      </c>
    </row>
    <row r="145" spans="1:57">
      <c r="A145" t="s">
        <v>1927</v>
      </c>
      <c r="B145">
        <v>41</v>
      </c>
      <c r="C145" t="s">
        <v>2144</v>
      </c>
      <c r="D145" t="s">
        <v>790</v>
      </c>
      <c r="E145" t="s">
        <v>1926</v>
      </c>
      <c r="F145" t="s">
        <v>804</v>
      </c>
      <c r="G145" t="s">
        <v>1027</v>
      </c>
      <c r="K145" t="str">
        <f>SpaceTypesTable[[#This Row],[Lighting Standard]]&amp;SpaceTypesTable[[#This Row],[Lighting Primary Space Type]]&amp;SpaceTypesTable[[#This Row],[Lighting Secondary Space Type]]</f>
        <v/>
      </c>
      <c r="N145">
        <v>0.92</v>
      </c>
      <c r="Q145">
        <v>0</v>
      </c>
      <c r="R145">
        <v>0.7</v>
      </c>
      <c r="S145">
        <v>0.2</v>
      </c>
      <c r="T145" t="s">
        <v>1941</v>
      </c>
      <c r="U145" t="s">
        <v>636</v>
      </c>
      <c r="V145" t="s">
        <v>569</v>
      </c>
      <c r="W145" t="s">
        <v>570</v>
      </c>
      <c r="X145" s="70" t="str">
        <f>SpaceTypesTable[[#This Row],[Ventilation Standard]]&amp;SpaceTypesTable[[#This Row],[Ventilation Primary Space Type]]&amp;SpaceTypesTable[[#This Row],[Ventilation Secondary Space Type]]</f>
        <v>ASHRAE 62.1-1999Public SpacesCorridors and utilities</v>
      </c>
      <c r="Y145">
        <f>VLOOKUP(SpaceTypesTable[[#This Row],[Lookup]],VentilationStandardsTable[],6,FALSE)</f>
        <v>0.05</v>
      </c>
      <c r="Z145">
        <f>VLOOKUP(SpaceTypesTable[[#This Row],[Lookup]],VentilationStandardsTable[],5,FALSE)</f>
        <v>0</v>
      </c>
      <c r="AA145">
        <f>VLOOKUP(SpaceTypesTable[[#This Row],[Lookup]],VentilationStandardsTable[],7,FALSE)</f>
        <v>0</v>
      </c>
      <c r="AB145">
        <v>0</v>
      </c>
      <c r="AE145">
        <v>0.22320000000000001</v>
      </c>
      <c r="AF145" t="s">
        <v>2002</v>
      </c>
      <c r="AH145" t="s">
        <v>997</v>
      </c>
      <c r="AI145" t="s">
        <v>997</v>
      </c>
      <c r="AJ145" t="s">
        <v>997</v>
      </c>
      <c r="AL145">
        <v>0</v>
      </c>
      <c r="AM145">
        <v>0</v>
      </c>
      <c r="AN145">
        <v>0.5</v>
      </c>
      <c r="AO145">
        <v>0</v>
      </c>
      <c r="AQ145" s="70" t="s">
        <v>3247</v>
      </c>
      <c r="AR145" s="70" t="s">
        <v>3248</v>
      </c>
      <c r="AU145" t="str">
        <f>IF(SpaceTypesTable[[#This Row],[Peak Flow Rate (gal/h)]]=0,"",SpaceTypesTable[[#This Row],[Peak Flow Rate (gal/h)]]/SpaceTypesTable[[#This Row],[area (ft^2)]])</f>
        <v/>
      </c>
      <c r="BE145" t="str">
        <f t="shared" si="11"/>
        <v/>
      </c>
    </row>
    <row r="146" spans="1:57">
      <c r="A146" t="s">
        <v>1928</v>
      </c>
      <c r="B146">
        <v>559</v>
      </c>
      <c r="C146" t="s">
        <v>2145</v>
      </c>
      <c r="D146" t="s">
        <v>790</v>
      </c>
      <c r="E146" t="s">
        <v>1926</v>
      </c>
      <c r="F146" t="s">
        <v>804</v>
      </c>
      <c r="G146" t="s">
        <v>1027</v>
      </c>
      <c r="H146" t="s">
        <v>745</v>
      </c>
      <c r="I146" t="s">
        <v>872</v>
      </c>
      <c r="J146" t="s">
        <v>751</v>
      </c>
      <c r="K146" t="str">
        <f>SpaceTypesTable[[#This Row],[Lighting Standard]]&amp;SpaceTypesTable[[#This Row],[Lighting Primary Space Type]]&amp;SpaceTypesTable[[#This Row],[Lighting Secondary Space Type]]</f>
        <v>ASHRAE 90.1-2004Corridor/TransitionGeneral</v>
      </c>
      <c r="N146">
        <f>VLOOKUP(SpaceTypesTable[[#This Row],[LookupColumn]],InteriorLightingTable[],5,FALSE)</f>
        <v>0.5</v>
      </c>
      <c r="Q146">
        <v>0</v>
      </c>
      <c r="R146">
        <v>0.7</v>
      </c>
      <c r="S146">
        <v>0.2</v>
      </c>
      <c r="T146" t="s">
        <v>1941</v>
      </c>
      <c r="U146" t="s">
        <v>636</v>
      </c>
      <c r="V146" t="s">
        <v>569</v>
      </c>
      <c r="W146" t="s">
        <v>570</v>
      </c>
      <c r="X146" s="70" t="str">
        <f>SpaceTypesTable[[#This Row],[Ventilation Standard]]&amp;SpaceTypesTable[[#This Row],[Ventilation Primary Space Type]]&amp;SpaceTypesTable[[#This Row],[Ventilation Secondary Space Type]]</f>
        <v>ASHRAE 62.1-1999Public SpacesCorridors and utilities</v>
      </c>
      <c r="Y146">
        <f>VLOOKUP(SpaceTypesTable[[#This Row],[Lookup]],VentilationStandardsTable[],6,FALSE)</f>
        <v>0.05</v>
      </c>
      <c r="Z146">
        <f>VLOOKUP(SpaceTypesTable[[#This Row],[Lookup]],VentilationStandardsTable[],5,FALSE)</f>
        <v>0</v>
      </c>
      <c r="AA146">
        <f>VLOOKUP(SpaceTypesTable[[#This Row],[Lookup]],VentilationStandardsTable[],7,FALSE)</f>
        <v>0</v>
      </c>
      <c r="AB146">
        <v>0</v>
      </c>
      <c r="AE146">
        <v>5.9499999999999997E-2</v>
      </c>
      <c r="AF146" t="s">
        <v>2002</v>
      </c>
      <c r="AH146" t="s">
        <v>997</v>
      </c>
      <c r="AI146" t="s">
        <v>997</v>
      </c>
      <c r="AJ146" t="s">
        <v>997</v>
      </c>
      <c r="AL146">
        <v>0</v>
      </c>
      <c r="AM146">
        <v>0</v>
      </c>
      <c r="AN146">
        <v>0.5</v>
      </c>
      <c r="AO146">
        <v>0</v>
      </c>
      <c r="AQ146" s="70" t="s">
        <v>3247</v>
      </c>
      <c r="AR146" s="70" t="s">
        <v>3248</v>
      </c>
      <c r="AU146" t="str">
        <f>IF(SpaceTypesTable[[#This Row],[Peak Flow Rate (gal/h)]]=0,"",SpaceTypesTable[[#This Row],[Peak Flow Rate (gal/h)]]/SpaceTypesTable[[#This Row],[area (ft^2)]])</f>
        <v/>
      </c>
      <c r="BE146" t="str">
        <f t="shared" si="11"/>
        <v/>
      </c>
    </row>
    <row r="147" spans="1:57">
      <c r="A147" t="s">
        <v>1929</v>
      </c>
      <c r="B147">
        <v>45</v>
      </c>
      <c r="C147" t="s">
        <v>2146</v>
      </c>
      <c r="D147" t="s">
        <v>791</v>
      </c>
      <c r="E147" t="s">
        <v>1926</v>
      </c>
      <c r="F147" t="s">
        <v>804</v>
      </c>
      <c r="G147" t="s">
        <v>1027</v>
      </c>
      <c r="H147" t="s">
        <v>987</v>
      </c>
      <c r="I147" t="s">
        <v>872</v>
      </c>
      <c r="J147" t="s">
        <v>751</v>
      </c>
      <c r="K147" t="str">
        <f>SpaceTypesTable[[#This Row],[Lighting Standard]]&amp;SpaceTypesTable[[#This Row],[Lighting Primary Space Type]]&amp;SpaceTypesTable[[#This Row],[Lighting Secondary Space Type]]</f>
        <v>ASHRAE 189.1-2009Corridor/TransitionGeneral</v>
      </c>
      <c r="N147">
        <f>VLOOKUP(SpaceTypesTable[[#This Row],[LookupColumn]],InteriorLightingTable[],5,FALSE)</f>
        <v>0.45</v>
      </c>
      <c r="Q147">
        <v>0</v>
      </c>
      <c r="R147">
        <v>0.7</v>
      </c>
      <c r="S147">
        <v>0.2</v>
      </c>
      <c r="T147" t="s">
        <v>1941</v>
      </c>
      <c r="U147" t="s">
        <v>636</v>
      </c>
      <c r="V147" t="s">
        <v>569</v>
      </c>
      <c r="W147" t="s">
        <v>570</v>
      </c>
      <c r="X147" s="70" t="str">
        <f>SpaceTypesTable[[#This Row],[Ventilation Standard]]&amp;SpaceTypesTable[[#This Row],[Ventilation Primary Space Type]]&amp;SpaceTypesTable[[#This Row],[Ventilation Secondary Space Type]]</f>
        <v>ASHRAE 62.1-1999Public SpacesCorridors and utilities</v>
      </c>
      <c r="Y147">
        <f>VLOOKUP(SpaceTypesTable[[#This Row],[Lookup]],VentilationStandardsTable[],6,FALSE)</f>
        <v>0.05</v>
      </c>
      <c r="Z147">
        <f>VLOOKUP(SpaceTypesTable[[#This Row],[Lookup]],VentilationStandardsTable[],5,FALSE)</f>
        <v>0</v>
      </c>
      <c r="AA147">
        <f>VLOOKUP(SpaceTypesTable[[#This Row],[Lookup]],VentilationStandardsTable[],7,FALSE)</f>
        <v>0</v>
      </c>
      <c r="AB147">
        <v>0</v>
      </c>
      <c r="AE147">
        <v>5.9499999999999997E-2</v>
      </c>
      <c r="AF147" t="s">
        <v>2002</v>
      </c>
      <c r="AH147" t="s">
        <v>997</v>
      </c>
      <c r="AI147" t="s">
        <v>997</v>
      </c>
      <c r="AJ147" t="s">
        <v>997</v>
      </c>
      <c r="AL147">
        <v>0</v>
      </c>
      <c r="AM147">
        <v>0</v>
      </c>
      <c r="AN147">
        <v>0.5</v>
      </c>
      <c r="AO147">
        <v>0</v>
      </c>
      <c r="AQ147" s="70" t="s">
        <v>3247</v>
      </c>
      <c r="AR147" s="70" t="s">
        <v>3248</v>
      </c>
      <c r="AU147" t="str">
        <f>IF(SpaceTypesTable[[#This Row],[Peak Flow Rate (gal/h)]]=0,"",SpaceTypesTable[[#This Row],[Peak Flow Rate (gal/h)]]/SpaceTypesTable[[#This Row],[area (ft^2)]])</f>
        <v/>
      </c>
      <c r="BE147" t="str">
        <f t="shared" si="11"/>
        <v/>
      </c>
    </row>
    <row r="148" spans="1:57">
      <c r="A148" t="s">
        <v>1930</v>
      </c>
      <c r="B148">
        <v>363</v>
      </c>
      <c r="C148" t="s">
        <v>2146</v>
      </c>
      <c r="D148" t="s">
        <v>792</v>
      </c>
      <c r="E148" t="s">
        <v>1926</v>
      </c>
      <c r="F148" t="s">
        <v>804</v>
      </c>
      <c r="G148" t="s">
        <v>1027</v>
      </c>
      <c r="H148" t="s">
        <v>987</v>
      </c>
      <c r="I148" t="s">
        <v>872</v>
      </c>
      <c r="J148" t="s">
        <v>751</v>
      </c>
      <c r="K148" t="str">
        <f>SpaceTypesTable[[#This Row],[Lighting Standard]]&amp;SpaceTypesTable[[#This Row],[Lighting Primary Space Type]]&amp;SpaceTypesTable[[#This Row],[Lighting Secondary Space Type]]</f>
        <v>ASHRAE 189.1-2009Corridor/TransitionGeneral</v>
      </c>
      <c r="N148">
        <f>VLOOKUP(SpaceTypesTable[[#This Row],[LookupColumn]],InteriorLightingTable[],5,FALSE)</f>
        <v>0.45</v>
      </c>
      <c r="Q148">
        <v>0</v>
      </c>
      <c r="R148">
        <v>0.7</v>
      </c>
      <c r="S148">
        <v>0.2</v>
      </c>
      <c r="T148" t="s">
        <v>1941</v>
      </c>
      <c r="U148" t="s">
        <v>636</v>
      </c>
      <c r="V148" t="s">
        <v>569</v>
      </c>
      <c r="W148" t="s">
        <v>570</v>
      </c>
      <c r="X148" s="70" t="str">
        <f>SpaceTypesTable[[#This Row],[Ventilation Standard]]&amp;SpaceTypesTable[[#This Row],[Ventilation Primary Space Type]]&amp;SpaceTypesTable[[#This Row],[Ventilation Secondary Space Type]]</f>
        <v>ASHRAE 62.1-1999Public SpacesCorridors and utilities</v>
      </c>
      <c r="Y148">
        <f>VLOOKUP(SpaceTypesTable[[#This Row],[Lookup]],VentilationStandardsTable[],6,FALSE)</f>
        <v>0.05</v>
      </c>
      <c r="Z148">
        <f>VLOOKUP(SpaceTypesTable[[#This Row],[Lookup]],VentilationStandardsTable[],5,FALSE)</f>
        <v>0</v>
      </c>
      <c r="AA148">
        <f>VLOOKUP(SpaceTypesTable[[#This Row],[Lookup]],VentilationStandardsTable[],7,FALSE)</f>
        <v>0</v>
      </c>
      <c r="AB148">
        <v>0</v>
      </c>
      <c r="AE148">
        <v>4.4600000000000001E-2</v>
      </c>
      <c r="AF148" t="s">
        <v>2002</v>
      </c>
      <c r="AH148" t="s">
        <v>997</v>
      </c>
      <c r="AI148" t="s">
        <v>997</v>
      </c>
      <c r="AJ148" t="s">
        <v>997</v>
      </c>
      <c r="AL148">
        <v>0</v>
      </c>
      <c r="AM148">
        <v>0</v>
      </c>
      <c r="AN148">
        <v>0.5</v>
      </c>
      <c r="AO148">
        <v>0</v>
      </c>
      <c r="AQ148" s="70" t="s">
        <v>3247</v>
      </c>
      <c r="AR148" s="70" t="s">
        <v>3248</v>
      </c>
      <c r="AU148" t="str">
        <f>IF(SpaceTypesTable[[#This Row],[Peak Flow Rate (gal/h)]]=0,"",SpaceTypesTable[[#This Row],[Peak Flow Rate (gal/h)]]/SpaceTypesTable[[#This Row],[area (ft^2)]])</f>
        <v/>
      </c>
      <c r="BE148" t="str">
        <f t="shared" si="11"/>
        <v/>
      </c>
    </row>
    <row r="149" spans="1:57">
      <c r="A149" t="s">
        <v>1931</v>
      </c>
      <c r="B149">
        <v>146</v>
      </c>
      <c r="C149" t="s">
        <v>2143</v>
      </c>
      <c r="D149" t="s">
        <v>790</v>
      </c>
      <c r="E149" t="s">
        <v>1926</v>
      </c>
      <c r="F149" t="s">
        <v>804</v>
      </c>
      <c r="G149" t="s">
        <v>1027</v>
      </c>
      <c r="K149" t="str">
        <f>SpaceTypesTable[[#This Row],[Lighting Standard]]&amp;SpaceTypesTable[[#This Row],[Lighting Primary Space Type]]&amp;SpaceTypesTable[[#This Row],[Lighting Secondary Space Type]]</f>
        <v/>
      </c>
      <c r="N149">
        <v>0.92</v>
      </c>
      <c r="Q149">
        <v>0</v>
      </c>
      <c r="R149">
        <v>0.7</v>
      </c>
      <c r="S149">
        <v>0.2</v>
      </c>
      <c r="T149" t="s">
        <v>1941</v>
      </c>
      <c r="U149" t="s">
        <v>636</v>
      </c>
      <c r="V149" t="s">
        <v>569</v>
      </c>
      <c r="W149" t="s">
        <v>570</v>
      </c>
      <c r="X149" s="70" t="str">
        <f>SpaceTypesTable[[#This Row],[Ventilation Standard]]&amp;SpaceTypesTable[[#This Row],[Ventilation Primary Space Type]]&amp;SpaceTypesTable[[#This Row],[Ventilation Secondary Space Type]]</f>
        <v>ASHRAE 62.1-1999Public SpacesCorridors and utilities</v>
      </c>
      <c r="Y149">
        <f>VLOOKUP(SpaceTypesTable[[#This Row],[Lookup]],VentilationStandardsTable[],6,FALSE)</f>
        <v>0.05</v>
      </c>
      <c r="Z149">
        <f>VLOOKUP(SpaceTypesTable[[#This Row],[Lookup]],VentilationStandardsTable[],5,FALSE)</f>
        <v>0</v>
      </c>
      <c r="AA149">
        <f>VLOOKUP(SpaceTypesTable[[#This Row],[Lookup]],VentilationStandardsTable[],7,FALSE)</f>
        <v>0</v>
      </c>
      <c r="AB149">
        <v>0</v>
      </c>
      <c r="AE149">
        <v>0.22320000000000001</v>
      </c>
      <c r="AF149" t="s">
        <v>2002</v>
      </c>
      <c r="AH149" t="s">
        <v>997</v>
      </c>
      <c r="AI149" t="s">
        <v>997</v>
      </c>
      <c r="AJ149" t="s">
        <v>997</v>
      </c>
      <c r="AL149">
        <v>0</v>
      </c>
      <c r="AM149">
        <v>0</v>
      </c>
      <c r="AN149">
        <v>0.5</v>
      </c>
      <c r="AO149">
        <v>0</v>
      </c>
      <c r="AQ149" s="70" t="s">
        <v>3247</v>
      </c>
      <c r="AR149" s="70" t="s">
        <v>3248</v>
      </c>
      <c r="AU149" t="str">
        <f>IF(SpaceTypesTable[[#This Row],[Peak Flow Rate (gal/h)]]=0,"",SpaceTypesTable[[#This Row],[Peak Flow Rate (gal/h)]]/SpaceTypesTable[[#This Row],[area (ft^2)]])</f>
        <v/>
      </c>
      <c r="BE149" t="str">
        <f t="shared" si="11"/>
        <v/>
      </c>
    </row>
    <row r="150" spans="1:57">
      <c r="C150" t="s">
        <v>2147</v>
      </c>
      <c r="D150" t="s">
        <v>790</v>
      </c>
      <c r="E150" t="s">
        <v>750</v>
      </c>
      <c r="F150" t="s">
        <v>804</v>
      </c>
      <c r="G150" t="s">
        <v>1027</v>
      </c>
      <c r="H150" t="s">
        <v>746</v>
      </c>
      <c r="I150" t="s">
        <v>872</v>
      </c>
      <c r="J150" t="s">
        <v>751</v>
      </c>
      <c r="K150" t="str">
        <f>SpaceTypesTable[[#This Row],[Lighting Standard]]&amp;SpaceTypesTable[[#This Row],[Lighting Primary Space Type]]&amp;SpaceTypesTable[[#This Row],[Lighting Secondary Space Type]]</f>
        <v>ASHRAE 90.1-2007Corridor/TransitionGeneral</v>
      </c>
      <c r="N150">
        <f>VLOOKUP(SpaceTypesTable[[#This Row],[LookupColumn]],InteriorLightingTable[],5,FALSE)</f>
        <v>0.5</v>
      </c>
      <c r="Q150">
        <v>0.4</v>
      </c>
      <c r="R150">
        <v>0.4</v>
      </c>
      <c r="S150">
        <v>0.2</v>
      </c>
      <c r="T150" t="s">
        <v>1046</v>
      </c>
      <c r="U150" t="s">
        <v>637</v>
      </c>
      <c r="V150" t="s">
        <v>751</v>
      </c>
      <c r="W150" t="s">
        <v>624</v>
      </c>
      <c r="X150" s="70" t="str">
        <f>SpaceTypesTable[[#This Row],[Ventilation Standard]]&amp;SpaceTypesTable[[#This Row],[Ventilation Primary Space Type]]&amp;SpaceTypesTable[[#This Row],[Ventilation Secondary Space Type]]</f>
        <v>ASHRAE 62.1-2004GeneralCorridors</v>
      </c>
      <c r="Y150">
        <f>VLOOKUP(SpaceTypesTable[[#This Row],[Lookup]],VentilationStandardsTable[],6,FALSE)</f>
        <v>0.06</v>
      </c>
      <c r="Z150">
        <f>VLOOKUP(SpaceTypesTable[[#This Row],[Lookup]],VentilationStandardsTable[],5,FALSE)</f>
        <v>0</v>
      </c>
      <c r="AA150">
        <f>VLOOKUP(SpaceTypesTable[[#This Row],[Lookup]],VentilationStandardsTable[],7,FALSE)</f>
        <v>0</v>
      </c>
      <c r="AB150">
        <v>1</v>
      </c>
      <c r="AC150" t="s">
        <v>1983</v>
      </c>
      <c r="AD150" t="s">
        <v>1986</v>
      </c>
      <c r="AE150">
        <v>4.4600000000000001E-2</v>
      </c>
      <c r="AF150" t="s">
        <v>2003</v>
      </c>
      <c r="AL150">
        <v>0.16</v>
      </c>
      <c r="AM150">
        <v>0</v>
      </c>
      <c r="AN150">
        <v>0.5</v>
      </c>
      <c r="AO150">
        <v>0</v>
      </c>
      <c r="AP150" t="s">
        <v>2061</v>
      </c>
      <c r="AQ150" t="s">
        <v>2028</v>
      </c>
      <c r="AR150" t="s">
        <v>2042</v>
      </c>
    </row>
    <row r="151" spans="1:57">
      <c r="C151" s="3" t="s">
        <v>2144</v>
      </c>
      <c r="D151" t="s">
        <v>790</v>
      </c>
      <c r="E151" t="s">
        <v>750</v>
      </c>
      <c r="F151" t="s">
        <v>804</v>
      </c>
      <c r="G151" t="s">
        <v>1027</v>
      </c>
      <c r="N151">
        <v>0.78500000000000003</v>
      </c>
      <c r="Q151">
        <v>0.4</v>
      </c>
      <c r="R151">
        <v>0.4</v>
      </c>
      <c r="S151">
        <v>0.2</v>
      </c>
      <c r="T151" t="s">
        <v>1046</v>
      </c>
      <c r="U151" t="s">
        <v>636</v>
      </c>
      <c r="V151" t="s">
        <v>569</v>
      </c>
      <c r="W151" t="s">
        <v>570</v>
      </c>
      <c r="X151" s="70" t="str">
        <f>SpaceTypesTable[[#This Row],[Ventilation Standard]]&amp;SpaceTypesTable[[#This Row],[Ventilation Primary Space Type]]&amp;SpaceTypesTable[[#This Row],[Ventilation Secondary Space Type]]</f>
        <v>ASHRAE 62.1-1999Public SpacesCorridors and utilities</v>
      </c>
      <c r="Y151">
        <f>VLOOKUP(SpaceTypesTable[[#This Row],[Lookup]],VentilationStandardsTable[],6,FALSE)</f>
        <v>0.05</v>
      </c>
      <c r="Z151">
        <f>VLOOKUP(SpaceTypesTable[[#This Row],[Lookup]],VentilationStandardsTable[],5,FALSE)</f>
        <v>0</v>
      </c>
      <c r="AA151">
        <f>VLOOKUP(SpaceTypesTable[[#This Row],[Lookup]],VentilationStandardsTable[],7,FALSE)</f>
        <v>0</v>
      </c>
      <c r="AB151">
        <v>1</v>
      </c>
      <c r="AC151" t="s">
        <v>1048</v>
      </c>
      <c r="AD151" t="s">
        <v>1047</v>
      </c>
      <c r="AE151">
        <v>0.22320000000000001</v>
      </c>
      <c r="AF151" t="s">
        <v>1050</v>
      </c>
      <c r="AL151">
        <v>0.28999999999999998</v>
      </c>
      <c r="AM151">
        <v>0</v>
      </c>
      <c r="AN151">
        <v>0.5</v>
      </c>
      <c r="AO151">
        <v>0</v>
      </c>
      <c r="AP151" t="s">
        <v>1051</v>
      </c>
      <c r="AQ151" t="s">
        <v>2028</v>
      </c>
      <c r="AR151" t="s">
        <v>2042</v>
      </c>
    </row>
    <row r="152" spans="1:57">
      <c r="C152" s="3" t="s">
        <v>2146</v>
      </c>
      <c r="D152" t="s">
        <v>791</v>
      </c>
      <c r="E152" t="s">
        <v>750</v>
      </c>
      <c r="F152" t="s">
        <v>804</v>
      </c>
      <c r="G152" t="s">
        <v>1027</v>
      </c>
      <c r="H152" t="s">
        <v>987</v>
      </c>
      <c r="I152" t="s">
        <v>872</v>
      </c>
      <c r="J152" t="s">
        <v>751</v>
      </c>
      <c r="K152" t="str">
        <f>SpaceTypesTable[[#This Row],[Lighting Standard]]&amp;SpaceTypesTable[[#This Row],[Lighting Primary Space Type]]&amp;SpaceTypesTable[[#This Row],[Lighting Secondary Space Type]]</f>
        <v>ASHRAE 189.1-2009Corridor/TransitionGeneral</v>
      </c>
      <c r="N152">
        <f>VLOOKUP(SpaceTypesTable[[#This Row],[LookupColumn]],InteriorLightingTable[],5,FALSE)</f>
        <v>0.45</v>
      </c>
      <c r="Q152">
        <v>0.4</v>
      </c>
      <c r="R152">
        <v>0.4</v>
      </c>
      <c r="S152">
        <v>0.2</v>
      </c>
      <c r="T152" t="s">
        <v>1046</v>
      </c>
      <c r="U152" t="s">
        <v>636</v>
      </c>
      <c r="V152" t="s">
        <v>569</v>
      </c>
      <c r="W152" t="s">
        <v>570</v>
      </c>
      <c r="X152" s="70" t="str">
        <f>SpaceTypesTable[[#This Row],[Ventilation Standard]]&amp;SpaceTypesTable[[#This Row],[Ventilation Primary Space Type]]&amp;SpaceTypesTable[[#This Row],[Ventilation Secondary Space Type]]</f>
        <v>ASHRAE 62.1-1999Public SpacesCorridors and utilities</v>
      </c>
      <c r="Y152">
        <f>VLOOKUP(SpaceTypesTable[[#This Row],[Lookup]],VentilationStandardsTable[],6,FALSE)</f>
        <v>0.05</v>
      </c>
      <c r="Z152">
        <f>VLOOKUP(SpaceTypesTable[[#This Row],[Lookup]],VentilationStandardsTable[],5,FALSE)</f>
        <v>0</v>
      </c>
      <c r="AA152">
        <f>VLOOKUP(SpaceTypesTable[[#This Row],[Lookup]],VentilationStandardsTable[],7,FALSE)</f>
        <v>0</v>
      </c>
      <c r="AB152">
        <v>1</v>
      </c>
      <c r="AC152" t="s">
        <v>1048</v>
      </c>
      <c r="AD152" t="s">
        <v>1047</v>
      </c>
      <c r="AE152">
        <v>5.9499999999999997E-2</v>
      </c>
      <c r="AF152" t="s">
        <v>1050</v>
      </c>
      <c r="AL152">
        <v>0.16</v>
      </c>
      <c r="AM152">
        <v>0</v>
      </c>
      <c r="AN152">
        <v>0.5</v>
      </c>
      <c r="AO152">
        <v>0</v>
      </c>
      <c r="AP152" t="s">
        <v>1051</v>
      </c>
      <c r="AQ152" t="s">
        <v>2028</v>
      </c>
      <c r="AR152" t="s">
        <v>2042</v>
      </c>
    </row>
    <row r="153" spans="1:57">
      <c r="C153" s="3" t="s">
        <v>2146</v>
      </c>
      <c r="D153" t="s">
        <v>792</v>
      </c>
      <c r="E153" t="s">
        <v>750</v>
      </c>
      <c r="F153" t="s">
        <v>804</v>
      </c>
      <c r="G153" t="s">
        <v>1027</v>
      </c>
      <c r="H153" t="s">
        <v>987</v>
      </c>
      <c r="I153" t="s">
        <v>872</v>
      </c>
      <c r="J153" t="s">
        <v>751</v>
      </c>
      <c r="K153" t="str">
        <f>SpaceTypesTable[[#This Row],[Lighting Standard]]&amp;SpaceTypesTable[[#This Row],[Lighting Primary Space Type]]&amp;SpaceTypesTable[[#This Row],[Lighting Secondary Space Type]]</f>
        <v>ASHRAE 189.1-2009Corridor/TransitionGeneral</v>
      </c>
      <c r="N153">
        <f>VLOOKUP(SpaceTypesTable[[#This Row],[LookupColumn]],InteriorLightingTable[],5,FALSE)</f>
        <v>0.45</v>
      </c>
      <c r="Q153">
        <v>0.4</v>
      </c>
      <c r="R153">
        <v>0.4</v>
      </c>
      <c r="S153">
        <v>0.2</v>
      </c>
      <c r="T153" t="s">
        <v>1046</v>
      </c>
      <c r="U153" t="s">
        <v>636</v>
      </c>
      <c r="V153" t="s">
        <v>569</v>
      </c>
      <c r="W153" t="s">
        <v>570</v>
      </c>
      <c r="X153" s="70" t="str">
        <f>SpaceTypesTable[[#This Row],[Ventilation Standard]]&amp;SpaceTypesTable[[#This Row],[Ventilation Primary Space Type]]&amp;SpaceTypesTable[[#This Row],[Ventilation Secondary Space Type]]</f>
        <v>ASHRAE 62.1-1999Public SpacesCorridors and utilities</v>
      </c>
      <c r="Y153">
        <f>VLOOKUP(SpaceTypesTable[[#This Row],[Lookup]],VentilationStandardsTable[],6,FALSE)</f>
        <v>0.05</v>
      </c>
      <c r="Z153">
        <f>VLOOKUP(SpaceTypesTable[[#This Row],[Lookup]],VentilationStandardsTable[],5,FALSE)</f>
        <v>0</v>
      </c>
      <c r="AA153">
        <f>VLOOKUP(SpaceTypesTable[[#This Row],[Lookup]],VentilationStandardsTable[],7,FALSE)</f>
        <v>0</v>
      </c>
      <c r="AB153">
        <v>1</v>
      </c>
      <c r="AC153" t="s">
        <v>1048</v>
      </c>
      <c r="AD153" t="s">
        <v>1047</v>
      </c>
      <c r="AE153">
        <v>4.4600000000000001E-2</v>
      </c>
      <c r="AF153" t="s">
        <v>1050</v>
      </c>
      <c r="AL153">
        <v>0.16</v>
      </c>
      <c r="AM153">
        <v>0</v>
      </c>
      <c r="AN153">
        <v>0.5</v>
      </c>
      <c r="AO153">
        <v>0</v>
      </c>
      <c r="AP153" t="s">
        <v>1051</v>
      </c>
      <c r="AQ153" t="s">
        <v>2028</v>
      </c>
      <c r="AR153" t="s">
        <v>2042</v>
      </c>
    </row>
    <row r="154" spans="1:57">
      <c r="C154" t="s">
        <v>2145</v>
      </c>
      <c r="D154" t="s">
        <v>790</v>
      </c>
      <c r="E154" t="s">
        <v>750</v>
      </c>
      <c r="F154" t="s">
        <v>804</v>
      </c>
      <c r="G154" t="s">
        <v>1027</v>
      </c>
      <c r="H154" t="s">
        <v>745</v>
      </c>
      <c r="I154" t="s">
        <v>872</v>
      </c>
      <c r="J154" t="s">
        <v>751</v>
      </c>
      <c r="K154" t="str">
        <f>SpaceTypesTable[[#This Row],[Lighting Standard]]&amp;SpaceTypesTable[[#This Row],[Lighting Primary Space Type]]&amp;SpaceTypesTable[[#This Row],[Lighting Secondary Space Type]]</f>
        <v>ASHRAE 90.1-2004Corridor/TransitionGeneral</v>
      </c>
      <c r="N154">
        <f>VLOOKUP(SpaceTypesTable[[#This Row],[LookupColumn]],InteriorLightingTable[],5,FALSE)</f>
        <v>0.5</v>
      </c>
      <c r="Q154">
        <v>0.4</v>
      </c>
      <c r="R154">
        <v>0.4</v>
      </c>
      <c r="S154">
        <v>0.2</v>
      </c>
      <c r="T154" t="s">
        <v>1046</v>
      </c>
      <c r="U154" t="s">
        <v>636</v>
      </c>
      <c r="V154" t="s">
        <v>569</v>
      </c>
      <c r="W154" t="s">
        <v>570</v>
      </c>
      <c r="X154" s="70" t="str">
        <f>SpaceTypesTable[[#This Row],[Ventilation Standard]]&amp;SpaceTypesTable[[#This Row],[Ventilation Primary Space Type]]&amp;SpaceTypesTable[[#This Row],[Ventilation Secondary Space Type]]</f>
        <v>ASHRAE 62.1-1999Public SpacesCorridors and utilities</v>
      </c>
      <c r="Y154">
        <f>VLOOKUP(SpaceTypesTable[[#This Row],[Lookup]],VentilationStandardsTable[],6,FALSE)</f>
        <v>0.05</v>
      </c>
      <c r="Z154">
        <f>VLOOKUP(SpaceTypesTable[[#This Row],[Lookup]],VentilationStandardsTable[],5,FALSE)</f>
        <v>0</v>
      </c>
      <c r="AA154">
        <f>VLOOKUP(SpaceTypesTable[[#This Row],[Lookup]],VentilationStandardsTable[],7,FALSE)</f>
        <v>0</v>
      </c>
      <c r="AB154">
        <v>1</v>
      </c>
      <c r="AC154" t="s">
        <v>1048</v>
      </c>
      <c r="AD154" t="s">
        <v>1047</v>
      </c>
      <c r="AE154">
        <v>5.9499999999999997E-2</v>
      </c>
      <c r="AF154" t="s">
        <v>1050</v>
      </c>
      <c r="AL154">
        <v>0.28999999999999998</v>
      </c>
      <c r="AM154">
        <v>0</v>
      </c>
      <c r="AN154">
        <v>0.5</v>
      </c>
      <c r="AO154">
        <v>0</v>
      </c>
      <c r="AP154" t="s">
        <v>1051</v>
      </c>
      <c r="AQ154" t="s">
        <v>2028</v>
      </c>
      <c r="AR154" t="s">
        <v>2042</v>
      </c>
    </row>
    <row r="155" spans="1:57">
      <c r="C155" s="46" t="s">
        <v>2143</v>
      </c>
      <c r="D155" t="s">
        <v>790</v>
      </c>
      <c r="E155" t="s">
        <v>750</v>
      </c>
      <c r="F155" t="s">
        <v>804</v>
      </c>
      <c r="G155" t="s">
        <v>1027</v>
      </c>
      <c r="N155">
        <v>0.95</v>
      </c>
      <c r="Q155">
        <v>0.4</v>
      </c>
      <c r="R155">
        <v>0.4</v>
      </c>
      <c r="S155">
        <v>0.2</v>
      </c>
      <c r="T155" t="s">
        <v>1046</v>
      </c>
      <c r="U155" t="s">
        <v>636</v>
      </c>
      <c r="V155" t="s">
        <v>569</v>
      </c>
      <c r="W155" t="s">
        <v>570</v>
      </c>
      <c r="X155" s="70" t="str">
        <f>SpaceTypesTable[[#This Row],[Ventilation Standard]]&amp;SpaceTypesTable[[#This Row],[Ventilation Primary Space Type]]&amp;SpaceTypesTable[[#This Row],[Ventilation Secondary Space Type]]</f>
        <v>ASHRAE 62.1-1999Public SpacesCorridors and utilities</v>
      </c>
      <c r="Y155">
        <f>VLOOKUP(SpaceTypesTable[[#This Row],[Lookup]],VentilationStandardsTable[],6,FALSE)</f>
        <v>0.05</v>
      </c>
      <c r="Z155">
        <f>VLOOKUP(SpaceTypesTable[[#This Row],[Lookup]],VentilationStandardsTable[],5,FALSE)</f>
        <v>0</v>
      </c>
      <c r="AA155">
        <f>VLOOKUP(SpaceTypesTable[[#This Row],[Lookup]],VentilationStandardsTable[],7,FALSE)</f>
        <v>0</v>
      </c>
      <c r="AB155">
        <v>1</v>
      </c>
      <c r="AC155" t="s">
        <v>1048</v>
      </c>
      <c r="AD155" t="s">
        <v>1047</v>
      </c>
      <c r="AE155">
        <v>0.22320000000000001</v>
      </c>
      <c r="AF155" t="s">
        <v>1050</v>
      </c>
      <c r="AL155">
        <v>0.28999999999999998</v>
      </c>
      <c r="AM155">
        <v>0</v>
      </c>
      <c r="AN155">
        <v>0.5</v>
      </c>
      <c r="AO155">
        <v>0</v>
      </c>
      <c r="AP155" t="s">
        <v>1051</v>
      </c>
      <c r="AQ155" t="s">
        <v>2028</v>
      </c>
      <c r="AR155" t="s">
        <v>2042</v>
      </c>
    </row>
    <row r="156" spans="1:57">
      <c r="C156" t="s">
        <v>2147</v>
      </c>
      <c r="D156" t="s">
        <v>790</v>
      </c>
      <c r="E156" t="s">
        <v>796</v>
      </c>
      <c r="F156" t="s">
        <v>804</v>
      </c>
      <c r="G156" t="s">
        <v>1027</v>
      </c>
      <c r="H156" t="s">
        <v>746</v>
      </c>
      <c r="I156" t="s">
        <v>872</v>
      </c>
      <c r="J156" t="s">
        <v>751</v>
      </c>
      <c r="K156" t="str">
        <f>SpaceTypesTable[[#This Row],[Lighting Standard]]&amp;SpaceTypesTable[[#This Row],[Lighting Primary Space Type]]&amp;SpaceTypesTable[[#This Row],[Lighting Secondary Space Type]]</f>
        <v>ASHRAE 90.1-2007Corridor/TransitionGeneral</v>
      </c>
      <c r="N156">
        <f>VLOOKUP(SpaceTypesTable[[#This Row],[LookupColumn]],InteriorLightingTable[],5,FALSE)</f>
        <v>0.5</v>
      </c>
      <c r="Q156">
        <v>0</v>
      </c>
      <c r="R156">
        <v>0.37</v>
      </c>
      <c r="S156">
        <v>0.2</v>
      </c>
      <c r="T156" t="s">
        <v>1947</v>
      </c>
      <c r="U156" t="s">
        <v>637</v>
      </c>
      <c r="V156" t="s">
        <v>751</v>
      </c>
      <c r="W156" t="s">
        <v>624</v>
      </c>
      <c r="X156" s="70" t="str">
        <f>SpaceTypesTable[[#This Row],[Ventilation Standard]]&amp;SpaceTypesTable[[#This Row],[Ventilation Primary Space Type]]&amp;SpaceTypesTable[[#This Row],[Ventilation Secondary Space Type]]</f>
        <v>ASHRAE 62.1-2004GeneralCorridors</v>
      </c>
      <c r="Y156">
        <f>VLOOKUP(SpaceTypesTable[[#This Row],[Lookup]],VentilationStandardsTable[],6,FALSE)</f>
        <v>0.06</v>
      </c>
      <c r="Z156">
        <f>VLOOKUP(SpaceTypesTable[[#This Row],[Lookup]],VentilationStandardsTable[],5,FALSE)</f>
        <v>0</v>
      </c>
      <c r="AA156">
        <f>VLOOKUP(SpaceTypesTable[[#This Row],[Lookup]],VentilationStandardsTable[],7,FALSE)</f>
        <v>0</v>
      </c>
      <c r="AB156">
        <v>9.2899999999999991</v>
      </c>
      <c r="AC156" t="s">
        <v>1978</v>
      </c>
      <c r="AD156" t="s">
        <v>2103</v>
      </c>
      <c r="AE156">
        <v>4.4600000000000001E-2</v>
      </c>
      <c r="AF156" t="s">
        <v>2007</v>
      </c>
      <c r="AH156" t="s">
        <v>997</v>
      </c>
      <c r="AI156" t="s">
        <v>997</v>
      </c>
      <c r="AJ156" t="s">
        <v>997</v>
      </c>
      <c r="AL156">
        <v>0.27</v>
      </c>
      <c r="AM156">
        <v>0</v>
      </c>
      <c r="AN156">
        <v>0.5</v>
      </c>
      <c r="AO156">
        <v>0</v>
      </c>
      <c r="AP156" t="s">
        <v>2064</v>
      </c>
      <c r="AQ156" t="s">
        <v>2083</v>
      </c>
      <c r="AR156" t="s">
        <v>2113</v>
      </c>
      <c r="AU156" t="str">
        <f>IF(SpaceTypesTable[[#This Row],[Peak Flow Rate (gal/h)]]=0,"",SpaceTypesTable[[#This Row],[Peak Flow Rate (gal/h)]]/SpaceTypesTable[[#This Row],[area (ft^2)]])</f>
        <v/>
      </c>
      <c r="BE156" t="str">
        <f t="shared" ref="BE156:BE173" si="12">IF(ISBLANK(BD156),"",BD156/(BA156/AZ156))</f>
        <v/>
      </c>
    </row>
    <row r="157" spans="1:57">
      <c r="A157" t="s">
        <v>182</v>
      </c>
      <c r="B157">
        <v>438</v>
      </c>
      <c r="C157" t="s">
        <v>2144</v>
      </c>
      <c r="D157" t="s">
        <v>790</v>
      </c>
      <c r="E157" t="s">
        <v>796</v>
      </c>
      <c r="F157" t="s">
        <v>804</v>
      </c>
      <c r="G157" t="s">
        <v>1027</v>
      </c>
      <c r="K157" t="str">
        <f>SpaceTypesTable[[#This Row],[Lighting Standard]]&amp;SpaceTypesTable[[#This Row],[Lighting Primary Space Type]]&amp;SpaceTypesTable[[#This Row],[Lighting Secondary Space Type]]</f>
        <v/>
      </c>
      <c r="N157">
        <v>0.9</v>
      </c>
      <c r="Q157">
        <v>0</v>
      </c>
      <c r="R157">
        <v>0.37</v>
      </c>
      <c r="S157">
        <v>0.2</v>
      </c>
      <c r="T157" t="s">
        <v>1947</v>
      </c>
      <c r="U157" t="s">
        <v>636</v>
      </c>
      <c r="V157" t="s">
        <v>617</v>
      </c>
      <c r="W157" t="s">
        <v>624</v>
      </c>
      <c r="X157" s="70" t="str">
        <f>SpaceTypesTable[[#This Row],[Ventilation Standard]]&amp;SpaceTypesTable[[#This Row],[Ventilation Primary Space Type]]&amp;SpaceTypesTable[[#This Row],[Ventilation Secondary Space Type]]</f>
        <v>ASHRAE 62.1-1999EducationCorridors</v>
      </c>
      <c r="Y157">
        <f>VLOOKUP(SpaceTypesTable[[#This Row],[Lookup]],VentilationStandardsTable[],6,FALSE)</f>
        <v>0.1</v>
      </c>
      <c r="Z157">
        <f>VLOOKUP(SpaceTypesTable[[#This Row],[Lookup]],VentilationStandardsTable[],5,FALSE)</f>
        <v>0</v>
      </c>
      <c r="AA157">
        <f>VLOOKUP(SpaceTypesTable[[#This Row],[Lookup]],VentilationStandardsTable[],7,FALSE)</f>
        <v>0</v>
      </c>
      <c r="AB157">
        <v>9.2899999999999991</v>
      </c>
      <c r="AC157" t="s">
        <v>1978</v>
      </c>
      <c r="AD157" t="s">
        <v>2103</v>
      </c>
      <c r="AE157">
        <v>0.22320000000000001</v>
      </c>
      <c r="AF157" t="s">
        <v>2007</v>
      </c>
      <c r="AH157" t="s">
        <v>997</v>
      </c>
      <c r="AI157" t="s">
        <v>997</v>
      </c>
      <c r="AJ157" t="s">
        <v>997</v>
      </c>
      <c r="AL157">
        <v>0.37</v>
      </c>
      <c r="AM157">
        <v>0</v>
      </c>
      <c r="AN157">
        <v>0.5</v>
      </c>
      <c r="AO157">
        <v>0</v>
      </c>
      <c r="AP157" t="s">
        <v>2064</v>
      </c>
      <c r="AQ157" t="s">
        <v>2083</v>
      </c>
      <c r="AR157" t="s">
        <v>2113</v>
      </c>
      <c r="AU157" t="str">
        <f>IF(SpaceTypesTable[[#This Row],[Peak Flow Rate (gal/h)]]=0,"",SpaceTypesTable[[#This Row],[Peak Flow Rate (gal/h)]]/SpaceTypesTable[[#This Row],[area (ft^2)]])</f>
        <v/>
      </c>
      <c r="BE157" t="str">
        <f t="shared" si="12"/>
        <v/>
      </c>
    </row>
    <row r="158" spans="1:57">
      <c r="A158" t="s">
        <v>75</v>
      </c>
      <c r="B158">
        <v>280</v>
      </c>
      <c r="C158" t="s">
        <v>2145</v>
      </c>
      <c r="D158" t="s">
        <v>790</v>
      </c>
      <c r="E158" t="s">
        <v>796</v>
      </c>
      <c r="F158" t="s">
        <v>804</v>
      </c>
      <c r="G158" t="s">
        <v>1027</v>
      </c>
      <c r="H158" t="s">
        <v>745</v>
      </c>
      <c r="I158" t="s">
        <v>872</v>
      </c>
      <c r="J158" t="s">
        <v>751</v>
      </c>
      <c r="K158" t="str">
        <f>SpaceTypesTable[[#This Row],[Lighting Standard]]&amp;SpaceTypesTable[[#This Row],[Lighting Primary Space Type]]&amp;SpaceTypesTable[[#This Row],[Lighting Secondary Space Type]]</f>
        <v>ASHRAE 90.1-2004Corridor/TransitionGeneral</v>
      </c>
      <c r="N158">
        <f>VLOOKUP(SpaceTypesTable[[#This Row],[LookupColumn]],InteriorLightingTable[],5,FALSE)</f>
        <v>0.5</v>
      </c>
      <c r="Q158">
        <v>0</v>
      </c>
      <c r="R158">
        <v>0.37</v>
      </c>
      <c r="S158">
        <v>0.2</v>
      </c>
      <c r="T158" t="s">
        <v>1947</v>
      </c>
      <c r="U158" t="s">
        <v>636</v>
      </c>
      <c r="V158" t="s">
        <v>617</v>
      </c>
      <c r="W158" t="s">
        <v>624</v>
      </c>
      <c r="X158" s="70" t="str">
        <f>SpaceTypesTable[[#This Row],[Ventilation Standard]]&amp;SpaceTypesTable[[#This Row],[Ventilation Primary Space Type]]&amp;SpaceTypesTable[[#This Row],[Ventilation Secondary Space Type]]</f>
        <v>ASHRAE 62.1-1999EducationCorridors</v>
      </c>
      <c r="Y158">
        <f>VLOOKUP(SpaceTypesTable[[#This Row],[Lookup]],VentilationStandardsTable[],6,FALSE)</f>
        <v>0.1</v>
      </c>
      <c r="Z158">
        <f>VLOOKUP(SpaceTypesTable[[#This Row],[Lookup]],VentilationStandardsTable[],5,FALSE)</f>
        <v>0</v>
      </c>
      <c r="AA158">
        <f>VLOOKUP(SpaceTypesTable[[#This Row],[Lookup]],VentilationStandardsTable[],7,FALSE)</f>
        <v>0</v>
      </c>
      <c r="AB158">
        <v>9.2899999999999991</v>
      </c>
      <c r="AC158" t="s">
        <v>1978</v>
      </c>
      <c r="AD158" t="s">
        <v>2103</v>
      </c>
      <c r="AE158">
        <v>5.9499999999999997E-2</v>
      </c>
      <c r="AF158" t="s">
        <v>2007</v>
      </c>
      <c r="AH158" t="s">
        <v>997</v>
      </c>
      <c r="AI158" t="s">
        <v>997</v>
      </c>
      <c r="AJ158" t="s">
        <v>997</v>
      </c>
      <c r="AL158">
        <v>0.37</v>
      </c>
      <c r="AM158">
        <v>0</v>
      </c>
      <c r="AN158">
        <v>0.5</v>
      </c>
      <c r="AO158">
        <v>0</v>
      </c>
      <c r="AP158" t="s">
        <v>2064</v>
      </c>
      <c r="AQ158" t="s">
        <v>2083</v>
      </c>
      <c r="AR158" t="s">
        <v>2113</v>
      </c>
      <c r="AU158" t="str">
        <f>IF(SpaceTypesTable[[#This Row],[Peak Flow Rate (gal/h)]]=0,"",SpaceTypesTable[[#This Row],[Peak Flow Rate (gal/h)]]/SpaceTypesTable[[#This Row],[area (ft^2)]])</f>
        <v/>
      </c>
      <c r="BE158" t="str">
        <f t="shared" si="12"/>
        <v/>
      </c>
    </row>
    <row r="159" spans="1:57">
      <c r="A159" t="s">
        <v>493</v>
      </c>
      <c r="B159">
        <v>223</v>
      </c>
      <c r="C159" t="s">
        <v>2146</v>
      </c>
      <c r="D159" t="s">
        <v>791</v>
      </c>
      <c r="E159" t="s">
        <v>796</v>
      </c>
      <c r="F159" t="s">
        <v>804</v>
      </c>
      <c r="G159" t="s">
        <v>1027</v>
      </c>
      <c r="H159" t="s">
        <v>987</v>
      </c>
      <c r="I159" t="s">
        <v>872</v>
      </c>
      <c r="J159" t="s">
        <v>751</v>
      </c>
      <c r="K159" t="str">
        <f>SpaceTypesTable[[#This Row],[Lighting Standard]]&amp;SpaceTypesTable[[#This Row],[Lighting Primary Space Type]]&amp;SpaceTypesTable[[#This Row],[Lighting Secondary Space Type]]</f>
        <v>ASHRAE 189.1-2009Corridor/TransitionGeneral</v>
      </c>
      <c r="N159">
        <f>VLOOKUP(SpaceTypesTable[[#This Row],[LookupColumn]],InteriorLightingTable[],5,FALSE)</f>
        <v>0.45</v>
      </c>
      <c r="Q159">
        <v>0</v>
      </c>
      <c r="R159">
        <v>0.37</v>
      </c>
      <c r="S159">
        <v>0.2</v>
      </c>
      <c r="T159" t="s">
        <v>1947</v>
      </c>
      <c r="U159" t="s">
        <v>636</v>
      </c>
      <c r="V159" t="s">
        <v>617</v>
      </c>
      <c r="W159" t="s">
        <v>624</v>
      </c>
      <c r="X159" s="70" t="str">
        <f>SpaceTypesTable[[#This Row],[Ventilation Standard]]&amp;SpaceTypesTable[[#This Row],[Ventilation Primary Space Type]]&amp;SpaceTypesTable[[#This Row],[Ventilation Secondary Space Type]]</f>
        <v>ASHRAE 62.1-1999EducationCorridors</v>
      </c>
      <c r="Y159">
        <f>VLOOKUP(SpaceTypesTable[[#This Row],[Lookup]],VentilationStandardsTable[],6,FALSE)</f>
        <v>0.1</v>
      </c>
      <c r="Z159">
        <f>VLOOKUP(SpaceTypesTable[[#This Row],[Lookup]],VentilationStandardsTable[],5,FALSE)</f>
        <v>0</v>
      </c>
      <c r="AA159">
        <f>VLOOKUP(SpaceTypesTable[[#This Row],[Lookup]],VentilationStandardsTable[],7,FALSE)</f>
        <v>0</v>
      </c>
      <c r="AB159">
        <v>9.2899999999999991</v>
      </c>
      <c r="AC159" t="s">
        <v>1978</v>
      </c>
      <c r="AD159" t="s">
        <v>2103</v>
      </c>
      <c r="AE159">
        <v>5.9499999999999997E-2</v>
      </c>
      <c r="AF159" t="s">
        <v>2007</v>
      </c>
      <c r="AH159" t="s">
        <v>997</v>
      </c>
      <c r="AI159" t="s">
        <v>997</v>
      </c>
      <c r="AJ159" t="s">
        <v>997</v>
      </c>
      <c r="AL159">
        <v>0.27</v>
      </c>
      <c r="AM159">
        <v>0</v>
      </c>
      <c r="AN159">
        <v>0.5</v>
      </c>
      <c r="AO159">
        <v>0</v>
      </c>
      <c r="AP159" t="s">
        <v>2064</v>
      </c>
      <c r="AQ159" t="s">
        <v>2083</v>
      </c>
      <c r="AR159" t="s">
        <v>2113</v>
      </c>
      <c r="AU159" t="str">
        <f>IF(SpaceTypesTable[[#This Row],[Peak Flow Rate (gal/h)]]=0,"",SpaceTypesTable[[#This Row],[Peak Flow Rate (gal/h)]]/SpaceTypesTable[[#This Row],[area (ft^2)]])</f>
        <v/>
      </c>
      <c r="BE159" t="str">
        <f t="shared" si="12"/>
        <v/>
      </c>
    </row>
    <row r="160" spans="1:57">
      <c r="A160" t="s">
        <v>408</v>
      </c>
      <c r="B160">
        <v>11</v>
      </c>
      <c r="C160" t="s">
        <v>2146</v>
      </c>
      <c r="D160" t="s">
        <v>792</v>
      </c>
      <c r="E160" t="s">
        <v>796</v>
      </c>
      <c r="F160" t="s">
        <v>804</v>
      </c>
      <c r="G160" t="s">
        <v>1027</v>
      </c>
      <c r="H160" t="s">
        <v>987</v>
      </c>
      <c r="I160" t="s">
        <v>872</v>
      </c>
      <c r="J160" t="s">
        <v>751</v>
      </c>
      <c r="K160" t="str">
        <f>SpaceTypesTable[[#This Row],[Lighting Standard]]&amp;SpaceTypesTable[[#This Row],[Lighting Primary Space Type]]&amp;SpaceTypesTable[[#This Row],[Lighting Secondary Space Type]]</f>
        <v>ASHRAE 189.1-2009Corridor/TransitionGeneral</v>
      </c>
      <c r="N160">
        <f>VLOOKUP(SpaceTypesTable[[#This Row],[LookupColumn]],InteriorLightingTable[],5,FALSE)</f>
        <v>0.45</v>
      </c>
      <c r="Q160">
        <v>0</v>
      </c>
      <c r="R160">
        <v>0.37</v>
      </c>
      <c r="S160">
        <v>0.2</v>
      </c>
      <c r="T160" t="s">
        <v>1947</v>
      </c>
      <c r="U160" t="s">
        <v>636</v>
      </c>
      <c r="V160" t="s">
        <v>617</v>
      </c>
      <c r="W160" t="s">
        <v>624</v>
      </c>
      <c r="X160" s="70" t="str">
        <f>SpaceTypesTable[[#This Row],[Ventilation Standard]]&amp;SpaceTypesTable[[#This Row],[Ventilation Primary Space Type]]&amp;SpaceTypesTable[[#This Row],[Ventilation Secondary Space Type]]</f>
        <v>ASHRAE 62.1-1999EducationCorridors</v>
      </c>
      <c r="Y160">
        <f>VLOOKUP(SpaceTypesTable[[#This Row],[Lookup]],VentilationStandardsTable[],6,FALSE)</f>
        <v>0.1</v>
      </c>
      <c r="Z160">
        <f>VLOOKUP(SpaceTypesTable[[#This Row],[Lookup]],VentilationStandardsTable[],5,FALSE)</f>
        <v>0</v>
      </c>
      <c r="AA160">
        <f>VLOOKUP(SpaceTypesTable[[#This Row],[Lookup]],VentilationStandardsTable[],7,FALSE)</f>
        <v>0</v>
      </c>
      <c r="AB160">
        <v>9.2899999999999991</v>
      </c>
      <c r="AC160" t="s">
        <v>1978</v>
      </c>
      <c r="AD160" t="s">
        <v>2103</v>
      </c>
      <c r="AE160">
        <v>4.4600000000000001E-2</v>
      </c>
      <c r="AF160" t="s">
        <v>2007</v>
      </c>
      <c r="AH160" t="s">
        <v>997</v>
      </c>
      <c r="AI160" t="s">
        <v>997</v>
      </c>
      <c r="AJ160" t="s">
        <v>997</v>
      </c>
      <c r="AL160">
        <v>0.27</v>
      </c>
      <c r="AM160">
        <v>0</v>
      </c>
      <c r="AN160">
        <v>0.5</v>
      </c>
      <c r="AO160">
        <v>0</v>
      </c>
      <c r="AP160" t="s">
        <v>2064</v>
      </c>
      <c r="AQ160" t="s">
        <v>2083</v>
      </c>
      <c r="AR160" t="s">
        <v>2113</v>
      </c>
      <c r="AU160" t="str">
        <f>IF(SpaceTypesTable[[#This Row],[Peak Flow Rate (gal/h)]]=0,"",SpaceTypesTable[[#This Row],[Peak Flow Rate (gal/h)]]/SpaceTypesTable[[#This Row],[area (ft^2)]])</f>
        <v/>
      </c>
      <c r="BE160" t="str">
        <f t="shared" si="12"/>
        <v/>
      </c>
    </row>
    <row r="161" spans="1:57">
      <c r="A161" t="s">
        <v>433</v>
      </c>
      <c r="B161">
        <v>155</v>
      </c>
      <c r="C161" t="s">
        <v>2143</v>
      </c>
      <c r="D161" t="s">
        <v>790</v>
      </c>
      <c r="E161" t="s">
        <v>796</v>
      </c>
      <c r="F161" t="s">
        <v>804</v>
      </c>
      <c r="G161" t="s">
        <v>1027</v>
      </c>
      <c r="K161" t="str">
        <f>SpaceTypesTable[[#This Row],[Lighting Standard]]&amp;SpaceTypesTable[[#This Row],[Lighting Primary Space Type]]&amp;SpaceTypesTable[[#This Row],[Lighting Secondary Space Type]]</f>
        <v/>
      </c>
      <c r="N161">
        <v>0.7</v>
      </c>
      <c r="Q161">
        <v>0</v>
      </c>
      <c r="R161">
        <v>0.37</v>
      </c>
      <c r="S161">
        <v>0.2</v>
      </c>
      <c r="T161" t="s">
        <v>1947</v>
      </c>
      <c r="U161" t="s">
        <v>636</v>
      </c>
      <c r="V161" t="s">
        <v>617</v>
      </c>
      <c r="W161" t="s">
        <v>624</v>
      </c>
      <c r="X161" s="70" t="str">
        <f>SpaceTypesTable[[#This Row],[Ventilation Standard]]&amp;SpaceTypesTable[[#This Row],[Ventilation Primary Space Type]]&amp;SpaceTypesTable[[#This Row],[Ventilation Secondary Space Type]]</f>
        <v>ASHRAE 62.1-1999EducationCorridors</v>
      </c>
      <c r="Y161">
        <f>VLOOKUP(SpaceTypesTable[[#This Row],[Lookup]],VentilationStandardsTable[],6,FALSE)</f>
        <v>0.1</v>
      </c>
      <c r="Z161">
        <f>VLOOKUP(SpaceTypesTable[[#This Row],[Lookup]],VentilationStandardsTable[],5,FALSE)</f>
        <v>0</v>
      </c>
      <c r="AA161">
        <f>VLOOKUP(SpaceTypesTable[[#This Row],[Lookup]],VentilationStandardsTable[],7,FALSE)</f>
        <v>0</v>
      </c>
      <c r="AB161">
        <v>9.2899999999999991</v>
      </c>
      <c r="AC161" t="s">
        <v>1978</v>
      </c>
      <c r="AD161" t="s">
        <v>2103</v>
      </c>
      <c r="AE161">
        <v>0.22320000000000001</v>
      </c>
      <c r="AF161" t="s">
        <v>2007</v>
      </c>
      <c r="AH161" t="s">
        <v>997</v>
      </c>
      <c r="AI161" t="s">
        <v>997</v>
      </c>
      <c r="AJ161" t="s">
        <v>997</v>
      </c>
      <c r="AL161">
        <v>0.37</v>
      </c>
      <c r="AM161">
        <v>0</v>
      </c>
      <c r="AN161">
        <v>0.5</v>
      </c>
      <c r="AO161">
        <v>0</v>
      </c>
      <c r="AP161" t="s">
        <v>2064</v>
      </c>
      <c r="AQ161" t="s">
        <v>2083</v>
      </c>
      <c r="AR161" t="s">
        <v>2113</v>
      </c>
      <c r="AU161" t="str">
        <f>IF(SpaceTypesTable[[#This Row],[Peak Flow Rate (gal/h)]]=0,"",SpaceTypesTable[[#This Row],[Peak Flow Rate (gal/h)]]/SpaceTypesTable[[#This Row],[area (ft^2)]])</f>
        <v/>
      </c>
      <c r="BE161" t="str">
        <f t="shared" si="12"/>
        <v/>
      </c>
    </row>
    <row r="162" spans="1:57">
      <c r="C162" t="s">
        <v>2147</v>
      </c>
      <c r="D162" t="s">
        <v>790</v>
      </c>
      <c r="E162" t="s">
        <v>799</v>
      </c>
      <c r="F162" t="s">
        <v>804</v>
      </c>
      <c r="G162" t="s">
        <v>1027</v>
      </c>
      <c r="H162" t="s">
        <v>746</v>
      </c>
      <c r="I162" t="s">
        <v>872</v>
      </c>
      <c r="J162" t="s">
        <v>751</v>
      </c>
      <c r="K162" t="str">
        <f>SpaceTypesTable[[#This Row],[Lighting Standard]]&amp;SpaceTypesTable[[#This Row],[Lighting Primary Space Type]]&amp;SpaceTypesTable[[#This Row],[Lighting Secondary Space Type]]</f>
        <v>ASHRAE 90.1-2007Corridor/TransitionGeneral</v>
      </c>
      <c r="N162">
        <f>VLOOKUP(SpaceTypesTable[[#This Row],[LookupColumn]],InteriorLightingTable[],5,FALSE)</f>
        <v>0.5</v>
      </c>
      <c r="Q162">
        <v>0</v>
      </c>
      <c r="R162">
        <v>0.37</v>
      </c>
      <c r="S162">
        <v>0.2</v>
      </c>
      <c r="T162" t="s">
        <v>1950</v>
      </c>
      <c r="U162" t="s">
        <v>637</v>
      </c>
      <c r="V162" t="s">
        <v>751</v>
      </c>
      <c r="W162" t="s">
        <v>624</v>
      </c>
      <c r="X162" s="70" t="str">
        <f>SpaceTypesTable[[#This Row],[Ventilation Standard]]&amp;SpaceTypesTable[[#This Row],[Ventilation Primary Space Type]]&amp;SpaceTypesTable[[#This Row],[Ventilation Secondary Space Type]]</f>
        <v>ASHRAE 62.1-2004GeneralCorridors</v>
      </c>
      <c r="Y162">
        <f>VLOOKUP(SpaceTypesTable[[#This Row],[Lookup]],VentilationStandardsTable[],6,FALSE)</f>
        <v>0.06</v>
      </c>
      <c r="Z162">
        <f>VLOOKUP(SpaceTypesTable[[#This Row],[Lookup]],VentilationStandardsTable[],5,FALSE)</f>
        <v>0</v>
      </c>
      <c r="AA162">
        <f>VLOOKUP(SpaceTypesTable[[#This Row],[Lookup]],VentilationStandardsTable[],7,FALSE)</f>
        <v>0</v>
      </c>
      <c r="AB162">
        <v>9.31</v>
      </c>
      <c r="AC162" t="s">
        <v>1972</v>
      </c>
      <c r="AD162" t="s">
        <v>2106</v>
      </c>
      <c r="AE162">
        <v>4.4600000000000001E-2</v>
      </c>
      <c r="AF162" t="s">
        <v>2010</v>
      </c>
      <c r="AH162" t="s">
        <v>997</v>
      </c>
      <c r="AI162" t="s">
        <v>997</v>
      </c>
      <c r="AJ162" t="s">
        <v>997</v>
      </c>
      <c r="AL162">
        <v>0.27</v>
      </c>
      <c r="AM162">
        <v>0</v>
      </c>
      <c r="AN162">
        <v>0.5</v>
      </c>
      <c r="AO162">
        <v>0</v>
      </c>
      <c r="AP162" t="s">
        <v>2067</v>
      </c>
      <c r="AQ162" t="s">
        <v>2073</v>
      </c>
      <c r="AR162" t="s">
        <v>2056</v>
      </c>
      <c r="AU162" t="str">
        <f>IF(SpaceTypesTable[[#This Row],[Peak Flow Rate (gal/h)]]=0,"",SpaceTypesTable[[#This Row],[Peak Flow Rate (gal/h)]]/SpaceTypesTable[[#This Row],[area (ft^2)]])</f>
        <v/>
      </c>
      <c r="BE162" t="str">
        <f t="shared" si="12"/>
        <v/>
      </c>
    </row>
    <row r="163" spans="1:57">
      <c r="A163" t="s">
        <v>139</v>
      </c>
      <c r="B163">
        <v>555</v>
      </c>
      <c r="C163" t="s">
        <v>2144</v>
      </c>
      <c r="D163" t="s">
        <v>790</v>
      </c>
      <c r="E163" t="s">
        <v>799</v>
      </c>
      <c r="F163" t="s">
        <v>804</v>
      </c>
      <c r="G163" t="s">
        <v>1027</v>
      </c>
      <c r="K163" t="str">
        <f>SpaceTypesTable[[#This Row],[Lighting Standard]]&amp;SpaceTypesTable[[#This Row],[Lighting Primary Space Type]]&amp;SpaceTypesTable[[#This Row],[Lighting Secondary Space Type]]</f>
        <v/>
      </c>
      <c r="N163">
        <v>0.86</v>
      </c>
      <c r="Q163">
        <v>0</v>
      </c>
      <c r="R163">
        <v>0.37</v>
      </c>
      <c r="S163">
        <v>0.2</v>
      </c>
      <c r="T163" t="s">
        <v>1950</v>
      </c>
      <c r="U163" t="s">
        <v>636</v>
      </c>
      <c r="V163" t="s">
        <v>617</v>
      </c>
      <c r="W163" t="s">
        <v>624</v>
      </c>
      <c r="X163" s="70" t="str">
        <f>SpaceTypesTable[[#This Row],[Ventilation Standard]]&amp;SpaceTypesTable[[#This Row],[Ventilation Primary Space Type]]&amp;SpaceTypesTable[[#This Row],[Ventilation Secondary Space Type]]</f>
        <v>ASHRAE 62.1-1999EducationCorridors</v>
      </c>
      <c r="Y163">
        <f>VLOOKUP(SpaceTypesTable[[#This Row],[Lookup]],VentilationStandardsTable[],6,FALSE)</f>
        <v>0.1</v>
      </c>
      <c r="Z163">
        <f>VLOOKUP(SpaceTypesTable[[#This Row],[Lookup]],VentilationStandardsTable[],5,FALSE)</f>
        <v>0</v>
      </c>
      <c r="AA163">
        <f>VLOOKUP(SpaceTypesTable[[#This Row],[Lookup]],VentilationStandardsTable[],7,FALSE)</f>
        <v>0</v>
      </c>
      <c r="AB163">
        <v>9.31</v>
      </c>
      <c r="AC163" t="s">
        <v>1972</v>
      </c>
      <c r="AD163" t="s">
        <v>2106</v>
      </c>
      <c r="AE163">
        <v>0.22320000000000001</v>
      </c>
      <c r="AF163" t="s">
        <v>2010</v>
      </c>
      <c r="AH163" t="s">
        <v>997</v>
      </c>
      <c r="AI163" t="s">
        <v>997</v>
      </c>
      <c r="AJ163" t="s">
        <v>997</v>
      </c>
      <c r="AL163">
        <v>0.37</v>
      </c>
      <c r="AM163">
        <v>0</v>
      </c>
      <c r="AN163">
        <v>0.5</v>
      </c>
      <c r="AO163">
        <v>0</v>
      </c>
      <c r="AP163" t="s">
        <v>2067</v>
      </c>
      <c r="AQ163" t="s">
        <v>2073</v>
      </c>
      <c r="AR163" t="s">
        <v>2056</v>
      </c>
      <c r="AU163" t="str">
        <f>IF(SpaceTypesTable[[#This Row],[Peak Flow Rate (gal/h)]]=0,"",SpaceTypesTable[[#This Row],[Peak Flow Rate (gal/h)]]/SpaceTypesTable[[#This Row],[area (ft^2)]])</f>
        <v/>
      </c>
      <c r="BE163" t="str">
        <f t="shared" si="12"/>
        <v/>
      </c>
    </row>
    <row r="164" spans="1:57">
      <c r="A164" t="s">
        <v>68</v>
      </c>
      <c r="B164">
        <v>284</v>
      </c>
      <c r="C164" t="s">
        <v>2145</v>
      </c>
      <c r="D164" t="s">
        <v>790</v>
      </c>
      <c r="E164" t="s">
        <v>799</v>
      </c>
      <c r="F164" t="s">
        <v>804</v>
      </c>
      <c r="G164" t="s">
        <v>1027</v>
      </c>
      <c r="H164" t="s">
        <v>745</v>
      </c>
      <c r="I164" t="s">
        <v>872</v>
      </c>
      <c r="J164" t="s">
        <v>751</v>
      </c>
      <c r="K164" t="str">
        <f>SpaceTypesTable[[#This Row],[Lighting Standard]]&amp;SpaceTypesTable[[#This Row],[Lighting Primary Space Type]]&amp;SpaceTypesTable[[#This Row],[Lighting Secondary Space Type]]</f>
        <v>ASHRAE 90.1-2004Corridor/TransitionGeneral</v>
      </c>
      <c r="N164">
        <f>VLOOKUP(SpaceTypesTable[[#This Row],[LookupColumn]],InteriorLightingTable[],5,FALSE)</f>
        <v>0.5</v>
      </c>
      <c r="Q164">
        <v>0</v>
      </c>
      <c r="R164">
        <v>0.37</v>
      </c>
      <c r="S164">
        <v>0.2</v>
      </c>
      <c r="T164" t="s">
        <v>1950</v>
      </c>
      <c r="U164" t="s">
        <v>636</v>
      </c>
      <c r="V164" t="s">
        <v>617</v>
      </c>
      <c r="W164" t="s">
        <v>624</v>
      </c>
      <c r="X164" s="70" t="str">
        <f>SpaceTypesTable[[#This Row],[Ventilation Standard]]&amp;SpaceTypesTable[[#This Row],[Ventilation Primary Space Type]]&amp;SpaceTypesTable[[#This Row],[Ventilation Secondary Space Type]]</f>
        <v>ASHRAE 62.1-1999EducationCorridors</v>
      </c>
      <c r="Y164">
        <f>VLOOKUP(SpaceTypesTable[[#This Row],[Lookup]],VentilationStandardsTable[],6,FALSE)</f>
        <v>0.1</v>
      </c>
      <c r="Z164">
        <f>VLOOKUP(SpaceTypesTable[[#This Row],[Lookup]],VentilationStandardsTable[],5,FALSE)</f>
        <v>0</v>
      </c>
      <c r="AA164">
        <f>VLOOKUP(SpaceTypesTable[[#This Row],[Lookup]],VentilationStandardsTable[],7,FALSE)</f>
        <v>0</v>
      </c>
      <c r="AB164">
        <v>9.31</v>
      </c>
      <c r="AC164" t="s">
        <v>1972</v>
      </c>
      <c r="AD164" t="s">
        <v>2106</v>
      </c>
      <c r="AE164">
        <v>5.9499999999999997E-2</v>
      </c>
      <c r="AF164" t="s">
        <v>2010</v>
      </c>
      <c r="AH164" t="s">
        <v>997</v>
      </c>
      <c r="AI164" t="s">
        <v>997</v>
      </c>
      <c r="AJ164" t="s">
        <v>997</v>
      </c>
      <c r="AL164">
        <v>0.37</v>
      </c>
      <c r="AM164">
        <v>0</v>
      </c>
      <c r="AN164">
        <v>0.5</v>
      </c>
      <c r="AO164">
        <v>0</v>
      </c>
      <c r="AP164" t="s">
        <v>2067</v>
      </c>
      <c r="AQ164" t="s">
        <v>2073</v>
      </c>
      <c r="AR164" t="s">
        <v>2056</v>
      </c>
      <c r="AU164" t="str">
        <f>IF(SpaceTypesTable[[#This Row],[Peak Flow Rate (gal/h)]]=0,"",SpaceTypesTable[[#This Row],[Peak Flow Rate (gal/h)]]/SpaceTypesTable[[#This Row],[area (ft^2)]])</f>
        <v/>
      </c>
      <c r="BE164" t="str">
        <f t="shared" si="12"/>
        <v/>
      </c>
    </row>
    <row r="165" spans="1:57">
      <c r="A165" t="s">
        <v>267</v>
      </c>
      <c r="B165">
        <v>211</v>
      </c>
      <c r="C165" t="s">
        <v>2146</v>
      </c>
      <c r="D165" t="s">
        <v>791</v>
      </c>
      <c r="E165" t="s">
        <v>799</v>
      </c>
      <c r="F165" t="s">
        <v>804</v>
      </c>
      <c r="G165" t="s">
        <v>1027</v>
      </c>
      <c r="H165" t="s">
        <v>987</v>
      </c>
      <c r="I165" t="s">
        <v>872</v>
      </c>
      <c r="J165" t="s">
        <v>751</v>
      </c>
      <c r="K165" t="str">
        <f>SpaceTypesTable[[#This Row],[Lighting Standard]]&amp;SpaceTypesTable[[#This Row],[Lighting Primary Space Type]]&amp;SpaceTypesTable[[#This Row],[Lighting Secondary Space Type]]</f>
        <v>ASHRAE 189.1-2009Corridor/TransitionGeneral</v>
      </c>
      <c r="N165">
        <f>VLOOKUP(SpaceTypesTable[[#This Row],[LookupColumn]],InteriorLightingTable[],5,FALSE)</f>
        <v>0.45</v>
      </c>
      <c r="Q165">
        <v>0</v>
      </c>
      <c r="R165">
        <v>0.37</v>
      </c>
      <c r="S165">
        <v>0.2</v>
      </c>
      <c r="T165" t="s">
        <v>1950</v>
      </c>
      <c r="U165" t="s">
        <v>636</v>
      </c>
      <c r="V165" t="s">
        <v>617</v>
      </c>
      <c r="W165" t="s">
        <v>624</v>
      </c>
      <c r="X165" s="70" t="str">
        <f>SpaceTypesTable[[#This Row],[Ventilation Standard]]&amp;SpaceTypesTable[[#This Row],[Ventilation Primary Space Type]]&amp;SpaceTypesTable[[#This Row],[Ventilation Secondary Space Type]]</f>
        <v>ASHRAE 62.1-1999EducationCorridors</v>
      </c>
      <c r="Y165">
        <f>VLOOKUP(SpaceTypesTable[[#This Row],[Lookup]],VentilationStandardsTable[],6,FALSE)</f>
        <v>0.1</v>
      </c>
      <c r="Z165">
        <f>VLOOKUP(SpaceTypesTable[[#This Row],[Lookup]],VentilationStandardsTable[],5,FALSE)</f>
        <v>0</v>
      </c>
      <c r="AA165">
        <f>VLOOKUP(SpaceTypesTable[[#This Row],[Lookup]],VentilationStandardsTable[],7,FALSE)</f>
        <v>0</v>
      </c>
      <c r="AB165">
        <v>9.31</v>
      </c>
      <c r="AC165" t="s">
        <v>1972</v>
      </c>
      <c r="AD165" t="s">
        <v>2106</v>
      </c>
      <c r="AE165">
        <v>5.9499999999999997E-2</v>
      </c>
      <c r="AF165" t="s">
        <v>2010</v>
      </c>
      <c r="AH165" t="s">
        <v>997</v>
      </c>
      <c r="AI165" t="s">
        <v>997</v>
      </c>
      <c r="AJ165" t="s">
        <v>997</v>
      </c>
      <c r="AL165">
        <v>0.27</v>
      </c>
      <c r="AM165">
        <v>0</v>
      </c>
      <c r="AN165">
        <v>0.5</v>
      </c>
      <c r="AO165">
        <v>0</v>
      </c>
      <c r="AP165" t="s">
        <v>2067</v>
      </c>
      <c r="AQ165" t="s">
        <v>2073</v>
      </c>
      <c r="AR165" t="s">
        <v>2056</v>
      </c>
      <c r="AU165" t="str">
        <f>IF(SpaceTypesTable[[#This Row],[Peak Flow Rate (gal/h)]]=0,"",SpaceTypesTable[[#This Row],[Peak Flow Rate (gal/h)]]/SpaceTypesTable[[#This Row],[area (ft^2)]])</f>
        <v/>
      </c>
      <c r="BE165" t="str">
        <f t="shared" si="12"/>
        <v/>
      </c>
    </row>
    <row r="166" spans="1:57">
      <c r="A166" t="s">
        <v>61</v>
      </c>
      <c r="B166">
        <v>112</v>
      </c>
      <c r="C166" t="s">
        <v>2146</v>
      </c>
      <c r="D166" t="s">
        <v>792</v>
      </c>
      <c r="E166" t="s">
        <v>799</v>
      </c>
      <c r="F166" t="s">
        <v>804</v>
      </c>
      <c r="G166" t="s">
        <v>1027</v>
      </c>
      <c r="H166" t="s">
        <v>987</v>
      </c>
      <c r="I166" t="s">
        <v>872</v>
      </c>
      <c r="J166" t="s">
        <v>751</v>
      </c>
      <c r="K166" t="str">
        <f>SpaceTypesTable[[#This Row],[Lighting Standard]]&amp;SpaceTypesTable[[#This Row],[Lighting Primary Space Type]]&amp;SpaceTypesTable[[#This Row],[Lighting Secondary Space Type]]</f>
        <v>ASHRAE 189.1-2009Corridor/TransitionGeneral</v>
      </c>
      <c r="N166">
        <f>VLOOKUP(SpaceTypesTable[[#This Row],[LookupColumn]],InteriorLightingTable[],5,FALSE)</f>
        <v>0.45</v>
      </c>
      <c r="Q166">
        <v>0</v>
      </c>
      <c r="R166">
        <v>0.37</v>
      </c>
      <c r="S166">
        <v>0.2</v>
      </c>
      <c r="T166" t="s">
        <v>1950</v>
      </c>
      <c r="U166" t="s">
        <v>636</v>
      </c>
      <c r="V166" t="s">
        <v>617</v>
      </c>
      <c r="W166" t="s">
        <v>624</v>
      </c>
      <c r="X166" s="70" t="str">
        <f>SpaceTypesTable[[#This Row],[Ventilation Standard]]&amp;SpaceTypesTable[[#This Row],[Ventilation Primary Space Type]]&amp;SpaceTypesTable[[#This Row],[Ventilation Secondary Space Type]]</f>
        <v>ASHRAE 62.1-1999EducationCorridors</v>
      </c>
      <c r="Y166">
        <f>VLOOKUP(SpaceTypesTable[[#This Row],[Lookup]],VentilationStandardsTable[],6,FALSE)</f>
        <v>0.1</v>
      </c>
      <c r="Z166">
        <f>VLOOKUP(SpaceTypesTable[[#This Row],[Lookup]],VentilationStandardsTable[],5,FALSE)</f>
        <v>0</v>
      </c>
      <c r="AA166">
        <f>VLOOKUP(SpaceTypesTable[[#This Row],[Lookup]],VentilationStandardsTable[],7,FALSE)</f>
        <v>0</v>
      </c>
      <c r="AB166">
        <v>9.31</v>
      </c>
      <c r="AC166" t="s">
        <v>1972</v>
      </c>
      <c r="AD166" t="s">
        <v>2106</v>
      </c>
      <c r="AE166">
        <v>4.4600000000000001E-2</v>
      </c>
      <c r="AF166" t="s">
        <v>2010</v>
      </c>
      <c r="AH166" t="s">
        <v>997</v>
      </c>
      <c r="AI166" t="s">
        <v>997</v>
      </c>
      <c r="AJ166" t="s">
        <v>997</v>
      </c>
      <c r="AL166">
        <v>0.27</v>
      </c>
      <c r="AM166">
        <v>0</v>
      </c>
      <c r="AN166">
        <v>0.5</v>
      </c>
      <c r="AO166">
        <v>0</v>
      </c>
      <c r="AP166" t="s">
        <v>2067</v>
      </c>
      <c r="AQ166" t="s">
        <v>2073</v>
      </c>
      <c r="AR166" t="s">
        <v>2056</v>
      </c>
      <c r="AU166" t="str">
        <f>IF(SpaceTypesTable[[#This Row],[Peak Flow Rate (gal/h)]]=0,"",SpaceTypesTable[[#This Row],[Peak Flow Rate (gal/h)]]/SpaceTypesTable[[#This Row],[area (ft^2)]])</f>
        <v/>
      </c>
      <c r="BE166" t="str">
        <f t="shared" si="12"/>
        <v/>
      </c>
    </row>
    <row r="167" spans="1:57">
      <c r="A167" t="s">
        <v>40</v>
      </c>
      <c r="B167">
        <v>124</v>
      </c>
      <c r="C167" t="s">
        <v>2143</v>
      </c>
      <c r="D167" t="s">
        <v>790</v>
      </c>
      <c r="E167" t="s">
        <v>799</v>
      </c>
      <c r="F167" t="s">
        <v>804</v>
      </c>
      <c r="G167" t="s">
        <v>1027</v>
      </c>
      <c r="K167" t="str">
        <f>SpaceTypesTable[[#This Row],[Lighting Standard]]&amp;SpaceTypesTable[[#This Row],[Lighting Primary Space Type]]&amp;SpaceTypesTable[[#This Row],[Lighting Secondary Space Type]]</f>
        <v/>
      </c>
      <c r="N167">
        <v>0.7</v>
      </c>
      <c r="Q167">
        <v>0</v>
      </c>
      <c r="R167">
        <v>0.37</v>
      </c>
      <c r="S167">
        <v>0.2</v>
      </c>
      <c r="T167" t="s">
        <v>1950</v>
      </c>
      <c r="U167" t="s">
        <v>636</v>
      </c>
      <c r="V167" t="s">
        <v>617</v>
      </c>
      <c r="W167" t="s">
        <v>624</v>
      </c>
      <c r="X167" s="70" t="str">
        <f>SpaceTypesTable[[#This Row],[Ventilation Standard]]&amp;SpaceTypesTable[[#This Row],[Ventilation Primary Space Type]]&amp;SpaceTypesTable[[#This Row],[Ventilation Secondary Space Type]]</f>
        <v>ASHRAE 62.1-1999EducationCorridors</v>
      </c>
      <c r="Y167">
        <f>VLOOKUP(SpaceTypesTable[[#This Row],[Lookup]],VentilationStandardsTable[],6,FALSE)</f>
        <v>0.1</v>
      </c>
      <c r="Z167">
        <f>VLOOKUP(SpaceTypesTable[[#This Row],[Lookup]],VentilationStandardsTable[],5,FALSE)</f>
        <v>0</v>
      </c>
      <c r="AA167">
        <f>VLOOKUP(SpaceTypesTable[[#This Row],[Lookup]],VentilationStandardsTable[],7,FALSE)</f>
        <v>0</v>
      </c>
      <c r="AB167">
        <v>9.31</v>
      </c>
      <c r="AC167" t="s">
        <v>1972</v>
      </c>
      <c r="AD167" t="s">
        <v>2106</v>
      </c>
      <c r="AE167">
        <v>0.22320000000000001</v>
      </c>
      <c r="AF167" t="s">
        <v>2010</v>
      </c>
      <c r="AH167" t="s">
        <v>997</v>
      </c>
      <c r="AI167" t="s">
        <v>997</v>
      </c>
      <c r="AJ167" t="s">
        <v>997</v>
      </c>
      <c r="AL167">
        <v>0.37</v>
      </c>
      <c r="AM167">
        <v>0</v>
      </c>
      <c r="AN167">
        <v>0.5</v>
      </c>
      <c r="AO167">
        <v>0</v>
      </c>
      <c r="AP167" t="s">
        <v>2067</v>
      </c>
      <c r="AQ167" t="s">
        <v>2073</v>
      </c>
      <c r="AR167" t="s">
        <v>2056</v>
      </c>
      <c r="AU167" t="str">
        <f>IF(SpaceTypesTable[[#This Row],[Peak Flow Rate (gal/h)]]=0,"",SpaceTypesTable[[#This Row],[Peak Flow Rate (gal/h)]]/SpaceTypesTable[[#This Row],[area (ft^2)]])</f>
        <v/>
      </c>
      <c r="BE167" t="str">
        <f t="shared" si="12"/>
        <v/>
      </c>
    </row>
    <row r="168" spans="1:57">
      <c r="C168" t="s">
        <v>2147</v>
      </c>
      <c r="D168" t="s">
        <v>790</v>
      </c>
      <c r="E168" t="s">
        <v>794</v>
      </c>
      <c r="F168" t="s">
        <v>804</v>
      </c>
      <c r="G168" t="s">
        <v>1027</v>
      </c>
      <c r="H168" t="s">
        <v>746</v>
      </c>
      <c r="I168" t="s">
        <v>872</v>
      </c>
      <c r="J168" t="s">
        <v>751</v>
      </c>
      <c r="K168" t="str">
        <f>SpaceTypesTable[[#This Row],[Lighting Standard]]&amp;SpaceTypesTable[[#This Row],[Lighting Primary Space Type]]&amp;SpaceTypesTable[[#This Row],[Lighting Secondary Space Type]]</f>
        <v>ASHRAE 90.1-2007Corridor/TransitionGeneral</v>
      </c>
      <c r="N168">
        <f>VLOOKUP(SpaceTypesTable[[#This Row],[LookupColumn]],InteriorLightingTable[],5,FALSE)</f>
        <v>0.5</v>
      </c>
      <c r="Q168">
        <v>0</v>
      </c>
      <c r="R168">
        <v>0.7</v>
      </c>
      <c r="S168">
        <v>0.2</v>
      </c>
      <c r="T168" t="s">
        <v>1951</v>
      </c>
      <c r="U168" t="s">
        <v>637</v>
      </c>
      <c r="V168" t="s">
        <v>751</v>
      </c>
      <c r="W168" t="s">
        <v>624</v>
      </c>
      <c r="X168" s="70" t="str">
        <f>SpaceTypesTable[[#This Row],[Ventilation Standard]]&amp;SpaceTypesTable[[#This Row],[Ventilation Primary Space Type]]&amp;SpaceTypesTable[[#This Row],[Ventilation Secondary Space Type]]</f>
        <v>ASHRAE 62.1-2004GeneralCorridors</v>
      </c>
      <c r="Y168">
        <f>VLOOKUP(SpaceTypesTable[[#This Row],[Lookup]],VentilationStandardsTable[],6,FALSE)</f>
        <v>0.06</v>
      </c>
      <c r="Z168">
        <f>VLOOKUP(SpaceTypesTable[[#This Row],[Lookup]],VentilationStandardsTable[],5,FALSE)</f>
        <v>0</v>
      </c>
      <c r="AA168">
        <f>VLOOKUP(SpaceTypesTable[[#This Row],[Lookup]],VentilationStandardsTable[],7,FALSE)</f>
        <v>0</v>
      </c>
      <c r="AB168">
        <v>0</v>
      </c>
      <c r="AC168" t="s">
        <v>1965</v>
      </c>
      <c r="AD168" t="s">
        <v>2107</v>
      </c>
      <c r="AE168">
        <v>4.4600000000000001E-2</v>
      </c>
      <c r="AF168" t="s">
        <v>2011</v>
      </c>
      <c r="AH168" t="s">
        <v>997</v>
      </c>
      <c r="AI168" t="s">
        <v>997</v>
      </c>
      <c r="AJ168" t="s">
        <v>997</v>
      </c>
      <c r="AL168">
        <v>0</v>
      </c>
      <c r="AM168">
        <v>0</v>
      </c>
      <c r="AN168">
        <v>0.5</v>
      </c>
      <c r="AO168">
        <v>0</v>
      </c>
      <c r="AP168" t="s">
        <v>2068</v>
      </c>
      <c r="AQ168" t="s">
        <v>2036</v>
      </c>
      <c r="AR168" t="s">
        <v>2050</v>
      </c>
      <c r="AU168" t="str">
        <f>IF(SpaceTypesTable[[#This Row],[Peak Flow Rate (gal/h)]]=0,"",SpaceTypesTable[[#This Row],[Peak Flow Rate (gal/h)]]/SpaceTypesTable[[#This Row],[area (ft^2)]])</f>
        <v/>
      </c>
      <c r="BE168" t="str">
        <f t="shared" si="12"/>
        <v/>
      </c>
    </row>
    <row r="169" spans="1:57">
      <c r="A169" t="s">
        <v>520</v>
      </c>
      <c r="B169">
        <v>234</v>
      </c>
      <c r="C169" t="s">
        <v>2144</v>
      </c>
      <c r="D169" t="s">
        <v>790</v>
      </c>
      <c r="E169" t="s">
        <v>794</v>
      </c>
      <c r="F169" t="s">
        <v>804</v>
      </c>
      <c r="G169" t="s">
        <v>1027</v>
      </c>
      <c r="K169" t="str">
        <f>SpaceTypesTable[[#This Row],[Lighting Standard]]&amp;SpaceTypesTable[[#This Row],[Lighting Primary Space Type]]&amp;SpaceTypesTable[[#This Row],[Lighting Secondary Space Type]]</f>
        <v/>
      </c>
      <c r="N169">
        <v>0.88</v>
      </c>
      <c r="Q169">
        <v>0</v>
      </c>
      <c r="R169">
        <v>0.7</v>
      </c>
      <c r="S169">
        <v>0.2</v>
      </c>
      <c r="T169" t="s">
        <v>1951</v>
      </c>
      <c r="U169" t="s">
        <v>636</v>
      </c>
      <c r="V169" t="s">
        <v>569</v>
      </c>
      <c r="W169" t="s">
        <v>570</v>
      </c>
      <c r="X169" s="70" t="str">
        <f>SpaceTypesTable[[#This Row],[Ventilation Standard]]&amp;SpaceTypesTable[[#This Row],[Ventilation Primary Space Type]]&amp;SpaceTypesTable[[#This Row],[Ventilation Secondary Space Type]]</f>
        <v>ASHRAE 62.1-1999Public SpacesCorridors and utilities</v>
      </c>
      <c r="Y169">
        <f>VLOOKUP(SpaceTypesTable[[#This Row],[Lookup]],VentilationStandardsTable[],6,FALSE)</f>
        <v>0.05</v>
      </c>
      <c r="Z169">
        <f>VLOOKUP(SpaceTypesTable[[#This Row],[Lookup]],VentilationStandardsTable[],5,FALSE)</f>
        <v>0</v>
      </c>
      <c r="AA169">
        <f>VLOOKUP(SpaceTypesTable[[#This Row],[Lookup]],VentilationStandardsTable[],7,FALSE)</f>
        <v>0</v>
      </c>
      <c r="AB169">
        <v>0</v>
      </c>
      <c r="AC169" t="s">
        <v>1965</v>
      </c>
      <c r="AD169" t="s">
        <v>2107</v>
      </c>
      <c r="AE169">
        <v>0.22320000000000001</v>
      </c>
      <c r="AF169" t="s">
        <v>2011</v>
      </c>
      <c r="AH169" t="s">
        <v>997</v>
      </c>
      <c r="AI169" t="s">
        <v>997</v>
      </c>
      <c r="AJ169" t="s">
        <v>997</v>
      </c>
      <c r="AL169">
        <v>0</v>
      </c>
      <c r="AM169">
        <v>0</v>
      </c>
      <c r="AN169">
        <v>0.5</v>
      </c>
      <c r="AO169">
        <v>0</v>
      </c>
      <c r="AP169" t="s">
        <v>2068</v>
      </c>
      <c r="AQ169" t="s">
        <v>2036</v>
      </c>
      <c r="AR169" t="s">
        <v>2050</v>
      </c>
      <c r="AU169" t="str">
        <f>IF(SpaceTypesTable[[#This Row],[Peak Flow Rate (gal/h)]]=0,"",SpaceTypesTable[[#This Row],[Peak Flow Rate (gal/h)]]/SpaceTypesTable[[#This Row],[area (ft^2)]])</f>
        <v/>
      </c>
      <c r="BE169" t="str">
        <f t="shared" si="12"/>
        <v/>
      </c>
    </row>
    <row r="170" spans="1:57">
      <c r="A170" t="s">
        <v>146</v>
      </c>
      <c r="B170">
        <v>259</v>
      </c>
      <c r="C170" t="s">
        <v>2145</v>
      </c>
      <c r="D170" t="s">
        <v>790</v>
      </c>
      <c r="E170" t="s">
        <v>794</v>
      </c>
      <c r="F170" t="s">
        <v>804</v>
      </c>
      <c r="G170" t="s">
        <v>1027</v>
      </c>
      <c r="H170" t="s">
        <v>745</v>
      </c>
      <c r="I170" t="s">
        <v>872</v>
      </c>
      <c r="J170" t="s">
        <v>751</v>
      </c>
      <c r="K170" t="str">
        <f>SpaceTypesTable[[#This Row],[Lighting Standard]]&amp;SpaceTypesTable[[#This Row],[Lighting Primary Space Type]]&amp;SpaceTypesTable[[#This Row],[Lighting Secondary Space Type]]</f>
        <v>ASHRAE 90.1-2004Corridor/TransitionGeneral</v>
      </c>
      <c r="N170">
        <f>VLOOKUP(SpaceTypesTable[[#This Row],[LookupColumn]],InteriorLightingTable[],5,FALSE)</f>
        <v>0.5</v>
      </c>
      <c r="Q170">
        <v>0</v>
      </c>
      <c r="R170">
        <v>0.7</v>
      </c>
      <c r="S170">
        <v>0.2</v>
      </c>
      <c r="T170" t="s">
        <v>1951</v>
      </c>
      <c r="U170" t="s">
        <v>636</v>
      </c>
      <c r="V170" t="s">
        <v>569</v>
      </c>
      <c r="W170" t="s">
        <v>570</v>
      </c>
      <c r="X170" s="70" t="str">
        <f>SpaceTypesTable[[#This Row],[Ventilation Standard]]&amp;SpaceTypesTable[[#This Row],[Ventilation Primary Space Type]]&amp;SpaceTypesTable[[#This Row],[Ventilation Secondary Space Type]]</f>
        <v>ASHRAE 62.1-1999Public SpacesCorridors and utilities</v>
      </c>
      <c r="Y170">
        <f>VLOOKUP(SpaceTypesTable[[#This Row],[Lookup]],VentilationStandardsTable[],6,FALSE)</f>
        <v>0.05</v>
      </c>
      <c r="Z170">
        <f>VLOOKUP(SpaceTypesTable[[#This Row],[Lookup]],VentilationStandardsTable[],5,FALSE)</f>
        <v>0</v>
      </c>
      <c r="AA170">
        <f>VLOOKUP(SpaceTypesTable[[#This Row],[Lookup]],VentilationStandardsTable[],7,FALSE)</f>
        <v>0</v>
      </c>
      <c r="AB170">
        <v>0</v>
      </c>
      <c r="AC170" t="s">
        <v>1965</v>
      </c>
      <c r="AD170" t="s">
        <v>2107</v>
      </c>
      <c r="AE170">
        <v>5.9499999999999997E-2</v>
      </c>
      <c r="AF170" t="s">
        <v>2011</v>
      </c>
      <c r="AH170" t="s">
        <v>997</v>
      </c>
      <c r="AI170" t="s">
        <v>997</v>
      </c>
      <c r="AJ170" t="s">
        <v>997</v>
      </c>
      <c r="AL170">
        <v>0</v>
      </c>
      <c r="AM170">
        <v>0</v>
      </c>
      <c r="AN170">
        <v>0.5</v>
      </c>
      <c r="AO170">
        <v>0</v>
      </c>
      <c r="AP170" t="s">
        <v>2068</v>
      </c>
      <c r="AQ170" t="s">
        <v>2036</v>
      </c>
      <c r="AR170" t="s">
        <v>2050</v>
      </c>
      <c r="AU170" t="str">
        <f>IF(SpaceTypesTable[[#This Row],[Peak Flow Rate (gal/h)]]=0,"",SpaceTypesTable[[#This Row],[Peak Flow Rate (gal/h)]]/SpaceTypesTable[[#This Row],[area (ft^2)]])</f>
        <v/>
      </c>
      <c r="BE170" t="str">
        <f t="shared" si="12"/>
        <v/>
      </c>
    </row>
    <row r="171" spans="1:57">
      <c r="A171" t="s">
        <v>453</v>
      </c>
      <c r="B171">
        <v>3</v>
      </c>
      <c r="C171" t="s">
        <v>2146</v>
      </c>
      <c r="D171" t="s">
        <v>791</v>
      </c>
      <c r="E171" t="s">
        <v>794</v>
      </c>
      <c r="F171" t="s">
        <v>804</v>
      </c>
      <c r="G171" t="s">
        <v>1027</v>
      </c>
      <c r="H171" t="s">
        <v>987</v>
      </c>
      <c r="I171" t="s">
        <v>872</v>
      </c>
      <c r="J171" t="s">
        <v>751</v>
      </c>
      <c r="K171" t="str">
        <f>SpaceTypesTable[[#This Row],[Lighting Standard]]&amp;SpaceTypesTable[[#This Row],[Lighting Primary Space Type]]&amp;SpaceTypesTable[[#This Row],[Lighting Secondary Space Type]]</f>
        <v>ASHRAE 189.1-2009Corridor/TransitionGeneral</v>
      </c>
      <c r="N171">
        <f>VLOOKUP(SpaceTypesTable[[#This Row],[LookupColumn]],InteriorLightingTable[],5,FALSE)</f>
        <v>0.45</v>
      </c>
      <c r="Q171">
        <v>0</v>
      </c>
      <c r="R171">
        <v>0.7</v>
      </c>
      <c r="S171">
        <v>0.2</v>
      </c>
      <c r="T171" t="s">
        <v>1951</v>
      </c>
      <c r="U171" t="s">
        <v>636</v>
      </c>
      <c r="V171" t="s">
        <v>569</v>
      </c>
      <c r="W171" t="s">
        <v>570</v>
      </c>
      <c r="X171" s="70" t="str">
        <f>SpaceTypesTable[[#This Row],[Ventilation Standard]]&amp;SpaceTypesTable[[#This Row],[Ventilation Primary Space Type]]&amp;SpaceTypesTable[[#This Row],[Ventilation Secondary Space Type]]</f>
        <v>ASHRAE 62.1-1999Public SpacesCorridors and utilities</v>
      </c>
      <c r="Y171">
        <f>VLOOKUP(SpaceTypesTable[[#This Row],[Lookup]],VentilationStandardsTable[],6,FALSE)</f>
        <v>0.05</v>
      </c>
      <c r="Z171">
        <f>VLOOKUP(SpaceTypesTable[[#This Row],[Lookup]],VentilationStandardsTable[],5,FALSE)</f>
        <v>0</v>
      </c>
      <c r="AA171">
        <f>VLOOKUP(SpaceTypesTable[[#This Row],[Lookup]],VentilationStandardsTable[],7,FALSE)</f>
        <v>0</v>
      </c>
      <c r="AB171">
        <v>0</v>
      </c>
      <c r="AC171" t="s">
        <v>1965</v>
      </c>
      <c r="AD171" t="s">
        <v>2107</v>
      </c>
      <c r="AE171">
        <v>5.9499999999999997E-2</v>
      </c>
      <c r="AF171" t="s">
        <v>2011</v>
      </c>
      <c r="AH171" t="s">
        <v>997</v>
      </c>
      <c r="AI171" t="s">
        <v>997</v>
      </c>
      <c r="AJ171" t="s">
        <v>997</v>
      </c>
      <c r="AL171">
        <v>0</v>
      </c>
      <c r="AM171">
        <v>0</v>
      </c>
      <c r="AN171">
        <v>0.5</v>
      </c>
      <c r="AO171">
        <v>0</v>
      </c>
      <c r="AP171" t="s">
        <v>2068</v>
      </c>
      <c r="AQ171" t="s">
        <v>2036</v>
      </c>
      <c r="AR171" t="s">
        <v>2050</v>
      </c>
      <c r="AU171" t="str">
        <f>IF(SpaceTypesTable[[#This Row],[Peak Flow Rate (gal/h)]]=0,"",SpaceTypesTable[[#This Row],[Peak Flow Rate (gal/h)]]/SpaceTypesTable[[#This Row],[area (ft^2)]])</f>
        <v/>
      </c>
      <c r="BE171" t="str">
        <f t="shared" si="12"/>
        <v/>
      </c>
    </row>
    <row r="172" spans="1:57">
      <c r="A172" t="s">
        <v>496</v>
      </c>
      <c r="B172">
        <v>261</v>
      </c>
      <c r="C172" t="s">
        <v>2146</v>
      </c>
      <c r="D172" t="s">
        <v>792</v>
      </c>
      <c r="E172" t="s">
        <v>794</v>
      </c>
      <c r="F172" t="s">
        <v>804</v>
      </c>
      <c r="G172" t="s">
        <v>1027</v>
      </c>
      <c r="H172" t="s">
        <v>987</v>
      </c>
      <c r="I172" t="s">
        <v>872</v>
      </c>
      <c r="J172" t="s">
        <v>751</v>
      </c>
      <c r="K172" t="str">
        <f>SpaceTypesTable[[#This Row],[Lighting Standard]]&amp;SpaceTypesTable[[#This Row],[Lighting Primary Space Type]]&amp;SpaceTypesTable[[#This Row],[Lighting Secondary Space Type]]</f>
        <v>ASHRAE 189.1-2009Corridor/TransitionGeneral</v>
      </c>
      <c r="N172">
        <f>VLOOKUP(SpaceTypesTable[[#This Row],[LookupColumn]],InteriorLightingTable[],5,FALSE)</f>
        <v>0.45</v>
      </c>
      <c r="Q172">
        <v>0</v>
      </c>
      <c r="R172">
        <v>0.7</v>
      </c>
      <c r="S172">
        <v>0.2</v>
      </c>
      <c r="T172" t="s">
        <v>1951</v>
      </c>
      <c r="U172" t="s">
        <v>636</v>
      </c>
      <c r="V172" t="s">
        <v>569</v>
      </c>
      <c r="W172" t="s">
        <v>570</v>
      </c>
      <c r="X172" s="70" t="str">
        <f>SpaceTypesTable[[#This Row],[Ventilation Standard]]&amp;SpaceTypesTable[[#This Row],[Ventilation Primary Space Type]]&amp;SpaceTypesTable[[#This Row],[Ventilation Secondary Space Type]]</f>
        <v>ASHRAE 62.1-1999Public SpacesCorridors and utilities</v>
      </c>
      <c r="Y172">
        <f>VLOOKUP(SpaceTypesTable[[#This Row],[Lookup]],VentilationStandardsTable[],6,FALSE)</f>
        <v>0.05</v>
      </c>
      <c r="Z172">
        <f>VLOOKUP(SpaceTypesTable[[#This Row],[Lookup]],VentilationStandardsTable[],5,FALSE)</f>
        <v>0</v>
      </c>
      <c r="AA172">
        <f>VLOOKUP(SpaceTypesTable[[#This Row],[Lookup]],VentilationStandardsTable[],7,FALSE)</f>
        <v>0</v>
      </c>
      <c r="AB172">
        <v>0</v>
      </c>
      <c r="AC172" t="s">
        <v>1965</v>
      </c>
      <c r="AD172" t="s">
        <v>2107</v>
      </c>
      <c r="AE172">
        <v>4.4600000000000001E-2</v>
      </c>
      <c r="AF172" t="s">
        <v>2011</v>
      </c>
      <c r="AH172" t="s">
        <v>997</v>
      </c>
      <c r="AI172" t="s">
        <v>997</v>
      </c>
      <c r="AJ172" t="s">
        <v>997</v>
      </c>
      <c r="AL172">
        <v>0</v>
      </c>
      <c r="AM172">
        <v>0</v>
      </c>
      <c r="AN172">
        <v>0.5</v>
      </c>
      <c r="AO172">
        <v>0</v>
      </c>
      <c r="AP172" t="s">
        <v>2068</v>
      </c>
      <c r="AQ172" t="s">
        <v>2036</v>
      </c>
      <c r="AR172" t="s">
        <v>2050</v>
      </c>
      <c r="AU172" t="str">
        <f>IF(SpaceTypesTable[[#This Row],[Peak Flow Rate (gal/h)]]=0,"",SpaceTypesTable[[#This Row],[Peak Flow Rate (gal/h)]]/SpaceTypesTable[[#This Row],[area (ft^2)]])</f>
        <v/>
      </c>
      <c r="BE172" t="str">
        <f t="shared" si="12"/>
        <v/>
      </c>
    </row>
    <row r="173" spans="1:57">
      <c r="A173" t="s">
        <v>297</v>
      </c>
      <c r="B173">
        <v>35</v>
      </c>
      <c r="C173" t="s">
        <v>2143</v>
      </c>
      <c r="D173" t="s">
        <v>790</v>
      </c>
      <c r="E173" t="s">
        <v>794</v>
      </c>
      <c r="F173" t="s">
        <v>804</v>
      </c>
      <c r="G173" t="s">
        <v>1027</v>
      </c>
      <c r="K173" t="str">
        <f>SpaceTypesTable[[#This Row],[Lighting Standard]]&amp;SpaceTypesTable[[#This Row],[Lighting Primary Space Type]]&amp;SpaceTypesTable[[#This Row],[Lighting Secondary Space Type]]</f>
        <v/>
      </c>
      <c r="N173">
        <v>0.88</v>
      </c>
      <c r="Q173">
        <v>0</v>
      </c>
      <c r="R173">
        <v>0.7</v>
      </c>
      <c r="S173">
        <v>0.2</v>
      </c>
      <c r="T173" t="s">
        <v>1951</v>
      </c>
      <c r="U173" t="s">
        <v>636</v>
      </c>
      <c r="V173" t="s">
        <v>569</v>
      </c>
      <c r="W173" t="s">
        <v>570</v>
      </c>
      <c r="X173" s="70" t="str">
        <f>SpaceTypesTable[[#This Row],[Ventilation Standard]]&amp;SpaceTypesTable[[#This Row],[Ventilation Primary Space Type]]&amp;SpaceTypesTable[[#This Row],[Ventilation Secondary Space Type]]</f>
        <v>ASHRAE 62.1-1999Public SpacesCorridors and utilities</v>
      </c>
      <c r="Y173">
        <f>VLOOKUP(SpaceTypesTable[[#This Row],[Lookup]],VentilationStandardsTable[],6,FALSE)</f>
        <v>0.05</v>
      </c>
      <c r="Z173">
        <f>VLOOKUP(SpaceTypesTable[[#This Row],[Lookup]],VentilationStandardsTable[],5,FALSE)</f>
        <v>0</v>
      </c>
      <c r="AA173">
        <f>VLOOKUP(SpaceTypesTable[[#This Row],[Lookup]],VentilationStandardsTable[],7,FALSE)</f>
        <v>0</v>
      </c>
      <c r="AB173">
        <v>0</v>
      </c>
      <c r="AC173" t="s">
        <v>1965</v>
      </c>
      <c r="AD173" t="s">
        <v>2107</v>
      </c>
      <c r="AE173">
        <v>0.22320000000000001</v>
      </c>
      <c r="AF173" t="s">
        <v>2011</v>
      </c>
      <c r="AH173" t="s">
        <v>997</v>
      </c>
      <c r="AI173" t="s">
        <v>997</v>
      </c>
      <c r="AJ173" t="s">
        <v>997</v>
      </c>
      <c r="AL173">
        <v>0</v>
      </c>
      <c r="AM173">
        <v>0</v>
      </c>
      <c r="AN173">
        <v>0.5</v>
      </c>
      <c r="AO173">
        <v>0</v>
      </c>
      <c r="AP173" t="s">
        <v>2068</v>
      </c>
      <c r="AQ173" t="s">
        <v>2036</v>
      </c>
      <c r="AR173" t="s">
        <v>2050</v>
      </c>
      <c r="AU173" t="str">
        <f>IF(SpaceTypesTable[[#This Row],[Peak Flow Rate (gal/h)]]=0,"",SpaceTypesTable[[#This Row],[Peak Flow Rate (gal/h)]]/SpaceTypesTable[[#This Row],[area (ft^2)]])</f>
        <v/>
      </c>
      <c r="BE173" t="str">
        <f t="shared" si="12"/>
        <v/>
      </c>
    </row>
    <row r="174" spans="1:57">
      <c r="C174" t="s">
        <v>2213</v>
      </c>
      <c r="D174" t="s">
        <v>790</v>
      </c>
      <c r="E174" s="39" t="s">
        <v>767</v>
      </c>
      <c r="F174" s="39" t="s">
        <v>804</v>
      </c>
      <c r="G174" t="s">
        <v>1027</v>
      </c>
      <c r="H174" t="s">
        <v>2195</v>
      </c>
      <c r="I174" t="s">
        <v>872</v>
      </c>
      <c r="J174" t="s">
        <v>868</v>
      </c>
      <c r="K174" t="str">
        <f>SpaceTypesTable[[#This Row],[Lighting Standard]]&amp;SpaceTypesTable[[#This Row],[Lighting Primary Space Type]]&amp;SpaceTypesTable[[#This Row],[Lighting Secondary Space Type]]</f>
        <v>ASHRAE 90.1-2010Corridor/TransitionFor Hospital</v>
      </c>
      <c r="N174">
        <f>VLOOKUP(SpaceTypesTable[[#This Row],[LookupColumn]],InteriorLightingTable[],5,FALSE)</f>
        <v>0.89</v>
      </c>
      <c r="Q174">
        <v>0</v>
      </c>
      <c r="R174">
        <v>0.7</v>
      </c>
      <c r="S174">
        <v>0.2</v>
      </c>
      <c r="T174" t="s">
        <v>1938</v>
      </c>
      <c r="U174" t="s">
        <v>638</v>
      </c>
      <c r="V174" t="s">
        <v>751</v>
      </c>
      <c r="W174" t="s">
        <v>624</v>
      </c>
      <c r="X174" s="70" t="str">
        <f>SpaceTypesTable[[#This Row],[Ventilation Standard]]&amp;SpaceTypesTable[[#This Row],[Ventilation Primary Space Type]]&amp;SpaceTypesTable[[#This Row],[Ventilation Secondary Space Type]]</f>
        <v>ASHRAE 62.1-2007GeneralCorridors</v>
      </c>
      <c r="Y174">
        <f>VLOOKUP(SpaceTypesTable[[#This Row],[Lookup]],VentilationStandardsTable[],6,FALSE)</f>
        <v>0.06</v>
      </c>
      <c r="Z174">
        <f>VLOOKUP(SpaceTypesTable[[#This Row],[Lookup]],VentilationStandardsTable[],5,FALSE)</f>
        <v>0</v>
      </c>
      <c r="AA174">
        <f>VLOOKUP(SpaceTypesTable[[#This Row],[Lookup]],VentilationStandardsTable[],7,FALSE)</f>
        <v>0</v>
      </c>
      <c r="AB174">
        <v>1</v>
      </c>
      <c r="AC174" t="s">
        <v>1996</v>
      </c>
      <c r="AD174" t="s">
        <v>1995</v>
      </c>
      <c r="AE174">
        <v>4.4600000000000001E-2</v>
      </c>
      <c r="AF174" t="s">
        <v>2000</v>
      </c>
      <c r="AH174" t="s">
        <v>997</v>
      </c>
      <c r="AI174" t="s">
        <v>997</v>
      </c>
      <c r="AJ174" t="s">
        <v>997</v>
      </c>
      <c r="AL174">
        <v>0</v>
      </c>
      <c r="AM174">
        <v>0</v>
      </c>
      <c r="AN174">
        <v>0.5</v>
      </c>
      <c r="AO174">
        <v>0</v>
      </c>
      <c r="AP174" t="s">
        <v>2025</v>
      </c>
      <c r="AQ174" t="s">
        <v>2058</v>
      </c>
      <c r="AR174" t="s">
        <v>2059</v>
      </c>
      <c r="AU174" t="s">
        <v>997</v>
      </c>
      <c r="BE174" t="s">
        <v>997</v>
      </c>
    </row>
    <row r="175" spans="1:57">
      <c r="C175" t="s">
        <v>2213</v>
      </c>
      <c r="D175" t="s">
        <v>790</v>
      </c>
      <c r="E175" t="s">
        <v>798</v>
      </c>
      <c r="F175" t="s">
        <v>804</v>
      </c>
      <c r="G175" t="s">
        <v>1027</v>
      </c>
      <c r="H175" t="s">
        <v>2195</v>
      </c>
      <c r="I175" t="s">
        <v>872</v>
      </c>
      <c r="J175" t="s">
        <v>751</v>
      </c>
      <c r="K175" t="str">
        <f>SpaceTypesTable[[#This Row],[Lighting Standard]]&amp;SpaceTypesTable[[#This Row],[Lighting Primary Space Type]]&amp;SpaceTypesTable[[#This Row],[Lighting Secondary Space Type]]</f>
        <v>ASHRAE 90.1-2010Corridor/TransitionGeneral</v>
      </c>
      <c r="N175">
        <f>VLOOKUP(SpaceTypesTable[[#This Row],[LookupColumn]],InteriorLightingTable[],5,FALSE)</f>
        <v>0.66</v>
      </c>
      <c r="Q175">
        <v>0</v>
      </c>
      <c r="R175">
        <v>0.7</v>
      </c>
      <c r="S175">
        <v>0.2</v>
      </c>
      <c r="T175" t="s">
        <v>1939</v>
      </c>
      <c r="U175" t="s">
        <v>638</v>
      </c>
      <c r="V175" t="s">
        <v>751</v>
      </c>
      <c r="W175" t="s">
        <v>624</v>
      </c>
      <c r="X175" s="70" t="str">
        <f>SpaceTypesTable[[#This Row],[Ventilation Standard]]&amp;SpaceTypesTable[[#This Row],[Ventilation Primary Space Type]]&amp;SpaceTypesTable[[#This Row],[Ventilation Secondary Space Type]]</f>
        <v>ASHRAE 62.1-2007GeneralCorridors</v>
      </c>
      <c r="Y175">
        <f>VLOOKUP(SpaceTypesTable[[#This Row],[Lookup]],VentilationStandardsTable[],6,FALSE)</f>
        <v>0.06</v>
      </c>
      <c r="Z175">
        <f>VLOOKUP(SpaceTypesTable[[#This Row],[Lookup]],VentilationStandardsTable[],5,FALSE)</f>
        <v>0</v>
      </c>
      <c r="AA175">
        <f>VLOOKUP(SpaceTypesTable[[#This Row],[Lookup]],VentilationStandardsTable[],7,FALSE)</f>
        <v>0</v>
      </c>
      <c r="AB175">
        <v>1</v>
      </c>
      <c r="AC175" t="s">
        <v>1991</v>
      </c>
      <c r="AD175" t="s">
        <v>1992</v>
      </c>
      <c r="AE175">
        <v>4.4600000000000001E-2</v>
      </c>
      <c r="AF175" t="s">
        <v>2001</v>
      </c>
      <c r="AH175" t="s">
        <v>997</v>
      </c>
      <c r="AI175" t="s">
        <v>997</v>
      </c>
      <c r="AJ175" t="s">
        <v>997</v>
      </c>
      <c r="AL175">
        <v>0</v>
      </c>
      <c r="AM175">
        <v>0</v>
      </c>
      <c r="AN175">
        <v>0.5</v>
      </c>
      <c r="AO175">
        <v>0</v>
      </c>
      <c r="AP175" t="s">
        <v>2060</v>
      </c>
      <c r="AQ175" t="s">
        <v>2133</v>
      </c>
      <c r="AR175" t="s">
        <v>2142</v>
      </c>
      <c r="AU175" t="s">
        <v>997</v>
      </c>
      <c r="BE175" t="s">
        <v>997</v>
      </c>
    </row>
    <row r="176" spans="1:57">
      <c r="C176" t="s">
        <v>2213</v>
      </c>
      <c r="D176" t="s">
        <v>790</v>
      </c>
      <c r="E176" t="s">
        <v>1926</v>
      </c>
      <c r="F176" t="s">
        <v>804</v>
      </c>
      <c r="G176" t="s">
        <v>1027</v>
      </c>
      <c r="H176" t="s">
        <v>2195</v>
      </c>
      <c r="I176" t="s">
        <v>872</v>
      </c>
      <c r="J176" t="s">
        <v>751</v>
      </c>
      <c r="K176" t="str">
        <f>SpaceTypesTable[[#This Row],[Lighting Standard]]&amp;SpaceTypesTable[[#This Row],[Lighting Primary Space Type]]&amp;SpaceTypesTable[[#This Row],[Lighting Secondary Space Type]]</f>
        <v>ASHRAE 90.1-2010Corridor/TransitionGeneral</v>
      </c>
      <c r="N176">
        <f>VLOOKUP(SpaceTypesTable[[#This Row],[LookupColumn]],InteriorLightingTable[],5,FALSE)</f>
        <v>0.66</v>
      </c>
      <c r="Q176">
        <v>0</v>
      </c>
      <c r="R176">
        <v>0.7</v>
      </c>
      <c r="S176">
        <v>0.2</v>
      </c>
      <c r="T176" t="s">
        <v>1941</v>
      </c>
      <c r="U176" t="s">
        <v>638</v>
      </c>
      <c r="V176" t="s">
        <v>751</v>
      </c>
      <c r="W176" t="s">
        <v>624</v>
      </c>
      <c r="X176" s="70" t="str">
        <f>SpaceTypesTable[[#This Row],[Ventilation Standard]]&amp;SpaceTypesTable[[#This Row],[Ventilation Primary Space Type]]&amp;SpaceTypesTable[[#This Row],[Ventilation Secondary Space Type]]</f>
        <v>ASHRAE 62.1-2007GeneralCorridors</v>
      </c>
      <c r="Y176">
        <f>VLOOKUP(SpaceTypesTable[[#This Row],[Lookup]],VentilationStandardsTable[],6,FALSE)</f>
        <v>0.06</v>
      </c>
      <c r="Z176">
        <f>VLOOKUP(SpaceTypesTable[[#This Row],[Lookup]],VentilationStandardsTable[],5,FALSE)</f>
        <v>0</v>
      </c>
      <c r="AA176">
        <f>VLOOKUP(SpaceTypesTable[[#This Row],[Lookup]],VentilationStandardsTable[],7,FALSE)</f>
        <v>0</v>
      </c>
      <c r="AB176">
        <v>0</v>
      </c>
      <c r="AE176">
        <v>4.4600000000000001E-2</v>
      </c>
      <c r="AF176" t="s">
        <v>2002</v>
      </c>
      <c r="AH176" t="s">
        <v>997</v>
      </c>
      <c r="AI176" t="s">
        <v>997</v>
      </c>
      <c r="AJ176" t="s">
        <v>997</v>
      </c>
      <c r="AL176">
        <v>0</v>
      </c>
      <c r="AM176">
        <v>0</v>
      </c>
      <c r="AN176">
        <v>0.5</v>
      </c>
      <c r="AO176">
        <v>0</v>
      </c>
      <c r="AQ176" s="70" t="s">
        <v>3247</v>
      </c>
      <c r="AR176" s="70" t="s">
        <v>3248</v>
      </c>
      <c r="AU176" t="s">
        <v>997</v>
      </c>
      <c r="BE176" t="s">
        <v>997</v>
      </c>
    </row>
    <row r="177" spans="1:58">
      <c r="C177" t="s">
        <v>2213</v>
      </c>
      <c r="D177" t="s">
        <v>790</v>
      </c>
      <c r="E177" t="s">
        <v>750</v>
      </c>
      <c r="F177" t="s">
        <v>804</v>
      </c>
      <c r="G177" t="s">
        <v>1027</v>
      </c>
      <c r="H177" t="s">
        <v>2195</v>
      </c>
      <c r="I177" t="s">
        <v>872</v>
      </c>
      <c r="J177" t="s">
        <v>751</v>
      </c>
      <c r="K177" t="str">
        <f>SpaceTypesTable[[#This Row],[Lighting Standard]]&amp;SpaceTypesTable[[#This Row],[Lighting Primary Space Type]]&amp;SpaceTypesTable[[#This Row],[Lighting Secondary Space Type]]</f>
        <v>ASHRAE 90.1-2010Corridor/TransitionGeneral</v>
      </c>
      <c r="N177">
        <f>VLOOKUP(SpaceTypesTable[[#This Row],[LookupColumn]],InteriorLightingTable[],5,FALSE)</f>
        <v>0.66</v>
      </c>
      <c r="Q177">
        <v>0.4</v>
      </c>
      <c r="R177">
        <v>0.4</v>
      </c>
      <c r="S177">
        <v>0.2</v>
      </c>
      <c r="T177" t="s">
        <v>1046</v>
      </c>
      <c r="U177" t="s">
        <v>638</v>
      </c>
      <c r="V177" t="s">
        <v>751</v>
      </c>
      <c r="W177" t="s">
        <v>624</v>
      </c>
      <c r="X177" s="70" t="str">
        <f>SpaceTypesTable[[#This Row],[Ventilation Standard]]&amp;SpaceTypesTable[[#This Row],[Ventilation Primary Space Type]]&amp;SpaceTypesTable[[#This Row],[Ventilation Secondary Space Type]]</f>
        <v>ASHRAE 62.1-2007GeneralCorridors</v>
      </c>
      <c r="Y177">
        <f>VLOOKUP(SpaceTypesTable[[#This Row],[Lookup]],VentilationStandardsTable[],6,FALSE)</f>
        <v>0.06</v>
      </c>
      <c r="Z177">
        <f>VLOOKUP(SpaceTypesTable[[#This Row],[Lookup]],VentilationStandardsTable[],5,FALSE)</f>
        <v>0</v>
      </c>
      <c r="AA177">
        <f>VLOOKUP(SpaceTypesTable[[#This Row],[Lookup]],VentilationStandardsTable[],7,FALSE)</f>
        <v>0</v>
      </c>
      <c r="AB177">
        <v>1</v>
      </c>
      <c r="AC177" t="s">
        <v>1983</v>
      </c>
      <c r="AD177" t="s">
        <v>1986</v>
      </c>
      <c r="AE177">
        <v>4.4600000000000001E-2</v>
      </c>
      <c r="AF177" t="s">
        <v>2003</v>
      </c>
      <c r="AL177">
        <v>0.16</v>
      </c>
      <c r="AM177">
        <v>0</v>
      </c>
      <c r="AN177">
        <v>0.5</v>
      </c>
      <c r="AO177">
        <v>0</v>
      </c>
      <c r="AP177" t="s">
        <v>2061</v>
      </c>
      <c r="AQ177" t="s">
        <v>2028</v>
      </c>
      <c r="AR177" t="s">
        <v>2042</v>
      </c>
    </row>
    <row r="178" spans="1:58">
      <c r="C178" t="s">
        <v>2213</v>
      </c>
      <c r="D178" t="s">
        <v>790</v>
      </c>
      <c r="E178" t="s">
        <v>796</v>
      </c>
      <c r="F178" t="s">
        <v>804</v>
      </c>
      <c r="G178" t="s">
        <v>1027</v>
      </c>
      <c r="H178" t="s">
        <v>2195</v>
      </c>
      <c r="I178" t="s">
        <v>872</v>
      </c>
      <c r="J178" t="s">
        <v>751</v>
      </c>
      <c r="K178" t="str">
        <f>SpaceTypesTable[[#This Row],[Lighting Standard]]&amp;SpaceTypesTable[[#This Row],[Lighting Primary Space Type]]&amp;SpaceTypesTable[[#This Row],[Lighting Secondary Space Type]]</f>
        <v>ASHRAE 90.1-2010Corridor/TransitionGeneral</v>
      </c>
      <c r="N178">
        <f>VLOOKUP(SpaceTypesTable[[#This Row],[LookupColumn]],InteriorLightingTable[],5,FALSE)</f>
        <v>0.66</v>
      </c>
      <c r="Q178">
        <v>0</v>
      </c>
      <c r="R178">
        <v>0.37</v>
      </c>
      <c r="S178">
        <v>0.2</v>
      </c>
      <c r="T178" t="s">
        <v>1947</v>
      </c>
      <c r="U178" t="s">
        <v>638</v>
      </c>
      <c r="V178" t="s">
        <v>751</v>
      </c>
      <c r="W178" t="s">
        <v>624</v>
      </c>
      <c r="X178" s="70" t="str">
        <f>SpaceTypesTable[[#This Row],[Ventilation Standard]]&amp;SpaceTypesTable[[#This Row],[Ventilation Primary Space Type]]&amp;SpaceTypesTable[[#This Row],[Ventilation Secondary Space Type]]</f>
        <v>ASHRAE 62.1-2007GeneralCorridors</v>
      </c>
      <c r="Y178">
        <f>VLOOKUP(SpaceTypesTable[[#This Row],[Lookup]],VentilationStandardsTable[],6,FALSE)</f>
        <v>0.06</v>
      </c>
      <c r="Z178">
        <f>VLOOKUP(SpaceTypesTable[[#This Row],[Lookup]],VentilationStandardsTable[],5,FALSE)</f>
        <v>0</v>
      </c>
      <c r="AA178">
        <f>VLOOKUP(SpaceTypesTable[[#This Row],[Lookup]],VentilationStandardsTable[],7,FALSE)</f>
        <v>0</v>
      </c>
      <c r="AB178">
        <v>9.2899999999999991</v>
      </c>
      <c r="AC178" t="s">
        <v>1978</v>
      </c>
      <c r="AD178" t="s">
        <v>2103</v>
      </c>
      <c r="AE178">
        <v>4.4600000000000001E-2</v>
      </c>
      <c r="AF178" t="s">
        <v>2007</v>
      </c>
      <c r="AH178" t="s">
        <v>997</v>
      </c>
      <c r="AI178" t="s">
        <v>997</v>
      </c>
      <c r="AJ178" t="s">
        <v>997</v>
      </c>
      <c r="AL178">
        <v>0.27</v>
      </c>
      <c r="AM178">
        <v>0</v>
      </c>
      <c r="AN178">
        <v>0.5</v>
      </c>
      <c r="AO178">
        <v>0</v>
      </c>
      <c r="AP178" t="s">
        <v>2064</v>
      </c>
      <c r="AQ178" t="s">
        <v>2083</v>
      </c>
      <c r="AR178" t="s">
        <v>2113</v>
      </c>
      <c r="AU178" t="s">
        <v>997</v>
      </c>
      <c r="BE178" t="s">
        <v>997</v>
      </c>
    </row>
    <row r="179" spans="1:58">
      <c r="C179" t="s">
        <v>2213</v>
      </c>
      <c r="D179" t="s">
        <v>790</v>
      </c>
      <c r="E179" t="s">
        <v>799</v>
      </c>
      <c r="F179" t="s">
        <v>804</v>
      </c>
      <c r="G179" t="s">
        <v>1027</v>
      </c>
      <c r="H179" t="s">
        <v>2195</v>
      </c>
      <c r="I179" t="s">
        <v>872</v>
      </c>
      <c r="J179" t="s">
        <v>751</v>
      </c>
      <c r="K179" t="str">
        <f>SpaceTypesTable[[#This Row],[Lighting Standard]]&amp;SpaceTypesTable[[#This Row],[Lighting Primary Space Type]]&amp;SpaceTypesTable[[#This Row],[Lighting Secondary Space Type]]</f>
        <v>ASHRAE 90.1-2010Corridor/TransitionGeneral</v>
      </c>
      <c r="N179">
        <f>VLOOKUP(SpaceTypesTable[[#This Row],[LookupColumn]],InteriorLightingTable[],5,FALSE)</f>
        <v>0.66</v>
      </c>
      <c r="Q179">
        <v>0</v>
      </c>
      <c r="R179">
        <v>0.37</v>
      </c>
      <c r="S179">
        <v>0.2</v>
      </c>
      <c r="T179" t="s">
        <v>1950</v>
      </c>
      <c r="U179" t="s">
        <v>638</v>
      </c>
      <c r="V179" t="s">
        <v>751</v>
      </c>
      <c r="W179" t="s">
        <v>624</v>
      </c>
      <c r="X179" s="70" t="str">
        <f>SpaceTypesTable[[#This Row],[Ventilation Standard]]&amp;SpaceTypesTable[[#This Row],[Ventilation Primary Space Type]]&amp;SpaceTypesTable[[#This Row],[Ventilation Secondary Space Type]]</f>
        <v>ASHRAE 62.1-2007GeneralCorridors</v>
      </c>
      <c r="Y179">
        <f>VLOOKUP(SpaceTypesTable[[#This Row],[Lookup]],VentilationStandardsTable[],6,FALSE)</f>
        <v>0.06</v>
      </c>
      <c r="Z179">
        <f>VLOOKUP(SpaceTypesTable[[#This Row],[Lookup]],VentilationStandardsTable[],5,FALSE)</f>
        <v>0</v>
      </c>
      <c r="AA179">
        <f>VLOOKUP(SpaceTypesTable[[#This Row],[Lookup]],VentilationStandardsTable[],7,FALSE)</f>
        <v>0</v>
      </c>
      <c r="AB179">
        <v>9.31</v>
      </c>
      <c r="AC179" t="s">
        <v>1972</v>
      </c>
      <c r="AD179" t="s">
        <v>2106</v>
      </c>
      <c r="AE179">
        <v>4.4600000000000001E-2</v>
      </c>
      <c r="AF179" t="s">
        <v>2010</v>
      </c>
      <c r="AH179" t="s">
        <v>997</v>
      </c>
      <c r="AI179" t="s">
        <v>997</v>
      </c>
      <c r="AJ179" t="s">
        <v>997</v>
      </c>
      <c r="AL179">
        <v>0.27</v>
      </c>
      <c r="AM179">
        <v>0</v>
      </c>
      <c r="AN179">
        <v>0.5</v>
      </c>
      <c r="AO179">
        <v>0</v>
      </c>
      <c r="AP179" t="s">
        <v>2067</v>
      </c>
      <c r="AQ179" t="s">
        <v>2073</v>
      </c>
      <c r="AR179" t="s">
        <v>2056</v>
      </c>
      <c r="AU179" t="s">
        <v>997</v>
      </c>
      <c r="BE179" t="s">
        <v>997</v>
      </c>
    </row>
    <row r="180" spans="1:58">
      <c r="C180" t="s">
        <v>2213</v>
      </c>
      <c r="D180" t="s">
        <v>790</v>
      </c>
      <c r="E180" t="s">
        <v>794</v>
      </c>
      <c r="F180" t="s">
        <v>804</v>
      </c>
      <c r="G180" t="s">
        <v>1027</v>
      </c>
      <c r="H180" t="s">
        <v>2195</v>
      </c>
      <c r="I180" t="s">
        <v>872</v>
      </c>
      <c r="J180" t="s">
        <v>751</v>
      </c>
      <c r="K180" t="str">
        <f>SpaceTypesTable[[#This Row],[Lighting Standard]]&amp;SpaceTypesTable[[#This Row],[Lighting Primary Space Type]]&amp;SpaceTypesTable[[#This Row],[Lighting Secondary Space Type]]</f>
        <v>ASHRAE 90.1-2010Corridor/TransitionGeneral</v>
      </c>
      <c r="N180">
        <f>VLOOKUP(SpaceTypesTable[[#This Row],[LookupColumn]],InteriorLightingTable[],5,FALSE)</f>
        <v>0.66</v>
      </c>
      <c r="Q180">
        <v>0</v>
      </c>
      <c r="R180">
        <v>0.7</v>
      </c>
      <c r="S180">
        <v>0.2</v>
      </c>
      <c r="T180" t="s">
        <v>1951</v>
      </c>
      <c r="U180" t="s">
        <v>638</v>
      </c>
      <c r="V180" t="s">
        <v>751</v>
      </c>
      <c r="W180" t="s">
        <v>624</v>
      </c>
      <c r="X180" s="70" t="str">
        <f>SpaceTypesTable[[#This Row],[Ventilation Standard]]&amp;SpaceTypesTable[[#This Row],[Ventilation Primary Space Type]]&amp;SpaceTypesTable[[#This Row],[Ventilation Secondary Space Type]]</f>
        <v>ASHRAE 62.1-2007GeneralCorridors</v>
      </c>
      <c r="Y180">
        <f>VLOOKUP(SpaceTypesTable[[#This Row],[Lookup]],VentilationStandardsTable[],6,FALSE)</f>
        <v>0.06</v>
      </c>
      <c r="Z180">
        <f>VLOOKUP(SpaceTypesTable[[#This Row],[Lookup]],VentilationStandardsTable[],5,FALSE)</f>
        <v>0</v>
      </c>
      <c r="AA180">
        <f>VLOOKUP(SpaceTypesTable[[#This Row],[Lookup]],VentilationStandardsTable[],7,FALSE)</f>
        <v>0</v>
      </c>
      <c r="AB180">
        <v>0</v>
      </c>
      <c r="AC180" t="s">
        <v>1965</v>
      </c>
      <c r="AD180" t="s">
        <v>2107</v>
      </c>
      <c r="AE180">
        <v>4.4600000000000001E-2</v>
      </c>
      <c r="AF180" t="s">
        <v>2011</v>
      </c>
      <c r="AH180" t="s">
        <v>997</v>
      </c>
      <c r="AI180" t="s">
        <v>997</v>
      </c>
      <c r="AJ180" t="s">
        <v>997</v>
      </c>
      <c r="AL180">
        <v>0</v>
      </c>
      <c r="AM180">
        <v>0</v>
      </c>
      <c r="AN180">
        <v>0.5</v>
      </c>
      <c r="AO180">
        <v>0</v>
      </c>
      <c r="AP180" t="s">
        <v>2068</v>
      </c>
      <c r="AQ180" t="s">
        <v>2036</v>
      </c>
      <c r="AR180" t="s">
        <v>2050</v>
      </c>
      <c r="AU180" t="s">
        <v>997</v>
      </c>
      <c r="BE180" t="s">
        <v>997</v>
      </c>
    </row>
    <row r="181" spans="1:58">
      <c r="C181" t="s">
        <v>2147</v>
      </c>
      <c r="D181" t="s">
        <v>790</v>
      </c>
      <c r="E181" t="s">
        <v>795</v>
      </c>
      <c r="F181" t="s">
        <v>856</v>
      </c>
      <c r="G181" t="s">
        <v>1025</v>
      </c>
      <c r="H181" t="s">
        <v>746</v>
      </c>
      <c r="I181" t="s">
        <v>755</v>
      </c>
      <c r="J181" t="s">
        <v>781</v>
      </c>
      <c r="K181" t="str">
        <f>SpaceTypesTable[[#This Row],[Lighting Standard]]&amp;SpaceTypesTable[[#This Row],[Lighting Primary Space Type]]&amp;SpaceTypesTable[[#This Row],[Lighting Secondary Space Type]]</f>
        <v>ASHRAE 90.1-2007Retail (not including accent lighting)Sales Area</v>
      </c>
      <c r="N181">
        <f>VLOOKUP(SpaceTypesTable[[#This Row],[LookupColumn]],InteriorLightingTable[],5,FALSE)</f>
        <v>1.7</v>
      </c>
      <c r="Q181">
        <v>0</v>
      </c>
      <c r="R181">
        <v>0.7</v>
      </c>
      <c r="S181">
        <v>0.2</v>
      </c>
      <c r="T181" t="s">
        <v>1960</v>
      </c>
      <c r="U181" t="s">
        <v>637</v>
      </c>
      <c r="V181" t="s">
        <v>766</v>
      </c>
      <c r="W181" t="s">
        <v>945</v>
      </c>
      <c r="X181" s="70" t="str">
        <f>SpaceTypesTable[[#This Row],[Ventilation Standard]]&amp;SpaceTypesTable[[#This Row],[Ventilation Primary Space Type]]&amp;SpaceTypesTable[[#This Row],[Ventilation Secondary Space Type]]</f>
        <v>ASHRAE 62.1-2004RetailSupermarket</v>
      </c>
      <c r="Y181">
        <f>VLOOKUP(SpaceTypesTable[[#This Row],[Lookup]],VentilationStandardsTable[],6,FALSE)</f>
        <v>0.06</v>
      </c>
      <c r="Z181">
        <f>VLOOKUP(SpaceTypesTable[[#This Row],[Lookup]],VentilationStandardsTable[],5,FALSE)</f>
        <v>7.5</v>
      </c>
      <c r="AA181">
        <f>VLOOKUP(SpaceTypesTable[[#This Row],[Lookup]],VentilationStandardsTable[],7,FALSE)</f>
        <v>0</v>
      </c>
      <c r="AB181">
        <v>8</v>
      </c>
      <c r="AC181" t="s">
        <v>1963</v>
      </c>
      <c r="AD181" t="s">
        <v>2109</v>
      </c>
      <c r="AE181">
        <v>4.4600000000000001E-2</v>
      </c>
      <c r="AF181" t="s">
        <v>2013</v>
      </c>
      <c r="AG181">
        <v>6.25</v>
      </c>
      <c r="AH181">
        <v>0</v>
      </c>
      <c r="AI181">
        <v>0.5</v>
      </c>
      <c r="AJ181">
        <v>0</v>
      </c>
      <c r="AK181" t="s">
        <v>2015</v>
      </c>
      <c r="AL181">
        <v>3.6400015672260313</v>
      </c>
      <c r="AM181">
        <v>0</v>
      </c>
      <c r="AN181">
        <v>0.5</v>
      </c>
      <c r="AO181">
        <v>0</v>
      </c>
      <c r="AP181" t="s">
        <v>2015</v>
      </c>
      <c r="AQ181" t="s">
        <v>2038</v>
      </c>
      <c r="AR181" t="s">
        <v>2052</v>
      </c>
      <c r="AS181">
        <v>5</v>
      </c>
      <c r="AT181">
        <f t="shared" ref="AT181:AT186" si="13">(2419+2250)/2</f>
        <v>2334.5</v>
      </c>
      <c r="AU181">
        <f>IF(SpaceTypesTable[[#This Row],[Peak Flow Rate (gal/h)]]=0,"",SpaceTypesTable[[#This Row],[Peak Flow Rate (gal/h)]]/SpaceTypesTable[[#This Row],[area (ft^2)]])</f>
        <v>2.1417862497322766E-3</v>
      </c>
      <c r="AV181">
        <v>49</v>
      </c>
      <c r="AW181">
        <v>0.2</v>
      </c>
      <c r="AX181">
        <v>0.05</v>
      </c>
      <c r="AY181" t="s">
        <v>2126</v>
      </c>
      <c r="AZ181">
        <v>1.2402518232437685</v>
      </c>
      <c r="BA181">
        <v>3000</v>
      </c>
      <c r="BB181">
        <v>0.33800000000000002</v>
      </c>
      <c r="BC181">
        <v>0.5</v>
      </c>
      <c r="BD181">
        <v>520.87673972831067</v>
      </c>
      <c r="BE181">
        <f t="shared" ref="BE181:BE186" si="14">IF(ISBLANK(BD181),"",BD181/(BA181/AZ181))</f>
        <v>0.2153394420444357</v>
      </c>
      <c r="BF181" t="s">
        <v>1005</v>
      </c>
    </row>
    <row r="182" spans="1:58">
      <c r="A182" t="s">
        <v>48</v>
      </c>
      <c r="B182">
        <v>536</v>
      </c>
      <c r="C182" t="s">
        <v>2144</v>
      </c>
      <c r="D182" t="s">
        <v>790</v>
      </c>
      <c r="E182" t="s">
        <v>795</v>
      </c>
      <c r="F182" t="s">
        <v>856</v>
      </c>
      <c r="G182" t="s">
        <v>1025</v>
      </c>
      <c r="K182" t="str">
        <f>SpaceTypesTable[[#This Row],[Lighting Standard]]&amp;SpaceTypesTable[[#This Row],[Lighting Primary Space Type]]&amp;SpaceTypesTable[[#This Row],[Lighting Secondary Space Type]]</f>
        <v/>
      </c>
      <c r="N182">
        <v>2.78</v>
      </c>
      <c r="Q182">
        <v>0</v>
      </c>
      <c r="R182">
        <v>0.7</v>
      </c>
      <c r="S182">
        <v>0.2</v>
      </c>
      <c r="T182" t="s">
        <v>1960</v>
      </c>
      <c r="U182" t="s">
        <v>636</v>
      </c>
      <c r="V182" t="s">
        <v>584</v>
      </c>
      <c r="W182" t="s">
        <v>945</v>
      </c>
      <c r="X182" s="70" t="str">
        <f>SpaceTypesTable[[#This Row],[Ventilation Standard]]&amp;SpaceTypesTable[[#This Row],[Ventilation Primary Space Type]]&amp;SpaceTypesTable[[#This Row],[Ventilation Secondary Space Type]]</f>
        <v>ASHRAE 62.1-1999Specialty ShopsSupermarket</v>
      </c>
      <c r="Y182">
        <f>VLOOKUP(SpaceTypesTable[[#This Row],[Lookup]],VentilationStandardsTable[],6,FALSE)</f>
        <v>0</v>
      </c>
      <c r="Z182">
        <f>VLOOKUP(SpaceTypesTable[[#This Row],[Lookup]],VentilationStandardsTable[],5,FALSE)</f>
        <v>15</v>
      </c>
      <c r="AA182">
        <f>VLOOKUP(SpaceTypesTable[[#This Row],[Lookup]],VentilationStandardsTable[],7,FALSE)</f>
        <v>0</v>
      </c>
      <c r="AB182">
        <v>8</v>
      </c>
      <c r="AC182" t="s">
        <v>1963</v>
      </c>
      <c r="AD182" t="s">
        <v>2109</v>
      </c>
      <c r="AE182">
        <v>0.22320000000000001</v>
      </c>
      <c r="AF182" t="s">
        <v>2013</v>
      </c>
      <c r="AG182">
        <v>8.5299999999999994</v>
      </c>
      <c r="AH182">
        <v>0</v>
      </c>
      <c r="AI182">
        <v>0.5</v>
      </c>
      <c r="AJ182">
        <v>0</v>
      </c>
      <c r="AK182" t="s">
        <v>2015</v>
      </c>
      <c r="AL182">
        <v>5</v>
      </c>
      <c r="AM182">
        <v>0</v>
      </c>
      <c r="AN182">
        <v>0.5</v>
      </c>
      <c r="AO182">
        <v>0</v>
      </c>
      <c r="AP182" t="s">
        <v>2015</v>
      </c>
      <c r="AQ182" t="s">
        <v>2038</v>
      </c>
      <c r="AR182" t="s">
        <v>2052</v>
      </c>
      <c r="AS182">
        <v>5</v>
      </c>
      <c r="AT182">
        <f t="shared" si="13"/>
        <v>2334.5</v>
      </c>
      <c r="AU182">
        <f>IF(SpaceTypesTable[[#This Row],[Peak Flow Rate (gal/h)]]=0,"",SpaceTypesTable[[#This Row],[Peak Flow Rate (gal/h)]]/SpaceTypesTable[[#This Row],[area (ft^2)]])</f>
        <v>2.1417862497322766E-3</v>
      </c>
      <c r="AV182">
        <v>49</v>
      </c>
      <c r="AW182">
        <v>0.2</v>
      </c>
      <c r="AX182">
        <v>0.05</v>
      </c>
      <c r="AY182" t="s">
        <v>2126</v>
      </c>
      <c r="AZ182">
        <v>1.2402518232437685</v>
      </c>
      <c r="BA182">
        <v>3000</v>
      </c>
      <c r="BB182">
        <v>0.33800000000000002</v>
      </c>
      <c r="BC182">
        <v>0.5</v>
      </c>
      <c r="BD182">
        <v>520.87673972831067</v>
      </c>
      <c r="BE182">
        <f t="shared" si="14"/>
        <v>0.2153394420444357</v>
      </c>
      <c r="BF182" t="s">
        <v>1005</v>
      </c>
    </row>
    <row r="183" spans="1:58">
      <c r="A183" t="s">
        <v>387</v>
      </c>
      <c r="B183">
        <v>545</v>
      </c>
      <c r="C183" t="s">
        <v>2145</v>
      </c>
      <c r="D183" t="s">
        <v>790</v>
      </c>
      <c r="E183" t="s">
        <v>795</v>
      </c>
      <c r="F183" t="s">
        <v>856</v>
      </c>
      <c r="G183" t="s">
        <v>1025</v>
      </c>
      <c r="H183" t="s">
        <v>745</v>
      </c>
      <c r="I183" t="s">
        <v>755</v>
      </c>
      <c r="J183" t="s">
        <v>781</v>
      </c>
      <c r="K183" t="str">
        <f>SpaceTypesTable[[#This Row],[Lighting Standard]]&amp;SpaceTypesTable[[#This Row],[Lighting Primary Space Type]]&amp;SpaceTypesTable[[#This Row],[Lighting Secondary Space Type]]</f>
        <v>ASHRAE 90.1-2004Retail (not including accent lighting)Sales Area</v>
      </c>
      <c r="N183">
        <f>VLOOKUP(SpaceTypesTable[[#This Row],[LookupColumn]],InteriorLightingTable[],5,FALSE)</f>
        <v>1.7</v>
      </c>
      <c r="Q183">
        <v>0</v>
      </c>
      <c r="R183">
        <v>0.7</v>
      </c>
      <c r="S183">
        <v>0.2</v>
      </c>
      <c r="T183" t="s">
        <v>1960</v>
      </c>
      <c r="U183" t="s">
        <v>636</v>
      </c>
      <c r="V183" t="s">
        <v>584</v>
      </c>
      <c r="W183" t="s">
        <v>945</v>
      </c>
      <c r="X183" s="70" t="str">
        <f>SpaceTypesTable[[#This Row],[Ventilation Standard]]&amp;SpaceTypesTable[[#This Row],[Ventilation Primary Space Type]]&amp;SpaceTypesTable[[#This Row],[Ventilation Secondary Space Type]]</f>
        <v>ASHRAE 62.1-1999Specialty ShopsSupermarket</v>
      </c>
      <c r="Y183">
        <f>VLOOKUP(SpaceTypesTable[[#This Row],[Lookup]],VentilationStandardsTable[],6,FALSE)</f>
        <v>0</v>
      </c>
      <c r="Z183">
        <f>VLOOKUP(SpaceTypesTable[[#This Row],[Lookup]],VentilationStandardsTable[],5,FALSE)</f>
        <v>15</v>
      </c>
      <c r="AA183">
        <f>VLOOKUP(SpaceTypesTable[[#This Row],[Lookup]],VentilationStandardsTable[],7,FALSE)</f>
        <v>0</v>
      </c>
      <c r="AB183">
        <v>8</v>
      </c>
      <c r="AC183" t="s">
        <v>1963</v>
      </c>
      <c r="AD183" t="s">
        <v>2109</v>
      </c>
      <c r="AE183">
        <v>5.9499999999999997E-2</v>
      </c>
      <c r="AF183" t="s">
        <v>2013</v>
      </c>
      <c r="AG183">
        <v>8.5299999999999994</v>
      </c>
      <c r="AH183">
        <v>0</v>
      </c>
      <c r="AI183">
        <v>0.5</v>
      </c>
      <c r="AJ183">
        <v>0</v>
      </c>
      <c r="AK183" t="s">
        <v>2015</v>
      </c>
      <c r="AL183">
        <v>5</v>
      </c>
      <c r="AM183">
        <v>0</v>
      </c>
      <c r="AN183">
        <v>0.5</v>
      </c>
      <c r="AO183">
        <v>0</v>
      </c>
      <c r="AP183" t="s">
        <v>2015</v>
      </c>
      <c r="AQ183" t="s">
        <v>2038</v>
      </c>
      <c r="AR183" t="s">
        <v>2052</v>
      </c>
      <c r="AS183">
        <v>5</v>
      </c>
      <c r="AT183">
        <f t="shared" si="13"/>
        <v>2334.5</v>
      </c>
      <c r="AU183">
        <f>IF(SpaceTypesTable[[#This Row],[Peak Flow Rate (gal/h)]]=0,"",SpaceTypesTable[[#This Row],[Peak Flow Rate (gal/h)]]/SpaceTypesTable[[#This Row],[area (ft^2)]])</f>
        <v>2.1417862497322766E-3</v>
      </c>
      <c r="AV183">
        <v>49</v>
      </c>
      <c r="AW183">
        <v>0.2</v>
      </c>
      <c r="AX183">
        <v>0.05</v>
      </c>
      <c r="AY183" t="s">
        <v>2126</v>
      </c>
      <c r="AZ183">
        <v>1.2402518232437685</v>
      </c>
      <c r="BA183">
        <v>3000</v>
      </c>
      <c r="BB183">
        <v>0.33800000000000002</v>
      </c>
      <c r="BC183">
        <v>0.5</v>
      </c>
      <c r="BD183">
        <v>520.87673972831067</v>
      </c>
      <c r="BE183">
        <f t="shared" si="14"/>
        <v>0.2153394420444357</v>
      </c>
      <c r="BF183" t="s">
        <v>1005</v>
      </c>
    </row>
    <row r="184" spans="1:58">
      <c r="A184" t="s">
        <v>153</v>
      </c>
      <c r="B184">
        <v>172</v>
      </c>
      <c r="C184" t="s">
        <v>2146</v>
      </c>
      <c r="D184" t="s">
        <v>791</v>
      </c>
      <c r="E184" t="s">
        <v>795</v>
      </c>
      <c r="F184" t="s">
        <v>856</v>
      </c>
      <c r="G184" t="s">
        <v>1025</v>
      </c>
      <c r="H184" t="s">
        <v>987</v>
      </c>
      <c r="I184" t="s">
        <v>755</v>
      </c>
      <c r="J184" t="s">
        <v>781</v>
      </c>
      <c r="K184" t="str">
        <f>SpaceTypesTable[[#This Row],[Lighting Standard]]&amp;SpaceTypesTable[[#This Row],[Lighting Primary Space Type]]&amp;SpaceTypesTable[[#This Row],[Lighting Secondary Space Type]]</f>
        <v>ASHRAE 189.1-2009Retail (not including accent lighting)Sales Area</v>
      </c>
      <c r="N184">
        <f>VLOOKUP(SpaceTypesTable[[#This Row],[LookupColumn]],InteriorLightingTable[],5,FALSE)</f>
        <v>1.53</v>
      </c>
      <c r="Q184">
        <v>0</v>
      </c>
      <c r="R184">
        <v>0.7</v>
      </c>
      <c r="S184">
        <v>0.2</v>
      </c>
      <c r="T184" t="s">
        <v>1960</v>
      </c>
      <c r="U184" t="s">
        <v>636</v>
      </c>
      <c r="V184" t="s">
        <v>584</v>
      </c>
      <c r="W184" t="s">
        <v>945</v>
      </c>
      <c r="X184" s="70" t="str">
        <f>SpaceTypesTable[[#This Row],[Ventilation Standard]]&amp;SpaceTypesTable[[#This Row],[Ventilation Primary Space Type]]&amp;SpaceTypesTable[[#This Row],[Ventilation Secondary Space Type]]</f>
        <v>ASHRAE 62.1-1999Specialty ShopsSupermarket</v>
      </c>
      <c r="Y184">
        <f>VLOOKUP(SpaceTypesTable[[#This Row],[Lookup]],VentilationStandardsTable[],6,FALSE)</f>
        <v>0</v>
      </c>
      <c r="Z184">
        <f>VLOOKUP(SpaceTypesTable[[#This Row],[Lookup]],VentilationStandardsTable[],5,FALSE)</f>
        <v>15</v>
      </c>
      <c r="AA184">
        <f>VLOOKUP(SpaceTypesTable[[#This Row],[Lookup]],VentilationStandardsTable[],7,FALSE)</f>
        <v>0</v>
      </c>
      <c r="AB184">
        <v>8</v>
      </c>
      <c r="AC184" t="s">
        <v>1963</v>
      </c>
      <c r="AD184" t="s">
        <v>2109</v>
      </c>
      <c r="AE184">
        <v>5.9499999999999997E-2</v>
      </c>
      <c r="AF184" t="s">
        <v>2013</v>
      </c>
      <c r="AG184">
        <v>6.25</v>
      </c>
      <c r="AH184">
        <v>0</v>
      </c>
      <c r="AI184">
        <v>0.5</v>
      </c>
      <c r="AJ184">
        <v>0</v>
      </c>
      <c r="AK184" t="s">
        <v>2015</v>
      </c>
      <c r="AL184">
        <v>3.6400015672260313</v>
      </c>
      <c r="AM184">
        <v>0</v>
      </c>
      <c r="AN184">
        <v>0.5</v>
      </c>
      <c r="AO184">
        <v>0</v>
      </c>
      <c r="AP184" t="s">
        <v>2015</v>
      </c>
      <c r="AQ184" t="s">
        <v>2038</v>
      </c>
      <c r="AR184" t="s">
        <v>2052</v>
      </c>
      <c r="AS184">
        <v>5</v>
      </c>
      <c r="AT184">
        <f t="shared" si="13"/>
        <v>2334.5</v>
      </c>
      <c r="AU184">
        <f>IF(SpaceTypesTable[[#This Row],[Peak Flow Rate (gal/h)]]=0,"",SpaceTypesTable[[#This Row],[Peak Flow Rate (gal/h)]]/SpaceTypesTable[[#This Row],[area (ft^2)]])</f>
        <v>2.1417862497322766E-3</v>
      </c>
      <c r="AV184">
        <v>49</v>
      </c>
      <c r="AW184">
        <v>0.2</v>
      </c>
      <c r="AX184">
        <v>0.05</v>
      </c>
      <c r="AY184" t="s">
        <v>2126</v>
      </c>
      <c r="AZ184">
        <v>1.2402518232437685</v>
      </c>
      <c r="BA184">
        <v>3000</v>
      </c>
      <c r="BB184">
        <v>0.33800000000000002</v>
      </c>
      <c r="BC184">
        <v>0.5</v>
      </c>
      <c r="BD184">
        <v>520.87673972831067</v>
      </c>
      <c r="BE184">
        <f t="shared" si="14"/>
        <v>0.2153394420444357</v>
      </c>
      <c r="BF184" t="s">
        <v>1005</v>
      </c>
    </row>
    <row r="185" spans="1:58">
      <c r="A185" t="s">
        <v>107</v>
      </c>
      <c r="B185">
        <v>561</v>
      </c>
      <c r="C185" t="s">
        <v>2146</v>
      </c>
      <c r="D185" t="s">
        <v>792</v>
      </c>
      <c r="E185" t="s">
        <v>795</v>
      </c>
      <c r="F185" t="s">
        <v>856</v>
      </c>
      <c r="G185" t="s">
        <v>1025</v>
      </c>
      <c r="H185" t="s">
        <v>987</v>
      </c>
      <c r="I185" t="s">
        <v>755</v>
      </c>
      <c r="J185" t="s">
        <v>781</v>
      </c>
      <c r="K185" t="str">
        <f>SpaceTypesTable[[#This Row],[Lighting Standard]]&amp;SpaceTypesTable[[#This Row],[Lighting Primary Space Type]]&amp;SpaceTypesTable[[#This Row],[Lighting Secondary Space Type]]</f>
        <v>ASHRAE 189.1-2009Retail (not including accent lighting)Sales Area</v>
      </c>
      <c r="N185">
        <f>VLOOKUP(SpaceTypesTable[[#This Row],[LookupColumn]],InteriorLightingTable[],5,FALSE)</f>
        <v>1.53</v>
      </c>
      <c r="Q185">
        <v>0</v>
      </c>
      <c r="R185">
        <v>0.7</v>
      </c>
      <c r="S185">
        <v>0.2</v>
      </c>
      <c r="T185" t="s">
        <v>1960</v>
      </c>
      <c r="U185" t="s">
        <v>636</v>
      </c>
      <c r="V185" t="s">
        <v>584</v>
      </c>
      <c r="W185" t="s">
        <v>945</v>
      </c>
      <c r="X185" s="70" t="str">
        <f>SpaceTypesTable[[#This Row],[Ventilation Standard]]&amp;SpaceTypesTable[[#This Row],[Ventilation Primary Space Type]]&amp;SpaceTypesTable[[#This Row],[Ventilation Secondary Space Type]]</f>
        <v>ASHRAE 62.1-1999Specialty ShopsSupermarket</v>
      </c>
      <c r="Y185">
        <f>VLOOKUP(SpaceTypesTable[[#This Row],[Lookup]],VentilationStandardsTable[],6,FALSE)</f>
        <v>0</v>
      </c>
      <c r="Z185">
        <f>VLOOKUP(SpaceTypesTable[[#This Row],[Lookup]],VentilationStandardsTable[],5,FALSE)</f>
        <v>15</v>
      </c>
      <c r="AA185">
        <f>VLOOKUP(SpaceTypesTable[[#This Row],[Lookup]],VentilationStandardsTable[],7,FALSE)</f>
        <v>0</v>
      </c>
      <c r="AB185">
        <v>8</v>
      </c>
      <c r="AC185" t="s">
        <v>1963</v>
      </c>
      <c r="AD185" t="s">
        <v>2109</v>
      </c>
      <c r="AE185">
        <v>4.4600000000000001E-2</v>
      </c>
      <c r="AF185" t="s">
        <v>2013</v>
      </c>
      <c r="AG185">
        <v>6.25</v>
      </c>
      <c r="AH185">
        <v>0</v>
      </c>
      <c r="AI185">
        <v>0.5</v>
      </c>
      <c r="AJ185">
        <v>0</v>
      </c>
      <c r="AK185" t="s">
        <v>2015</v>
      </c>
      <c r="AL185">
        <v>3.6400015672260313</v>
      </c>
      <c r="AM185">
        <v>0</v>
      </c>
      <c r="AN185">
        <v>0.5</v>
      </c>
      <c r="AO185">
        <v>0</v>
      </c>
      <c r="AP185" t="s">
        <v>2015</v>
      </c>
      <c r="AQ185" t="s">
        <v>2038</v>
      </c>
      <c r="AR185" t="s">
        <v>2052</v>
      </c>
      <c r="AS185">
        <v>5</v>
      </c>
      <c r="AT185">
        <f t="shared" si="13"/>
        <v>2334.5</v>
      </c>
      <c r="AU185">
        <f>IF(SpaceTypesTable[[#This Row],[Peak Flow Rate (gal/h)]]=0,"",SpaceTypesTable[[#This Row],[Peak Flow Rate (gal/h)]]/SpaceTypesTable[[#This Row],[area (ft^2)]])</f>
        <v>2.1417862497322766E-3</v>
      </c>
      <c r="AV185">
        <v>49</v>
      </c>
      <c r="AW185">
        <v>0.2</v>
      </c>
      <c r="AX185">
        <v>0.05</v>
      </c>
      <c r="AY185" t="s">
        <v>2126</v>
      </c>
      <c r="AZ185">
        <v>1.2402518232437685</v>
      </c>
      <c r="BA185">
        <v>3000</v>
      </c>
      <c r="BB185">
        <v>0.33800000000000002</v>
      </c>
      <c r="BC185">
        <v>0.5</v>
      </c>
      <c r="BD185">
        <v>520.87673972831067</v>
      </c>
      <c r="BE185">
        <f t="shared" si="14"/>
        <v>0.2153394420444357</v>
      </c>
      <c r="BF185" t="s">
        <v>1005</v>
      </c>
    </row>
    <row r="186" spans="1:58">
      <c r="A186" t="s">
        <v>145</v>
      </c>
      <c r="B186">
        <v>301</v>
      </c>
      <c r="C186" t="s">
        <v>2143</v>
      </c>
      <c r="D186" t="s">
        <v>790</v>
      </c>
      <c r="E186" t="s">
        <v>795</v>
      </c>
      <c r="F186" t="s">
        <v>856</v>
      </c>
      <c r="G186" t="s">
        <v>1025</v>
      </c>
      <c r="K186" t="str">
        <f>SpaceTypesTable[[#This Row],[Lighting Standard]]&amp;SpaceTypesTable[[#This Row],[Lighting Primary Space Type]]&amp;SpaceTypesTable[[#This Row],[Lighting Secondary Space Type]]</f>
        <v/>
      </c>
      <c r="N186">
        <v>5.04</v>
      </c>
      <c r="Q186">
        <v>0</v>
      </c>
      <c r="R186">
        <v>0.7</v>
      </c>
      <c r="S186">
        <v>0.2</v>
      </c>
      <c r="T186" t="s">
        <v>1960</v>
      </c>
      <c r="U186" t="s">
        <v>636</v>
      </c>
      <c r="V186" t="s">
        <v>584</v>
      </c>
      <c r="W186" t="s">
        <v>945</v>
      </c>
      <c r="X186" s="70" t="str">
        <f>SpaceTypesTable[[#This Row],[Ventilation Standard]]&amp;SpaceTypesTable[[#This Row],[Ventilation Primary Space Type]]&amp;SpaceTypesTable[[#This Row],[Ventilation Secondary Space Type]]</f>
        <v>ASHRAE 62.1-1999Specialty ShopsSupermarket</v>
      </c>
      <c r="Y186">
        <f>VLOOKUP(SpaceTypesTable[[#This Row],[Lookup]],VentilationStandardsTable[],6,FALSE)</f>
        <v>0</v>
      </c>
      <c r="Z186">
        <f>VLOOKUP(SpaceTypesTable[[#This Row],[Lookup]],VentilationStandardsTable[],5,FALSE)</f>
        <v>15</v>
      </c>
      <c r="AA186">
        <f>VLOOKUP(SpaceTypesTable[[#This Row],[Lookup]],VentilationStandardsTable[],7,FALSE)</f>
        <v>0</v>
      </c>
      <c r="AB186">
        <v>8</v>
      </c>
      <c r="AC186" t="s">
        <v>1963</v>
      </c>
      <c r="AD186" t="s">
        <v>2109</v>
      </c>
      <c r="AE186">
        <v>0.22320000000000001</v>
      </c>
      <c r="AF186" t="s">
        <v>2013</v>
      </c>
      <c r="AG186">
        <v>8.5299999999999994</v>
      </c>
      <c r="AH186">
        <v>0</v>
      </c>
      <c r="AI186">
        <v>0.5</v>
      </c>
      <c r="AJ186">
        <v>0</v>
      </c>
      <c r="AK186" t="s">
        <v>2015</v>
      </c>
      <c r="AL186">
        <v>5</v>
      </c>
      <c r="AM186">
        <v>0</v>
      </c>
      <c r="AN186">
        <v>0.5</v>
      </c>
      <c r="AO186">
        <v>0</v>
      </c>
      <c r="AP186" t="s">
        <v>2015</v>
      </c>
      <c r="AQ186" t="s">
        <v>2038</v>
      </c>
      <c r="AR186" t="s">
        <v>2052</v>
      </c>
      <c r="AS186">
        <v>5</v>
      </c>
      <c r="AT186">
        <f t="shared" si="13"/>
        <v>2334.5</v>
      </c>
      <c r="AU186">
        <f>IF(SpaceTypesTable[[#This Row],[Peak Flow Rate (gal/h)]]=0,"",SpaceTypesTable[[#This Row],[Peak Flow Rate (gal/h)]]/SpaceTypesTable[[#This Row],[area (ft^2)]])</f>
        <v>2.1417862497322766E-3</v>
      </c>
      <c r="AV186">
        <v>49</v>
      </c>
      <c r="AW186">
        <v>0.2</v>
      </c>
      <c r="AX186">
        <v>0.05</v>
      </c>
      <c r="AY186" t="s">
        <v>2126</v>
      </c>
      <c r="AZ186">
        <v>1.2402518232437685</v>
      </c>
      <c r="BA186">
        <v>3000</v>
      </c>
      <c r="BB186">
        <v>0.33800000000000002</v>
      </c>
      <c r="BC186">
        <v>0.5</v>
      </c>
      <c r="BD186">
        <v>520.87673972831067</v>
      </c>
      <c r="BE186">
        <f t="shared" si="14"/>
        <v>0.2153394420444357</v>
      </c>
      <c r="BF186" t="s">
        <v>1005</v>
      </c>
    </row>
    <row r="187" spans="1:58">
      <c r="C187" t="s">
        <v>2213</v>
      </c>
      <c r="D187" t="s">
        <v>790</v>
      </c>
      <c r="E187" t="s">
        <v>795</v>
      </c>
      <c r="F187" t="s">
        <v>856</v>
      </c>
      <c r="G187" t="s">
        <v>1025</v>
      </c>
      <c r="H187" t="s">
        <v>2195</v>
      </c>
      <c r="I187" t="s">
        <v>781</v>
      </c>
      <c r="J187" t="s">
        <v>751</v>
      </c>
      <c r="K187" t="str">
        <f>SpaceTypesTable[[#This Row],[Lighting Standard]]&amp;SpaceTypesTable[[#This Row],[Lighting Primary Space Type]]&amp;SpaceTypesTable[[#This Row],[Lighting Secondary Space Type]]</f>
        <v>ASHRAE 90.1-2010Sales AreaGeneral</v>
      </c>
      <c r="N187">
        <f>VLOOKUP(SpaceTypesTable[[#This Row],[LookupColumn]],InteriorLightingTable[],5,FALSE)</f>
        <v>1.68</v>
      </c>
      <c r="Q187">
        <v>0</v>
      </c>
      <c r="R187">
        <v>0.7</v>
      </c>
      <c r="S187">
        <v>0.2</v>
      </c>
      <c r="T187" t="s">
        <v>1960</v>
      </c>
      <c r="U187" t="s">
        <v>638</v>
      </c>
      <c r="V187" t="s">
        <v>766</v>
      </c>
      <c r="W187" t="s">
        <v>945</v>
      </c>
      <c r="X187" s="70" t="str">
        <f>SpaceTypesTable[[#This Row],[Ventilation Standard]]&amp;SpaceTypesTable[[#This Row],[Ventilation Primary Space Type]]&amp;SpaceTypesTable[[#This Row],[Ventilation Secondary Space Type]]</f>
        <v>ASHRAE 62.1-2007RetailSupermarket</v>
      </c>
      <c r="Y187">
        <f>VLOOKUP(SpaceTypesTable[[#This Row],[Lookup]],VentilationStandardsTable[],6,FALSE)</f>
        <v>0.06</v>
      </c>
      <c r="Z187">
        <f>VLOOKUP(SpaceTypesTable[[#This Row],[Lookup]],VentilationStandardsTable[],5,FALSE)</f>
        <v>7.5</v>
      </c>
      <c r="AA187">
        <f>VLOOKUP(SpaceTypesTable[[#This Row],[Lookup]],VentilationStandardsTable[],7,FALSE)</f>
        <v>0</v>
      </c>
      <c r="AB187">
        <v>8</v>
      </c>
      <c r="AC187" t="s">
        <v>1963</v>
      </c>
      <c r="AD187" t="s">
        <v>2109</v>
      </c>
      <c r="AE187">
        <v>4.4600000000000001E-2</v>
      </c>
      <c r="AF187" t="s">
        <v>2013</v>
      </c>
      <c r="AG187">
        <v>6.25</v>
      </c>
      <c r="AH187">
        <v>0</v>
      </c>
      <c r="AI187">
        <v>0.5</v>
      </c>
      <c r="AJ187">
        <v>0</v>
      </c>
      <c r="AK187" t="s">
        <v>2015</v>
      </c>
      <c r="AL187">
        <v>3.6400015672260313</v>
      </c>
      <c r="AM187">
        <v>0</v>
      </c>
      <c r="AN187">
        <v>0.5</v>
      </c>
      <c r="AO187">
        <v>0</v>
      </c>
      <c r="AP187" t="s">
        <v>2015</v>
      </c>
      <c r="AQ187" t="s">
        <v>2038</v>
      </c>
      <c r="AR187" t="s">
        <v>2052</v>
      </c>
      <c r="AS187">
        <v>5</v>
      </c>
      <c r="AT187">
        <v>2334.5</v>
      </c>
      <c r="AU187">
        <v>2.1417862497322766E-3</v>
      </c>
      <c r="AV187">
        <v>49</v>
      </c>
      <c r="AW187">
        <v>0.2</v>
      </c>
      <c r="AX187">
        <v>0.05</v>
      </c>
      <c r="AY187" t="s">
        <v>2126</v>
      </c>
      <c r="AZ187">
        <v>1.2402518232437685</v>
      </c>
      <c r="BA187">
        <v>3000</v>
      </c>
      <c r="BB187">
        <v>0.33800000000000002</v>
      </c>
      <c r="BC187">
        <v>0.5</v>
      </c>
      <c r="BD187">
        <v>520.87673972831067</v>
      </c>
      <c r="BE187">
        <v>0.2153394420444357</v>
      </c>
      <c r="BF187" t="s">
        <v>1005</v>
      </c>
    </row>
    <row r="188" spans="1:58">
      <c r="A188" t="s">
        <v>228</v>
      </c>
      <c r="B188">
        <v>20</v>
      </c>
      <c r="C188" t="s">
        <v>2144</v>
      </c>
      <c r="D188" t="s">
        <v>790</v>
      </c>
      <c r="E188" t="s">
        <v>797</v>
      </c>
      <c r="F188" t="s">
        <v>814</v>
      </c>
      <c r="G188" t="s">
        <v>1025</v>
      </c>
      <c r="K188" t="str">
        <f>SpaceTypesTable[[#This Row],[Lighting Standard]]&amp;SpaceTypesTable[[#This Row],[Lighting Primary Space Type]]&amp;SpaceTypesTable[[#This Row],[Lighting Secondary Space Type]]</f>
        <v/>
      </c>
      <c r="N188">
        <v>2.54</v>
      </c>
      <c r="Q188">
        <v>0</v>
      </c>
      <c r="R188">
        <v>0.7</v>
      </c>
      <c r="S188">
        <v>0.2</v>
      </c>
      <c r="T188" t="s">
        <v>1937</v>
      </c>
      <c r="U188" t="s">
        <v>636</v>
      </c>
      <c r="V188" t="s">
        <v>546</v>
      </c>
      <c r="W188" t="s">
        <v>946</v>
      </c>
      <c r="X188" s="70" t="str">
        <f>SpaceTypesTable[[#This Row],[Ventilation Standard]]&amp;SpaceTypesTable[[#This Row],[Ventilation Primary Space Type]]&amp;SpaceTypesTable[[#This Row],[Ventilation Secondary Space Type]]</f>
        <v>ASHRAE 62.1-1999Food and Beverage ServiceDining Rooms</v>
      </c>
      <c r="Y188">
        <f>VLOOKUP(SpaceTypesTable[[#This Row],[Lookup]],VentilationStandardsTable[],6,FALSE)</f>
        <v>0</v>
      </c>
      <c r="Z188">
        <f>VLOOKUP(SpaceTypesTable[[#This Row],[Lookup]],VentilationStandardsTable[],5,FALSE)</f>
        <v>20</v>
      </c>
      <c r="AA188">
        <f>VLOOKUP(SpaceTypesTable[[#This Row],[Lookup]],VentilationStandardsTable[],7,FALSE)</f>
        <v>0</v>
      </c>
      <c r="AB188">
        <v>67</v>
      </c>
      <c r="AC188" t="s">
        <v>1997</v>
      </c>
      <c r="AD188" t="s">
        <v>1998</v>
      </c>
      <c r="AE188">
        <v>0.22320000000000001</v>
      </c>
      <c r="AF188" t="s">
        <v>1999</v>
      </c>
      <c r="AL188">
        <v>5.6</v>
      </c>
      <c r="AM188">
        <v>0.25</v>
      </c>
      <c r="AN188">
        <v>0.3</v>
      </c>
      <c r="AO188">
        <v>0</v>
      </c>
      <c r="AP188" t="s">
        <v>2024</v>
      </c>
      <c r="AQ188" t="s">
        <v>2026</v>
      </c>
      <c r="AR188" t="s">
        <v>2040</v>
      </c>
      <c r="AU188" t="str">
        <f>IF(SpaceTypesTable[[#This Row],[Peak Flow Rate (gal/h)]]=0,"",SpaceTypesTable[[#This Row],[Peak Flow Rate (gal/h)]]/SpaceTypesTable[[#This Row],[area (ft^2)]])</f>
        <v/>
      </c>
      <c r="BE188" t="str">
        <f t="shared" ref="BE188:BE205" si="15">IF(ISBLANK(BD188),"",BD188/(BA188/AZ188))</f>
        <v/>
      </c>
    </row>
    <row r="189" spans="1:58">
      <c r="A189" t="s">
        <v>375</v>
      </c>
      <c r="B189">
        <v>418</v>
      </c>
      <c r="C189" t="s">
        <v>2145</v>
      </c>
      <c r="D189" t="s">
        <v>790</v>
      </c>
      <c r="E189" t="s">
        <v>797</v>
      </c>
      <c r="F189" t="s">
        <v>814</v>
      </c>
      <c r="G189" t="s">
        <v>1025</v>
      </c>
      <c r="H189" t="s">
        <v>745</v>
      </c>
      <c r="I189" t="s">
        <v>771</v>
      </c>
      <c r="J189" t="s">
        <v>873</v>
      </c>
      <c r="K189" t="str">
        <f>SpaceTypesTable[[#This Row],[Lighting Standard]]&amp;SpaceTypesTable[[#This Row],[Lighting Primary Space Type]]&amp;SpaceTypesTable[[#This Row],[Lighting Secondary Space Type]]</f>
        <v>ASHRAE 90.1-2004Dining AreaFor Family Dining</v>
      </c>
      <c r="N189">
        <f>VLOOKUP(SpaceTypesTable[[#This Row],[LookupColumn]],InteriorLightingTable[],5,FALSE)</f>
        <v>2.1</v>
      </c>
      <c r="Q189">
        <v>0</v>
      </c>
      <c r="R189">
        <v>0.7</v>
      </c>
      <c r="S189">
        <v>0.2</v>
      </c>
      <c r="T189" t="s">
        <v>1937</v>
      </c>
      <c r="U189" t="s">
        <v>636</v>
      </c>
      <c r="V189" t="s">
        <v>546</v>
      </c>
      <c r="W189" t="s">
        <v>946</v>
      </c>
      <c r="X189" s="70" t="str">
        <f>SpaceTypesTable[[#This Row],[Ventilation Standard]]&amp;SpaceTypesTable[[#This Row],[Ventilation Primary Space Type]]&amp;SpaceTypesTable[[#This Row],[Ventilation Secondary Space Type]]</f>
        <v>ASHRAE 62.1-1999Food and Beverage ServiceDining Rooms</v>
      </c>
      <c r="Y189">
        <f>VLOOKUP(SpaceTypesTable[[#This Row],[Lookup]],VentilationStandardsTable[],6,FALSE)</f>
        <v>0</v>
      </c>
      <c r="Z189">
        <f>VLOOKUP(SpaceTypesTable[[#This Row],[Lookup]],VentilationStandardsTable[],5,FALSE)</f>
        <v>20</v>
      </c>
      <c r="AA189">
        <f>VLOOKUP(SpaceTypesTable[[#This Row],[Lookup]],VentilationStandardsTable[],7,FALSE)</f>
        <v>0</v>
      </c>
      <c r="AB189">
        <v>67</v>
      </c>
      <c r="AC189" t="s">
        <v>1997</v>
      </c>
      <c r="AD189" t="s">
        <v>1998</v>
      </c>
      <c r="AE189">
        <v>5.9499999999999997E-2</v>
      </c>
      <c r="AF189" t="s">
        <v>1999</v>
      </c>
      <c r="AL189">
        <v>5.6</v>
      </c>
      <c r="AM189">
        <v>0.25</v>
      </c>
      <c r="AN189">
        <v>0.3</v>
      </c>
      <c r="AO189">
        <v>0</v>
      </c>
      <c r="AP189" t="s">
        <v>2024</v>
      </c>
      <c r="AQ189" t="s">
        <v>2026</v>
      </c>
      <c r="AR189" t="s">
        <v>2040</v>
      </c>
      <c r="AU189" t="str">
        <f>IF(SpaceTypesTable[[#This Row],[Peak Flow Rate (gal/h)]]=0,"",SpaceTypesTable[[#This Row],[Peak Flow Rate (gal/h)]]/SpaceTypesTable[[#This Row],[area (ft^2)]])</f>
        <v/>
      </c>
      <c r="BE189" t="str">
        <f t="shared" si="15"/>
        <v/>
      </c>
    </row>
    <row r="190" spans="1:58">
      <c r="A190" t="s">
        <v>96</v>
      </c>
      <c r="B190">
        <v>122</v>
      </c>
      <c r="C190" t="s">
        <v>2146</v>
      </c>
      <c r="D190" t="s">
        <v>791</v>
      </c>
      <c r="E190" t="s">
        <v>797</v>
      </c>
      <c r="F190" t="s">
        <v>814</v>
      </c>
      <c r="G190" t="s">
        <v>1025</v>
      </c>
      <c r="H190" t="s">
        <v>987</v>
      </c>
      <c r="I190" t="s">
        <v>771</v>
      </c>
      <c r="J190" t="s">
        <v>873</v>
      </c>
      <c r="K190" t="str">
        <f>SpaceTypesTable[[#This Row],[Lighting Standard]]&amp;SpaceTypesTable[[#This Row],[Lighting Primary Space Type]]&amp;SpaceTypesTable[[#This Row],[Lighting Secondary Space Type]]</f>
        <v>ASHRAE 189.1-2009Dining AreaFor Family Dining</v>
      </c>
      <c r="N190">
        <f>VLOOKUP(SpaceTypesTable[[#This Row],[LookupColumn]],InteriorLightingTable[],5,FALSE)</f>
        <v>1.8900000000000001</v>
      </c>
      <c r="Q190">
        <v>0</v>
      </c>
      <c r="R190">
        <v>0.7</v>
      </c>
      <c r="S190">
        <v>0.2</v>
      </c>
      <c r="T190" t="s">
        <v>1937</v>
      </c>
      <c r="U190" t="s">
        <v>636</v>
      </c>
      <c r="V190" t="s">
        <v>546</v>
      </c>
      <c r="W190" t="s">
        <v>946</v>
      </c>
      <c r="X190" s="70" t="str">
        <f>SpaceTypesTable[[#This Row],[Ventilation Standard]]&amp;SpaceTypesTable[[#This Row],[Ventilation Primary Space Type]]&amp;SpaceTypesTable[[#This Row],[Ventilation Secondary Space Type]]</f>
        <v>ASHRAE 62.1-1999Food and Beverage ServiceDining Rooms</v>
      </c>
      <c r="Y190">
        <f>VLOOKUP(SpaceTypesTable[[#This Row],[Lookup]],VentilationStandardsTable[],6,FALSE)</f>
        <v>0</v>
      </c>
      <c r="Z190">
        <f>VLOOKUP(SpaceTypesTable[[#This Row],[Lookup]],VentilationStandardsTable[],5,FALSE)</f>
        <v>20</v>
      </c>
      <c r="AA190">
        <f>VLOOKUP(SpaceTypesTable[[#This Row],[Lookup]],VentilationStandardsTable[],7,FALSE)</f>
        <v>0</v>
      </c>
      <c r="AB190">
        <v>67</v>
      </c>
      <c r="AC190" t="s">
        <v>1997</v>
      </c>
      <c r="AD190" t="s">
        <v>1998</v>
      </c>
      <c r="AE190">
        <v>5.9499999999999997E-2</v>
      </c>
      <c r="AF190" t="s">
        <v>1999</v>
      </c>
      <c r="AL190">
        <v>4.0800017566709368</v>
      </c>
      <c r="AM190">
        <v>0.25</v>
      </c>
      <c r="AN190">
        <v>0.3</v>
      </c>
      <c r="AO190">
        <v>0</v>
      </c>
      <c r="AP190" t="s">
        <v>2024</v>
      </c>
      <c r="AQ190" t="s">
        <v>2026</v>
      </c>
      <c r="AR190" t="s">
        <v>2040</v>
      </c>
      <c r="AU190" t="str">
        <f>IF(SpaceTypesTable[[#This Row],[Peak Flow Rate (gal/h)]]=0,"",SpaceTypesTable[[#This Row],[Peak Flow Rate (gal/h)]]/SpaceTypesTable[[#This Row],[area (ft^2)]])</f>
        <v/>
      </c>
      <c r="BE190" t="str">
        <f t="shared" si="15"/>
        <v/>
      </c>
    </row>
    <row r="191" spans="1:58">
      <c r="A191" t="s">
        <v>271</v>
      </c>
      <c r="B191">
        <v>554</v>
      </c>
      <c r="C191" t="s">
        <v>2146</v>
      </c>
      <c r="D191" t="s">
        <v>792</v>
      </c>
      <c r="E191" t="s">
        <v>797</v>
      </c>
      <c r="F191" t="s">
        <v>814</v>
      </c>
      <c r="G191" t="s">
        <v>1025</v>
      </c>
      <c r="H191" t="s">
        <v>987</v>
      </c>
      <c r="I191" t="s">
        <v>771</v>
      </c>
      <c r="J191" t="s">
        <v>873</v>
      </c>
      <c r="K191" t="str">
        <f>SpaceTypesTable[[#This Row],[Lighting Standard]]&amp;SpaceTypesTable[[#This Row],[Lighting Primary Space Type]]&amp;SpaceTypesTable[[#This Row],[Lighting Secondary Space Type]]</f>
        <v>ASHRAE 189.1-2009Dining AreaFor Family Dining</v>
      </c>
      <c r="N191">
        <f>VLOOKUP(SpaceTypesTable[[#This Row],[LookupColumn]],InteriorLightingTable[],5,FALSE)</f>
        <v>1.8900000000000001</v>
      </c>
      <c r="Q191">
        <v>0</v>
      </c>
      <c r="R191">
        <v>0.7</v>
      </c>
      <c r="S191">
        <v>0.2</v>
      </c>
      <c r="T191" t="s">
        <v>1937</v>
      </c>
      <c r="U191" t="s">
        <v>636</v>
      </c>
      <c r="V191" t="s">
        <v>546</v>
      </c>
      <c r="W191" t="s">
        <v>946</v>
      </c>
      <c r="X191" s="70" t="str">
        <f>SpaceTypesTable[[#This Row],[Ventilation Standard]]&amp;SpaceTypesTable[[#This Row],[Ventilation Primary Space Type]]&amp;SpaceTypesTable[[#This Row],[Ventilation Secondary Space Type]]</f>
        <v>ASHRAE 62.1-1999Food and Beverage ServiceDining Rooms</v>
      </c>
      <c r="Y191">
        <f>VLOOKUP(SpaceTypesTable[[#This Row],[Lookup]],VentilationStandardsTable[],6,FALSE)</f>
        <v>0</v>
      </c>
      <c r="Z191">
        <f>VLOOKUP(SpaceTypesTable[[#This Row],[Lookup]],VentilationStandardsTable[],5,FALSE)</f>
        <v>20</v>
      </c>
      <c r="AA191">
        <f>VLOOKUP(SpaceTypesTable[[#This Row],[Lookup]],VentilationStandardsTable[],7,FALSE)</f>
        <v>0</v>
      </c>
      <c r="AB191">
        <v>67</v>
      </c>
      <c r="AC191" t="s">
        <v>1997</v>
      </c>
      <c r="AD191" t="s">
        <v>1998</v>
      </c>
      <c r="AE191">
        <v>4.4600000000000001E-2</v>
      </c>
      <c r="AF191" t="s">
        <v>1999</v>
      </c>
      <c r="AL191">
        <v>4.0800017566709368</v>
      </c>
      <c r="AM191">
        <v>0.25</v>
      </c>
      <c r="AN191">
        <v>0.3</v>
      </c>
      <c r="AO191">
        <v>0</v>
      </c>
      <c r="AP191" t="s">
        <v>2024</v>
      </c>
      <c r="AQ191" t="s">
        <v>2026</v>
      </c>
      <c r="AR191" t="s">
        <v>2040</v>
      </c>
      <c r="AU191" t="str">
        <f>IF(SpaceTypesTable[[#This Row],[Peak Flow Rate (gal/h)]]=0,"",SpaceTypesTable[[#This Row],[Peak Flow Rate (gal/h)]]/SpaceTypesTable[[#This Row],[area (ft^2)]])</f>
        <v/>
      </c>
      <c r="BE191" t="str">
        <f t="shared" si="15"/>
        <v/>
      </c>
    </row>
    <row r="192" spans="1:58">
      <c r="A192" t="s">
        <v>41</v>
      </c>
      <c r="B192">
        <v>107</v>
      </c>
      <c r="C192" t="s">
        <v>2143</v>
      </c>
      <c r="D192" t="s">
        <v>790</v>
      </c>
      <c r="E192" t="s">
        <v>797</v>
      </c>
      <c r="F192" t="s">
        <v>814</v>
      </c>
      <c r="G192" t="s">
        <v>1025</v>
      </c>
      <c r="K192" t="str">
        <f>SpaceTypesTable[[#This Row],[Lighting Standard]]&amp;SpaceTypesTable[[#This Row],[Lighting Primary Space Type]]&amp;SpaceTypesTable[[#This Row],[Lighting Secondary Space Type]]</f>
        <v/>
      </c>
      <c r="N192">
        <v>2.77</v>
      </c>
      <c r="Q192">
        <v>0</v>
      </c>
      <c r="R192">
        <v>0.7</v>
      </c>
      <c r="S192">
        <v>0.2</v>
      </c>
      <c r="T192" t="s">
        <v>1937</v>
      </c>
      <c r="U192" t="s">
        <v>636</v>
      </c>
      <c r="V192" t="s">
        <v>546</v>
      </c>
      <c r="W192" t="s">
        <v>946</v>
      </c>
      <c r="X192" s="70" t="str">
        <f>SpaceTypesTable[[#This Row],[Ventilation Standard]]&amp;SpaceTypesTable[[#This Row],[Ventilation Primary Space Type]]&amp;SpaceTypesTable[[#This Row],[Ventilation Secondary Space Type]]</f>
        <v>ASHRAE 62.1-1999Food and Beverage ServiceDining Rooms</v>
      </c>
      <c r="Y192">
        <f>VLOOKUP(SpaceTypesTable[[#This Row],[Lookup]],VentilationStandardsTable[],6,FALSE)</f>
        <v>0</v>
      </c>
      <c r="Z192">
        <f>VLOOKUP(SpaceTypesTable[[#This Row],[Lookup]],VentilationStandardsTable[],5,FALSE)</f>
        <v>20</v>
      </c>
      <c r="AA192">
        <f>VLOOKUP(SpaceTypesTable[[#This Row],[Lookup]],VentilationStandardsTable[],7,FALSE)</f>
        <v>0</v>
      </c>
      <c r="AB192">
        <v>67</v>
      </c>
      <c r="AC192" t="s">
        <v>1997</v>
      </c>
      <c r="AD192" t="s">
        <v>1998</v>
      </c>
      <c r="AE192">
        <v>0.22320000000000001</v>
      </c>
      <c r="AF192" t="s">
        <v>1999</v>
      </c>
      <c r="AL192">
        <v>5.6</v>
      </c>
      <c r="AM192">
        <v>0.25</v>
      </c>
      <c r="AN192">
        <v>0.3</v>
      </c>
      <c r="AO192">
        <v>0</v>
      </c>
      <c r="AP192" t="s">
        <v>2024</v>
      </c>
      <c r="AQ192" t="s">
        <v>2026</v>
      </c>
      <c r="AR192" t="s">
        <v>2040</v>
      </c>
      <c r="AU192" t="str">
        <f>IF(SpaceTypesTable[[#This Row],[Peak Flow Rate (gal/h)]]=0,"",SpaceTypesTable[[#This Row],[Peak Flow Rate (gal/h)]]/SpaceTypesTable[[#This Row],[area (ft^2)]])</f>
        <v/>
      </c>
      <c r="BE192" t="str">
        <f t="shared" si="15"/>
        <v/>
      </c>
    </row>
    <row r="193" spans="1:57">
      <c r="C193" t="s">
        <v>2147</v>
      </c>
      <c r="D193" t="s">
        <v>790</v>
      </c>
      <c r="E193" t="s">
        <v>797</v>
      </c>
      <c r="F193" t="s">
        <v>814</v>
      </c>
      <c r="G193" t="s">
        <v>1025</v>
      </c>
      <c r="H193" t="s">
        <v>746</v>
      </c>
      <c r="I193" t="s">
        <v>771</v>
      </c>
      <c r="J193" t="s">
        <v>873</v>
      </c>
      <c r="K193" t="str">
        <f>SpaceTypesTable[[#This Row],[Lighting Standard]]&amp;SpaceTypesTable[[#This Row],[Lighting Primary Space Type]]&amp;SpaceTypesTable[[#This Row],[Lighting Secondary Space Type]]</f>
        <v>ASHRAE 90.1-2007Dining AreaFor Family Dining</v>
      </c>
      <c r="N193">
        <f>VLOOKUP(SpaceTypesTable[[#This Row],[LookupColumn]],InteriorLightingTable[],5,FALSE)</f>
        <v>2.1</v>
      </c>
      <c r="Q193">
        <v>0</v>
      </c>
      <c r="R193">
        <v>0.7</v>
      </c>
      <c r="S193">
        <v>0.2</v>
      </c>
      <c r="T193" t="s">
        <v>1937</v>
      </c>
      <c r="U193" t="s">
        <v>637</v>
      </c>
      <c r="V193" t="s">
        <v>546</v>
      </c>
      <c r="W193" t="s">
        <v>2170</v>
      </c>
      <c r="X193" s="70" t="str">
        <f>SpaceTypesTable[[#This Row],[Ventilation Standard]]&amp;SpaceTypesTable[[#This Row],[Ventilation Primary Space Type]]&amp;SpaceTypesTable[[#This Row],[Ventilation Secondary Space Type]]</f>
        <v>ASHRAE 62.1-2004Food and Beverage ServiceRestaurant dining rooms</v>
      </c>
      <c r="Y193">
        <f>VLOOKUP(SpaceTypesTable[[#This Row],[Lookup]],VentilationStandardsTable[],6,FALSE)</f>
        <v>0.18</v>
      </c>
      <c r="Z193">
        <f>VLOOKUP(SpaceTypesTable[[#This Row],[Lookup]],VentilationStandardsTable[],5,FALSE)</f>
        <v>7.5</v>
      </c>
      <c r="AA193">
        <f>VLOOKUP(SpaceTypesTable[[#This Row],[Lookup]],VentilationStandardsTable[],7,FALSE)</f>
        <v>0</v>
      </c>
      <c r="AB193">
        <v>67</v>
      </c>
      <c r="AC193" t="s">
        <v>1997</v>
      </c>
      <c r="AD193" t="s">
        <v>1998</v>
      </c>
      <c r="AE193">
        <v>4.4600000000000001E-2</v>
      </c>
      <c r="AF193" t="s">
        <v>1999</v>
      </c>
      <c r="AL193">
        <v>4.0800017566709368</v>
      </c>
      <c r="AM193">
        <v>0.25</v>
      </c>
      <c r="AN193">
        <v>0.3</v>
      </c>
      <c r="AO193">
        <v>0</v>
      </c>
      <c r="AP193" t="s">
        <v>2024</v>
      </c>
      <c r="AQ193" t="s">
        <v>2026</v>
      </c>
      <c r="AR193" t="s">
        <v>2040</v>
      </c>
      <c r="AU193" t="str">
        <f>IF(SpaceTypesTable[[#This Row],[Peak Flow Rate (gal/h)]]=0,"",SpaceTypesTable[[#This Row],[Peak Flow Rate (gal/h)]]/SpaceTypesTable[[#This Row],[area (ft^2)]])</f>
        <v/>
      </c>
      <c r="BE193" t="str">
        <f t="shared" si="15"/>
        <v/>
      </c>
    </row>
    <row r="194" spans="1:57">
      <c r="A194" t="s">
        <v>241</v>
      </c>
      <c r="B194">
        <v>538</v>
      </c>
      <c r="C194" s="39" t="s">
        <v>2144</v>
      </c>
      <c r="D194" s="39" t="s">
        <v>790</v>
      </c>
      <c r="E194" s="39" t="s">
        <v>767</v>
      </c>
      <c r="F194" s="39" t="s">
        <v>814</v>
      </c>
      <c r="G194" t="s">
        <v>1025</v>
      </c>
      <c r="K194" t="str">
        <f>SpaceTypesTable[[#This Row],[Lighting Standard]]&amp;SpaceTypesTable[[#This Row],[Lighting Primary Space Type]]&amp;SpaceTypesTable[[#This Row],[Lighting Secondary Space Type]]</f>
        <v/>
      </c>
      <c r="N194">
        <v>2.58</v>
      </c>
      <c r="Q194">
        <v>0</v>
      </c>
      <c r="R194">
        <v>0.7</v>
      </c>
      <c r="S194">
        <v>0.2</v>
      </c>
      <c r="T194" t="s">
        <v>1938</v>
      </c>
      <c r="U194" t="s">
        <v>636</v>
      </c>
      <c r="V194" t="s">
        <v>546</v>
      </c>
      <c r="W194" t="s">
        <v>946</v>
      </c>
      <c r="X194" s="70" t="str">
        <f>SpaceTypesTable[[#This Row],[Ventilation Standard]]&amp;SpaceTypesTable[[#This Row],[Ventilation Primary Space Type]]&amp;SpaceTypesTable[[#This Row],[Ventilation Secondary Space Type]]</f>
        <v>ASHRAE 62.1-1999Food and Beverage ServiceDining Rooms</v>
      </c>
      <c r="Y194">
        <f>VLOOKUP(SpaceTypesTable[[#This Row],[Lookup]],VentilationStandardsTable[],6,FALSE)</f>
        <v>0</v>
      </c>
      <c r="Z194">
        <f>VLOOKUP(SpaceTypesTable[[#This Row],[Lookup]],VentilationStandardsTable[],5,FALSE)</f>
        <v>20</v>
      </c>
      <c r="AA194">
        <f>VLOOKUP(SpaceTypesTable[[#This Row],[Lookup]],VentilationStandardsTable[],7,FALSE)</f>
        <v>0</v>
      </c>
      <c r="AB194">
        <v>10</v>
      </c>
      <c r="AC194" t="s">
        <v>1996</v>
      </c>
      <c r="AD194" t="s">
        <v>1995</v>
      </c>
      <c r="AE194">
        <v>0.22320000000000001</v>
      </c>
      <c r="AF194" t="s">
        <v>2000</v>
      </c>
      <c r="AH194" t="s">
        <v>997</v>
      </c>
      <c r="AI194" t="s">
        <v>997</v>
      </c>
      <c r="AJ194" t="s">
        <v>997</v>
      </c>
      <c r="AL194">
        <v>1</v>
      </c>
      <c r="AM194">
        <v>0</v>
      </c>
      <c r="AN194">
        <v>0.5</v>
      </c>
      <c r="AO194">
        <v>0</v>
      </c>
      <c r="AP194" t="s">
        <v>2025</v>
      </c>
      <c r="AQ194" t="s">
        <v>2058</v>
      </c>
      <c r="AR194" t="s">
        <v>2059</v>
      </c>
      <c r="AU194" t="str">
        <f>IF(SpaceTypesTable[[#This Row],[Peak Flow Rate (gal/h)]]=0,"",SpaceTypesTable[[#This Row],[Peak Flow Rate (gal/h)]]/SpaceTypesTable[[#This Row],[area (ft^2)]])</f>
        <v/>
      </c>
      <c r="BE194" t="str">
        <f t="shared" si="15"/>
        <v/>
      </c>
    </row>
    <row r="195" spans="1:57">
      <c r="A195" t="s">
        <v>230</v>
      </c>
      <c r="B195">
        <v>51</v>
      </c>
      <c r="C195" s="39" t="s">
        <v>2145</v>
      </c>
      <c r="D195" s="39" t="s">
        <v>790</v>
      </c>
      <c r="E195" s="39" t="s">
        <v>767</v>
      </c>
      <c r="F195" s="39" t="s">
        <v>814</v>
      </c>
      <c r="G195" t="s">
        <v>1025</v>
      </c>
      <c r="H195" t="s">
        <v>745</v>
      </c>
      <c r="I195" t="s">
        <v>771</v>
      </c>
      <c r="J195" t="s">
        <v>751</v>
      </c>
      <c r="K195" t="str">
        <f>SpaceTypesTable[[#This Row],[Lighting Standard]]&amp;SpaceTypesTable[[#This Row],[Lighting Primary Space Type]]&amp;SpaceTypesTable[[#This Row],[Lighting Secondary Space Type]]</f>
        <v>ASHRAE 90.1-2004Dining AreaGeneral</v>
      </c>
      <c r="N195">
        <f>VLOOKUP(SpaceTypesTable[[#This Row],[LookupColumn]],InteriorLightingTable[],5,FALSE)</f>
        <v>0.9</v>
      </c>
      <c r="Q195">
        <v>0</v>
      </c>
      <c r="R195">
        <v>0.7</v>
      </c>
      <c r="S195">
        <v>0.2</v>
      </c>
      <c r="T195" t="s">
        <v>1938</v>
      </c>
      <c r="U195" t="s">
        <v>636</v>
      </c>
      <c r="V195" t="s">
        <v>546</v>
      </c>
      <c r="W195" t="s">
        <v>946</v>
      </c>
      <c r="X195" s="70" t="str">
        <f>SpaceTypesTable[[#This Row],[Ventilation Standard]]&amp;SpaceTypesTable[[#This Row],[Ventilation Primary Space Type]]&amp;SpaceTypesTable[[#This Row],[Ventilation Secondary Space Type]]</f>
        <v>ASHRAE 62.1-1999Food and Beverage ServiceDining Rooms</v>
      </c>
      <c r="Y195">
        <f>VLOOKUP(SpaceTypesTable[[#This Row],[Lookup]],VentilationStandardsTable[],6,FALSE)</f>
        <v>0</v>
      </c>
      <c r="Z195">
        <f>VLOOKUP(SpaceTypesTable[[#This Row],[Lookup]],VentilationStandardsTable[],5,FALSE)</f>
        <v>20</v>
      </c>
      <c r="AA195">
        <f>VLOOKUP(SpaceTypesTable[[#This Row],[Lookup]],VentilationStandardsTable[],7,FALSE)</f>
        <v>0</v>
      </c>
      <c r="AB195">
        <v>10</v>
      </c>
      <c r="AC195" t="s">
        <v>1996</v>
      </c>
      <c r="AD195" t="s">
        <v>1995</v>
      </c>
      <c r="AE195">
        <v>5.9499999999999997E-2</v>
      </c>
      <c r="AF195" t="s">
        <v>2000</v>
      </c>
      <c r="AH195" t="s">
        <v>997</v>
      </c>
      <c r="AI195" t="s">
        <v>997</v>
      </c>
      <c r="AJ195" t="s">
        <v>997</v>
      </c>
      <c r="AL195">
        <v>1</v>
      </c>
      <c r="AM195">
        <v>0</v>
      </c>
      <c r="AN195">
        <v>0.5</v>
      </c>
      <c r="AO195">
        <v>0</v>
      </c>
      <c r="AP195" t="s">
        <v>2025</v>
      </c>
      <c r="AQ195" t="s">
        <v>2058</v>
      </c>
      <c r="AR195" t="s">
        <v>2059</v>
      </c>
      <c r="AU195" t="str">
        <f>IF(SpaceTypesTable[[#This Row],[Peak Flow Rate (gal/h)]]=0,"",SpaceTypesTable[[#This Row],[Peak Flow Rate (gal/h)]]/SpaceTypesTable[[#This Row],[area (ft^2)]])</f>
        <v/>
      </c>
      <c r="BE195" t="str">
        <f t="shared" si="15"/>
        <v/>
      </c>
    </row>
    <row r="196" spans="1:57">
      <c r="A196" t="s">
        <v>308</v>
      </c>
      <c r="B196">
        <v>376</v>
      </c>
      <c r="C196" s="39" t="s">
        <v>2146</v>
      </c>
      <c r="D196" s="39" t="s">
        <v>791</v>
      </c>
      <c r="E196" s="39" t="s">
        <v>767</v>
      </c>
      <c r="F196" s="39" t="s">
        <v>814</v>
      </c>
      <c r="G196" t="s">
        <v>1025</v>
      </c>
      <c r="H196" t="s">
        <v>987</v>
      </c>
      <c r="I196" t="s">
        <v>771</v>
      </c>
      <c r="J196" t="s">
        <v>751</v>
      </c>
      <c r="K196" t="str">
        <f>SpaceTypesTable[[#This Row],[Lighting Standard]]&amp;SpaceTypesTable[[#This Row],[Lighting Primary Space Type]]&amp;SpaceTypesTable[[#This Row],[Lighting Secondary Space Type]]</f>
        <v>ASHRAE 189.1-2009Dining AreaGeneral</v>
      </c>
      <c r="N196">
        <f>VLOOKUP(SpaceTypesTable[[#This Row],[LookupColumn]],InteriorLightingTable[],5,FALSE)</f>
        <v>0.81</v>
      </c>
      <c r="Q196">
        <v>0</v>
      </c>
      <c r="R196">
        <v>0.7</v>
      </c>
      <c r="S196">
        <v>0.2</v>
      </c>
      <c r="T196" t="s">
        <v>1938</v>
      </c>
      <c r="U196" t="s">
        <v>636</v>
      </c>
      <c r="V196" t="s">
        <v>546</v>
      </c>
      <c r="W196" t="s">
        <v>946</v>
      </c>
      <c r="X196" s="70" t="str">
        <f>SpaceTypesTable[[#This Row],[Ventilation Standard]]&amp;SpaceTypesTable[[#This Row],[Ventilation Primary Space Type]]&amp;SpaceTypesTable[[#This Row],[Ventilation Secondary Space Type]]</f>
        <v>ASHRAE 62.1-1999Food and Beverage ServiceDining Rooms</v>
      </c>
      <c r="Y196">
        <f>VLOOKUP(SpaceTypesTable[[#This Row],[Lookup]],VentilationStandardsTable[],6,FALSE)</f>
        <v>0</v>
      </c>
      <c r="Z196">
        <f>VLOOKUP(SpaceTypesTable[[#This Row],[Lookup]],VentilationStandardsTable[],5,FALSE)</f>
        <v>20</v>
      </c>
      <c r="AA196">
        <f>VLOOKUP(SpaceTypesTable[[#This Row],[Lookup]],VentilationStandardsTable[],7,FALSE)</f>
        <v>0</v>
      </c>
      <c r="AB196">
        <v>10</v>
      </c>
      <c r="AC196" t="s">
        <v>1996</v>
      </c>
      <c r="AD196" t="s">
        <v>1995</v>
      </c>
      <c r="AE196">
        <v>5.9499999999999997E-2</v>
      </c>
      <c r="AF196" t="s">
        <v>2000</v>
      </c>
      <c r="AH196" t="s">
        <v>997</v>
      </c>
      <c r="AI196" t="s">
        <v>997</v>
      </c>
      <c r="AJ196" t="s">
        <v>997</v>
      </c>
      <c r="AL196">
        <v>0.73</v>
      </c>
      <c r="AM196">
        <v>0</v>
      </c>
      <c r="AN196">
        <v>0.5</v>
      </c>
      <c r="AO196">
        <v>0</v>
      </c>
      <c r="AP196" t="s">
        <v>2025</v>
      </c>
      <c r="AQ196" t="s">
        <v>2058</v>
      </c>
      <c r="AR196" t="s">
        <v>2059</v>
      </c>
      <c r="AU196" t="str">
        <f>IF(SpaceTypesTable[[#This Row],[Peak Flow Rate (gal/h)]]=0,"",SpaceTypesTable[[#This Row],[Peak Flow Rate (gal/h)]]/SpaceTypesTable[[#This Row],[area (ft^2)]])</f>
        <v/>
      </c>
      <c r="BE196" t="str">
        <f t="shared" si="15"/>
        <v/>
      </c>
    </row>
    <row r="197" spans="1:57">
      <c r="A197" t="s">
        <v>219</v>
      </c>
      <c r="B197">
        <v>558</v>
      </c>
      <c r="C197" s="39" t="s">
        <v>2146</v>
      </c>
      <c r="D197" s="39" t="s">
        <v>792</v>
      </c>
      <c r="E197" s="39" t="s">
        <v>767</v>
      </c>
      <c r="F197" s="39" t="s">
        <v>814</v>
      </c>
      <c r="G197" t="s">
        <v>1025</v>
      </c>
      <c r="H197" t="s">
        <v>987</v>
      </c>
      <c r="I197" t="s">
        <v>771</v>
      </c>
      <c r="J197" t="s">
        <v>751</v>
      </c>
      <c r="K197" t="str">
        <f>SpaceTypesTable[[#This Row],[Lighting Standard]]&amp;SpaceTypesTable[[#This Row],[Lighting Primary Space Type]]&amp;SpaceTypesTable[[#This Row],[Lighting Secondary Space Type]]</f>
        <v>ASHRAE 189.1-2009Dining AreaGeneral</v>
      </c>
      <c r="N197">
        <f>VLOOKUP(SpaceTypesTable[[#This Row],[LookupColumn]],InteriorLightingTable[],5,FALSE)</f>
        <v>0.81</v>
      </c>
      <c r="Q197">
        <v>0</v>
      </c>
      <c r="R197">
        <v>0.7</v>
      </c>
      <c r="S197">
        <v>0.2</v>
      </c>
      <c r="T197" t="s">
        <v>1938</v>
      </c>
      <c r="U197" t="s">
        <v>636</v>
      </c>
      <c r="V197" t="s">
        <v>546</v>
      </c>
      <c r="W197" t="s">
        <v>946</v>
      </c>
      <c r="X197" s="70" t="str">
        <f>SpaceTypesTable[[#This Row],[Ventilation Standard]]&amp;SpaceTypesTable[[#This Row],[Ventilation Primary Space Type]]&amp;SpaceTypesTable[[#This Row],[Ventilation Secondary Space Type]]</f>
        <v>ASHRAE 62.1-1999Food and Beverage ServiceDining Rooms</v>
      </c>
      <c r="Y197">
        <f>VLOOKUP(SpaceTypesTable[[#This Row],[Lookup]],VentilationStandardsTable[],6,FALSE)</f>
        <v>0</v>
      </c>
      <c r="Z197">
        <f>VLOOKUP(SpaceTypesTable[[#This Row],[Lookup]],VentilationStandardsTable[],5,FALSE)</f>
        <v>20</v>
      </c>
      <c r="AA197">
        <f>VLOOKUP(SpaceTypesTable[[#This Row],[Lookup]],VentilationStandardsTable[],7,FALSE)</f>
        <v>0</v>
      </c>
      <c r="AB197">
        <v>10</v>
      </c>
      <c r="AC197" t="s">
        <v>1996</v>
      </c>
      <c r="AD197" t="s">
        <v>1995</v>
      </c>
      <c r="AE197">
        <v>4.4600000000000001E-2</v>
      </c>
      <c r="AF197" t="s">
        <v>2000</v>
      </c>
      <c r="AH197" t="s">
        <v>997</v>
      </c>
      <c r="AI197" t="s">
        <v>997</v>
      </c>
      <c r="AJ197" t="s">
        <v>997</v>
      </c>
      <c r="AL197">
        <v>0.73</v>
      </c>
      <c r="AM197">
        <v>0</v>
      </c>
      <c r="AN197">
        <v>0.5</v>
      </c>
      <c r="AO197">
        <v>0</v>
      </c>
      <c r="AP197" t="s">
        <v>2025</v>
      </c>
      <c r="AQ197" t="s">
        <v>2058</v>
      </c>
      <c r="AR197" t="s">
        <v>2059</v>
      </c>
      <c r="AU197" t="str">
        <f>IF(SpaceTypesTable[[#This Row],[Peak Flow Rate (gal/h)]]=0,"",SpaceTypesTable[[#This Row],[Peak Flow Rate (gal/h)]]/SpaceTypesTable[[#This Row],[area (ft^2)]])</f>
        <v/>
      </c>
      <c r="BE197" t="str">
        <f t="shared" si="15"/>
        <v/>
      </c>
    </row>
    <row r="198" spans="1:57">
      <c r="A198" t="s">
        <v>401</v>
      </c>
      <c r="B198">
        <v>400</v>
      </c>
      <c r="C198" s="39" t="s">
        <v>2143</v>
      </c>
      <c r="D198" s="39" t="s">
        <v>790</v>
      </c>
      <c r="E198" s="39" t="s">
        <v>767</v>
      </c>
      <c r="F198" s="39" t="s">
        <v>814</v>
      </c>
      <c r="G198" t="s">
        <v>1025</v>
      </c>
      <c r="K198" t="str">
        <f>SpaceTypesTable[[#This Row],[Lighting Standard]]&amp;SpaceTypesTable[[#This Row],[Lighting Primary Space Type]]&amp;SpaceTypesTable[[#This Row],[Lighting Secondary Space Type]]</f>
        <v/>
      </c>
      <c r="N198">
        <v>2.7700000000000005</v>
      </c>
      <c r="Q198">
        <v>0</v>
      </c>
      <c r="R198">
        <v>0.7</v>
      </c>
      <c r="S198">
        <v>0.2</v>
      </c>
      <c r="T198" t="s">
        <v>1938</v>
      </c>
      <c r="U198" t="s">
        <v>636</v>
      </c>
      <c r="V198" t="s">
        <v>546</v>
      </c>
      <c r="W198" t="s">
        <v>946</v>
      </c>
      <c r="X198" s="70" t="str">
        <f>SpaceTypesTable[[#This Row],[Ventilation Standard]]&amp;SpaceTypesTable[[#This Row],[Ventilation Primary Space Type]]&amp;SpaceTypesTable[[#This Row],[Ventilation Secondary Space Type]]</f>
        <v>ASHRAE 62.1-1999Food and Beverage ServiceDining Rooms</v>
      </c>
      <c r="Y198">
        <f>VLOOKUP(SpaceTypesTable[[#This Row],[Lookup]],VentilationStandardsTable[],6,FALSE)</f>
        <v>0</v>
      </c>
      <c r="Z198">
        <f>VLOOKUP(SpaceTypesTable[[#This Row],[Lookup]],VentilationStandardsTable[],5,FALSE)</f>
        <v>20</v>
      </c>
      <c r="AA198">
        <f>VLOOKUP(SpaceTypesTable[[#This Row],[Lookup]],VentilationStandardsTable[],7,FALSE)</f>
        <v>0</v>
      </c>
      <c r="AB198">
        <v>10</v>
      </c>
      <c r="AC198" t="s">
        <v>1996</v>
      </c>
      <c r="AD198" t="s">
        <v>1995</v>
      </c>
      <c r="AE198">
        <v>0.22320000000000001</v>
      </c>
      <c r="AF198" t="s">
        <v>2000</v>
      </c>
      <c r="AH198" t="s">
        <v>997</v>
      </c>
      <c r="AI198" t="s">
        <v>997</v>
      </c>
      <c r="AJ198" t="s">
        <v>997</v>
      </c>
      <c r="AL198">
        <v>1</v>
      </c>
      <c r="AM198">
        <v>0</v>
      </c>
      <c r="AN198">
        <v>0.5</v>
      </c>
      <c r="AO198">
        <v>0</v>
      </c>
      <c r="AP198" t="s">
        <v>2025</v>
      </c>
      <c r="AQ198" t="s">
        <v>2058</v>
      </c>
      <c r="AR198" t="s">
        <v>2059</v>
      </c>
      <c r="AU198" t="str">
        <f>IF(SpaceTypesTable[[#This Row],[Peak Flow Rate (gal/h)]]=0,"",SpaceTypesTable[[#This Row],[Peak Flow Rate (gal/h)]]/SpaceTypesTable[[#This Row],[area (ft^2)]])</f>
        <v/>
      </c>
      <c r="BE198" t="str">
        <f t="shared" si="15"/>
        <v/>
      </c>
    </row>
    <row r="199" spans="1:57">
      <c r="C199" t="s">
        <v>2147</v>
      </c>
      <c r="D199" t="s">
        <v>790</v>
      </c>
      <c r="E199" s="39" t="s">
        <v>767</v>
      </c>
      <c r="F199" s="39" t="s">
        <v>814</v>
      </c>
      <c r="G199" t="s">
        <v>1025</v>
      </c>
      <c r="H199" t="s">
        <v>746</v>
      </c>
      <c r="I199" t="s">
        <v>771</v>
      </c>
      <c r="J199" t="s">
        <v>751</v>
      </c>
      <c r="K199" t="str">
        <f>SpaceTypesTable[[#This Row],[Lighting Standard]]&amp;SpaceTypesTable[[#This Row],[Lighting Primary Space Type]]&amp;SpaceTypesTable[[#This Row],[Lighting Secondary Space Type]]</f>
        <v>ASHRAE 90.1-2007Dining AreaGeneral</v>
      </c>
      <c r="N199">
        <f>VLOOKUP(SpaceTypesTable[[#This Row],[LookupColumn]],InteriorLightingTable[],5,FALSE)</f>
        <v>0.9</v>
      </c>
      <c r="Q199">
        <v>0</v>
      </c>
      <c r="R199">
        <v>0.7</v>
      </c>
      <c r="S199">
        <v>0.2</v>
      </c>
      <c r="T199" t="s">
        <v>1938</v>
      </c>
      <c r="U199" t="s">
        <v>637</v>
      </c>
      <c r="V199" t="s">
        <v>546</v>
      </c>
      <c r="W199" t="s">
        <v>2171</v>
      </c>
      <c r="X199" s="70" t="str">
        <f>SpaceTypesTable[[#This Row],[Ventilation Standard]]&amp;SpaceTypesTable[[#This Row],[Ventilation Primary Space Type]]&amp;SpaceTypesTable[[#This Row],[Ventilation Secondary Space Type]]</f>
        <v>ASHRAE 62.1-2004Food and Beverage ServiceCafeteria/fast food dining</v>
      </c>
      <c r="Y199">
        <f>VLOOKUP(SpaceTypesTable[[#This Row],[Lookup]],VentilationStandardsTable[],6,FALSE)</f>
        <v>0.18</v>
      </c>
      <c r="Z199">
        <f>VLOOKUP(SpaceTypesTable[[#This Row],[Lookup]],VentilationStandardsTable[],5,FALSE)</f>
        <v>7.5</v>
      </c>
      <c r="AA199">
        <f>VLOOKUP(SpaceTypesTable[[#This Row],[Lookup]],VentilationStandardsTable[],7,FALSE)</f>
        <v>0</v>
      </c>
      <c r="AB199">
        <v>10</v>
      </c>
      <c r="AC199" t="s">
        <v>1996</v>
      </c>
      <c r="AD199" t="s">
        <v>1995</v>
      </c>
      <c r="AE199">
        <v>4.4600000000000001E-2</v>
      </c>
      <c r="AF199" t="s">
        <v>2000</v>
      </c>
      <c r="AH199" t="s">
        <v>997</v>
      </c>
      <c r="AI199" t="s">
        <v>997</v>
      </c>
      <c r="AJ199" t="s">
        <v>997</v>
      </c>
      <c r="AL199">
        <v>0.73</v>
      </c>
      <c r="AM199">
        <v>0</v>
      </c>
      <c r="AN199">
        <v>0.5</v>
      </c>
      <c r="AO199">
        <v>0</v>
      </c>
      <c r="AP199" t="s">
        <v>2025</v>
      </c>
      <c r="AQ199" t="s">
        <v>2058</v>
      </c>
      <c r="AR199" t="s">
        <v>2059</v>
      </c>
      <c r="AU199" t="str">
        <f>IF(SpaceTypesTable[[#This Row],[Peak Flow Rate (gal/h)]]=0,"",SpaceTypesTable[[#This Row],[Peak Flow Rate (gal/h)]]/SpaceTypesTable[[#This Row],[area (ft^2)]])</f>
        <v/>
      </c>
      <c r="BE199" t="str">
        <f t="shared" si="15"/>
        <v/>
      </c>
    </row>
    <row r="200" spans="1:57">
      <c r="C200" t="s">
        <v>2147</v>
      </c>
      <c r="D200" t="s">
        <v>790</v>
      </c>
      <c r="E200" t="s">
        <v>800</v>
      </c>
      <c r="F200" t="s">
        <v>814</v>
      </c>
      <c r="G200" t="s">
        <v>1025</v>
      </c>
      <c r="H200" t="s">
        <v>746</v>
      </c>
      <c r="I200" t="s">
        <v>771</v>
      </c>
      <c r="J200" t="s">
        <v>873</v>
      </c>
      <c r="K200" t="str">
        <f>SpaceTypesTable[[#This Row],[Lighting Standard]]&amp;SpaceTypesTable[[#This Row],[Lighting Primary Space Type]]&amp;SpaceTypesTable[[#This Row],[Lighting Secondary Space Type]]</f>
        <v>ASHRAE 90.1-2007Dining AreaFor Family Dining</v>
      </c>
      <c r="N200">
        <f>VLOOKUP(SpaceTypesTable[[#This Row],[LookupColumn]],InteriorLightingTable[],5,FALSE)</f>
        <v>2.1</v>
      </c>
      <c r="Q200">
        <v>0</v>
      </c>
      <c r="R200">
        <v>0.37</v>
      </c>
      <c r="S200">
        <v>0.2</v>
      </c>
      <c r="T200" t="s">
        <v>1948</v>
      </c>
      <c r="U200" t="s">
        <v>637</v>
      </c>
      <c r="V200" t="s">
        <v>546</v>
      </c>
      <c r="W200" t="s">
        <v>2171</v>
      </c>
      <c r="X200" s="70" t="str">
        <f>SpaceTypesTable[[#This Row],[Ventilation Standard]]&amp;SpaceTypesTable[[#This Row],[Ventilation Primary Space Type]]&amp;SpaceTypesTable[[#This Row],[Ventilation Secondary Space Type]]</f>
        <v>ASHRAE 62.1-2004Food and Beverage ServiceCafeteria/fast food dining</v>
      </c>
      <c r="Y200">
        <f>VLOOKUP(SpaceTypesTable[[#This Row],[Lookup]],VentilationStandardsTable[],6,FALSE)</f>
        <v>0.18</v>
      </c>
      <c r="Z200">
        <f>VLOOKUP(SpaceTypesTable[[#This Row],[Lookup]],VentilationStandardsTable[],5,FALSE)</f>
        <v>7.5</v>
      </c>
      <c r="AA200">
        <f>VLOOKUP(SpaceTypesTable[[#This Row],[Lookup]],VentilationStandardsTable[],7,FALSE)</f>
        <v>0</v>
      </c>
      <c r="AB200">
        <v>67</v>
      </c>
      <c r="AC200" t="s">
        <v>1977</v>
      </c>
      <c r="AD200" t="s">
        <v>2104</v>
      </c>
      <c r="AE200">
        <v>4.4600000000000001E-2</v>
      </c>
      <c r="AF200" t="s">
        <v>2008</v>
      </c>
      <c r="AH200" t="s">
        <v>997</v>
      </c>
      <c r="AI200" t="s">
        <v>997</v>
      </c>
      <c r="AJ200" t="s">
        <v>997</v>
      </c>
      <c r="AL200">
        <v>8.7400037630647009</v>
      </c>
      <c r="AM200">
        <v>0.25</v>
      </c>
      <c r="AN200">
        <v>0.3</v>
      </c>
      <c r="AO200">
        <v>0</v>
      </c>
      <c r="AP200" t="s">
        <v>2065</v>
      </c>
      <c r="AQ200" t="s">
        <v>2033</v>
      </c>
      <c r="AR200" t="s">
        <v>2047</v>
      </c>
      <c r="AU200" t="str">
        <f>IF(SpaceTypesTable[[#This Row],[Peak Flow Rate (gal/h)]]=0,"",SpaceTypesTable[[#This Row],[Peak Flow Rate (gal/h)]]/SpaceTypesTable[[#This Row],[area (ft^2)]])</f>
        <v/>
      </c>
      <c r="BE200" t="str">
        <f t="shared" si="15"/>
        <v/>
      </c>
    </row>
    <row r="201" spans="1:57">
      <c r="A201" t="s">
        <v>280</v>
      </c>
      <c r="B201">
        <v>100</v>
      </c>
      <c r="C201" t="s">
        <v>2144</v>
      </c>
      <c r="D201" t="s">
        <v>790</v>
      </c>
      <c r="E201" t="s">
        <v>800</v>
      </c>
      <c r="F201" t="s">
        <v>814</v>
      </c>
      <c r="G201" t="s">
        <v>1025</v>
      </c>
      <c r="K201" t="str">
        <f>SpaceTypesTable[[#This Row],[Lighting Standard]]&amp;SpaceTypesTable[[#This Row],[Lighting Primary Space Type]]&amp;SpaceTypesTable[[#This Row],[Lighting Secondary Space Type]]</f>
        <v/>
      </c>
      <c r="N201">
        <v>1.44</v>
      </c>
      <c r="Q201">
        <v>0</v>
      </c>
      <c r="R201">
        <v>0.37</v>
      </c>
      <c r="S201">
        <v>0.2</v>
      </c>
      <c r="T201" t="s">
        <v>1948</v>
      </c>
      <c r="U201" t="s">
        <v>636</v>
      </c>
      <c r="V201" t="s">
        <v>546</v>
      </c>
      <c r="W201" t="s">
        <v>548</v>
      </c>
      <c r="X201" s="70" t="str">
        <f>SpaceTypesTable[[#This Row],[Ventilation Standard]]&amp;SpaceTypesTable[[#This Row],[Ventilation Primary Space Type]]&amp;SpaceTypesTable[[#This Row],[Ventilation Secondary Space Type]]</f>
        <v>ASHRAE 62.1-1999Food and Beverage ServiceCafeteria, fast food</v>
      </c>
      <c r="Y201">
        <f>VLOOKUP(SpaceTypesTable[[#This Row],[Lookup]],VentilationStandardsTable[],6,FALSE)</f>
        <v>0</v>
      </c>
      <c r="Z201">
        <f>VLOOKUP(SpaceTypesTable[[#This Row],[Lookup]],VentilationStandardsTable[],5,FALSE)</f>
        <v>20</v>
      </c>
      <c r="AA201">
        <f>VLOOKUP(SpaceTypesTable[[#This Row],[Lookup]],VentilationStandardsTable[],7,FALSE)</f>
        <v>0</v>
      </c>
      <c r="AB201">
        <v>67</v>
      </c>
      <c r="AC201" t="s">
        <v>1977</v>
      </c>
      <c r="AD201" t="s">
        <v>2104</v>
      </c>
      <c r="AE201">
        <v>0.22320000000000001</v>
      </c>
      <c r="AF201" t="s">
        <v>2008</v>
      </c>
      <c r="AH201" t="s">
        <v>997</v>
      </c>
      <c r="AI201" t="s">
        <v>997</v>
      </c>
      <c r="AJ201" t="s">
        <v>997</v>
      </c>
      <c r="AL201">
        <v>12</v>
      </c>
      <c r="AM201">
        <v>0.25</v>
      </c>
      <c r="AN201">
        <v>0.3</v>
      </c>
      <c r="AO201">
        <v>0</v>
      </c>
      <c r="AP201" t="s">
        <v>2065</v>
      </c>
      <c r="AQ201" t="s">
        <v>2033</v>
      </c>
      <c r="AR201" t="s">
        <v>2047</v>
      </c>
      <c r="AU201" t="str">
        <f>IF(SpaceTypesTable[[#This Row],[Peak Flow Rate (gal/h)]]=0,"",SpaceTypesTable[[#This Row],[Peak Flow Rate (gal/h)]]/SpaceTypesTable[[#This Row],[area (ft^2)]])</f>
        <v/>
      </c>
      <c r="BE201" t="str">
        <f t="shared" si="15"/>
        <v/>
      </c>
    </row>
    <row r="202" spans="1:57">
      <c r="A202" t="s">
        <v>513</v>
      </c>
      <c r="B202">
        <v>370</v>
      </c>
      <c r="C202" t="s">
        <v>2145</v>
      </c>
      <c r="D202" t="s">
        <v>790</v>
      </c>
      <c r="E202" t="s">
        <v>800</v>
      </c>
      <c r="F202" t="s">
        <v>814</v>
      </c>
      <c r="G202" t="s">
        <v>1025</v>
      </c>
      <c r="H202" t="s">
        <v>745</v>
      </c>
      <c r="I202" t="s">
        <v>771</v>
      </c>
      <c r="J202" t="s">
        <v>873</v>
      </c>
      <c r="K202" t="str">
        <f>SpaceTypesTable[[#This Row],[Lighting Standard]]&amp;SpaceTypesTable[[#This Row],[Lighting Primary Space Type]]&amp;SpaceTypesTable[[#This Row],[Lighting Secondary Space Type]]</f>
        <v>ASHRAE 90.1-2004Dining AreaFor Family Dining</v>
      </c>
      <c r="N202">
        <f>VLOOKUP(SpaceTypesTable[[#This Row],[LookupColumn]],InteriorLightingTable[],5,FALSE)</f>
        <v>2.1</v>
      </c>
      <c r="Q202">
        <v>0</v>
      </c>
      <c r="R202">
        <v>0.37</v>
      </c>
      <c r="S202">
        <v>0.2</v>
      </c>
      <c r="T202" t="s">
        <v>1948</v>
      </c>
      <c r="U202" t="s">
        <v>636</v>
      </c>
      <c r="V202" t="s">
        <v>546</v>
      </c>
      <c r="W202" t="s">
        <v>548</v>
      </c>
      <c r="X202" s="70" t="str">
        <f>SpaceTypesTable[[#This Row],[Ventilation Standard]]&amp;SpaceTypesTable[[#This Row],[Ventilation Primary Space Type]]&amp;SpaceTypesTable[[#This Row],[Ventilation Secondary Space Type]]</f>
        <v>ASHRAE 62.1-1999Food and Beverage ServiceCafeteria, fast food</v>
      </c>
      <c r="Y202">
        <f>VLOOKUP(SpaceTypesTable[[#This Row],[Lookup]],VentilationStandardsTable[],6,FALSE)</f>
        <v>0</v>
      </c>
      <c r="Z202">
        <f>VLOOKUP(SpaceTypesTable[[#This Row],[Lookup]],VentilationStandardsTable[],5,FALSE)</f>
        <v>20</v>
      </c>
      <c r="AA202">
        <f>VLOOKUP(SpaceTypesTable[[#This Row],[Lookup]],VentilationStandardsTable[],7,FALSE)</f>
        <v>0</v>
      </c>
      <c r="AB202">
        <v>67</v>
      </c>
      <c r="AC202" t="s">
        <v>1977</v>
      </c>
      <c r="AD202" t="s">
        <v>2104</v>
      </c>
      <c r="AE202">
        <v>5.9499999999999997E-2</v>
      </c>
      <c r="AF202" t="s">
        <v>2008</v>
      </c>
      <c r="AH202" t="s">
        <v>997</v>
      </c>
      <c r="AI202" t="s">
        <v>997</v>
      </c>
      <c r="AJ202" t="s">
        <v>997</v>
      </c>
      <c r="AL202">
        <v>12</v>
      </c>
      <c r="AM202">
        <v>0.25</v>
      </c>
      <c r="AN202">
        <v>0.3</v>
      </c>
      <c r="AO202">
        <v>0</v>
      </c>
      <c r="AP202" t="s">
        <v>2065</v>
      </c>
      <c r="AQ202" t="s">
        <v>2033</v>
      </c>
      <c r="AR202" t="s">
        <v>2047</v>
      </c>
      <c r="AU202" t="str">
        <f>IF(SpaceTypesTable[[#This Row],[Peak Flow Rate (gal/h)]]=0,"",SpaceTypesTable[[#This Row],[Peak Flow Rate (gal/h)]]/SpaceTypesTable[[#This Row],[area (ft^2)]])</f>
        <v/>
      </c>
      <c r="BE202" t="str">
        <f t="shared" si="15"/>
        <v/>
      </c>
    </row>
    <row r="203" spans="1:57">
      <c r="A203" t="s">
        <v>440</v>
      </c>
      <c r="B203">
        <v>502</v>
      </c>
      <c r="C203" t="s">
        <v>2146</v>
      </c>
      <c r="D203" t="s">
        <v>791</v>
      </c>
      <c r="E203" t="s">
        <v>800</v>
      </c>
      <c r="F203" t="s">
        <v>814</v>
      </c>
      <c r="G203" t="s">
        <v>1025</v>
      </c>
      <c r="H203" t="s">
        <v>987</v>
      </c>
      <c r="I203" t="s">
        <v>771</v>
      </c>
      <c r="J203" t="s">
        <v>873</v>
      </c>
      <c r="K203" t="str">
        <f>SpaceTypesTable[[#This Row],[Lighting Standard]]&amp;SpaceTypesTable[[#This Row],[Lighting Primary Space Type]]&amp;SpaceTypesTable[[#This Row],[Lighting Secondary Space Type]]</f>
        <v>ASHRAE 189.1-2009Dining AreaFor Family Dining</v>
      </c>
      <c r="N203">
        <f>VLOOKUP(SpaceTypesTable[[#This Row],[LookupColumn]],InteriorLightingTable[],5,FALSE)</f>
        <v>1.8900000000000001</v>
      </c>
      <c r="Q203">
        <v>0</v>
      </c>
      <c r="R203">
        <v>0.37</v>
      </c>
      <c r="S203">
        <v>0.2</v>
      </c>
      <c r="T203" t="s">
        <v>1948</v>
      </c>
      <c r="U203" t="s">
        <v>636</v>
      </c>
      <c r="V203" t="s">
        <v>546</v>
      </c>
      <c r="W203" t="s">
        <v>548</v>
      </c>
      <c r="X203" s="70" t="str">
        <f>SpaceTypesTable[[#This Row],[Ventilation Standard]]&amp;SpaceTypesTable[[#This Row],[Ventilation Primary Space Type]]&amp;SpaceTypesTable[[#This Row],[Ventilation Secondary Space Type]]</f>
        <v>ASHRAE 62.1-1999Food and Beverage ServiceCafeteria, fast food</v>
      </c>
      <c r="Y203">
        <f>VLOOKUP(SpaceTypesTable[[#This Row],[Lookup]],VentilationStandardsTable[],6,FALSE)</f>
        <v>0</v>
      </c>
      <c r="Z203">
        <f>VLOOKUP(SpaceTypesTable[[#This Row],[Lookup]],VentilationStandardsTable[],5,FALSE)</f>
        <v>20</v>
      </c>
      <c r="AA203">
        <f>VLOOKUP(SpaceTypesTable[[#This Row],[Lookup]],VentilationStandardsTable[],7,FALSE)</f>
        <v>0</v>
      </c>
      <c r="AB203">
        <v>67</v>
      </c>
      <c r="AC203" t="s">
        <v>1977</v>
      </c>
      <c r="AD203" t="s">
        <v>2104</v>
      </c>
      <c r="AE203">
        <v>5.9499999999999997E-2</v>
      </c>
      <c r="AF203" t="s">
        <v>2008</v>
      </c>
      <c r="AH203" t="s">
        <v>997</v>
      </c>
      <c r="AI203" t="s">
        <v>997</v>
      </c>
      <c r="AJ203" t="s">
        <v>997</v>
      </c>
      <c r="AL203">
        <v>8.7400037630647009</v>
      </c>
      <c r="AM203">
        <v>0.25</v>
      </c>
      <c r="AN203">
        <v>0.3</v>
      </c>
      <c r="AO203">
        <v>0</v>
      </c>
      <c r="AP203" t="s">
        <v>2065</v>
      </c>
      <c r="AQ203" t="s">
        <v>2033</v>
      </c>
      <c r="AR203" t="s">
        <v>2047</v>
      </c>
      <c r="AU203" t="str">
        <f>IF(SpaceTypesTable[[#This Row],[Peak Flow Rate (gal/h)]]=0,"",SpaceTypesTable[[#This Row],[Peak Flow Rate (gal/h)]]/SpaceTypesTable[[#This Row],[area (ft^2)]])</f>
        <v/>
      </c>
      <c r="BE203" t="str">
        <f t="shared" si="15"/>
        <v/>
      </c>
    </row>
    <row r="204" spans="1:57">
      <c r="A204" t="s">
        <v>73</v>
      </c>
      <c r="B204">
        <v>359</v>
      </c>
      <c r="C204" t="s">
        <v>2146</v>
      </c>
      <c r="D204" t="s">
        <v>792</v>
      </c>
      <c r="E204" t="s">
        <v>800</v>
      </c>
      <c r="F204" t="s">
        <v>814</v>
      </c>
      <c r="G204" t="s">
        <v>1025</v>
      </c>
      <c r="H204" t="s">
        <v>987</v>
      </c>
      <c r="I204" t="s">
        <v>771</v>
      </c>
      <c r="J204" t="s">
        <v>873</v>
      </c>
      <c r="K204" t="str">
        <f>SpaceTypesTable[[#This Row],[Lighting Standard]]&amp;SpaceTypesTable[[#This Row],[Lighting Primary Space Type]]&amp;SpaceTypesTable[[#This Row],[Lighting Secondary Space Type]]</f>
        <v>ASHRAE 189.1-2009Dining AreaFor Family Dining</v>
      </c>
      <c r="N204">
        <f>VLOOKUP(SpaceTypesTable[[#This Row],[LookupColumn]],InteriorLightingTable[],5,FALSE)</f>
        <v>1.8900000000000001</v>
      </c>
      <c r="Q204">
        <v>0</v>
      </c>
      <c r="R204">
        <v>0.37</v>
      </c>
      <c r="S204">
        <v>0.2</v>
      </c>
      <c r="T204" t="s">
        <v>1948</v>
      </c>
      <c r="U204" t="s">
        <v>636</v>
      </c>
      <c r="V204" t="s">
        <v>546</v>
      </c>
      <c r="W204" t="s">
        <v>548</v>
      </c>
      <c r="X204" s="70" t="str">
        <f>SpaceTypesTable[[#This Row],[Ventilation Standard]]&amp;SpaceTypesTable[[#This Row],[Ventilation Primary Space Type]]&amp;SpaceTypesTable[[#This Row],[Ventilation Secondary Space Type]]</f>
        <v>ASHRAE 62.1-1999Food and Beverage ServiceCafeteria, fast food</v>
      </c>
      <c r="Y204">
        <f>VLOOKUP(SpaceTypesTable[[#This Row],[Lookup]],VentilationStandardsTable[],6,FALSE)</f>
        <v>0</v>
      </c>
      <c r="Z204">
        <f>VLOOKUP(SpaceTypesTable[[#This Row],[Lookup]],VentilationStandardsTable[],5,FALSE)</f>
        <v>20</v>
      </c>
      <c r="AA204">
        <f>VLOOKUP(SpaceTypesTable[[#This Row],[Lookup]],VentilationStandardsTable[],7,FALSE)</f>
        <v>0</v>
      </c>
      <c r="AB204">
        <v>67</v>
      </c>
      <c r="AC204" t="s">
        <v>1977</v>
      </c>
      <c r="AD204" t="s">
        <v>2104</v>
      </c>
      <c r="AE204">
        <v>4.4600000000000001E-2</v>
      </c>
      <c r="AF204" t="s">
        <v>2008</v>
      </c>
      <c r="AH204" t="s">
        <v>997</v>
      </c>
      <c r="AI204" t="s">
        <v>997</v>
      </c>
      <c r="AJ204" t="s">
        <v>997</v>
      </c>
      <c r="AL204">
        <v>8.7400037630647009</v>
      </c>
      <c r="AM204">
        <v>0.25</v>
      </c>
      <c r="AN204">
        <v>0.3</v>
      </c>
      <c r="AO204">
        <v>0</v>
      </c>
      <c r="AP204" t="s">
        <v>2065</v>
      </c>
      <c r="AQ204" t="s">
        <v>2033</v>
      </c>
      <c r="AR204" t="s">
        <v>2047</v>
      </c>
      <c r="AU204" t="str">
        <f>IF(SpaceTypesTable[[#This Row],[Peak Flow Rate (gal/h)]]=0,"",SpaceTypesTable[[#This Row],[Peak Flow Rate (gal/h)]]/SpaceTypesTable[[#This Row],[area (ft^2)]])</f>
        <v/>
      </c>
      <c r="BE204" t="str">
        <f t="shared" si="15"/>
        <v/>
      </c>
    </row>
    <row r="205" spans="1:57">
      <c r="A205" t="s">
        <v>274</v>
      </c>
      <c r="B205">
        <v>290</v>
      </c>
      <c r="C205" t="s">
        <v>2143</v>
      </c>
      <c r="D205" t="s">
        <v>790</v>
      </c>
      <c r="E205" t="s">
        <v>800</v>
      </c>
      <c r="F205" t="s">
        <v>814</v>
      </c>
      <c r="G205" t="s">
        <v>1025</v>
      </c>
      <c r="K205" t="str">
        <f>SpaceTypesTable[[#This Row],[Lighting Standard]]&amp;SpaceTypesTable[[#This Row],[Lighting Primary Space Type]]&amp;SpaceTypesTable[[#This Row],[Lighting Secondary Space Type]]</f>
        <v/>
      </c>
      <c r="N205">
        <v>3.7</v>
      </c>
      <c r="Q205">
        <v>0</v>
      </c>
      <c r="R205">
        <v>0.37</v>
      </c>
      <c r="S205">
        <v>0.2</v>
      </c>
      <c r="T205" t="s">
        <v>1948</v>
      </c>
      <c r="U205" t="s">
        <v>636</v>
      </c>
      <c r="V205" t="s">
        <v>546</v>
      </c>
      <c r="W205" t="s">
        <v>548</v>
      </c>
      <c r="X205" s="70" t="str">
        <f>SpaceTypesTable[[#This Row],[Ventilation Standard]]&amp;SpaceTypesTable[[#This Row],[Ventilation Primary Space Type]]&amp;SpaceTypesTable[[#This Row],[Ventilation Secondary Space Type]]</f>
        <v>ASHRAE 62.1-1999Food and Beverage ServiceCafeteria, fast food</v>
      </c>
      <c r="Y205">
        <f>VLOOKUP(SpaceTypesTable[[#This Row],[Lookup]],VentilationStandardsTable[],6,FALSE)</f>
        <v>0</v>
      </c>
      <c r="Z205">
        <f>VLOOKUP(SpaceTypesTable[[#This Row],[Lookup]],VentilationStandardsTable[],5,FALSE)</f>
        <v>20</v>
      </c>
      <c r="AA205">
        <f>VLOOKUP(SpaceTypesTable[[#This Row],[Lookup]],VentilationStandardsTable[],7,FALSE)</f>
        <v>0</v>
      </c>
      <c r="AB205">
        <v>67</v>
      </c>
      <c r="AC205" t="s">
        <v>1977</v>
      </c>
      <c r="AD205" t="s">
        <v>2104</v>
      </c>
      <c r="AE205">
        <v>0.22320000000000001</v>
      </c>
      <c r="AF205" t="s">
        <v>2008</v>
      </c>
      <c r="AH205" t="s">
        <v>997</v>
      </c>
      <c r="AI205" t="s">
        <v>997</v>
      </c>
      <c r="AJ205" t="s">
        <v>997</v>
      </c>
      <c r="AL205">
        <v>12</v>
      </c>
      <c r="AM205">
        <v>0.25</v>
      </c>
      <c r="AN205">
        <v>0.3</v>
      </c>
      <c r="AO205">
        <v>0</v>
      </c>
      <c r="AP205" t="s">
        <v>2065</v>
      </c>
      <c r="AQ205" t="s">
        <v>2033</v>
      </c>
      <c r="AR205" t="s">
        <v>2047</v>
      </c>
      <c r="AU205" t="str">
        <f>IF(SpaceTypesTable[[#This Row],[Peak Flow Rate (gal/h)]]=0,"",SpaceTypesTable[[#This Row],[Peak Flow Rate (gal/h)]]/SpaceTypesTable[[#This Row],[area (ft^2)]])</f>
        <v/>
      </c>
      <c r="BE205" t="str">
        <f t="shared" si="15"/>
        <v/>
      </c>
    </row>
    <row r="206" spans="1:57">
      <c r="C206" t="s">
        <v>2213</v>
      </c>
      <c r="D206" t="s">
        <v>790</v>
      </c>
      <c r="E206" t="s">
        <v>797</v>
      </c>
      <c r="F206" t="s">
        <v>814</v>
      </c>
      <c r="G206" t="s">
        <v>1025</v>
      </c>
      <c r="H206" t="s">
        <v>2195</v>
      </c>
      <c r="I206" t="s">
        <v>771</v>
      </c>
      <c r="J206" t="s">
        <v>873</v>
      </c>
      <c r="K206" t="str">
        <f>SpaceTypesTable[[#This Row],[Lighting Standard]]&amp;SpaceTypesTable[[#This Row],[Lighting Primary Space Type]]&amp;SpaceTypesTable[[#This Row],[Lighting Secondary Space Type]]</f>
        <v>ASHRAE 90.1-2010Dining AreaFor Family Dining</v>
      </c>
      <c r="N206">
        <f>VLOOKUP(SpaceTypesTable[[#This Row],[LookupColumn]],InteriorLightingTable[],5,FALSE)</f>
        <v>0.89</v>
      </c>
      <c r="Q206">
        <v>0</v>
      </c>
      <c r="R206">
        <v>0.7</v>
      </c>
      <c r="S206">
        <v>0.2</v>
      </c>
      <c r="T206" t="s">
        <v>1937</v>
      </c>
      <c r="U206" t="s">
        <v>638</v>
      </c>
      <c r="V206" t="s">
        <v>546</v>
      </c>
      <c r="W206" t="s">
        <v>2170</v>
      </c>
      <c r="X206" s="70" t="str">
        <f>SpaceTypesTable[[#This Row],[Ventilation Standard]]&amp;SpaceTypesTable[[#This Row],[Ventilation Primary Space Type]]&amp;SpaceTypesTable[[#This Row],[Ventilation Secondary Space Type]]</f>
        <v>ASHRAE 62.1-2007Food and Beverage ServiceRestaurant dining rooms</v>
      </c>
      <c r="Y206">
        <f>VLOOKUP(SpaceTypesTable[[#This Row],[Lookup]],VentilationStandardsTable[],6,FALSE)</f>
        <v>0.18</v>
      </c>
      <c r="Z206">
        <f>VLOOKUP(SpaceTypesTable[[#This Row],[Lookup]],VentilationStandardsTable[],5,FALSE)</f>
        <v>7.5</v>
      </c>
      <c r="AA206">
        <f>VLOOKUP(SpaceTypesTable[[#This Row],[Lookup]],VentilationStandardsTable[],7,FALSE)</f>
        <v>0</v>
      </c>
      <c r="AB206">
        <v>67</v>
      </c>
      <c r="AC206" t="s">
        <v>1997</v>
      </c>
      <c r="AD206" t="s">
        <v>1998</v>
      </c>
      <c r="AE206">
        <v>4.4600000000000001E-2</v>
      </c>
      <c r="AF206" t="s">
        <v>1999</v>
      </c>
      <c r="AL206">
        <v>4.0800017566709368</v>
      </c>
      <c r="AM206">
        <v>0.25</v>
      </c>
      <c r="AN206">
        <v>0.3</v>
      </c>
      <c r="AO206">
        <v>0</v>
      </c>
      <c r="AP206" t="s">
        <v>2024</v>
      </c>
      <c r="AQ206" t="s">
        <v>2026</v>
      </c>
      <c r="AR206" t="s">
        <v>2040</v>
      </c>
      <c r="AU206" t="s">
        <v>997</v>
      </c>
      <c r="BE206" t="s">
        <v>997</v>
      </c>
    </row>
    <row r="207" spans="1:57">
      <c r="C207" t="s">
        <v>2213</v>
      </c>
      <c r="D207" t="s">
        <v>790</v>
      </c>
      <c r="E207" s="39" t="s">
        <v>767</v>
      </c>
      <c r="F207" s="39" t="s">
        <v>814</v>
      </c>
      <c r="G207" t="s">
        <v>1025</v>
      </c>
      <c r="H207" t="s">
        <v>2195</v>
      </c>
      <c r="I207" t="s">
        <v>771</v>
      </c>
      <c r="J207" t="s">
        <v>751</v>
      </c>
      <c r="K207" t="str">
        <f>SpaceTypesTable[[#This Row],[Lighting Standard]]&amp;SpaceTypesTable[[#This Row],[Lighting Primary Space Type]]&amp;SpaceTypesTable[[#This Row],[Lighting Secondary Space Type]]</f>
        <v>ASHRAE 90.1-2010Dining AreaGeneral</v>
      </c>
      <c r="N207">
        <f>VLOOKUP(SpaceTypesTable[[#This Row],[LookupColumn]],InteriorLightingTable[],5,FALSE)</f>
        <v>0.65</v>
      </c>
      <c r="Q207">
        <v>0</v>
      </c>
      <c r="R207">
        <v>0.7</v>
      </c>
      <c r="S207">
        <v>0.2</v>
      </c>
      <c r="T207" t="s">
        <v>1938</v>
      </c>
      <c r="U207" t="s">
        <v>638</v>
      </c>
      <c r="V207" t="s">
        <v>546</v>
      </c>
      <c r="W207" t="s">
        <v>2171</v>
      </c>
      <c r="X207" s="70" t="str">
        <f>SpaceTypesTable[[#This Row],[Ventilation Standard]]&amp;SpaceTypesTable[[#This Row],[Ventilation Primary Space Type]]&amp;SpaceTypesTable[[#This Row],[Ventilation Secondary Space Type]]</f>
        <v>ASHRAE 62.1-2007Food and Beverage ServiceCafeteria/fast food dining</v>
      </c>
      <c r="Y207">
        <f>VLOOKUP(SpaceTypesTable[[#This Row],[Lookup]],VentilationStandardsTable[],6,FALSE)</f>
        <v>0.18</v>
      </c>
      <c r="Z207">
        <f>VLOOKUP(SpaceTypesTable[[#This Row],[Lookup]],VentilationStandardsTable[],5,FALSE)</f>
        <v>7.5</v>
      </c>
      <c r="AA207">
        <f>VLOOKUP(SpaceTypesTable[[#This Row],[Lookup]],VentilationStandardsTable[],7,FALSE)</f>
        <v>0</v>
      </c>
      <c r="AB207">
        <v>10</v>
      </c>
      <c r="AC207" t="s">
        <v>1996</v>
      </c>
      <c r="AD207" t="s">
        <v>1995</v>
      </c>
      <c r="AE207">
        <v>4.4600000000000001E-2</v>
      </c>
      <c r="AF207" t="s">
        <v>2000</v>
      </c>
      <c r="AH207" t="s">
        <v>997</v>
      </c>
      <c r="AI207" t="s">
        <v>997</v>
      </c>
      <c r="AJ207" t="s">
        <v>997</v>
      </c>
      <c r="AL207">
        <v>0.73</v>
      </c>
      <c r="AM207">
        <v>0</v>
      </c>
      <c r="AN207">
        <v>0.5</v>
      </c>
      <c r="AO207">
        <v>0</v>
      </c>
      <c r="AP207" t="s">
        <v>2025</v>
      </c>
      <c r="AQ207" t="s">
        <v>2058</v>
      </c>
      <c r="AR207" t="s">
        <v>2059</v>
      </c>
      <c r="AU207" t="s">
        <v>997</v>
      </c>
      <c r="BE207" t="s">
        <v>997</v>
      </c>
    </row>
    <row r="208" spans="1:57">
      <c r="C208" t="s">
        <v>2213</v>
      </c>
      <c r="D208" t="s">
        <v>790</v>
      </c>
      <c r="E208" t="s">
        <v>800</v>
      </c>
      <c r="F208" t="s">
        <v>814</v>
      </c>
      <c r="G208" t="s">
        <v>1025</v>
      </c>
      <c r="H208" t="s">
        <v>2195</v>
      </c>
      <c r="I208" t="s">
        <v>771</v>
      </c>
      <c r="J208" t="s">
        <v>873</v>
      </c>
      <c r="K208" t="str">
        <f>SpaceTypesTable[[#This Row],[Lighting Standard]]&amp;SpaceTypesTable[[#This Row],[Lighting Primary Space Type]]&amp;SpaceTypesTable[[#This Row],[Lighting Secondary Space Type]]</f>
        <v>ASHRAE 90.1-2010Dining AreaFor Family Dining</v>
      </c>
      <c r="N208">
        <f>VLOOKUP(SpaceTypesTable[[#This Row],[LookupColumn]],InteriorLightingTable[],5,FALSE)</f>
        <v>0.89</v>
      </c>
      <c r="Q208">
        <v>0</v>
      </c>
      <c r="R208">
        <v>0.37</v>
      </c>
      <c r="S208">
        <v>0.2</v>
      </c>
      <c r="T208" t="s">
        <v>1948</v>
      </c>
      <c r="U208" t="s">
        <v>638</v>
      </c>
      <c r="V208" t="s">
        <v>546</v>
      </c>
      <c r="W208" t="s">
        <v>2171</v>
      </c>
      <c r="X208" s="70" t="str">
        <f>SpaceTypesTable[[#This Row],[Ventilation Standard]]&amp;SpaceTypesTable[[#This Row],[Ventilation Primary Space Type]]&amp;SpaceTypesTable[[#This Row],[Ventilation Secondary Space Type]]</f>
        <v>ASHRAE 62.1-2007Food and Beverage ServiceCafeteria/fast food dining</v>
      </c>
      <c r="Y208">
        <f>VLOOKUP(SpaceTypesTable[[#This Row],[Lookup]],VentilationStandardsTable[],6,FALSE)</f>
        <v>0.18</v>
      </c>
      <c r="Z208">
        <f>VLOOKUP(SpaceTypesTable[[#This Row],[Lookup]],VentilationStandardsTable[],5,FALSE)</f>
        <v>7.5</v>
      </c>
      <c r="AA208">
        <f>VLOOKUP(SpaceTypesTable[[#This Row],[Lookup]],VentilationStandardsTable[],7,FALSE)</f>
        <v>0</v>
      </c>
      <c r="AB208">
        <v>67</v>
      </c>
      <c r="AC208" t="s">
        <v>1977</v>
      </c>
      <c r="AD208" t="s">
        <v>2104</v>
      </c>
      <c r="AE208">
        <v>4.4600000000000001E-2</v>
      </c>
      <c r="AF208" t="s">
        <v>2008</v>
      </c>
      <c r="AH208" t="s">
        <v>997</v>
      </c>
      <c r="AI208" t="s">
        <v>997</v>
      </c>
      <c r="AJ208" t="s">
        <v>997</v>
      </c>
      <c r="AL208">
        <v>8.7400037630647009</v>
      </c>
      <c r="AM208">
        <v>0.25</v>
      </c>
      <c r="AN208">
        <v>0.3</v>
      </c>
      <c r="AO208">
        <v>0</v>
      </c>
      <c r="AP208" t="s">
        <v>2065</v>
      </c>
      <c r="AQ208" t="s">
        <v>2033</v>
      </c>
      <c r="AR208" t="s">
        <v>2047</v>
      </c>
      <c r="AU208" t="s">
        <v>997</v>
      </c>
      <c r="BE208" t="s">
        <v>997</v>
      </c>
    </row>
    <row r="209" spans="1:57">
      <c r="C209" t="s">
        <v>2147</v>
      </c>
      <c r="D209" t="s">
        <v>790</v>
      </c>
      <c r="E209" t="s">
        <v>793</v>
      </c>
      <c r="F209" t="s">
        <v>816</v>
      </c>
      <c r="G209" t="s">
        <v>1034</v>
      </c>
      <c r="H209" t="s">
        <v>746</v>
      </c>
      <c r="I209" t="s">
        <v>883</v>
      </c>
      <c r="J209" t="s">
        <v>751</v>
      </c>
      <c r="K209" t="str">
        <f>SpaceTypesTable[[#This Row],[Lighting Standard]]&amp;SpaceTypesTable[[#This Row],[Lighting Primary Space Type]]&amp;SpaceTypesTable[[#This Row],[Lighting Secondary Space Type]]</f>
        <v>ASHRAE 90.1-2007Dressing/Locker/Fitting RoomGeneral</v>
      </c>
      <c r="N209">
        <f>VLOOKUP(SpaceTypesTable[[#This Row],[LookupColumn]],InteriorLightingTable[],5,FALSE)</f>
        <v>0.6</v>
      </c>
      <c r="Q209">
        <v>0</v>
      </c>
      <c r="R209">
        <v>0.7</v>
      </c>
      <c r="S209">
        <v>0.2</v>
      </c>
      <c r="T209" t="s">
        <v>1946</v>
      </c>
      <c r="U209" t="s">
        <v>637</v>
      </c>
      <c r="V209" t="s">
        <v>626</v>
      </c>
      <c r="W209" t="s">
        <v>627</v>
      </c>
      <c r="X209" s="70" t="str">
        <f>SpaceTypesTable[[#This Row],[Ventilation Standard]]&amp;SpaceTypesTable[[#This Row],[Ventilation Primary Space Type]]&amp;SpaceTypesTable[[#This Row],[Ventilation Secondary Space Type]]</f>
        <v>ASHRAE 62.1-2004Hospitals, Nursing and Convalescent HomesPatient rooms</v>
      </c>
      <c r="Y209">
        <f>VLOOKUP(SpaceTypesTable[[#This Row],[Lookup]],VentilationStandardsTable[],6,FALSE)</f>
        <v>0</v>
      </c>
      <c r="Z209">
        <f>VLOOKUP(SpaceTypesTable[[#This Row],[Lookup]],VentilationStandardsTable[],5,FALSE)</f>
        <v>25</v>
      </c>
      <c r="AA209">
        <f>VLOOKUP(SpaceTypesTable[[#This Row],[Lookup]],VentilationStandardsTable[],7,FALSE)</f>
        <v>0</v>
      </c>
      <c r="AB209">
        <v>4.6500000000000004</v>
      </c>
      <c r="AC209" t="s">
        <v>1981</v>
      </c>
      <c r="AD209" t="s">
        <v>1988</v>
      </c>
      <c r="AE209">
        <v>4.4600000000000001E-2</v>
      </c>
      <c r="AF209" t="s">
        <v>2006</v>
      </c>
      <c r="AH209" t="s">
        <v>997</v>
      </c>
      <c r="AI209" t="s">
        <v>997</v>
      </c>
      <c r="AJ209" t="s">
        <v>997</v>
      </c>
      <c r="AL209">
        <v>0.80000000000000016</v>
      </c>
      <c r="AM209">
        <v>0</v>
      </c>
      <c r="AN209">
        <v>0.5</v>
      </c>
      <c r="AO209">
        <v>0</v>
      </c>
      <c r="AP209" t="s">
        <v>1925</v>
      </c>
      <c r="AQ209" t="s">
        <v>2031</v>
      </c>
      <c r="AR209" t="s">
        <v>2045</v>
      </c>
      <c r="AU209" t="str">
        <f>IF(SpaceTypesTable[[#This Row],[Peak Flow Rate (gal/h)]]=0,"",SpaceTypesTable[[#This Row],[Peak Flow Rate (gal/h)]]/SpaceTypesTable[[#This Row],[area (ft^2)]])</f>
        <v/>
      </c>
      <c r="BE209" t="str">
        <f t="shared" ref="BE209:BE214" si="16">IF(ISBLANK(BD209),"",BD209/(BA209/AZ209))</f>
        <v/>
      </c>
    </row>
    <row r="210" spans="1:57">
      <c r="A210" t="s">
        <v>265</v>
      </c>
      <c r="B210">
        <v>325</v>
      </c>
      <c r="C210" t="s">
        <v>2144</v>
      </c>
      <c r="D210" t="s">
        <v>790</v>
      </c>
      <c r="E210" t="s">
        <v>793</v>
      </c>
      <c r="F210" t="s">
        <v>816</v>
      </c>
      <c r="G210" t="s">
        <v>1034</v>
      </c>
      <c r="K210" t="str">
        <f>SpaceTypesTable[[#This Row],[Lighting Standard]]&amp;SpaceTypesTable[[#This Row],[Lighting Primary Space Type]]&amp;SpaceTypesTable[[#This Row],[Lighting Secondary Space Type]]</f>
        <v/>
      </c>
      <c r="N210">
        <v>1.8</v>
      </c>
      <c r="Q210">
        <v>0</v>
      </c>
      <c r="R210">
        <v>0.7</v>
      </c>
      <c r="S210">
        <v>0.2</v>
      </c>
      <c r="T210" t="s">
        <v>1946</v>
      </c>
      <c r="U210" t="s">
        <v>636</v>
      </c>
      <c r="V210" t="s">
        <v>944</v>
      </c>
      <c r="W210" t="s">
        <v>563</v>
      </c>
      <c r="X210" s="70" t="str">
        <f>SpaceTypesTable[[#This Row],[Ventilation Standard]]&amp;SpaceTypesTable[[#This Row],[Ventilation Primary Space Type]]&amp;SpaceTypesTable[[#This Row],[Ventilation Secondary Space Type]]</f>
        <v>ASHRAE 62.1-1999Hotels, Motels, Resorts, DormitoriesDormitory sleeping areas</v>
      </c>
      <c r="Y210">
        <f>VLOOKUP(SpaceTypesTable[[#This Row],[Lookup]],VentilationStandardsTable[],6,FALSE)</f>
        <v>0</v>
      </c>
      <c r="Z210">
        <f>VLOOKUP(SpaceTypesTable[[#This Row],[Lookup]],VentilationStandardsTable[],5,FALSE)</f>
        <v>15</v>
      </c>
      <c r="AA210">
        <f>VLOOKUP(SpaceTypesTable[[#This Row],[Lookup]],VentilationStandardsTable[],7,FALSE)</f>
        <v>0</v>
      </c>
      <c r="AB210">
        <v>4.6500000000000004</v>
      </c>
      <c r="AC210" t="s">
        <v>1981</v>
      </c>
      <c r="AD210" t="s">
        <v>1988</v>
      </c>
      <c r="AE210">
        <v>0.22320000000000001</v>
      </c>
      <c r="AF210" t="s">
        <v>2006</v>
      </c>
      <c r="AH210" t="s">
        <v>997</v>
      </c>
      <c r="AI210" t="s">
        <v>997</v>
      </c>
      <c r="AJ210" t="s">
        <v>997</v>
      </c>
      <c r="AL210">
        <v>1.1000000000000001</v>
      </c>
      <c r="AM210">
        <v>0</v>
      </c>
      <c r="AN210">
        <v>0.5</v>
      </c>
      <c r="AO210">
        <v>0</v>
      </c>
      <c r="AP210" t="s">
        <v>1925</v>
      </c>
      <c r="AQ210" t="s">
        <v>2031</v>
      </c>
      <c r="AR210" t="s">
        <v>2045</v>
      </c>
      <c r="AU210" t="str">
        <f>IF(SpaceTypesTable[[#This Row],[Peak Flow Rate (gal/h)]]=0,"",SpaceTypesTable[[#This Row],[Peak Flow Rate (gal/h)]]/SpaceTypesTable[[#This Row],[area (ft^2)]])</f>
        <v/>
      </c>
      <c r="BE210" t="str">
        <f t="shared" si="16"/>
        <v/>
      </c>
    </row>
    <row r="211" spans="1:57">
      <c r="A211" t="s">
        <v>409</v>
      </c>
      <c r="B211">
        <v>484</v>
      </c>
      <c r="C211" t="s">
        <v>2145</v>
      </c>
      <c r="D211" t="s">
        <v>790</v>
      </c>
      <c r="E211" t="s">
        <v>793</v>
      </c>
      <c r="F211" t="s">
        <v>816</v>
      </c>
      <c r="G211" t="s">
        <v>1034</v>
      </c>
      <c r="H211" t="s">
        <v>745</v>
      </c>
      <c r="I211" t="s">
        <v>883</v>
      </c>
      <c r="J211" t="s">
        <v>751</v>
      </c>
      <c r="K211" t="str">
        <f>SpaceTypesTable[[#This Row],[Lighting Standard]]&amp;SpaceTypesTable[[#This Row],[Lighting Primary Space Type]]&amp;SpaceTypesTable[[#This Row],[Lighting Secondary Space Type]]</f>
        <v>ASHRAE 90.1-2004Dressing/Locker/Fitting RoomGeneral</v>
      </c>
      <c r="N211">
        <f>VLOOKUP(SpaceTypesTable[[#This Row],[LookupColumn]],InteriorLightingTable[],5,FALSE)</f>
        <v>0.6</v>
      </c>
      <c r="Q211">
        <v>0</v>
      </c>
      <c r="R211">
        <v>0.7</v>
      </c>
      <c r="S211">
        <v>0.2</v>
      </c>
      <c r="T211" t="s">
        <v>1946</v>
      </c>
      <c r="U211" t="s">
        <v>636</v>
      </c>
      <c r="V211" t="s">
        <v>944</v>
      </c>
      <c r="W211" t="s">
        <v>563</v>
      </c>
      <c r="X211" s="70" t="str">
        <f>SpaceTypesTable[[#This Row],[Ventilation Standard]]&amp;SpaceTypesTable[[#This Row],[Ventilation Primary Space Type]]&amp;SpaceTypesTable[[#This Row],[Ventilation Secondary Space Type]]</f>
        <v>ASHRAE 62.1-1999Hotels, Motels, Resorts, DormitoriesDormitory sleeping areas</v>
      </c>
      <c r="Y211">
        <f>VLOOKUP(SpaceTypesTable[[#This Row],[Lookup]],VentilationStandardsTable[],6,FALSE)</f>
        <v>0</v>
      </c>
      <c r="Z211">
        <f>VLOOKUP(SpaceTypesTable[[#This Row],[Lookup]],VentilationStandardsTable[],5,FALSE)</f>
        <v>15</v>
      </c>
      <c r="AA211">
        <f>VLOOKUP(SpaceTypesTable[[#This Row],[Lookup]],VentilationStandardsTable[],7,FALSE)</f>
        <v>0</v>
      </c>
      <c r="AB211">
        <v>4.6500000000000004</v>
      </c>
      <c r="AC211" t="s">
        <v>1981</v>
      </c>
      <c r="AD211" t="s">
        <v>1988</v>
      </c>
      <c r="AE211">
        <v>5.9499999999999997E-2</v>
      </c>
      <c r="AF211" t="s">
        <v>2006</v>
      </c>
      <c r="AH211" t="s">
        <v>997</v>
      </c>
      <c r="AI211" t="s">
        <v>997</v>
      </c>
      <c r="AJ211" t="s">
        <v>997</v>
      </c>
      <c r="AL211">
        <v>1.1000000000000001</v>
      </c>
      <c r="AM211">
        <v>0</v>
      </c>
      <c r="AN211">
        <v>0.5</v>
      </c>
      <c r="AO211">
        <v>0</v>
      </c>
      <c r="AP211" t="s">
        <v>1925</v>
      </c>
      <c r="AQ211" t="s">
        <v>2031</v>
      </c>
      <c r="AR211" t="s">
        <v>2045</v>
      </c>
      <c r="AU211" t="str">
        <f>IF(SpaceTypesTable[[#This Row],[Peak Flow Rate (gal/h)]]=0,"",SpaceTypesTable[[#This Row],[Peak Flow Rate (gal/h)]]/SpaceTypesTable[[#This Row],[area (ft^2)]])</f>
        <v/>
      </c>
      <c r="BE211" t="str">
        <f t="shared" si="16"/>
        <v/>
      </c>
    </row>
    <row r="212" spans="1:57">
      <c r="A212" t="s">
        <v>295</v>
      </c>
      <c r="B212">
        <v>24</v>
      </c>
      <c r="C212" t="s">
        <v>2146</v>
      </c>
      <c r="D212" t="s">
        <v>791</v>
      </c>
      <c r="E212" t="s">
        <v>793</v>
      </c>
      <c r="F212" t="s">
        <v>816</v>
      </c>
      <c r="G212" t="s">
        <v>1034</v>
      </c>
      <c r="H212" t="s">
        <v>987</v>
      </c>
      <c r="I212" t="s">
        <v>883</v>
      </c>
      <c r="J212" t="s">
        <v>751</v>
      </c>
      <c r="K212" t="str">
        <f>SpaceTypesTable[[#This Row],[Lighting Standard]]&amp;SpaceTypesTable[[#This Row],[Lighting Primary Space Type]]&amp;SpaceTypesTable[[#This Row],[Lighting Secondary Space Type]]</f>
        <v>ASHRAE 189.1-2009Dressing/Locker/Fitting RoomGeneral</v>
      </c>
      <c r="N212">
        <f>VLOOKUP(SpaceTypesTable[[#This Row],[LookupColumn]],InteriorLightingTable[],5,FALSE)</f>
        <v>0.54</v>
      </c>
      <c r="Q212">
        <v>0</v>
      </c>
      <c r="R212">
        <v>0.7</v>
      </c>
      <c r="S212">
        <v>0.2</v>
      </c>
      <c r="T212" t="s">
        <v>1946</v>
      </c>
      <c r="U212" t="s">
        <v>636</v>
      </c>
      <c r="V212" t="s">
        <v>944</v>
      </c>
      <c r="W212" t="s">
        <v>563</v>
      </c>
      <c r="X212" s="70" t="str">
        <f>SpaceTypesTable[[#This Row],[Ventilation Standard]]&amp;SpaceTypesTable[[#This Row],[Ventilation Primary Space Type]]&amp;SpaceTypesTable[[#This Row],[Ventilation Secondary Space Type]]</f>
        <v>ASHRAE 62.1-1999Hotels, Motels, Resorts, DormitoriesDormitory sleeping areas</v>
      </c>
      <c r="Y212">
        <f>VLOOKUP(SpaceTypesTable[[#This Row],[Lookup]],VentilationStandardsTable[],6,FALSE)</f>
        <v>0</v>
      </c>
      <c r="Z212">
        <f>VLOOKUP(SpaceTypesTable[[#This Row],[Lookup]],VentilationStandardsTable[],5,FALSE)</f>
        <v>15</v>
      </c>
      <c r="AA212">
        <f>VLOOKUP(SpaceTypesTable[[#This Row],[Lookup]],VentilationStandardsTable[],7,FALSE)</f>
        <v>0</v>
      </c>
      <c r="AB212">
        <v>4.6500000000000004</v>
      </c>
      <c r="AC212" t="s">
        <v>1981</v>
      </c>
      <c r="AD212" t="s">
        <v>1988</v>
      </c>
      <c r="AE212">
        <v>5.9499999999999997E-2</v>
      </c>
      <c r="AF212" t="s">
        <v>2006</v>
      </c>
      <c r="AH212" t="s">
        <v>997</v>
      </c>
      <c r="AI212" t="s">
        <v>997</v>
      </c>
      <c r="AJ212" t="s">
        <v>997</v>
      </c>
      <c r="AL212">
        <v>0.80000000000000016</v>
      </c>
      <c r="AM212">
        <v>0</v>
      </c>
      <c r="AN212">
        <v>0.5</v>
      </c>
      <c r="AO212">
        <v>0</v>
      </c>
      <c r="AP212" t="s">
        <v>1925</v>
      </c>
      <c r="AQ212" t="s">
        <v>2031</v>
      </c>
      <c r="AR212" t="s">
        <v>2045</v>
      </c>
      <c r="AU212" t="str">
        <f>IF(SpaceTypesTable[[#This Row],[Peak Flow Rate (gal/h)]]=0,"",SpaceTypesTable[[#This Row],[Peak Flow Rate (gal/h)]]/SpaceTypesTable[[#This Row],[area (ft^2)]])</f>
        <v/>
      </c>
      <c r="BE212" t="str">
        <f t="shared" si="16"/>
        <v/>
      </c>
    </row>
    <row r="213" spans="1:57">
      <c r="A213" t="s">
        <v>343</v>
      </c>
      <c r="B213">
        <v>302</v>
      </c>
      <c r="C213" t="s">
        <v>2146</v>
      </c>
      <c r="D213" t="s">
        <v>792</v>
      </c>
      <c r="E213" t="s">
        <v>793</v>
      </c>
      <c r="F213" t="s">
        <v>816</v>
      </c>
      <c r="G213" t="s">
        <v>1034</v>
      </c>
      <c r="H213" t="s">
        <v>987</v>
      </c>
      <c r="I213" t="s">
        <v>883</v>
      </c>
      <c r="J213" t="s">
        <v>751</v>
      </c>
      <c r="K213" t="str">
        <f>SpaceTypesTable[[#This Row],[Lighting Standard]]&amp;SpaceTypesTable[[#This Row],[Lighting Primary Space Type]]&amp;SpaceTypesTable[[#This Row],[Lighting Secondary Space Type]]</f>
        <v>ASHRAE 189.1-2009Dressing/Locker/Fitting RoomGeneral</v>
      </c>
      <c r="N213">
        <f>VLOOKUP(SpaceTypesTable[[#This Row],[LookupColumn]],InteriorLightingTable[],5,FALSE)</f>
        <v>0.54</v>
      </c>
      <c r="Q213">
        <v>0</v>
      </c>
      <c r="R213">
        <v>0.7</v>
      </c>
      <c r="S213">
        <v>0.2</v>
      </c>
      <c r="T213" t="s">
        <v>1946</v>
      </c>
      <c r="U213" t="s">
        <v>636</v>
      </c>
      <c r="V213" t="s">
        <v>944</v>
      </c>
      <c r="W213" t="s">
        <v>563</v>
      </c>
      <c r="X213" s="70" t="str">
        <f>SpaceTypesTable[[#This Row],[Ventilation Standard]]&amp;SpaceTypesTable[[#This Row],[Ventilation Primary Space Type]]&amp;SpaceTypesTable[[#This Row],[Ventilation Secondary Space Type]]</f>
        <v>ASHRAE 62.1-1999Hotels, Motels, Resorts, DormitoriesDormitory sleeping areas</v>
      </c>
      <c r="Y213">
        <f>VLOOKUP(SpaceTypesTable[[#This Row],[Lookup]],VentilationStandardsTable[],6,FALSE)</f>
        <v>0</v>
      </c>
      <c r="Z213">
        <f>VLOOKUP(SpaceTypesTable[[#This Row],[Lookup]],VentilationStandardsTable[],5,FALSE)</f>
        <v>15</v>
      </c>
      <c r="AA213">
        <f>VLOOKUP(SpaceTypesTable[[#This Row],[Lookup]],VentilationStandardsTable[],7,FALSE)</f>
        <v>0</v>
      </c>
      <c r="AB213">
        <v>4.6500000000000004</v>
      </c>
      <c r="AC213" t="s">
        <v>1981</v>
      </c>
      <c r="AD213" t="s">
        <v>1988</v>
      </c>
      <c r="AE213">
        <v>4.4600000000000001E-2</v>
      </c>
      <c r="AF213" t="s">
        <v>2006</v>
      </c>
      <c r="AH213" t="s">
        <v>997</v>
      </c>
      <c r="AI213" t="s">
        <v>997</v>
      </c>
      <c r="AJ213" t="s">
        <v>997</v>
      </c>
      <c r="AL213">
        <v>0.80000000000000016</v>
      </c>
      <c r="AM213">
        <v>0</v>
      </c>
      <c r="AN213">
        <v>0.5</v>
      </c>
      <c r="AO213">
        <v>0</v>
      </c>
      <c r="AP213" t="s">
        <v>1925</v>
      </c>
      <c r="AQ213" t="s">
        <v>2031</v>
      </c>
      <c r="AR213" t="s">
        <v>2045</v>
      </c>
      <c r="AU213" t="str">
        <f>IF(SpaceTypesTable[[#This Row],[Peak Flow Rate (gal/h)]]=0,"",SpaceTypesTable[[#This Row],[Peak Flow Rate (gal/h)]]/SpaceTypesTable[[#This Row],[area (ft^2)]])</f>
        <v/>
      </c>
      <c r="BE213" t="str">
        <f t="shared" si="16"/>
        <v/>
      </c>
    </row>
    <row r="214" spans="1:57">
      <c r="A214" t="s">
        <v>260</v>
      </c>
      <c r="B214">
        <v>547</v>
      </c>
      <c r="C214" s="70" t="s">
        <v>2143</v>
      </c>
      <c r="D214" t="s">
        <v>790</v>
      </c>
      <c r="E214" t="s">
        <v>793</v>
      </c>
      <c r="F214" t="s">
        <v>816</v>
      </c>
      <c r="G214" t="s">
        <v>1034</v>
      </c>
      <c r="K214" t="str">
        <f>SpaceTypesTable[[#This Row],[Lighting Standard]]&amp;SpaceTypesTable[[#This Row],[Lighting Primary Space Type]]&amp;SpaceTypesTable[[#This Row],[Lighting Secondary Space Type]]</f>
        <v/>
      </c>
      <c r="N214">
        <v>1.8</v>
      </c>
      <c r="Q214">
        <v>0</v>
      </c>
      <c r="R214">
        <v>0.7</v>
      </c>
      <c r="S214">
        <v>0.2</v>
      </c>
      <c r="T214" t="s">
        <v>1946</v>
      </c>
      <c r="U214" t="s">
        <v>636</v>
      </c>
      <c r="V214" t="s">
        <v>944</v>
      </c>
      <c r="W214" t="s">
        <v>563</v>
      </c>
      <c r="X214" s="70" t="str">
        <f>SpaceTypesTable[[#This Row],[Ventilation Standard]]&amp;SpaceTypesTable[[#This Row],[Ventilation Primary Space Type]]&amp;SpaceTypesTable[[#This Row],[Ventilation Secondary Space Type]]</f>
        <v>ASHRAE 62.1-1999Hotels, Motels, Resorts, DormitoriesDormitory sleeping areas</v>
      </c>
      <c r="Y214">
        <f>VLOOKUP(SpaceTypesTable[[#This Row],[Lookup]],VentilationStandardsTable[],6,FALSE)</f>
        <v>0</v>
      </c>
      <c r="Z214">
        <f>VLOOKUP(SpaceTypesTable[[#This Row],[Lookup]],VentilationStandardsTable[],5,FALSE)</f>
        <v>15</v>
      </c>
      <c r="AA214">
        <f>VLOOKUP(SpaceTypesTable[[#This Row],[Lookup]],VentilationStandardsTable[],7,FALSE)</f>
        <v>0</v>
      </c>
      <c r="AB214">
        <v>4.6500000000000004</v>
      </c>
      <c r="AC214" t="s">
        <v>1981</v>
      </c>
      <c r="AD214" t="s">
        <v>1988</v>
      </c>
      <c r="AE214">
        <v>0.22320000000000001</v>
      </c>
      <c r="AF214" t="s">
        <v>2006</v>
      </c>
      <c r="AH214" t="s">
        <v>997</v>
      </c>
      <c r="AI214" t="s">
        <v>997</v>
      </c>
      <c r="AJ214" t="s">
        <v>997</v>
      </c>
      <c r="AL214">
        <v>1.1000000000000001</v>
      </c>
      <c r="AM214">
        <v>0</v>
      </c>
      <c r="AN214">
        <v>0.5</v>
      </c>
      <c r="AO214">
        <v>0</v>
      </c>
      <c r="AP214" t="s">
        <v>1925</v>
      </c>
      <c r="AQ214" t="s">
        <v>2031</v>
      </c>
      <c r="AR214" t="s">
        <v>2045</v>
      </c>
      <c r="AU214" t="str">
        <f>IF(SpaceTypesTable[[#This Row],[Peak Flow Rate (gal/h)]]=0,"",SpaceTypesTable[[#This Row],[Peak Flow Rate (gal/h)]]/SpaceTypesTable[[#This Row],[area (ft^2)]])</f>
        <v/>
      </c>
      <c r="BE214" t="str">
        <f t="shared" si="16"/>
        <v/>
      </c>
    </row>
    <row r="215" spans="1:57">
      <c r="C215" s="70" t="s">
        <v>2213</v>
      </c>
      <c r="D215" t="s">
        <v>790</v>
      </c>
      <c r="E215" t="s">
        <v>793</v>
      </c>
      <c r="F215" t="s">
        <v>816</v>
      </c>
      <c r="G215" t="s">
        <v>1034</v>
      </c>
      <c r="H215" t="s">
        <v>2195</v>
      </c>
      <c r="I215" t="s">
        <v>2422</v>
      </c>
      <c r="J215" t="s">
        <v>2423</v>
      </c>
      <c r="K215" t="str">
        <f>SpaceTypesTable[[#This Row],[Lighting Standard]]&amp;SpaceTypesTable[[#This Row],[Lighting Primary Space Type]]&amp;SpaceTypesTable[[#This Row],[Lighting Secondary Space Type]]</f>
        <v>ASHRAE 90.1-2010Dressing/Fitting RoomFor Retail</v>
      </c>
      <c r="N215" s="70">
        <f>VLOOKUP(SpaceTypesTable[[#This Row],[LookupColumn]],InteriorLightingTable[],5,FALSE)</f>
        <v>0.87</v>
      </c>
      <c r="Q215">
        <v>0</v>
      </c>
      <c r="R215">
        <v>0.7</v>
      </c>
      <c r="S215">
        <v>0.2</v>
      </c>
      <c r="T215" t="s">
        <v>1946</v>
      </c>
      <c r="U215" t="s">
        <v>638</v>
      </c>
      <c r="V215" t="s">
        <v>626</v>
      </c>
      <c r="W215" t="s">
        <v>627</v>
      </c>
      <c r="X215" s="70" t="str">
        <f>SpaceTypesTable[[#This Row],[Ventilation Standard]]&amp;SpaceTypesTable[[#This Row],[Ventilation Primary Space Type]]&amp;SpaceTypesTable[[#This Row],[Ventilation Secondary Space Type]]</f>
        <v>ASHRAE 62.1-2007Hospitals, Nursing and Convalescent HomesPatient rooms</v>
      </c>
      <c r="Y215">
        <f>VLOOKUP(SpaceTypesTable[[#This Row],[Lookup]],VentilationStandardsTable[],6,FALSE)</f>
        <v>0</v>
      </c>
      <c r="Z215">
        <f>VLOOKUP(SpaceTypesTable[[#This Row],[Lookup]],VentilationStandardsTable[],5,FALSE)</f>
        <v>25</v>
      </c>
      <c r="AA215">
        <f>VLOOKUP(SpaceTypesTable[[#This Row],[Lookup]],VentilationStandardsTable[],7,FALSE)</f>
        <v>0</v>
      </c>
      <c r="AB215">
        <v>4.6500000000000004</v>
      </c>
      <c r="AC215" t="s">
        <v>1981</v>
      </c>
      <c r="AD215" t="s">
        <v>1988</v>
      </c>
      <c r="AE215">
        <v>4.4600000000000001E-2</v>
      </c>
      <c r="AF215" t="s">
        <v>2006</v>
      </c>
      <c r="AH215" t="s">
        <v>997</v>
      </c>
      <c r="AI215" t="s">
        <v>997</v>
      </c>
      <c r="AJ215" t="s">
        <v>997</v>
      </c>
      <c r="AL215">
        <v>0.80000000000000016</v>
      </c>
      <c r="AM215">
        <v>0</v>
      </c>
      <c r="AN215">
        <v>0.5</v>
      </c>
      <c r="AO215">
        <v>0</v>
      </c>
      <c r="AP215" t="s">
        <v>1925</v>
      </c>
      <c r="AQ215" t="s">
        <v>2031</v>
      </c>
      <c r="AR215" t="s">
        <v>2045</v>
      </c>
      <c r="AU215" t="s">
        <v>997</v>
      </c>
      <c r="BE215" t="s">
        <v>997</v>
      </c>
    </row>
    <row r="216" spans="1:57">
      <c r="C216" s="70" t="s">
        <v>2147</v>
      </c>
      <c r="D216" t="s">
        <v>790</v>
      </c>
      <c r="E216" t="s">
        <v>795</v>
      </c>
      <c r="F216" t="s">
        <v>861</v>
      </c>
      <c r="G216" t="s">
        <v>1036</v>
      </c>
      <c r="H216" t="s">
        <v>746</v>
      </c>
      <c r="I216" t="s">
        <v>770</v>
      </c>
      <c r="J216" t="s">
        <v>751</v>
      </c>
      <c r="K216" t="str">
        <f>SpaceTypesTable[[#This Row],[Lighting Standard]]&amp;SpaceTypesTable[[#This Row],[Lighting Primary Space Type]]&amp;SpaceTypesTable[[#This Row],[Lighting Secondary Space Type]]</f>
        <v>ASHRAE 90.1-2007Active StorageGeneral</v>
      </c>
      <c r="N216">
        <f>VLOOKUP(SpaceTypesTable[[#This Row],[LookupColumn]],InteriorLightingTable[],5,FALSE)</f>
        <v>0.8</v>
      </c>
      <c r="Q216">
        <v>0</v>
      </c>
      <c r="R216">
        <v>0.7</v>
      </c>
      <c r="S216">
        <v>0.2</v>
      </c>
      <c r="T216" t="s">
        <v>1960</v>
      </c>
      <c r="U216" t="s">
        <v>637</v>
      </c>
      <c r="V216" t="s">
        <v>751</v>
      </c>
      <c r="W216" t="s">
        <v>579</v>
      </c>
      <c r="X216" s="70" t="str">
        <f>SpaceTypesTable[[#This Row],[Ventilation Standard]]&amp;SpaceTypesTable[[#This Row],[Ventilation Primary Space Type]]&amp;SpaceTypesTable[[#This Row],[Ventilation Secondary Space Type]]</f>
        <v>ASHRAE 62.1-2004GeneralStorage rooms</v>
      </c>
      <c r="Y216">
        <f>VLOOKUP(SpaceTypesTable[[#This Row],[Lookup]],VentilationStandardsTable[],6,FALSE)</f>
        <v>0.12</v>
      </c>
      <c r="Z216">
        <f>VLOOKUP(SpaceTypesTable[[#This Row],[Lookup]],VentilationStandardsTable[],5,FALSE)</f>
        <v>0</v>
      </c>
      <c r="AA216">
        <f>VLOOKUP(SpaceTypesTable[[#This Row],[Lookup]],VentilationStandardsTable[],7,FALSE)</f>
        <v>0</v>
      </c>
      <c r="AB216">
        <v>3.33</v>
      </c>
      <c r="AC216" t="s">
        <v>1963</v>
      </c>
      <c r="AD216" t="s">
        <v>2109</v>
      </c>
      <c r="AE216">
        <v>4.4600000000000001E-2</v>
      </c>
      <c r="AF216" t="s">
        <v>2013</v>
      </c>
      <c r="AH216" t="s">
        <v>997</v>
      </c>
      <c r="AI216" t="s">
        <v>997</v>
      </c>
      <c r="AJ216" t="s">
        <v>997</v>
      </c>
      <c r="AL216">
        <v>0.54000023250056517</v>
      </c>
      <c r="AM216">
        <v>0</v>
      </c>
      <c r="AN216">
        <v>0.5</v>
      </c>
      <c r="AO216">
        <v>0</v>
      </c>
      <c r="AP216" t="s">
        <v>2015</v>
      </c>
      <c r="AQ216" t="s">
        <v>2038</v>
      </c>
      <c r="AR216" t="s">
        <v>2052</v>
      </c>
      <c r="AU216" t="str">
        <f>IF(SpaceTypesTable[[#This Row],[Peak Flow Rate (gal/h)]]=0,"",SpaceTypesTable[[#This Row],[Peak Flow Rate (gal/h)]]/SpaceTypesTable[[#This Row],[area (ft^2)]])</f>
        <v/>
      </c>
    </row>
    <row r="217" spans="1:57">
      <c r="A217" t="s">
        <v>167</v>
      </c>
      <c r="B217">
        <v>245</v>
      </c>
      <c r="C217" s="70" t="s">
        <v>2144</v>
      </c>
      <c r="D217" t="s">
        <v>790</v>
      </c>
      <c r="E217" t="s">
        <v>795</v>
      </c>
      <c r="F217" t="s">
        <v>861</v>
      </c>
      <c r="G217" t="s">
        <v>1036</v>
      </c>
      <c r="K217" t="str">
        <f>SpaceTypesTable[[#This Row],[Lighting Standard]]&amp;SpaceTypesTable[[#This Row],[Lighting Primary Space Type]]&amp;SpaceTypesTable[[#This Row],[Lighting Secondary Space Type]]</f>
        <v/>
      </c>
      <c r="N217">
        <v>1.1000000000000001</v>
      </c>
      <c r="Q217">
        <v>0</v>
      </c>
      <c r="R217">
        <v>0.7</v>
      </c>
      <c r="S217">
        <v>0.2</v>
      </c>
      <c r="T217" t="s">
        <v>1960</v>
      </c>
      <c r="U217" t="s">
        <v>636</v>
      </c>
      <c r="V217" t="s">
        <v>576</v>
      </c>
      <c r="W217" t="s">
        <v>582</v>
      </c>
      <c r="X217" s="70" t="str">
        <f>SpaceTypesTable[[#This Row],[Ventilation Standard]]&amp;SpaceTypesTable[[#This Row],[Ventilation Primary Space Type]]&amp;SpaceTypesTable[[#This Row],[Ventilation Secondary Space Type]]</f>
        <v>ASHRAE 62.1-1999Retail Stores, Sales Floors, and Show Room FloorsShipping and receiving</v>
      </c>
      <c r="Y217">
        <f>VLOOKUP(SpaceTypesTable[[#This Row],[Lookup]],VentilationStandardsTable[],6,FALSE)</f>
        <v>0.15</v>
      </c>
      <c r="Z217">
        <f>VLOOKUP(SpaceTypesTable[[#This Row],[Lookup]],VentilationStandardsTable[],5,FALSE)</f>
        <v>0</v>
      </c>
      <c r="AA217">
        <f>VLOOKUP(SpaceTypesTable[[#This Row],[Lookup]],VentilationStandardsTable[],7,FALSE)</f>
        <v>0</v>
      </c>
      <c r="AB217">
        <v>3.33</v>
      </c>
      <c r="AC217" t="s">
        <v>1963</v>
      </c>
      <c r="AD217" t="s">
        <v>2109</v>
      </c>
      <c r="AE217">
        <v>0.22320000000000001</v>
      </c>
      <c r="AF217" t="s">
        <v>2013</v>
      </c>
      <c r="AH217" t="s">
        <v>997</v>
      </c>
      <c r="AI217" t="s">
        <v>997</v>
      </c>
      <c r="AJ217" t="s">
        <v>997</v>
      </c>
      <c r="AL217">
        <v>0.75</v>
      </c>
      <c r="AM217">
        <v>0</v>
      </c>
      <c r="AN217">
        <v>0.5</v>
      </c>
      <c r="AO217">
        <v>0</v>
      </c>
      <c r="AP217" t="s">
        <v>2015</v>
      </c>
      <c r="AQ217" t="s">
        <v>2038</v>
      </c>
      <c r="AR217" t="s">
        <v>2052</v>
      </c>
      <c r="AU217" t="str">
        <f>IF(SpaceTypesTable[[#This Row],[Peak Flow Rate (gal/h)]]=0,"",SpaceTypesTable[[#This Row],[Peak Flow Rate (gal/h)]]/SpaceTypesTable[[#This Row],[area (ft^2)]])</f>
        <v/>
      </c>
    </row>
    <row r="218" spans="1:57">
      <c r="A218" t="s">
        <v>37</v>
      </c>
      <c r="B218">
        <v>465</v>
      </c>
      <c r="C218" s="70" t="s">
        <v>2145</v>
      </c>
      <c r="D218" t="s">
        <v>790</v>
      </c>
      <c r="E218" t="s">
        <v>795</v>
      </c>
      <c r="F218" t="s">
        <v>861</v>
      </c>
      <c r="G218" t="s">
        <v>1036</v>
      </c>
      <c r="H218" t="s">
        <v>745</v>
      </c>
      <c r="I218" t="s">
        <v>770</v>
      </c>
      <c r="J218" t="s">
        <v>751</v>
      </c>
      <c r="K218" t="str">
        <f>SpaceTypesTable[[#This Row],[Lighting Standard]]&amp;SpaceTypesTable[[#This Row],[Lighting Primary Space Type]]&amp;SpaceTypesTable[[#This Row],[Lighting Secondary Space Type]]</f>
        <v>ASHRAE 90.1-2004Active StorageGeneral</v>
      </c>
      <c r="N218" s="70">
        <f>VLOOKUP(SpaceTypesTable[[#This Row],[LookupColumn]],InteriorLightingTable[],5,FALSE)</f>
        <v>0.8</v>
      </c>
      <c r="Q218">
        <v>0</v>
      </c>
      <c r="R218">
        <v>0.7</v>
      </c>
      <c r="S218">
        <v>0.2</v>
      </c>
      <c r="T218" t="s">
        <v>1960</v>
      </c>
      <c r="U218" t="s">
        <v>636</v>
      </c>
      <c r="V218" t="s">
        <v>576</v>
      </c>
      <c r="W218" t="s">
        <v>582</v>
      </c>
      <c r="X218" s="70" t="str">
        <f>SpaceTypesTable[[#This Row],[Ventilation Standard]]&amp;SpaceTypesTable[[#This Row],[Ventilation Primary Space Type]]&amp;SpaceTypesTable[[#This Row],[Ventilation Secondary Space Type]]</f>
        <v>ASHRAE 62.1-1999Retail Stores, Sales Floors, and Show Room FloorsShipping and receiving</v>
      </c>
      <c r="Y218">
        <f>VLOOKUP(SpaceTypesTable[[#This Row],[Lookup]],VentilationStandardsTable[],6,FALSE)</f>
        <v>0.15</v>
      </c>
      <c r="Z218">
        <f>VLOOKUP(SpaceTypesTable[[#This Row],[Lookup]],VentilationStandardsTable[],5,FALSE)</f>
        <v>0</v>
      </c>
      <c r="AA218">
        <f>VLOOKUP(SpaceTypesTable[[#This Row],[Lookup]],VentilationStandardsTable[],7,FALSE)</f>
        <v>0</v>
      </c>
      <c r="AB218">
        <v>3.33</v>
      </c>
      <c r="AC218" t="s">
        <v>1963</v>
      </c>
      <c r="AD218" t="s">
        <v>2109</v>
      </c>
      <c r="AE218">
        <v>5.9499999999999997E-2</v>
      </c>
      <c r="AF218" t="s">
        <v>2013</v>
      </c>
      <c r="AH218" t="s">
        <v>997</v>
      </c>
      <c r="AI218" t="s">
        <v>997</v>
      </c>
      <c r="AJ218" t="s">
        <v>997</v>
      </c>
      <c r="AL218">
        <v>0.75</v>
      </c>
      <c r="AM218">
        <v>0</v>
      </c>
      <c r="AN218">
        <v>0.5</v>
      </c>
      <c r="AO218">
        <v>0</v>
      </c>
      <c r="AP218" t="s">
        <v>2015</v>
      </c>
      <c r="AQ218" t="s">
        <v>2038</v>
      </c>
      <c r="AR218" t="s">
        <v>2052</v>
      </c>
      <c r="AU218" t="str">
        <f>IF(SpaceTypesTable[[#This Row],[Peak Flow Rate (gal/h)]]=0,"",SpaceTypesTable[[#This Row],[Peak Flow Rate (gal/h)]]/SpaceTypesTable[[#This Row],[area (ft^2)]])</f>
        <v/>
      </c>
    </row>
    <row r="219" spans="1:57">
      <c r="A219" t="s">
        <v>200</v>
      </c>
      <c r="B219">
        <v>217</v>
      </c>
      <c r="C219" s="70" t="s">
        <v>2146</v>
      </c>
      <c r="D219" t="s">
        <v>791</v>
      </c>
      <c r="E219" t="s">
        <v>795</v>
      </c>
      <c r="F219" t="s">
        <v>861</v>
      </c>
      <c r="G219" t="s">
        <v>1036</v>
      </c>
      <c r="H219" t="s">
        <v>987</v>
      </c>
      <c r="I219" t="s">
        <v>770</v>
      </c>
      <c r="J219" t="s">
        <v>751</v>
      </c>
      <c r="K219" t="str">
        <f>SpaceTypesTable[[#This Row],[Lighting Standard]]&amp;SpaceTypesTable[[#This Row],[Lighting Primary Space Type]]&amp;SpaceTypesTable[[#This Row],[Lighting Secondary Space Type]]</f>
        <v>ASHRAE 189.1-2009Active StorageGeneral</v>
      </c>
      <c r="N219" s="70">
        <f>VLOOKUP(SpaceTypesTable[[#This Row],[LookupColumn]],InteriorLightingTable[],5,FALSE)</f>
        <v>0.72000000000000008</v>
      </c>
      <c r="Q219">
        <v>0</v>
      </c>
      <c r="R219">
        <v>0.7</v>
      </c>
      <c r="S219">
        <v>0.2</v>
      </c>
      <c r="T219" t="s">
        <v>1960</v>
      </c>
      <c r="U219" t="s">
        <v>636</v>
      </c>
      <c r="V219" t="s">
        <v>576</v>
      </c>
      <c r="W219" t="s">
        <v>582</v>
      </c>
      <c r="X219" s="70" t="str">
        <f>SpaceTypesTable[[#This Row],[Ventilation Standard]]&amp;SpaceTypesTable[[#This Row],[Ventilation Primary Space Type]]&amp;SpaceTypesTable[[#This Row],[Ventilation Secondary Space Type]]</f>
        <v>ASHRAE 62.1-1999Retail Stores, Sales Floors, and Show Room FloorsShipping and receiving</v>
      </c>
      <c r="Y219">
        <f>VLOOKUP(SpaceTypesTable[[#This Row],[Lookup]],VentilationStandardsTable[],6,FALSE)</f>
        <v>0.15</v>
      </c>
      <c r="Z219">
        <f>VLOOKUP(SpaceTypesTable[[#This Row],[Lookup]],VentilationStandardsTable[],5,FALSE)</f>
        <v>0</v>
      </c>
      <c r="AA219">
        <f>VLOOKUP(SpaceTypesTable[[#This Row],[Lookup]],VentilationStandardsTable[],7,FALSE)</f>
        <v>0</v>
      </c>
      <c r="AB219">
        <v>3.33</v>
      </c>
      <c r="AC219" t="s">
        <v>1963</v>
      </c>
      <c r="AD219" t="s">
        <v>2109</v>
      </c>
      <c r="AE219">
        <v>5.9499999999999997E-2</v>
      </c>
      <c r="AF219" t="s">
        <v>2013</v>
      </c>
      <c r="AH219" t="s">
        <v>997</v>
      </c>
      <c r="AI219" t="s">
        <v>997</v>
      </c>
      <c r="AJ219" t="s">
        <v>997</v>
      </c>
      <c r="AL219">
        <v>0.54000023250056517</v>
      </c>
      <c r="AM219">
        <v>0</v>
      </c>
      <c r="AN219">
        <v>0.5</v>
      </c>
      <c r="AO219">
        <v>0</v>
      </c>
      <c r="AP219" t="s">
        <v>2015</v>
      </c>
      <c r="AQ219" t="s">
        <v>2038</v>
      </c>
      <c r="AR219" t="s">
        <v>2052</v>
      </c>
      <c r="AU219" t="str">
        <f>IF(SpaceTypesTable[[#This Row],[Peak Flow Rate (gal/h)]]=0,"",SpaceTypesTable[[#This Row],[Peak Flow Rate (gal/h)]]/SpaceTypesTable[[#This Row],[area (ft^2)]])</f>
        <v/>
      </c>
    </row>
    <row r="220" spans="1:57">
      <c r="A220" t="s">
        <v>216</v>
      </c>
      <c r="B220">
        <v>492</v>
      </c>
      <c r="C220" s="70" t="s">
        <v>2146</v>
      </c>
      <c r="D220" t="s">
        <v>792</v>
      </c>
      <c r="E220" t="s">
        <v>795</v>
      </c>
      <c r="F220" t="s">
        <v>861</v>
      </c>
      <c r="G220" t="s">
        <v>1036</v>
      </c>
      <c r="H220" t="s">
        <v>987</v>
      </c>
      <c r="I220" t="s">
        <v>770</v>
      </c>
      <c r="J220" t="s">
        <v>751</v>
      </c>
      <c r="K220" t="str">
        <f>SpaceTypesTable[[#This Row],[Lighting Standard]]&amp;SpaceTypesTable[[#This Row],[Lighting Primary Space Type]]&amp;SpaceTypesTable[[#This Row],[Lighting Secondary Space Type]]</f>
        <v>ASHRAE 189.1-2009Active StorageGeneral</v>
      </c>
      <c r="N220" s="70">
        <f>VLOOKUP(SpaceTypesTable[[#This Row],[LookupColumn]],InteriorLightingTable[],5,FALSE)</f>
        <v>0.72000000000000008</v>
      </c>
      <c r="Q220">
        <v>0</v>
      </c>
      <c r="R220">
        <v>0.7</v>
      </c>
      <c r="S220">
        <v>0.2</v>
      </c>
      <c r="T220" t="s">
        <v>1960</v>
      </c>
      <c r="U220" t="s">
        <v>636</v>
      </c>
      <c r="V220" t="s">
        <v>576</v>
      </c>
      <c r="W220" t="s">
        <v>582</v>
      </c>
      <c r="X220" s="70" t="str">
        <f>SpaceTypesTable[[#This Row],[Ventilation Standard]]&amp;SpaceTypesTable[[#This Row],[Ventilation Primary Space Type]]&amp;SpaceTypesTable[[#This Row],[Ventilation Secondary Space Type]]</f>
        <v>ASHRAE 62.1-1999Retail Stores, Sales Floors, and Show Room FloorsShipping and receiving</v>
      </c>
      <c r="Y220">
        <f>VLOOKUP(SpaceTypesTable[[#This Row],[Lookup]],VentilationStandardsTable[],6,FALSE)</f>
        <v>0.15</v>
      </c>
      <c r="Z220">
        <f>VLOOKUP(SpaceTypesTable[[#This Row],[Lookup]],VentilationStandardsTable[],5,FALSE)</f>
        <v>0</v>
      </c>
      <c r="AA220">
        <f>VLOOKUP(SpaceTypesTable[[#This Row],[Lookup]],VentilationStandardsTable[],7,FALSE)</f>
        <v>0</v>
      </c>
      <c r="AB220">
        <v>3.33</v>
      </c>
      <c r="AC220" t="s">
        <v>1963</v>
      </c>
      <c r="AD220" t="s">
        <v>2109</v>
      </c>
      <c r="AE220">
        <v>4.4600000000000001E-2</v>
      </c>
      <c r="AF220" t="s">
        <v>2013</v>
      </c>
      <c r="AH220" t="s">
        <v>997</v>
      </c>
      <c r="AI220" t="s">
        <v>997</v>
      </c>
      <c r="AJ220" t="s">
        <v>997</v>
      </c>
      <c r="AL220">
        <v>0.54000023250056517</v>
      </c>
      <c r="AM220">
        <v>0</v>
      </c>
      <c r="AN220">
        <v>0.5</v>
      </c>
      <c r="AO220">
        <v>0</v>
      </c>
      <c r="AP220" t="s">
        <v>2015</v>
      </c>
      <c r="AQ220" t="s">
        <v>2038</v>
      </c>
      <c r="AR220" t="s">
        <v>2052</v>
      </c>
      <c r="AU220" t="str">
        <f>IF(SpaceTypesTable[[#This Row],[Peak Flow Rate (gal/h)]]=0,"",SpaceTypesTable[[#This Row],[Peak Flow Rate (gal/h)]]/SpaceTypesTable[[#This Row],[area (ft^2)]])</f>
        <v/>
      </c>
    </row>
    <row r="221" spans="1:57">
      <c r="A221" t="s">
        <v>487</v>
      </c>
      <c r="B221">
        <v>195</v>
      </c>
      <c r="C221" s="70" t="s">
        <v>2143</v>
      </c>
      <c r="D221" t="s">
        <v>790</v>
      </c>
      <c r="E221" t="s">
        <v>795</v>
      </c>
      <c r="F221" t="s">
        <v>861</v>
      </c>
      <c r="G221" t="s">
        <v>1036</v>
      </c>
      <c r="K221" t="str">
        <f>SpaceTypesTable[[#This Row],[Lighting Standard]]&amp;SpaceTypesTable[[#This Row],[Lighting Primary Space Type]]&amp;SpaceTypesTable[[#This Row],[Lighting Secondary Space Type]]</f>
        <v/>
      </c>
      <c r="N221">
        <v>0.77</v>
      </c>
      <c r="Q221">
        <v>0</v>
      </c>
      <c r="R221">
        <v>0.7</v>
      </c>
      <c r="S221">
        <v>0.2</v>
      </c>
      <c r="T221" t="s">
        <v>1960</v>
      </c>
      <c r="U221" t="s">
        <v>636</v>
      </c>
      <c r="V221" t="s">
        <v>576</v>
      </c>
      <c r="W221" t="s">
        <v>582</v>
      </c>
      <c r="X221" s="70" t="str">
        <f>SpaceTypesTable[[#This Row],[Ventilation Standard]]&amp;SpaceTypesTable[[#This Row],[Ventilation Primary Space Type]]&amp;SpaceTypesTable[[#This Row],[Ventilation Secondary Space Type]]</f>
        <v>ASHRAE 62.1-1999Retail Stores, Sales Floors, and Show Room FloorsShipping and receiving</v>
      </c>
      <c r="Y221">
        <f>VLOOKUP(SpaceTypesTable[[#This Row],[Lookup]],VentilationStandardsTable[],6,FALSE)</f>
        <v>0.15</v>
      </c>
      <c r="Z221">
        <f>VLOOKUP(SpaceTypesTable[[#This Row],[Lookup]],VentilationStandardsTable[],5,FALSE)</f>
        <v>0</v>
      </c>
      <c r="AA221">
        <f>VLOOKUP(SpaceTypesTable[[#This Row],[Lookup]],VentilationStandardsTable[],7,FALSE)</f>
        <v>0</v>
      </c>
      <c r="AB221">
        <v>3.33</v>
      </c>
      <c r="AC221" t="s">
        <v>1963</v>
      </c>
      <c r="AD221" t="s">
        <v>2109</v>
      </c>
      <c r="AE221">
        <v>0.22320000000000001</v>
      </c>
      <c r="AF221" t="s">
        <v>2013</v>
      </c>
      <c r="AH221" t="s">
        <v>997</v>
      </c>
      <c r="AI221" t="s">
        <v>997</v>
      </c>
      <c r="AJ221" t="s">
        <v>997</v>
      </c>
      <c r="AL221">
        <v>0.75</v>
      </c>
      <c r="AM221">
        <v>0</v>
      </c>
      <c r="AN221">
        <v>0.5</v>
      </c>
      <c r="AO221">
        <v>0</v>
      </c>
      <c r="AP221" t="s">
        <v>2015</v>
      </c>
      <c r="AQ221" t="s">
        <v>2038</v>
      </c>
      <c r="AR221" t="s">
        <v>2052</v>
      </c>
      <c r="AU221" t="str">
        <f>IF(SpaceTypesTable[[#This Row],[Peak Flow Rate (gal/h)]]=0,"",SpaceTypesTable[[#This Row],[Peak Flow Rate (gal/h)]]/SpaceTypesTable[[#This Row],[area (ft^2)]])</f>
        <v/>
      </c>
    </row>
    <row r="222" spans="1:57">
      <c r="C222" s="70" t="s">
        <v>2213</v>
      </c>
      <c r="D222" t="s">
        <v>790</v>
      </c>
      <c r="E222" t="s">
        <v>795</v>
      </c>
      <c r="F222" t="s">
        <v>861</v>
      </c>
      <c r="G222" t="s">
        <v>1036</v>
      </c>
      <c r="H222" t="s">
        <v>2195</v>
      </c>
      <c r="I222" t="s">
        <v>842</v>
      </c>
      <c r="J222" t="s">
        <v>751</v>
      </c>
      <c r="K222" t="str">
        <f>SpaceTypesTable[[#This Row],[Lighting Standard]]&amp;SpaceTypesTable[[#This Row],[Lighting Primary Space Type]]&amp;SpaceTypesTable[[#This Row],[Lighting Secondary Space Type]]</f>
        <v>ASHRAE 90.1-2010StorageGeneral</v>
      </c>
      <c r="N222">
        <f>VLOOKUP(SpaceTypesTable[[#This Row],[LookupColumn]],InteriorLightingTable[],5,FALSE)</f>
        <v>0.63</v>
      </c>
      <c r="Q222">
        <v>0</v>
      </c>
      <c r="R222">
        <v>0.7</v>
      </c>
      <c r="S222">
        <v>0.2</v>
      </c>
      <c r="T222" t="s">
        <v>1960</v>
      </c>
      <c r="U222" t="s">
        <v>638</v>
      </c>
      <c r="V222" t="s">
        <v>751</v>
      </c>
      <c r="W222" t="s">
        <v>579</v>
      </c>
      <c r="X222" s="70" t="str">
        <f>SpaceTypesTable[[#This Row],[Ventilation Standard]]&amp;SpaceTypesTable[[#This Row],[Ventilation Primary Space Type]]&amp;SpaceTypesTable[[#This Row],[Ventilation Secondary Space Type]]</f>
        <v>ASHRAE 62.1-2007GeneralStorage rooms</v>
      </c>
      <c r="Y222">
        <f>VLOOKUP(SpaceTypesTable[[#This Row],[Lookup]],VentilationStandardsTable[],6,FALSE)</f>
        <v>0.12</v>
      </c>
      <c r="Z222">
        <f>VLOOKUP(SpaceTypesTable[[#This Row],[Lookup]],VentilationStandardsTable[],5,FALSE)</f>
        <v>0</v>
      </c>
      <c r="AA222">
        <f>VLOOKUP(SpaceTypesTable[[#This Row],[Lookup]],VentilationStandardsTable[],7,FALSE)</f>
        <v>0</v>
      </c>
      <c r="AB222">
        <v>3.33</v>
      </c>
      <c r="AC222" t="s">
        <v>1963</v>
      </c>
      <c r="AD222" t="s">
        <v>2109</v>
      </c>
      <c r="AE222">
        <v>4.4600000000000001E-2</v>
      </c>
      <c r="AF222" t="s">
        <v>2013</v>
      </c>
      <c r="AH222" t="s">
        <v>997</v>
      </c>
      <c r="AI222" t="s">
        <v>997</v>
      </c>
      <c r="AJ222" t="s">
        <v>997</v>
      </c>
      <c r="AL222">
        <v>0.54000023250056517</v>
      </c>
      <c r="AM222">
        <v>0</v>
      </c>
      <c r="AN222">
        <v>0.5</v>
      </c>
      <c r="AO222">
        <v>0</v>
      </c>
      <c r="AP222" t="s">
        <v>2015</v>
      </c>
      <c r="AQ222" t="s">
        <v>2038</v>
      </c>
      <c r="AR222" t="s">
        <v>2052</v>
      </c>
      <c r="AU222" t="s">
        <v>997</v>
      </c>
    </row>
    <row r="223" spans="1:57">
      <c r="C223" s="3" t="s">
        <v>2144</v>
      </c>
      <c r="D223" t="s">
        <v>790</v>
      </c>
      <c r="E223" t="s">
        <v>750</v>
      </c>
      <c r="F223" t="s">
        <v>844</v>
      </c>
      <c r="G223" t="s">
        <v>1038</v>
      </c>
      <c r="N223" s="70">
        <v>2.355</v>
      </c>
      <c r="Q223">
        <v>0.4</v>
      </c>
      <c r="R223">
        <v>0.4</v>
      </c>
      <c r="S223">
        <v>0.2</v>
      </c>
      <c r="T223" t="s">
        <v>1046</v>
      </c>
      <c r="U223" t="s">
        <v>636</v>
      </c>
      <c r="V223" t="s">
        <v>565</v>
      </c>
      <c r="W223" t="s">
        <v>967</v>
      </c>
      <c r="X223" s="70" t="str">
        <f>SpaceTypesTable[[#This Row],[Ventilation Standard]]&amp;SpaceTypesTable[[#This Row],[Ventilation Primary Space Type]]&amp;SpaceTypesTable[[#This Row],[Ventilation Secondary Space Type]]</f>
        <v>ASHRAE 62.1-1999OfficesOffice Space</v>
      </c>
      <c r="Y223">
        <f>VLOOKUP(SpaceTypesTable[[#This Row],[Lookup]],VentilationStandardsTable[],6,FALSE)</f>
        <v>0</v>
      </c>
      <c r="Z223">
        <f>VLOOKUP(SpaceTypesTable[[#This Row],[Lookup]],VentilationStandardsTable[],5,FALSE)</f>
        <v>20</v>
      </c>
      <c r="AA223">
        <f>VLOOKUP(SpaceTypesTable[[#This Row],[Lookup]],VentilationStandardsTable[],7,FALSE)</f>
        <v>0</v>
      </c>
      <c r="AB223">
        <v>0</v>
      </c>
      <c r="AD223" t="s">
        <v>1047</v>
      </c>
      <c r="AE223">
        <v>0.22320000000000001</v>
      </c>
      <c r="AF223" t="s">
        <v>1050</v>
      </c>
      <c r="AL223">
        <v>0.27</v>
      </c>
      <c r="AM223">
        <v>0</v>
      </c>
      <c r="AN223">
        <v>0.5</v>
      </c>
      <c r="AO223">
        <v>0</v>
      </c>
      <c r="AP223" t="s">
        <v>1051</v>
      </c>
      <c r="AQ223" t="s">
        <v>2028</v>
      </c>
      <c r="AR223" t="s">
        <v>2042</v>
      </c>
    </row>
    <row r="224" spans="1:57">
      <c r="C224" s="70" t="s">
        <v>2147</v>
      </c>
      <c r="D224" t="s">
        <v>790</v>
      </c>
      <c r="E224" t="s">
        <v>750</v>
      </c>
      <c r="F224" t="s">
        <v>844</v>
      </c>
      <c r="G224" t="s">
        <v>1038</v>
      </c>
      <c r="H224" t="s">
        <v>746</v>
      </c>
      <c r="I224" t="s">
        <v>739</v>
      </c>
      <c r="J224" t="s">
        <v>751</v>
      </c>
      <c r="K224" t="str">
        <f>SpaceTypesTable[[#This Row],[Lighting Standard]]&amp;SpaceTypesTable[[#This Row],[Lighting Primary Space Type]]&amp;SpaceTypesTable[[#This Row],[Lighting Secondary Space Type]]</f>
        <v>ASHRAE 90.1-2007Electrical/MechanicalGeneral</v>
      </c>
      <c r="N224" s="70">
        <f>VLOOKUP(SpaceTypesTable[[#This Row],[LookupColumn]],InteriorLightingTable[],5,FALSE)</f>
        <v>1.5</v>
      </c>
      <c r="Q224">
        <v>0.4</v>
      </c>
      <c r="R224">
        <v>0.4</v>
      </c>
      <c r="S224">
        <v>0.2</v>
      </c>
      <c r="T224" t="s">
        <v>1046</v>
      </c>
      <c r="U224" t="s">
        <v>637</v>
      </c>
      <c r="V224" t="s">
        <v>751</v>
      </c>
      <c r="W224" t="s">
        <v>579</v>
      </c>
      <c r="X224" s="70" t="str">
        <f>SpaceTypesTable[[#This Row],[Ventilation Standard]]&amp;SpaceTypesTable[[#This Row],[Ventilation Primary Space Type]]&amp;SpaceTypesTable[[#This Row],[Ventilation Secondary Space Type]]</f>
        <v>ASHRAE 62.1-2004GeneralStorage rooms</v>
      </c>
      <c r="Y224">
        <f>VLOOKUP(SpaceTypesTable[[#This Row],[Lookup]],VentilationStandardsTable[],6,FALSE)</f>
        <v>0.12</v>
      </c>
      <c r="Z224">
        <f>VLOOKUP(SpaceTypesTable[[#This Row],[Lookup]],VentilationStandardsTable[],5,FALSE)</f>
        <v>0</v>
      </c>
      <c r="AA224">
        <f>VLOOKUP(SpaceTypesTable[[#This Row],[Lookup]],VentilationStandardsTable[],7,FALSE)</f>
        <v>0</v>
      </c>
      <c r="AB224">
        <v>0</v>
      </c>
      <c r="AC224" t="s">
        <v>1983</v>
      </c>
      <c r="AD224" t="s">
        <v>1986</v>
      </c>
      <c r="AE224">
        <v>4.4600000000000001E-2</v>
      </c>
      <c r="AF224" t="s">
        <v>2003</v>
      </c>
      <c r="AL224">
        <v>0.27</v>
      </c>
      <c r="AM224">
        <v>0</v>
      </c>
      <c r="AN224">
        <v>0.5</v>
      </c>
      <c r="AO224">
        <v>0</v>
      </c>
      <c r="AP224" t="s">
        <v>2061</v>
      </c>
      <c r="AQ224" t="s">
        <v>2028</v>
      </c>
      <c r="AR224" t="s">
        <v>2042</v>
      </c>
    </row>
    <row r="225" spans="1:57">
      <c r="C225" s="3" t="s">
        <v>2146</v>
      </c>
      <c r="D225" t="s">
        <v>791</v>
      </c>
      <c r="E225" t="s">
        <v>750</v>
      </c>
      <c r="F225" t="s">
        <v>844</v>
      </c>
      <c r="G225" t="s">
        <v>1038</v>
      </c>
      <c r="H225" t="s">
        <v>987</v>
      </c>
      <c r="I225" t="s">
        <v>739</v>
      </c>
      <c r="J225" t="s">
        <v>751</v>
      </c>
      <c r="K225" t="str">
        <f>SpaceTypesTable[[#This Row],[Lighting Standard]]&amp;SpaceTypesTable[[#This Row],[Lighting Primary Space Type]]&amp;SpaceTypesTable[[#This Row],[Lighting Secondary Space Type]]</f>
        <v>ASHRAE 189.1-2009Electrical/MechanicalGeneral</v>
      </c>
      <c r="N225" s="70">
        <f>VLOOKUP(SpaceTypesTable[[#This Row],[LookupColumn]],InteriorLightingTable[],5,FALSE)</f>
        <v>1.35</v>
      </c>
      <c r="Q225">
        <v>0.4</v>
      </c>
      <c r="R225">
        <v>0.4</v>
      </c>
      <c r="S225">
        <v>0.2</v>
      </c>
      <c r="T225" t="s">
        <v>1046</v>
      </c>
      <c r="U225" t="s">
        <v>636</v>
      </c>
      <c r="V225" t="s">
        <v>565</v>
      </c>
      <c r="W225" t="s">
        <v>967</v>
      </c>
      <c r="X225" s="70" t="str">
        <f>SpaceTypesTable[[#This Row],[Ventilation Standard]]&amp;SpaceTypesTable[[#This Row],[Ventilation Primary Space Type]]&amp;SpaceTypesTable[[#This Row],[Ventilation Secondary Space Type]]</f>
        <v>ASHRAE 62.1-1999OfficesOffice Space</v>
      </c>
      <c r="Y225">
        <f>VLOOKUP(SpaceTypesTable[[#This Row],[Lookup]],VentilationStandardsTable[],6,FALSE)</f>
        <v>0</v>
      </c>
      <c r="Z225">
        <f>VLOOKUP(SpaceTypesTable[[#This Row],[Lookup]],VentilationStandardsTable[],5,FALSE)</f>
        <v>20</v>
      </c>
      <c r="AA225">
        <f>VLOOKUP(SpaceTypesTable[[#This Row],[Lookup]],VentilationStandardsTable[],7,FALSE)</f>
        <v>0</v>
      </c>
      <c r="AB225">
        <v>0</v>
      </c>
      <c r="AD225" t="s">
        <v>1047</v>
      </c>
      <c r="AE225">
        <v>5.9499999999999997E-2</v>
      </c>
      <c r="AF225" t="s">
        <v>1050</v>
      </c>
      <c r="AL225">
        <v>0.27</v>
      </c>
      <c r="AM225">
        <v>0</v>
      </c>
      <c r="AN225">
        <v>0.5</v>
      </c>
      <c r="AO225">
        <v>0</v>
      </c>
      <c r="AP225" t="s">
        <v>1051</v>
      </c>
      <c r="AQ225" t="s">
        <v>2028</v>
      </c>
      <c r="AR225" t="s">
        <v>2042</v>
      </c>
    </row>
    <row r="226" spans="1:57">
      <c r="C226" s="3" t="s">
        <v>2146</v>
      </c>
      <c r="D226" t="s">
        <v>792</v>
      </c>
      <c r="E226" t="s">
        <v>750</v>
      </c>
      <c r="F226" t="s">
        <v>844</v>
      </c>
      <c r="G226" t="s">
        <v>1038</v>
      </c>
      <c r="H226" t="s">
        <v>987</v>
      </c>
      <c r="I226" t="s">
        <v>739</v>
      </c>
      <c r="J226" t="s">
        <v>751</v>
      </c>
      <c r="K226" t="str">
        <f>SpaceTypesTable[[#This Row],[Lighting Standard]]&amp;SpaceTypesTable[[#This Row],[Lighting Primary Space Type]]&amp;SpaceTypesTable[[#This Row],[Lighting Secondary Space Type]]</f>
        <v>ASHRAE 189.1-2009Electrical/MechanicalGeneral</v>
      </c>
      <c r="N226">
        <f>VLOOKUP(SpaceTypesTable[[#This Row],[LookupColumn]],InteriorLightingTable[],5,FALSE)</f>
        <v>1.35</v>
      </c>
      <c r="Q226">
        <v>0.4</v>
      </c>
      <c r="R226">
        <v>0.4</v>
      </c>
      <c r="S226">
        <v>0.2</v>
      </c>
      <c r="T226" t="s">
        <v>1046</v>
      </c>
      <c r="U226" t="s">
        <v>636</v>
      </c>
      <c r="V226" t="s">
        <v>565</v>
      </c>
      <c r="W226" t="s">
        <v>967</v>
      </c>
      <c r="X226" s="70" t="str">
        <f>SpaceTypesTable[[#This Row],[Ventilation Standard]]&amp;SpaceTypesTable[[#This Row],[Ventilation Primary Space Type]]&amp;SpaceTypesTable[[#This Row],[Ventilation Secondary Space Type]]</f>
        <v>ASHRAE 62.1-1999OfficesOffice Space</v>
      </c>
      <c r="Y226">
        <f>VLOOKUP(SpaceTypesTable[[#This Row],[Lookup]],VentilationStandardsTable[],6,FALSE)</f>
        <v>0</v>
      </c>
      <c r="Z226">
        <f>VLOOKUP(SpaceTypesTable[[#This Row],[Lookup]],VentilationStandardsTable[],5,FALSE)</f>
        <v>20</v>
      </c>
      <c r="AA226">
        <f>VLOOKUP(SpaceTypesTable[[#This Row],[Lookup]],VentilationStandardsTable[],7,FALSE)</f>
        <v>0</v>
      </c>
      <c r="AB226">
        <v>0</v>
      </c>
      <c r="AD226" t="s">
        <v>1047</v>
      </c>
      <c r="AE226">
        <v>4.4600000000000001E-2</v>
      </c>
      <c r="AF226" t="s">
        <v>1050</v>
      </c>
      <c r="AL226">
        <v>0.27</v>
      </c>
      <c r="AM226">
        <v>0</v>
      </c>
      <c r="AN226">
        <v>0.5</v>
      </c>
      <c r="AO226">
        <v>0</v>
      </c>
      <c r="AP226" t="s">
        <v>1051</v>
      </c>
      <c r="AQ226" t="s">
        <v>2028</v>
      </c>
      <c r="AR226" t="s">
        <v>2042</v>
      </c>
    </row>
    <row r="227" spans="1:57">
      <c r="C227" s="70" t="s">
        <v>2145</v>
      </c>
      <c r="D227" t="s">
        <v>790</v>
      </c>
      <c r="E227" t="s">
        <v>750</v>
      </c>
      <c r="F227" t="s">
        <v>844</v>
      </c>
      <c r="G227" t="s">
        <v>1038</v>
      </c>
      <c r="H227" t="s">
        <v>745</v>
      </c>
      <c r="I227" t="s">
        <v>739</v>
      </c>
      <c r="J227" t="s">
        <v>751</v>
      </c>
      <c r="K227" t="str">
        <f>SpaceTypesTable[[#This Row],[Lighting Standard]]&amp;SpaceTypesTable[[#This Row],[Lighting Primary Space Type]]&amp;SpaceTypesTable[[#This Row],[Lighting Secondary Space Type]]</f>
        <v>ASHRAE 90.1-2004Electrical/MechanicalGeneral</v>
      </c>
      <c r="N227">
        <f>VLOOKUP(SpaceTypesTable[[#This Row],[LookupColumn]],InteriorLightingTable[],5,FALSE)</f>
        <v>1.5</v>
      </c>
      <c r="Q227">
        <v>0.4</v>
      </c>
      <c r="R227">
        <v>0.4</v>
      </c>
      <c r="S227">
        <v>0.2</v>
      </c>
      <c r="T227" t="s">
        <v>1046</v>
      </c>
      <c r="U227" t="s">
        <v>636</v>
      </c>
      <c r="V227" t="s">
        <v>565</v>
      </c>
      <c r="W227" t="s">
        <v>967</v>
      </c>
      <c r="X227" s="70" t="str">
        <f>SpaceTypesTable[[#This Row],[Ventilation Standard]]&amp;SpaceTypesTable[[#This Row],[Ventilation Primary Space Type]]&amp;SpaceTypesTable[[#This Row],[Ventilation Secondary Space Type]]</f>
        <v>ASHRAE 62.1-1999OfficesOffice Space</v>
      </c>
      <c r="Y227">
        <f>VLOOKUP(SpaceTypesTable[[#This Row],[Lookup]],VentilationStandardsTable[],6,FALSE)</f>
        <v>0</v>
      </c>
      <c r="Z227">
        <f>VLOOKUP(SpaceTypesTable[[#This Row],[Lookup]],VentilationStandardsTable[],5,FALSE)</f>
        <v>20</v>
      </c>
      <c r="AA227">
        <f>VLOOKUP(SpaceTypesTable[[#This Row],[Lookup]],VentilationStandardsTable[],7,FALSE)</f>
        <v>0</v>
      </c>
      <c r="AB227">
        <v>0</v>
      </c>
      <c r="AD227" t="s">
        <v>1047</v>
      </c>
      <c r="AE227">
        <v>5.9499999999999997E-2</v>
      </c>
      <c r="AF227" t="s">
        <v>1050</v>
      </c>
      <c r="AL227">
        <v>0.27</v>
      </c>
      <c r="AM227">
        <v>0</v>
      </c>
      <c r="AN227">
        <v>0.5</v>
      </c>
      <c r="AO227">
        <v>0</v>
      </c>
      <c r="AP227" t="s">
        <v>1051</v>
      </c>
      <c r="AQ227" t="s">
        <v>2028</v>
      </c>
      <c r="AR227" t="s">
        <v>2042</v>
      </c>
    </row>
    <row r="228" spans="1:57">
      <c r="C228" s="46" t="s">
        <v>2143</v>
      </c>
      <c r="D228" t="s">
        <v>790</v>
      </c>
      <c r="E228" t="s">
        <v>750</v>
      </c>
      <c r="F228" t="s">
        <v>844</v>
      </c>
      <c r="G228" t="s">
        <v>1038</v>
      </c>
      <c r="N228" s="70">
        <v>2.85</v>
      </c>
      <c r="Q228">
        <v>0.4</v>
      </c>
      <c r="R228">
        <v>0.4</v>
      </c>
      <c r="S228">
        <v>0.2</v>
      </c>
      <c r="T228" t="s">
        <v>1046</v>
      </c>
      <c r="U228" t="s">
        <v>636</v>
      </c>
      <c r="V228" t="s">
        <v>565</v>
      </c>
      <c r="W228" t="s">
        <v>967</v>
      </c>
      <c r="X228" s="70" t="str">
        <f>SpaceTypesTable[[#This Row],[Ventilation Standard]]&amp;SpaceTypesTable[[#This Row],[Ventilation Primary Space Type]]&amp;SpaceTypesTable[[#This Row],[Ventilation Secondary Space Type]]</f>
        <v>ASHRAE 62.1-1999OfficesOffice Space</v>
      </c>
      <c r="Y228">
        <f>VLOOKUP(SpaceTypesTable[[#This Row],[Lookup]],VentilationStandardsTable[],6,FALSE)</f>
        <v>0</v>
      </c>
      <c r="Z228">
        <f>VLOOKUP(SpaceTypesTable[[#This Row],[Lookup]],VentilationStandardsTable[],5,FALSE)</f>
        <v>20</v>
      </c>
      <c r="AA228">
        <f>VLOOKUP(SpaceTypesTable[[#This Row],[Lookup]],VentilationStandardsTable[],7,FALSE)</f>
        <v>0</v>
      </c>
      <c r="AB228">
        <v>0</v>
      </c>
      <c r="AD228" t="s">
        <v>1047</v>
      </c>
      <c r="AE228">
        <v>0.22320000000000001</v>
      </c>
      <c r="AF228" t="s">
        <v>1050</v>
      </c>
      <c r="AL228">
        <v>0.27</v>
      </c>
      <c r="AM228">
        <v>0</v>
      </c>
      <c r="AN228">
        <v>0.5</v>
      </c>
      <c r="AO228">
        <v>0</v>
      </c>
      <c r="AP228" t="s">
        <v>1051</v>
      </c>
      <c r="AQ228" t="s">
        <v>2028</v>
      </c>
      <c r="AR228" t="s">
        <v>2042</v>
      </c>
    </row>
    <row r="229" spans="1:57">
      <c r="A229" t="s">
        <v>169</v>
      </c>
      <c r="B229">
        <v>535</v>
      </c>
      <c r="C229" s="70" t="s">
        <v>2144</v>
      </c>
      <c r="D229" t="s">
        <v>790</v>
      </c>
      <c r="E229" t="s">
        <v>793</v>
      </c>
      <c r="F229" t="s">
        <v>844</v>
      </c>
      <c r="G229" t="s">
        <v>1038</v>
      </c>
      <c r="K229" t="str">
        <f>SpaceTypesTable[[#This Row],[Lighting Standard]]&amp;SpaceTypesTable[[#This Row],[Lighting Primary Space Type]]&amp;SpaceTypesTable[[#This Row],[Lighting Secondary Space Type]]</f>
        <v/>
      </c>
      <c r="N229" s="70">
        <v>0.7</v>
      </c>
      <c r="Q229">
        <v>0</v>
      </c>
      <c r="R229">
        <v>0.7</v>
      </c>
      <c r="S229">
        <v>0.2</v>
      </c>
      <c r="T229" t="s">
        <v>1946</v>
      </c>
      <c r="U229" t="s">
        <v>943</v>
      </c>
      <c r="V229" t="s">
        <v>768</v>
      </c>
      <c r="W229" t="s">
        <v>920</v>
      </c>
      <c r="X229" s="70" t="str">
        <f>SpaceTypesTable[[#This Row],[Ventilation Standard]]&amp;SpaceTypesTable[[#This Row],[Ventilation Primary Space Type]]&amp;SpaceTypesTable[[#This Row],[Ventilation Secondary Space Type]]</f>
        <v>GGHC v2.2Health CareMechanical Equipment Room</v>
      </c>
      <c r="Y229">
        <f>VLOOKUP(SpaceTypesTable[[#This Row],[Lookup]],VentilationStandardsTable[],6,FALSE)</f>
        <v>0.15</v>
      </c>
      <c r="Z229">
        <f>VLOOKUP(SpaceTypesTable[[#This Row],[Lookup]],VentilationStandardsTable[],5,FALSE)</f>
        <v>0</v>
      </c>
      <c r="AA229">
        <f>VLOOKUP(SpaceTypesTable[[#This Row],[Lookup]],VentilationStandardsTable[],7,FALSE)</f>
        <v>0</v>
      </c>
      <c r="AB229">
        <v>0</v>
      </c>
      <c r="AC229" t="s">
        <v>1981</v>
      </c>
      <c r="AD229" t="s">
        <v>1988</v>
      </c>
      <c r="AE229">
        <v>0.22320000000000001</v>
      </c>
      <c r="AF229" t="s">
        <v>2006</v>
      </c>
      <c r="AH229" t="s">
        <v>997</v>
      </c>
      <c r="AI229" t="s">
        <v>997</v>
      </c>
      <c r="AJ229" t="s">
        <v>997</v>
      </c>
      <c r="AL229">
        <v>5</v>
      </c>
      <c r="AM229">
        <v>0</v>
      </c>
      <c r="AN229">
        <v>0.3</v>
      </c>
      <c r="AO229">
        <v>0.7</v>
      </c>
      <c r="AP229" t="s">
        <v>1925</v>
      </c>
      <c r="AQ229" t="s">
        <v>2031</v>
      </c>
      <c r="AR229" t="s">
        <v>2045</v>
      </c>
      <c r="AU229" t="str">
        <f>IF(SpaceTypesTable[[#This Row],[Peak Flow Rate (gal/h)]]=0,"",SpaceTypesTable[[#This Row],[Peak Flow Rate (gal/h)]]/SpaceTypesTable[[#This Row],[area (ft^2)]])</f>
        <v/>
      </c>
      <c r="BE229" t="str">
        <f t="shared" ref="BE229:BE234" si="17">IF(ISBLANK(BD229),"",BD229/(BA229/AZ229))</f>
        <v/>
      </c>
    </row>
    <row r="230" spans="1:57">
      <c r="A230" t="s">
        <v>36</v>
      </c>
      <c r="B230">
        <v>86</v>
      </c>
      <c r="C230" s="70" t="s">
        <v>2145</v>
      </c>
      <c r="D230" t="s">
        <v>790</v>
      </c>
      <c r="E230" t="s">
        <v>793</v>
      </c>
      <c r="F230" t="s">
        <v>844</v>
      </c>
      <c r="G230" t="s">
        <v>1038</v>
      </c>
      <c r="H230" t="s">
        <v>745</v>
      </c>
      <c r="I230" t="s">
        <v>739</v>
      </c>
      <c r="J230" t="s">
        <v>751</v>
      </c>
      <c r="K230" t="str">
        <f>SpaceTypesTable[[#This Row],[Lighting Standard]]&amp;SpaceTypesTable[[#This Row],[Lighting Primary Space Type]]&amp;SpaceTypesTable[[#This Row],[Lighting Secondary Space Type]]</f>
        <v>ASHRAE 90.1-2004Electrical/MechanicalGeneral</v>
      </c>
      <c r="N230" s="70">
        <f>VLOOKUP(SpaceTypesTable[[#This Row],[LookupColumn]],InteriorLightingTable[],5,FALSE)</f>
        <v>1.5</v>
      </c>
      <c r="Q230">
        <v>0</v>
      </c>
      <c r="R230">
        <v>0.7</v>
      </c>
      <c r="S230">
        <v>0.2</v>
      </c>
      <c r="T230" t="s">
        <v>1946</v>
      </c>
      <c r="U230" t="s">
        <v>943</v>
      </c>
      <c r="V230" t="s">
        <v>768</v>
      </c>
      <c r="W230" t="s">
        <v>920</v>
      </c>
      <c r="X230" s="70" t="str">
        <f>SpaceTypesTable[[#This Row],[Ventilation Standard]]&amp;SpaceTypesTable[[#This Row],[Ventilation Primary Space Type]]&amp;SpaceTypesTable[[#This Row],[Ventilation Secondary Space Type]]</f>
        <v>GGHC v2.2Health CareMechanical Equipment Room</v>
      </c>
      <c r="Y230">
        <f>VLOOKUP(SpaceTypesTable[[#This Row],[Lookup]],VentilationStandardsTable[],6,FALSE)</f>
        <v>0.15</v>
      </c>
      <c r="Z230">
        <f>VLOOKUP(SpaceTypesTable[[#This Row],[Lookup]],VentilationStandardsTable[],5,FALSE)</f>
        <v>0</v>
      </c>
      <c r="AA230">
        <f>VLOOKUP(SpaceTypesTable[[#This Row],[Lookup]],VentilationStandardsTable[],7,FALSE)</f>
        <v>0</v>
      </c>
      <c r="AB230">
        <v>0</v>
      </c>
      <c r="AC230" t="s">
        <v>1981</v>
      </c>
      <c r="AD230" t="s">
        <v>1988</v>
      </c>
      <c r="AE230">
        <v>5.9499999999999997E-2</v>
      </c>
      <c r="AF230" t="s">
        <v>2006</v>
      </c>
      <c r="AH230" t="s">
        <v>997</v>
      </c>
      <c r="AI230" t="s">
        <v>997</v>
      </c>
      <c r="AJ230" t="s">
        <v>997</v>
      </c>
      <c r="AL230">
        <v>5</v>
      </c>
      <c r="AM230">
        <v>0</v>
      </c>
      <c r="AN230">
        <v>0.3</v>
      </c>
      <c r="AO230">
        <v>0.7</v>
      </c>
      <c r="AP230" t="s">
        <v>1925</v>
      </c>
      <c r="AQ230" t="s">
        <v>2031</v>
      </c>
      <c r="AR230" t="s">
        <v>2045</v>
      </c>
      <c r="AU230" t="str">
        <f>IF(SpaceTypesTable[[#This Row],[Peak Flow Rate (gal/h)]]=0,"",SpaceTypesTable[[#This Row],[Peak Flow Rate (gal/h)]]/SpaceTypesTable[[#This Row],[area (ft^2)]])</f>
        <v/>
      </c>
      <c r="BE230" t="str">
        <f t="shared" si="17"/>
        <v/>
      </c>
    </row>
    <row r="231" spans="1:57">
      <c r="A231" t="s">
        <v>210</v>
      </c>
      <c r="B231">
        <v>226</v>
      </c>
      <c r="C231" s="70" t="s">
        <v>2146</v>
      </c>
      <c r="D231" t="s">
        <v>791</v>
      </c>
      <c r="E231" t="s">
        <v>793</v>
      </c>
      <c r="F231" t="s">
        <v>844</v>
      </c>
      <c r="G231" t="s">
        <v>1038</v>
      </c>
      <c r="H231" t="s">
        <v>987</v>
      </c>
      <c r="I231" t="s">
        <v>739</v>
      </c>
      <c r="J231" t="s">
        <v>751</v>
      </c>
      <c r="K231" t="str">
        <f>SpaceTypesTable[[#This Row],[Lighting Standard]]&amp;SpaceTypesTable[[#This Row],[Lighting Primary Space Type]]&amp;SpaceTypesTable[[#This Row],[Lighting Secondary Space Type]]</f>
        <v>ASHRAE 189.1-2009Electrical/MechanicalGeneral</v>
      </c>
      <c r="N231">
        <f>VLOOKUP(SpaceTypesTable[[#This Row],[LookupColumn]],InteriorLightingTable[],5,FALSE)</f>
        <v>1.35</v>
      </c>
      <c r="Q231">
        <v>0</v>
      </c>
      <c r="R231">
        <v>0.7</v>
      </c>
      <c r="S231">
        <v>0.2</v>
      </c>
      <c r="T231" t="s">
        <v>1946</v>
      </c>
      <c r="U231" t="s">
        <v>943</v>
      </c>
      <c r="V231" t="s">
        <v>768</v>
      </c>
      <c r="W231" t="s">
        <v>920</v>
      </c>
      <c r="X231" s="70" t="str">
        <f>SpaceTypesTable[[#This Row],[Ventilation Standard]]&amp;SpaceTypesTable[[#This Row],[Ventilation Primary Space Type]]&amp;SpaceTypesTable[[#This Row],[Ventilation Secondary Space Type]]</f>
        <v>GGHC v2.2Health CareMechanical Equipment Room</v>
      </c>
      <c r="Y231">
        <f>VLOOKUP(SpaceTypesTable[[#This Row],[Lookup]],VentilationStandardsTable[],6,FALSE)</f>
        <v>0.15</v>
      </c>
      <c r="Z231">
        <f>VLOOKUP(SpaceTypesTable[[#This Row],[Lookup]],VentilationStandardsTable[],5,FALSE)</f>
        <v>0</v>
      </c>
      <c r="AA231">
        <f>VLOOKUP(SpaceTypesTable[[#This Row],[Lookup]],VentilationStandardsTable[],7,FALSE)</f>
        <v>0</v>
      </c>
      <c r="AB231">
        <v>0</v>
      </c>
      <c r="AC231" t="s">
        <v>1981</v>
      </c>
      <c r="AD231" t="s">
        <v>1988</v>
      </c>
      <c r="AE231">
        <v>5.9499999999999997E-2</v>
      </c>
      <c r="AF231" t="s">
        <v>2006</v>
      </c>
      <c r="AH231" t="s">
        <v>997</v>
      </c>
      <c r="AI231" t="s">
        <v>997</v>
      </c>
      <c r="AJ231" t="s">
        <v>997</v>
      </c>
      <c r="AL231">
        <v>3.64</v>
      </c>
      <c r="AM231">
        <v>0</v>
      </c>
      <c r="AN231">
        <v>0.3</v>
      </c>
      <c r="AO231">
        <v>0.7</v>
      </c>
      <c r="AP231" t="s">
        <v>1925</v>
      </c>
      <c r="AQ231" t="s">
        <v>2031</v>
      </c>
      <c r="AR231" t="s">
        <v>2045</v>
      </c>
      <c r="AU231" t="str">
        <f>IF(SpaceTypesTable[[#This Row],[Peak Flow Rate (gal/h)]]=0,"",SpaceTypesTable[[#This Row],[Peak Flow Rate (gal/h)]]/SpaceTypesTable[[#This Row],[area (ft^2)]])</f>
        <v/>
      </c>
      <c r="BE231" t="str">
        <f t="shared" si="17"/>
        <v/>
      </c>
    </row>
    <row r="232" spans="1:57">
      <c r="A232" t="s">
        <v>69</v>
      </c>
      <c r="B232">
        <v>368</v>
      </c>
      <c r="C232" s="70" t="s">
        <v>2146</v>
      </c>
      <c r="D232" t="s">
        <v>792</v>
      </c>
      <c r="E232" t="s">
        <v>793</v>
      </c>
      <c r="F232" t="s">
        <v>844</v>
      </c>
      <c r="G232" t="s">
        <v>1038</v>
      </c>
      <c r="H232" t="s">
        <v>987</v>
      </c>
      <c r="I232" t="s">
        <v>739</v>
      </c>
      <c r="J232" t="s">
        <v>751</v>
      </c>
      <c r="K232" t="str">
        <f>SpaceTypesTable[[#This Row],[Lighting Standard]]&amp;SpaceTypesTable[[#This Row],[Lighting Primary Space Type]]&amp;SpaceTypesTable[[#This Row],[Lighting Secondary Space Type]]</f>
        <v>ASHRAE 189.1-2009Electrical/MechanicalGeneral</v>
      </c>
      <c r="N232">
        <f>VLOOKUP(SpaceTypesTable[[#This Row],[LookupColumn]],InteriorLightingTable[],5,FALSE)</f>
        <v>1.35</v>
      </c>
      <c r="Q232">
        <v>0</v>
      </c>
      <c r="R232">
        <v>0.7</v>
      </c>
      <c r="S232">
        <v>0.2</v>
      </c>
      <c r="T232" t="s">
        <v>1946</v>
      </c>
      <c r="U232" t="s">
        <v>943</v>
      </c>
      <c r="V232" t="s">
        <v>768</v>
      </c>
      <c r="W232" t="s">
        <v>920</v>
      </c>
      <c r="X232" s="70" t="str">
        <f>SpaceTypesTable[[#This Row],[Ventilation Standard]]&amp;SpaceTypesTable[[#This Row],[Ventilation Primary Space Type]]&amp;SpaceTypesTable[[#This Row],[Ventilation Secondary Space Type]]</f>
        <v>GGHC v2.2Health CareMechanical Equipment Room</v>
      </c>
      <c r="Y232">
        <f>VLOOKUP(SpaceTypesTable[[#This Row],[Lookup]],VentilationStandardsTable[],6,FALSE)</f>
        <v>0.15</v>
      </c>
      <c r="Z232">
        <f>VLOOKUP(SpaceTypesTable[[#This Row],[Lookup]],VentilationStandardsTable[],5,FALSE)</f>
        <v>0</v>
      </c>
      <c r="AA232">
        <f>VLOOKUP(SpaceTypesTable[[#This Row],[Lookup]],VentilationStandardsTable[],7,FALSE)</f>
        <v>0</v>
      </c>
      <c r="AB232">
        <v>0</v>
      </c>
      <c r="AC232" t="s">
        <v>1981</v>
      </c>
      <c r="AD232" t="s">
        <v>1988</v>
      </c>
      <c r="AE232">
        <v>4.4600000000000001E-2</v>
      </c>
      <c r="AF232" t="s">
        <v>2006</v>
      </c>
      <c r="AH232" t="s">
        <v>997</v>
      </c>
      <c r="AI232" t="s">
        <v>997</v>
      </c>
      <c r="AJ232" t="s">
        <v>997</v>
      </c>
      <c r="AL232">
        <v>3.64</v>
      </c>
      <c r="AM232">
        <v>0</v>
      </c>
      <c r="AN232">
        <v>0.3</v>
      </c>
      <c r="AO232">
        <v>0.7</v>
      </c>
      <c r="AP232" t="s">
        <v>1925</v>
      </c>
      <c r="AQ232" t="s">
        <v>2031</v>
      </c>
      <c r="AR232" t="s">
        <v>2045</v>
      </c>
      <c r="AU232" t="str">
        <f>IF(SpaceTypesTable[[#This Row],[Peak Flow Rate (gal/h)]]=0,"",SpaceTypesTable[[#This Row],[Peak Flow Rate (gal/h)]]/SpaceTypesTable[[#This Row],[area (ft^2)]])</f>
        <v/>
      </c>
      <c r="BE232" t="str">
        <f t="shared" si="17"/>
        <v/>
      </c>
    </row>
    <row r="233" spans="1:57">
      <c r="A233" t="s">
        <v>246</v>
      </c>
      <c r="B233">
        <v>193</v>
      </c>
      <c r="C233" s="70" t="s">
        <v>2143</v>
      </c>
      <c r="D233" t="s">
        <v>790</v>
      </c>
      <c r="E233" t="s">
        <v>793</v>
      </c>
      <c r="F233" t="s">
        <v>844</v>
      </c>
      <c r="G233" t="s">
        <v>1038</v>
      </c>
      <c r="K233" t="str">
        <f>SpaceTypesTable[[#This Row],[Lighting Standard]]&amp;SpaceTypesTable[[#This Row],[Lighting Primary Space Type]]&amp;SpaceTypesTable[[#This Row],[Lighting Secondary Space Type]]</f>
        <v/>
      </c>
      <c r="N233" s="70">
        <v>0.7</v>
      </c>
      <c r="Q233">
        <v>0</v>
      </c>
      <c r="R233">
        <v>0.7</v>
      </c>
      <c r="S233">
        <v>0.2</v>
      </c>
      <c r="T233" t="s">
        <v>1946</v>
      </c>
      <c r="U233" t="s">
        <v>943</v>
      </c>
      <c r="V233" t="s">
        <v>768</v>
      </c>
      <c r="W233" t="s">
        <v>920</v>
      </c>
      <c r="X233" s="70" t="str">
        <f>SpaceTypesTable[[#This Row],[Ventilation Standard]]&amp;SpaceTypesTable[[#This Row],[Ventilation Primary Space Type]]&amp;SpaceTypesTable[[#This Row],[Ventilation Secondary Space Type]]</f>
        <v>GGHC v2.2Health CareMechanical Equipment Room</v>
      </c>
      <c r="Y233">
        <f>VLOOKUP(SpaceTypesTable[[#This Row],[Lookup]],VentilationStandardsTable[],6,FALSE)</f>
        <v>0.15</v>
      </c>
      <c r="Z233">
        <f>VLOOKUP(SpaceTypesTable[[#This Row],[Lookup]],VentilationStandardsTable[],5,FALSE)</f>
        <v>0</v>
      </c>
      <c r="AA233">
        <f>VLOOKUP(SpaceTypesTable[[#This Row],[Lookup]],VentilationStandardsTable[],7,FALSE)</f>
        <v>0</v>
      </c>
      <c r="AB233">
        <v>0</v>
      </c>
      <c r="AC233" t="s">
        <v>1981</v>
      </c>
      <c r="AD233" t="s">
        <v>1988</v>
      </c>
      <c r="AE233">
        <v>0.22320000000000001</v>
      </c>
      <c r="AF233" t="s">
        <v>2006</v>
      </c>
      <c r="AH233" t="s">
        <v>997</v>
      </c>
      <c r="AI233" t="s">
        <v>997</v>
      </c>
      <c r="AJ233" t="s">
        <v>997</v>
      </c>
      <c r="AL233">
        <v>5</v>
      </c>
      <c r="AM233">
        <v>0</v>
      </c>
      <c r="AN233">
        <v>0.3</v>
      </c>
      <c r="AO233">
        <v>0.7</v>
      </c>
      <c r="AP233" t="s">
        <v>1925</v>
      </c>
      <c r="AQ233" t="s">
        <v>2031</v>
      </c>
      <c r="AR233" t="s">
        <v>2045</v>
      </c>
      <c r="AU233" t="str">
        <f>IF(SpaceTypesTable[[#This Row],[Peak Flow Rate (gal/h)]]=0,"",SpaceTypesTable[[#This Row],[Peak Flow Rate (gal/h)]]/SpaceTypesTable[[#This Row],[area (ft^2)]])</f>
        <v/>
      </c>
      <c r="BE233" t="str">
        <f t="shared" si="17"/>
        <v/>
      </c>
    </row>
    <row r="234" spans="1:57">
      <c r="C234" t="s">
        <v>2147</v>
      </c>
      <c r="D234" t="s">
        <v>790</v>
      </c>
      <c r="E234" t="s">
        <v>793</v>
      </c>
      <c r="F234" t="s">
        <v>844</v>
      </c>
      <c r="G234" t="s">
        <v>1038</v>
      </c>
      <c r="H234" t="s">
        <v>746</v>
      </c>
      <c r="I234" t="s">
        <v>739</v>
      </c>
      <c r="J234" t="s">
        <v>751</v>
      </c>
      <c r="K234" t="str">
        <f>SpaceTypesTable[[#This Row],[Lighting Standard]]&amp;SpaceTypesTable[[#This Row],[Lighting Primary Space Type]]&amp;SpaceTypesTable[[#This Row],[Lighting Secondary Space Type]]</f>
        <v>ASHRAE 90.1-2007Electrical/MechanicalGeneral</v>
      </c>
      <c r="N234">
        <f>VLOOKUP(SpaceTypesTable[[#This Row],[LookupColumn]],InteriorLightingTable[],5,FALSE)</f>
        <v>1.5</v>
      </c>
      <c r="Q234">
        <v>0</v>
      </c>
      <c r="R234">
        <v>0.7</v>
      </c>
      <c r="S234">
        <v>0.2</v>
      </c>
      <c r="T234" t="s">
        <v>1946</v>
      </c>
      <c r="U234" t="s">
        <v>943</v>
      </c>
      <c r="V234" t="s">
        <v>768</v>
      </c>
      <c r="W234" t="s">
        <v>920</v>
      </c>
      <c r="X234" s="70" t="str">
        <f>SpaceTypesTable[[#This Row],[Ventilation Standard]]&amp;SpaceTypesTable[[#This Row],[Ventilation Primary Space Type]]&amp;SpaceTypesTable[[#This Row],[Ventilation Secondary Space Type]]</f>
        <v>GGHC v2.2Health CareMechanical Equipment Room</v>
      </c>
      <c r="Y234">
        <f>VLOOKUP(SpaceTypesTable[[#This Row],[Lookup]],VentilationStandardsTable[],6,FALSE)</f>
        <v>0.15</v>
      </c>
      <c r="Z234">
        <f>VLOOKUP(SpaceTypesTable[[#This Row],[Lookup]],VentilationStandardsTable[],5,FALSE)</f>
        <v>0</v>
      </c>
      <c r="AA234">
        <f>VLOOKUP(SpaceTypesTable[[#This Row],[Lookup]],VentilationStandardsTable[],7,FALSE)</f>
        <v>0</v>
      </c>
      <c r="AB234">
        <v>0</v>
      </c>
      <c r="AC234" t="s">
        <v>1981</v>
      </c>
      <c r="AD234" t="s">
        <v>1988</v>
      </c>
      <c r="AE234">
        <v>4.4600000000000001E-2</v>
      </c>
      <c r="AF234" t="s">
        <v>2006</v>
      </c>
      <c r="AH234" t="s">
        <v>997</v>
      </c>
      <c r="AI234" t="s">
        <v>997</v>
      </c>
      <c r="AJ234" t="s">
        <v>997</v>
      </c>
      <c r="AL234">
        <v>3.64</v>
      </c>
      <c r="AM234">
        <v>0</v>
      </c>
      <c r="AN234">
        <v>0.3</v>
      </c>
      <c r="AO234">
        <v>0.7</v>
      </c>
      <c r="AP234" t="s">
        <v>1925</v>
      </c>
      <c r="AQ234" t="s">
        <v>2031</v>
      </c>
      <c r="AR234" t="s">
        <v>2045</v>
      </c>
      <c r="AU234" t="str">
        <f>IF(SpaceTypesTable[[#This Row],[Peak Flow Rate (gal/h)]]=0,"",SpaceTypesTable[[#This Row],[Peak Flow Rate (gal/h)]]/SpaceTypesTable[[#This Row],[area (ft^2)]])</f>
        <v/>
      </c>
      <c r="BE234" t="str">
        <f t="shared" si="17"/>
        <v/>
      </c>
    </row>
    <row r="235" spans="1:57">
      <c r="C235" s="70" t="s">
        <v>2213</v>
      </c>
      <c r="D235" t="s">
        <v>790</v>
      </c>
      <c r="E235" t="s">
        <v>750</v>
      </c>
      <c r="F235" t="s">
        <v>844</v>
      </c>
      <c r="G235" t="s">
        <v>1038</v>
      </c>
      <c r="H235" t="s">
        <v>2195</v>
      </c>
      <c r="I235" t="s">
        <v>739</v>
      </c>
      <c r="J235" t="s">
        <v>751</v>
      </c>
      <c r="K235" t="str">
        <f>SpaceTypesTable[[#This Row],[Lighting Standard]]&amp;SpaceTypesTable[[#This Row],[Lighting Primary Space Type]]&amp;SpaceTypesTable[[#This Row],[Lighting Secondary Space Type]]</f>
        <v>ASHRAE 90.1-2010Electrical/MechanicalGeneral</v>
      </c>
      <c r="N235" s="70">
        <f>VLOOKUP(SpaceTypesTable[[#This Row],[LookupColumn]],InteriorLightingTable[],5,FALSE)</f>
        <v>0.95</v>
      </c>
      <c r="Q235">
        <v>0.4</v>
      </c>
      <c r="R235">
        <v>0.4</v>
      </c>
      <c r="S235">
        <v>0.2</v>
      </c>
      <c r="T235" t="s">
        <v>1046</v>
      </c>
      <c r="U235" t="s">
        <v>638</v>
      </c>
      <c r="V235" t="s">
        <v>751</v>
      </c>
      <c r="W235" t="s">
        <v>579</v>
      </c>
      <c r="X235" s="70" t="str">
        <f>SpaceTypesTable[[#This Row],[Ventilation Standard]]&amp;SpaceTypesTable[[#This Row],[Ventilation Primary Space Type]]&amp;SpaceTypesTable[[#This Row],[Ventilation Secondary Space Type]]</f>
        <v>ASHRAE 62.1-2007GeneralStorage rooms</v>
      </c>
      <c r="Y235">
        <f>VLOOKUP(SpaceTypesTable[[#This Row],[Lookup]],VentilationStandardsTable[],6,FALSE)</f>
        <v>0.12</v>
      </c>
      <c r="Z235">
        <f>VLOOKUP(SpaceTypesTable[[#This Row],[Lookup]],VentilationStandardsTable[],5,FALSE)</f>
        <v>0</v>
      </c>
      <c r="AA235">
        <f>VLOOKUP(SpaceTypesTable[[#This Row],[Lookup]],VentilationStandardsTable[],7,FALSE)</f>
        <v>0</v>
      </c>
      <c r="AB235">
        <v>0</v>
      </c>
      <c r="AC235" t="s">
        <v>1983</v>
      </c>
      <c r="AD235" t="s">
        <v>1986</v>
      </c>
      <c r="AE235">
        <v>4.4600000000000001E-2</v>
      </c>
      <c r="AF235" t="s">
        <v>2003</v>
      </c>
      <c r="AL235">
        <v>0.27</v>
      </c>
      <c r="AM235">
        <v>0</v>
      </c>
      <c r="AN235">
        <v>0.5</v>
      </c>
      <c r="AO235">
        <v>0</v>
      </c>
      <c r="AP235" t="s">
        <v>2061</v>
      </c>
      <c r="AQ235" t="s">
        <v>2028</v>
      </c>
      <c r="AR235" t="s">
        <v>2042</v>
      </c>
    </row>
    <row r="236" spans="1:57">
      <c r="C236" t="s">
        <v>2213</v>
      </c>
      <c r="D236" t="s">
        <v>790</v>
      </c>
      <c r="E236" t="s">
        <v>793</v>
      </c>
      <c r="F236" t="s">
        <v>844</v>
      </c>
      <c r="G236" t="s">
        <v>1038</v>
      </c>
      <c r="H236" t="s">
        <v>2195</v>
      </c>
      <c r="I236" t="s">
        <v>739</v>
      </c>
      <c r="J236" t="s">
        <v>751</v>
      </c>
      <c r="K236" t="str">
        <f>SpaceTypesTable[[#This Row],[Lighting Standard]]&amp;SpaceTypesTable[[#This Row],[Lighting Primary Space Type]]&amp;SpaceTypesTable[[#This Row],[Lighting Secondary Space Type]]</f>
        <v>ASHRAE 90.1-2010Electrical/MechanicalGeneral</v>
      </c>
      <c r="N236">
        <f>VLOOKUP(SpaceTypesTable[[#This Row],[LookupColumn]],InteriorLightingTable[],5,FALSE)</f>
        <v>0.95</v>
      </c>
      <c r="Q236">
        <v>0</v>
      </c>
      <c r="R236">
        <v>0.7</v>
      </c>
      <c r="S236">
        <v>0.2</v>
      </c>
      <c r="T236" t="s">
        <v>1946</v>
      </c>
      <c r="U236" t="s">
        <v>943</v>
      </c>
      <c r="V236" t="s">
        <v>768</v>
      </c>
      <c r="W236" t="s">
        <v>920</v>
      </c>
      <c r="X236" s="70" t="str">
        <f>SpaceTypesTable[[#This Row],[Ventilation Standard]]&amp;SpaceTypesTable[[#This Row],[Ventilation Primary Space Type]]&amp;SpaceTypesTable[[#This Row],[Ventilation Secondary Space Type]]</f>
        <v>GGHC v2.2Health CareMechanical Equipment Room</v>
      </c>
      <c r="Y236">
        <f>VLOOKUP(SpaceTypesTable[[#This Row],[Lookup]],VentilationStandardsTable[],6,FALSE)</f>
        <v>0.15</v>
      </c>
      <c r="Z236">
        <f>VLOOKUP(SpaceTypesTable[[#This Row],[Lookup]],VentilationStandardsTable[],5,FALSE)</f>
        <v>0</v>
      </c>
      <c r="AA236">
        <f>VLOOKUP(SpaceTypesTable[[#This Row],[Lookup]],VentilationStandardsTable[],7,FALSE)</f>
        <v>0</v>
      </c>
      <c r="AB236">
        <v>0</v>
      </c>
      <c r="AC236" t="s">
        <v>1981</v>
      </c>
      <c r="AD236" t="s">
        <v>1988</v>
      </c>
      <c r="AE236">
        <v>4.4600000000000001E-2</v>
      </c>
      <c r="AF236" t="s">
        <v>2006</v>
      </c>
      <c r="AH236" t="s">
        <v>997</v>
      </c>
      <c r="AI236" t="s">
        <v>997</v>
      </c>
      <c r="AJ236" t="s">
        <v>997</v>
      </c>
      <c r="AL236">
        <v>3.64</v>
      </c>
      <c r="AM236">
        <v>0</v>
      </c>
      <c r="AN236">
        <v>0.3</v>
      </c>
      <c r="AO236">
        <v>0.7</v>
      </c>
      <c r="AP236" t="s">
        <v>1925</v>
      </c>
      <c r="AQ236" t="s">
        <v>2031</v>
      </c>
      <c r="AR236" t="s">
        <v>2045</v>
      </c>
      <c r="AU236" t="s">
        <v>997</v>
      </c>
      <c r="BE236" t="s">
        <v>997</v>
      </c>
    </row>
    <row r="237" spans="1:57">
      <c r="C237" s="70" t="s">
        <v>2147</v>
      </c>
      <c r="D237" t="s">
        <v>790</v>
      </c>
      <c r="E237" t="s">
        <v>766</v>
      </c>
      <c r="F237" t="s">
        <v>848</v>
      </c>
      <c r="G237" t="s">
        <v>1027</v>
      </c>
      <c r="H237" t="s">
        <v>746</v>
      </c>
      <c r="I237" t="s">
        <v>755</v>
      </c>
      <c r="J237" t="s">
        <v>874</v>
      </c>
      <c r="K237" t="str">
        <f>SpaceTypesTable[[#This Row],[Lighting Standard]]&amp;SpaceTypesTable[[#This Row],[Lighting Primary Space Type]]&amp;SpaceTypesTable[[#This Row],[Lighting Secondary Space Type]]</f>
        <v>ASHRAE 90.1-2007Retail (not including accent lighting)Mall Concourse</v>
      </c>
      <c r="N237">
        <f>VLOOKUP(SpaceTypesTable[[#This Row],[LookupColumn]],InteriorLightingTable[],5,FALSE)</f>
        <v>1.7</v>
      </c>
      <c r="Q237">
        <v>0</v>
      </c>
      <c r="R237">
        <v>0.7</v>
      </c>
      <c r="S237">
        <v>0.2</v>
      </c>
      <c r="T237" t="s">
        <v>1949</v>
      </c>
      <c r="U237" t="s">
        <v>637</v>
      </c>
      <c r="V237" t="s">
        <v>766</v>
      </c>
      <c r="W237" t="s">
        <v>765</v>
      </c>
      <c r="X237" s="70" t="str">
        <f>SpaceTypesTable[[#This Row],[Ventilation Standard]]&amp;SpaceTypesTable[[#This Row],[Ventilation Primary Space Type]]&amp;SpaceTypesTable[[#This Row],[Ventilation Secondary Space Type]]</f>
        <v>ASHRAE 62.1-2004RetailGeneral Sales</v>
      </c>
      <c r="Y237">
        <f>VLOOKUP(SpaceTypesTable[[#This Row],[Lookup]],VentilationStandardsTable[],6,FALSE)</f>
        <v>0.12</v>
      </c>
      <c r="Z237">
        <f>VLOOKUP(SpaceTypesTable[[#This Row],[Lookup]],VentilationStandardsTable[],5,FALSE)</f>
        <v>7.5</v>
      </c>
      <c r="AA237">
        <f>VLOOKUP(SpaceTypesTable[[#This Row],[Lookup]],VentilationStandardsTable[],7,FALSE)</f>
        <v>0</v>
      </c>
      <c r="AB237">
        <v>15</v>
      </c>
      <c r="AC237" t="s">
        <v>1976</v>
      </c>
      <c r="AD237" t="s">
        <v>2105</v>
      </c>
      <c r="AE237">
        <v>4.4600000000000001E-2</v>
      </c>
      <c r="AF237" t="s">
        <v>2009</v>
      </c>
      <c r="AH237" t="s">
        <v>997</v>
      </c>
      <c r="AI237" t="s">
        <v>997</v>
      </c>
      <c r="AJ237" t="s">
        <v>997</v>
      </c>
      <c r="AL237">
        <v>0</v>
      </c>
      <c r="AM237">
        <v>0</v>
      </c>
      <c r="AN237">
        <v>0.5</v>
      </c>
      <c r="AO237">
        <v>0</v>
      </c>
      <c r="AP237" t="s">
        <v>2066</v>
      </c>
      <c r="AQ237" t="s">
        <v>2034</v>
      </c>
      <c r="AR237" t="s">
        <v>2048</v>
      </c>
      <c r="AU237" t="str">
        <f>IF(SpaceTypesTable[[#This Row],[Peak Flow Rate (gal/h)]]=0,"",SpaceTypesTable[[#This Row],[Peak Flow Rate (gal/h)]]/SpaceTypesTable[[#This Row],[area (ft^2)]])</f>
        <v/>
      </c>
      <c r="BE237" t="str">
        <f t="shared" ref="BE237:BE242" si="18">IF(ISBLANK(BD237),"",BD237/(BA237/AZ237))</f>
        <v/>
      </c>
    </row>
    <row r="238" spans="1:57">
      <c r="A238" t="s">
        <v>439</v>
      </c>
      <c r="B238">
        <v>335</v>
      </c>
      <c r="C238" s="70" t="s">
        <v>2144</v>
      </c>
      <c r="D238" t="s">
        <v>790</v>
      </c>
      <c r="E238" t="s">
        <v>766</v>
      </c>
      <c r="F238" t="s">
        <v>848</v>
      </c>
      <c r="G238" t="s">
        <v>1027</v>
      </c>
      <c r="K238" t="str">
        <f>SpaceTypesTable[[#This Row],[Lighting Standard]]&amp;SpaceTypesTable[[#This Row],[Lighting Primary Space Type]]&amp;SpaceTypesTable[[#This Row],[Lighting Secondary Space Type]]</f>
        <v/>
      </c>
      <c r="N238">
        <v>3.37</v>
      </c>
      <c r="Q238">
        <v>0</v>
      </c>
      <c r="R238">
        <v>0.7</v>
      </c>
      <c r="S238">
        <v>0.2</v>
      </c>
      <c r="T238" t="s">
        <v>1949</v>
      </c>
      <c r="U238" t="s">
        <v>636</v>
      </c>
      <c r="V238" t="s">
        <v>576</v>
      </c>
      <c r="W238" t="s">
        <v>577</v>
      </c>
      <c r="X238" s="70" t="str">
        <f>SpaceTypesTable[[#This Row],[Ventilation Standard]]&amp;SpaceTypesTable[[#This Row],[Ventilation Primary Space Type]]&amp;SpaceTypesTable[[#This Row],[Ventilation Secondary Space Type]]</f>
        <v>ASHRAE 62.1-1999Retail Stores, Sales Floors, and Show Room FloorsBasement and street</v>
      </c>
      <c r="Y238">
        <f>VLOOKUP(SpaceTypesTable[[#This Row],[Lookup]],VentilationStandardsTable[],6,FALSE)</f>
        <v>0.3</v>
      </c>
      <c r="Z238">
        <f>VLOOKUP(SpaceTypesTable[[#This Row],[Lookup]],VentilationStandardsTable[],5,FALSE)</f>
        <v>0</v>
      </c>
      <c r="AA238">
        <f>VLOOKUP(SpaceTypesTable[[#This Row],[Lookup]],VentilationStandardsTable[],7,FALSE)</f>
        <v>0</v>
      </c>
      <c r="AB238">
        <v>15</v>
      </c>
      <c r="AC238" t="s">
        <v>1976</v>
      </c>
      <c r="AD238" t="s">
        <v>2105</v>
      </c>
      <c r="AE238">
        <v>0.22320000000000001</v>
      </c>
      <c r="AF238" t="s">
        <v>2009</v>
      </c>
      <c r="AH238" t="s">
        <v>997</v>
      </c>
      <c r="AI238" t="s">
        <v>997</v>
      </c>
      <c r="AJ238" t="s">
        <v>997</v>
      </c>
      <c r="AL238">
        <v>0</v>
      </c>
      <c r="AM238">
        <v>0</v>
      </c>
      <c r="AN238">
        <v>0.5</v>
      </c>
      <c r="AO238">
        <v>0</v>
      </c>
      <c r="AP238" t="s">
        <v>2066</v>
      </c>
      <c r="AQ238" t="s">
        <v>2034</v>
      </c>
      <c r="AR238" t="s">
        <v>2048</v>
      </c>
      <c r="AU238" t="str">
        <f>IF(SpaceTypesTable[[#This Row],[Peak Flow Rate (gal/h)]]=0,"",SpaceTypesTable[[#This Row],[Peak Flow Rate (gal/h)]]/SpaceTypesTable[[#This Row],[area (ft^2)]])</f>
        <v/>
      </c>
      <c r="BE238" t="str">
        <f t="shared" si="18"/>
        <v/>
      </c>
    </row>
    <row r="239" spans="1:57">
      <c r="A239" t="s">
        <v>130</v>
      </c>
      <c r="B239">
        <v>105</v>
      </c>
      <c r="C239" s="70" t="s">
        <v>2145</v>
      </c>
      <c r="D239" t="s">
        <v>790</v>
      </c>
      <c r="E239" t="s">
        <v>766</v>
      </c>
      <c r="F239" t="s">
        <v>848</v>
      </c>
      <c r="G239" t="s">
        <v>1027</v>
      </c>
      <c r="H239" t="s">
        <v>745</v>
      </c>
      <c r="I239" t="s">
        <v>755</v>
      </c>
      <c r="J239" t="s">
        <v>874</v>
      </c>
      <c r="K239" t="str">
        <f>SpaceTypesTable[[#This Row],[Lighting Standard]]&amp;SpaceTypesTable[[#This Row],[Lighting Primary Space Type]]&amp;SpaceTypesTable[[#This Row],[Lighting Secondary Space Type]]</f>
        <v>ASHRAE 90.1-2004Retail (not including accent lighting)Mall Concourse</v>
      </c>
      <c r="N239">
        <f>VLOOKUP(SpaceTypesTable[[#This Row],[LookupColumn]],InteriorLightingTable[],5,FALSE)</f>
        <v>1.7</v>
      </c>
      <c r="Q239">
        <v>0</v>
      </c>
      <c r="R239">
        <v>0.7</v>
      </c>
      <c r="S239">
        <v>0.2</v>
      </c>
      <c r="T239" t="s">
        <v>1949</v>
      </c>
      <c r="U239" t="s">
        <v>636</v>
      </c>
      <c r="V239" t="s">
        <v>576</v>
      </c>
      <c r="W239" t="s">
        <v>577</v>
      </c>
      <c r="X239" s="70" t="str">
        <f>SpaceTypesTable[[#This Row],[Ventilation Standard]]&amp;SpaceTypesTable[[#This Row],[Ventilation Primary Space Type]]&amp;SpaceTypesTable[[#This Row],[Ventilation Secondary Space Type]]</f>
        <v>ASHRAE 62.1-1999Retail Stores, Sales Floors, and Show Room FloorsBasement and street</v>
      </c>
      <c r="Y239">
        <f>VLOOKUP(SpaceTypesTable[[#This Row],[Lookup]],VentilationStandardsTable[],6,FALSE)</f>
        <v>0.3</v>
      </c>
      <c r="Z239">
        <f>VLOOKUP(SpaceTypesTable[[#This Row],[Lookup]],VentilationStandardsTable[],5,FALSE)</f>
        <v>0</v>
      </c>
      <c r="AA239">
        <f>VLOOKUP(SpaceTypesTable[[#This Row],[Lookup]],VentilationStandardsTable[],7,FALSE)</f>
        <v>0</v>
      </c>
      <c r="AB239">
        <v>15</v>
      </c>
      <c r="AC239" t="s">
        <v>1976</v>
      </c>
      <c r="AD239" t="s">
        <v>2105</v>
      </c>
      <c r="AE239">
        <v>5.9499999999999997E-2</v>
      </c>
      <c r="AF239" t="s">
        <v>2009</v>
      </c>
      <c r="AH239" t="s">
        <v>997</v>
      </c>
      <c r="AI239" t="s">
        <v>997</v>
      </c>
      <c r="AJ239" t="s">
        <v>997</v>
      </c>
      <c r="AL239">
        <v>0</v>
      </c>
      <c r="AM239">
        <v>0</v>
      </c>
      <c r="AN239">
        <v>0.5</v>
      </c>
      <c r="AO239">
        <v>0</v>
      </c>
      <c r="AP239" t="s">
        <v>2066</v>
      </c>
      <c r="AQ239" t="s">
        <v>2034</v>
      </c>
      <c r="AR239" t="s">
        <v>2048</v>
      </c>
      <c r="AU239" t="str">
        <f>IF(SpaceTypesTable[[#This Row],[Peak Flow Rate (gal/h)]]=0,"",SpaceTypesTable[[#This Row],[Peak Flow Rate (gal/h)]]/SpaceTypesTable[[#This Row],[area (ft^2)]])</f>
        <v/>
      </c>
      <c r="BE239" t="str">
        <f t="shared" si="18"/>
        <v/>
      </c>
    </row>
    <row r="240" spans="1:57">
      <c r="A240" t="s">
        <v>29</v>
      </c>
      <c r="B240">
        <v>160</v>
      </c>
      <c r="C240" s="70" t="s">
        <v>2146</v>
      </c>
      <c r="D240" t="s">
        <v>791</v>
      </c>
      <c r="E240" t="s">
        <v>766</v>
      </c>
      <c r="F240" t="s">
        <v>848</v>
      </c>
      <c r="G240" t="s">
        <v>1027</v>
      </c>
      <c r="H240" t="s">
        <v>987</v>
      </c>
      <c r="I240" t="s">
        <v>755</v>
      </c>
      <c r="J240" t="s">
        <v>874</v>
      </c>
      <c r="K240" t="str">
        <f>SpaceTypesTable[[#This Row],[Lighting Standard]]&amp;SpaceTypesTable[[#This Row],[Lighting Primary Space Type]]&amp;SpaceTypesTable[[#This Row],[Lighting Secondary Space Type]]</f>
        <v>ASHRAE 189.1-2009Retail (not including accent lighting)Mall Concourse</v>
      </c>
      <c r="N240">
        <f>VLOOKUP(SpaceTypesTable[[#This Row],[LookupColumn]],InteriorLightingTable[],5,FALSE)</f>
        <v>1.53</v>
      </c>
      <c r="Q240">
        <v>0</v>
      </c>
      <c r="R240">
        <v>0.7</v>
      </c>
      <c r="S240">
        <v>0.2</v>
      </c>
      <c r="T240" t="s">
        <v>1949</v>
      </c>
      <c r="U240" t="s">
        <v>636</v>
      </c>
      <c r="V240" t="s">
        <v>576</v>
      </c>
      <c r="W240" t="s">
        <v>577</v>
      </c>
      <c r="X240" s="70" t="str">
        <f>SpaceTypesTable[[#This Row],[Ventilation Standard]]&amp;SpaceTypesTable[[#This Row],[Ventilation Primary Space Type]]&amp;SpaceTypesTable[[#This Row],[Ventilation Secondary Space Type]]</f>
        <v>ASHRAE 62.1-1999Retail Stores, Sales Floors, and Show Room FloorsBasement and street</v>
      </c>
      <c r="Y240">
        <f>VLOOKUP(SpaceTypesTable[[#This Row],[Lookup]],VentilationStandardsTable[],6,FALSE)</f>
        <v>0.3</v>
      </c>
      <c r="Z240">
        <f>VLOOKUP(SpaceTypesTable[[#This Row],[Lookup]],VentilationStandardsTable[],5,FALSE)</f>
        <v>0</v>
      </c>
      <c r="AA240">
        <f>VLOOKUP(SpaceTypesTable[[#This Row],[Lookup]],VentilationStandardsTable[],7,FALSE)</f>
        <v>0</v>
      </c>
      <c r="AB240">
        <v>15</v>
      </c>
      <c r="AC240" t="s">
        <v>1976</v>
      </c>
      <c r="AD240" t="s">
        <v>2105</v>
      </c>
      <c r="AE240">
        <v>5.9499999999999997E-2</v>
      </c>
      <c r="AF240" t="s">
        <v>2009</v>
      </c>
      <c r="AH240" t="s">
        <v>997</v>
      </c>
      <c r="AI240" t="s">
        <v>997</v>
      </c>
      <c r="AJ240" t="s">
        <v>997</v>
      </c>
      <c r="AL240">
        <v>0</v>
      </c>
      <c r="AM240">
        <v>0</v>
      </c>
      <c r="AN240">
        <v>0.5</v>
      </c>
      <c r="AO240">
        <v>0</v>
      </c>
      <c r="AP240" t="s">
        <v>2066</v>
      </c>
      <c r="AQ240" t="s">
        <v>2034</v>
      </c>
      <c r="AR240" t="s">
        <v>2048</v>
      </c>
      <c r="AU240" t="str">
        <f>IF(SpaceTypesTable[[#This Row],[Peak Flow Rate (gal/h)]]=0,"",SpaceTypesTable[[#This Row],[Peak Flow Rate (gal/h)]]/SpaceTypesTable[[#This Row],[area (ft^2)]])</f>
        <v/>
      </c>
      <c r="BE240" t="str">
        <f t="shared" si="18"/>
        <v/>
      </c>
    </row>
    <row r="241" spans="1:57">
      <c r="C241" t="s">
        <v>2146</v>
      </c>
      <c r="D241" t="s">
        <v>792</v>
      </c>
      <c r="E241" t="s">
        <v>766</v>
      </c>
      <c r="F241" t="s">
        <v>848</v>
      </c>
      <c r="G241" t="s">
        <v>1027</v>
      </c>
      <c r="H241" t="s">
        <v>987</v>
      </c>
      <c r="I241" t="s">
        <v>755</v>
      </c>
      <c r="J241" t="s">
        <v>874</v>
      </c>
      <c r="K241" t="str">
        <f>SpaceTypesTable[[#This Row],[Lighting Standard]]&amp;SpaceTypesTable[[#This Row],[Lighting Primary Space Type]]&amp;SpaceTypesTable[[#This Row],[Lighting Secondary Space Type]]</f>
        <v>ASHRAE 189.1-2009Retail (not including accent lighting)Mall Concourse</v>
      </c>
      <c r="N241">
        <f>VLOOKUP(SpaceTypesTable[[#This Row],[LookupColumn]],InteriorLightingTable[],5,FALSE)</f>
        <v>1.53</v>
      </c>
      <c r="Q241">
        <v>0</v>
      </c>
      <c r="R241">
        <v>0.7</v>
      </c>
      <c r="S241">
        <v>0.2</v>
      </c>
      <c r="T241" t="s">
        <v>1949</v>
      </c>
      <c r="U241" t="s">
        <v>636</v>
      </c>
      <c r="V241" t="s">
        <v>576</v>
      </c>
      <c r="W241" t="s">
        <v>577</v>
      </c>
      <c r="X241" s="70" t="str">
        <f>SpaceTypesTable[[#This Row],[Ventilation Standard]]&amp;SpaceTypesTable[[#This Row],[Ventilation Primary Space Type]]&amp;SpaceTypesTable[[#This Row],[Ventilation Secondary Space Type]]</f>
        <v>ASHRAE 62.1-1999Retail Stores, Sales Floors, and Show Room FloorsBasement and street</v>
      </c>
      <c r="Y241">
        <f>VLOOKUP(SpaceTypesTable[[#This Row],[Lookup]],VentilationStandardsTable[],6,FALSE)</f>
        <v>0.3</v>
      </c>
      <c r="Z241">
        <f>VLOOKUP(SpaceTypesTable[[#This Row],[Lookup]],VentilationStandardsTable[],5,FALSE)</f>
        <v>0</v>
      </c>
      <c r="AA241">
        <f>VLOOKUP(SpaceTypesTable[[#This Row],[Lookup]],VentilationStandardsTable[],7,FALSE)</f>
        <v>0</v>
      </c>
      <c r="AB241">
        <v>15</v>
      </c>
      <c r="AC241" t="s">
        <v>1976</v>
      </c>
      <c r="AD241" t="s">
        <v>2105</v>
      </c>
      <c r="AE241">
        <v>4.4600000000000001E-2</v>
      </c>
      <c r="AF241" t="s">
        <v>2009</v>
      </c>
      <c r="AH241" t="s">
        <v>997</v>
      </c>
      <c r="AI241" t="s">
        <v>997</v>
      </c>
      <c r="AJ241" t="s">
        <v>997</v>
      </c>
      <c r="AL241">
        <v>0</v>
      </c>
      <c r="AM241">
        <v>0</v>
      </c>
      <c r="AN241">
        <v>0.5</v>
      </c>
      <c r="AO241">
        <v>0</v>
      </c>
      <c r="AP241" t="s">
        <v>2066</v>
      </c>
      <c r="AQ241" t="s">
        <v>2034</v>
      </c>
      <c r="AR241" t="s">
        <v>2048</v>
      </c>
      <c r="AU241" t="str">
        <f>IF(SpaceTypesTable[[#This Row],[Peak Flow Rate (gal/h)]]=0,"",SpaceTypesTable[[#This Row],[Peak Flow Rate (gal/h)]]/SpaceTypesTable[[#This Row],[area (ft^2)]])</f>
        <v/>
      </c>
      <c r="BE241" t="str">
        <f t="shared" si="18"/>
        <v/>
      </c>
    </row>
    <row r="242" spans="1:57">
      <c r="A242" t="s">
        <v>429</v>
      </c>
      <c r="B242">
        <v>156</v>
      </c>
      <c r="C242" s="70" t="s">
        <v>2143</v>
      </c>
      <c r="D242" t="s">
        <v>790</v>
      </c>
      <c r="E242" t="s">
        <v>766</v>
      </c>
      <c r="F242" t="s">
        <v>848</v>
      </c>
      <c r="G242" t="s">
        <v>1027</v>
      </c>
      <c r="K242" t="str">
        <f>SpaceTypesTable[[#This Row],[Lighting Standard]]&amp;SpaceTypesTable[[#This Row],[Lighting Primary Space Type]]&amp;SpaceTypesTable[[#This Row],[Lighting Secondary Space Type]]</f>
        <v/>
      </c>
      <c r="N242">
        <v>5.04</v>
      </c>
      <c r="Q242">
        <v>0</v>
      </c>
      <c r="R242">
        <v>0.7</v>
      </c>
      <c r="S242">
        <v>0.2</v>
      </c>
      <c r="T242" t="s">
        <v>1949</v>
      </c>
      <c r="U242" t="s">
        <v>636</v>
      </c>
      <c r="V242" t="s">
        <v>576</v>
      </c>
      <c r="W242" t="s">
        <v>577</v>
      </c>
      <c r="X242" s="70" t="str">
        <f>SpaceTypesTable[[#This Row],[Ventilation Standard]]&amp;SpaceTypesTable[[#This Row],[Ventilation Primary Space Type]]&amp;SpaceTypesTable[[#This Row],[Ventilation Secondary Space Type]]</f>
        <v>ASHRAE 62.1-1999Retail Stores, Sales Floors, and Show Room FloorsBasement and street</v>
      </c>
      <c r="Y242">
        <f>VLOOKUP(SpaceTypesTable[[#This Row],[Lookup]],VentilationStandardsTable[],6,FALSE)</f>
        <v>0.3</v>
      </c>
      <c r="Z242">
        <f>VLOOKUP(SpaceTypesTable[[#This Row],[Lookup]],VentilationStandardsTable[],5,FALSE)</f>
        <v>0</v>
      </c>
      <c r="AA242">
        <f>VLOOKUP(SpaceTypesTable[[#This Row],[Lookup]],VentilationStandardsTable[],7,FALSE)</f>
        <v>0</v>
      </c>
      <c r="AB242">
        <v>15</v>
      </c>
      <c r="AC242" t="s">
        <v>1976</v>
      </c>
      <c r="AD242" t="s">
        <v>2105</v>
      </c>
      <c r="AE242">
        <v>0.22320000000000001</v>
      </c>
      <c r="AF242" t="s">
        <v>2009</v>
      </c>
      <c r="AH242" t="s">
        <v>997</v>
      </c>
      <c r="AI242" t="s">
        <v>997</v>
      </c>
      <c r="AJ242" t="s">
        <v>997</v>
      </c>
      <c r="AL242">
        <v>0</v>
      </c>
      <c r="AM242">
        <v>0</v>
      </c>
      <c r="AN242">
        <v>0.5</v>
      </c>
      <c r="AO242">
        <v>0</v>
      </c>
      <c r="AP242" t="s">
        <v>2066</v>
      </c>
      <c r="AQ242" t="s">
        <v>2034</v>
      </c>
      <c r="AR242" t="s">
        <v>2048</v>
      </c>
      <c r="AU242" t="str">
        <f>IF(SpaceTypesTable[[#This Row],[Peak Flow Rate (gal/h)]]=0,"",SpaceTypesTable[[#This Row],[Peak Flow Rate (gal/h)]]/SpaceTypesTable[[#This Row],[area (ft^2)]])</f>
        <v/>
      </c>
      <c r="BE242" t="str">
        <f t="shared" si="18"/>
        <v/>
      </c>
    </row>
    <row r="243" spans="1:57">
      <c r="C243" s="70" t="s">
        <v>2213</v>
      </c>
      <c r="D243" t="s">
        <v>790</v>
      </c>
      <c r="E243" t="s">
        <v>766</v>
      </c>
      <c r="F243" t="s">
        <v>848</v>
      </c>
      <c r="G243" t="s">
        <v>1027</v>
      </c>
      <c r="H243" t="s">
        <v>2195</v>
      </c>
      <c r="I243" t="s">
        <v>766</v>
      </c>
      <c r="J243" t="s">
        <v>874</v>
      </c>
      <c r="K243" t="str">
        <f>SpaceTypesTable[[#This Row],[Lighting Standard]]&amp;SpaceTypesTable[[#This Row],[Lighting Primary Space Type]]&amp;SpaceTypesTable[[#This Row],[Lighting Secondary Space Type]]</f>
        <v>ASHRAE 90.1-2010RetailMall Concourse</v>
      </c>
      <c r="N243">
        <f>VLOOKUP(SpaceTypesTable[[#This Row],[LookupColumn]],InteriorLightingTable[],5,FALSE)</f>
        <v>1.1000000000000001</v>
      </c>
      <c r="Q243">
        <v>0</v>
      </c>
      <c r="R243">
        <v>0.7</v>
      </c>
      <c r="S243">
        <v>0.2</v>
      </c>
      <c r="T243" t="s">
        <v>1949</v>
      </c>
      <c r="U243" t="s">
        <v>638</v>
      </c>
      <c r="V243" t="s">
        <v>766</v>
      </c>
      <c r="W243" t="s">
        <v>765</v>
      </c>
      <c r="X243" s="70" t="str">
        <f>SpaceTypesTable[[#This Row],[Ventilation Standard]]&amp;SpaceTypesTable[[#This Row],[Ventilation Primary Space Type]]&amp;SpaceTypesTable[[#This Row],[Ventilation Secondary Space Type]]</f>
        <v>ASHRAE 62.1-2007RetailGeneral Sales</v>
      </c>
      <c r="Y243">
        <f>VLOOKUP(SpaceTypesTable[[#This Row],[Lookup]],VentilationStandardsTable[],6,FALSE)</f>
        <v>0.12</v>
      </c>
      <c r="Z243">
        <f>VLOOKUP(SpaceTypesTable[[#This Row],[Lookup]],VentilationStandardsTable[],5,FALSE)</f>
        <v>7.5</v>
      </c>
      <c r="AA243">
        <f>VLOOKUP(SpaceTypesTable[[#This Row],[Lookup]],VentilationStandardsTable[],7,FALSE)</f>
        <v>0</v>
      </c>
      <c r="AB243">
        <v>15</v>
      </c>
      <c r="AC243" t="s">
        <v>1976</v>
      </c>
      <c r="AD243" t="s">
        <v>2105</v>
      </c>
      <c r="AE243">
        <v>4.4600000000000001E-2</v>
      </c>
      <c r="AF243" t="s">
        <v>2009</v>
      </c>
      <c r="AH243" t="s">
        <v>997</v>
      </c>
      <c r="AI243" t="s">
        <v>997</v>
      </c>
      <c r="AJ243" t="s">
        <v>997</v>
      </c>
      <c r="AL243">
        <v>0</v>
      </c>
      <c r="AM243">
        <v>0</v>
      </c>
      <c r="AN243">
        <v>0.5</v>
      </c>
      <c r="AO243">
        <v>0</v>
      </c>
      <c r="AP243" t="s">
        <v>2066</v>
      </c>
      <c r="AQ243" t="s">
        <v>2034</v>
      </c>
      <c r="AR243" t="s">
        <v>2048</v>
      </c>
      <c r="AU243" t="s">
        <v>997</v>
      </c>
      <c r="BE243" t="s">
        <v>997</v>
      </c>
    </row>
    <row r="244" spans="1:57">
      <c r="A244" t="s">
        <v>12</v>
      </c>
      <c r="B244">
        <v>50</v>
      </c>
      <c r="C244" s="39" t="s">
        <v>2144</v>
      </c>
      <c r="D244" s="39" t="s">
        <v>790</v>
      </c>
      <c r="E244" s="39" t="s">
        <v>767</v>
      </c>
      <c r="F244" s="39" t="s">
        <v>828</v>
      </c>
      <c r="G244" t="s">
        <v>1028</v>
      </c>
      <c r="K244" t="str">
        <f>SpaceTypesTable[[#This Row],[Lighting Standard]]&amp;SpaceTypesTable[[#This Row],[Lighting Primary Space Type]]&amp;SpaceTypesTable[[#This Row],[Lighting Secondary Space Type]]</f>
        <v/>
      </c>
      <c r="N244">
        <v>3.84</v>
      </c>
      <c r="Q244">
        <v>0</v>
      </c>
      <c r="R244">
        <v>0.7</v>
      </c>
      <c r="S244">
        <v>0.2</v>
      </c>
      <c r="T244" t="s">
        <v>1938</v>
      </c>
      <c r="U244" t="s">
        <v>947</v>
      </c>
      <c r="V244" t="s">
        <v>948</v>
      </c>
      <c r="W244" t="s">
        <v>954</v>
      </c>
      <c r="X244" s="70" t="str">
        <f>SpaceTypesTable[[#This Row],[Ventilation Standard]]&amp;SpaceTypesTable[[#This Row],[Ventilation Primary Space Type]]&amp;SpaceTypesTable[[#This Row],[Ventilation Secondary Space Type]]</f>
        <v>AIA 2001Surgery and Critical CareER Waiting Room</v>
      </c>
      <c r="Y244">
        <f>VLOOKUP(SpaceTypesTable[[#This Row],[Lookup]],VentilationStandardsTable[],6,FALSE)</f>
        <v>0</v>
      </c>
      <c r="Z244">
        <f>VLOOKUP(SpaceTypesTable[[#This Row],[Lookup]],VentilationStandardsTable[],5,FALSE)</f>
        <v>0</v>
      </c>
      <c r="AA244">
        <f>VLOOKUP(SpaceTypesTable[[#This Row],[Lookup]],VentilationStandardsTable[],7,FALSE)</f>
        <v>2</v>
      </c>
      <c r="AB244">
        <v>20</v>
      </c>
      <c r="AC244" t="s">
        <v>1996</v>
      </c>
      <c r="AD244" t="s">
        <v>1995</v>
      </c>
      <c r="AE244">
        <v>0.22320000000000001</v>
      </c>
      <c r="AF244" t="s">
        <v>2000</v>
      </c>
      <c r="AH244" t="s">
        <v>997</v>
      </c>
      <c r="AI244" t="s">
        <v>997</v>
      </c>
      <c r="AJ244" t="s">
        <v>997</v>
      </c>
      <c r="AL244">
        <v>1.5000000000000002</v>
      </c>
      <c r="AM244">
        <v>0</v>
      </c>
      <c r="AN244">
        <v>0.5</v>
      </c>
      <c r="AO244">
        <v>0</v>
      </c>
      <c r="AP244" t="s">
        <v>2025</v>
      </c>
      <c r="AQ244" t="s">
        <v>2085</v>
      </c>
      <c r="AR244" t="s">
        <v>2085</v>
      </c>
      <c r="AS244">
        <v>1</v>
      </c>
      <c r="AT244">
        <v>300</v>
      </c>
      <c r="AU244">
        <f>IF(SpaceTypesTable[[#This Row],[Peak Flow Rate (gal/h)]]=0,"",SpaceTypesTable[[#This Row],[Peak Flow Rate (gal/h)]]/SpaceTypesTable[[#This Row],[area (ft^2)]])</f>
        <v>3.3333333333333335E-3</v>
      </c>
      <c r="AV244">
        <v>49</v>
      </c>
      <c r="AW244">
        <v>0.2</v>
      </c>
      <c r="AX244">
        <v>0.05</v>
      </c>
      <c r="AY244" t="s">
        <v>2118</v>
      </c>
      <c r="BE244" t="str">
        <f t="shared" ref="BE244:BE249" si="19">IF(ISBLANK(BD244),"",BD244/(BA244/AZ244))</f>
        <v/>
      </c>
    </row>
    <row r="245" spans="1:57">
      <c r="A245" t="s">
        <v>240</v>
      </c>
      <c r="B245">
        <v>204</v>
      </c>
      <c r="C245" s="39" t="s">
        <v>2145</v>
      </c>
      <c r="D245" s="39" t="s">
        <v>790</v>
      </c>
      <c r="E245" s="39" t="s">
        <v>767</v>
      </c>
      <c r="F245" s="39" t="s">
        <v>828</v>
      </c>
      <c r="G245" t="s">
        <v>1028</v>
      </c>
      <c r="H245" t="s">
        <v>745</v>
      </c>
      <c r="I245" t="s">
        <v>767</v>
      </c>
      <c r="J245" t="s">
        <v>875</v>
      </c>
      <c r="K245" t="str">
        <f>SpaceTypesTable[[#This Row],[Lighting Standard]]&amp;SpaceTypesTable[[#This Row],[Lighting Primary Space Type]]&amp;SpaceTypesTable[[#This Row],[Lighting Secondary Space Type]]</f>
        <v>ASHRAE 90.1-2004HospitalEmergency</v>
      </c>
      <c r="N245">
        <f>VLOOKUP(SpaceTypesTable[[#This Row],[LookupColumn]],InteriorLightingTable[],5,FALSE)</f>
        <v>2.7</v>
      </c>
      <c r="Q245">
        <v>0</v>
      </c>
      <c r="R245">
        <v>0.7</v>
      </c>
      <c r="S245">
        <v>0.2</v>
      </c>
      <c r="T245" t="s">
        <v>1938</v>
      </c>
      <c r="U245" t="s">
        <v>947</v>
      </c>
      <c r="V245" t="s">
        <v>948</v>
      </c>
      <c r="W245" t="s">
        <v>954</v>
      </c>
      <c r="X245" s="70" t="str">
        <f>SpaceTypesTable[[#This Row],[Ventilation Standard]]&amp;SpaceTypesTable[[#This Row],[Ventilation Primary Space Type]]&amp;SpaceTypesTable[[#This Row],[Ventilation Secondary Space Type]]</f>
        <v>AIA 2001Surgery and Critical CareER Waiting Room</v>
      </c>
      <c r="Y245">
        <f>VLOOKUP(SpaceTypesTable[[#This Row],[Lookup]],VentilationStandardsTable[],6,FALSE)</f>
        <v>0</v>
      </c>
      <c r="Z245">
        <f>VLOOKUP(SpaceTypesTable[[#This Row],[Lookup]],VentilationStandardsTable[],5,FALSE)</f>
        <v>0</v>
      </c>
      <c r="AA245">
        <f>VLOOKUP(SpaceTypesTable[[#This Row],[Lookup]],VentilationStandardsTable[],7,FALSE)</f>
        <v>2</v>
      </c>
      <c r="AB245">
        <v>20</v>
      </c>
      <c r="AC245" t="s">
        <v>1996</v>
      </c>
      <c r="AD245" t="s">
        <v>1995</v>
      </c>
      <c r="AE245">
        <v>5.9499999999999997E-2</v>
      </c>
      <c r="AF245" t="s">
        <v>2000</v>
      </c>
      <c r="AH245" t="s">
        <v>997</v>
      </c>
      <c r="AI245" t="s">
        <v>997</v>
      </c>
      <c r="AJ245" t="s">
        <v>997</v>
      </c>
      <c r="AL245">
        <v>1.5000000000000002</v>
      </c>
      <c r="AM245">
        <v>0</v>
      </c>
      <c r="AN245">
        <v>0.5</v>
      </c>
      <c r="AO245">
        <v>0</v>
      </c>
      <c r="AP245" t="s">
        <v>2025</v>
      </c>
      <c r="AQ245" t="s">
        <v>2085</v>
      </c>
      <c r="AR245" t="s">
        <v>2085</v>
      </c>
      <c r="AS245">
        <v>1</v>
      </c>
      <c r="AT245">
        <v>300</v>
      </c>
      <c r="AU245">
        <f>IF(SpaceTypesTable[[#This Row],[Peak Flow Rate (gal/h)]]=0,"",SpaceTypesTable[[#This Row],[Peak Flow Rate (gal/h)]]/SpaceTypesTable[[#This Row],[area (ft^2)]])</f>
        <v>3.3333333333333335E-3</v>
      </c>
      <c r="AV245">
        <v>49</v>
      </c>
      <c r="AW245">
        <v>0.2</v>
      </c>
      <c r="AX245">
        <v>0.05</v>
      </c>
      <c r="AY245" t="s">
        <v>2118</v>
      </c>
      <c r="BE245" t="str">
        <f t="shared" si="19"/>
        <v/>
      </c>
    </row>
    <row r="246" spans="1:57">
      <c r="A246" t="s">
        <v>472</v>
      </c>
      <c r="B246">
        <v>56</v>
      </c>
      <c r="C246" s="39" t="s">
        <v>2146</v>
      </c>
      <c r="D246" s="39" t="s">
        <v>791</v>
      </c>
      <c r="E246" s="39" t="s">
        <v>767</v>
      </c>
      <c r="F246" s="39" t="s">
        <v>828</v>
      </c>
      <c r="G246" t="s">
        <v>1028</v>
      </c>
      <c r="H246" t="s">
        <v>987</v>
      </c>
      <c r="I246" t="s">
        <v>767</v>
      </c>
      <c r="J246" t="s">
        <v>875</v>
      </c>
      <c r="K246" t="str">
        <f>SpaceTypesTable[[#This Row],[Lighting Standard]]&amp;SpaceTypesTable[[#This Row],[Lighting Primary Space Type]]&amp;SpaceTypesTable[[#This Row],[Lighting Secondary Space Type]]</f>
        <v>ASHRAE 189.1-2009HospitalEmergency</v>
      </c>
      <c r="N246">
        <f>VLOOKUP(SpaceTypesTable[[#This Row],[LookupColumn]],InteriorLightingTable[],5,FALSE)</f>
        <v>2.4300000000000002</v>
      </c>
      <c r="Q246">
        <v>0</v>
      </c>
      <c r="R246">
        <v>0.7</v>
      </c>
      <c r="S246">
        <v>0.2</v>
      </c>
      <c r="T246" t="s">
        <v>1938</v>
      </c>
      <c r="U246" t="s">
        <v>947</v>
      </c>
      <c r="V246" t="s">
        <v>948</v>
      </c>
      <c r="W246" t="s">
        <v>954</v>
      </c>
      <c r="X246" s="70" t="str">
        <f>SpaceTypesTable[[#This Row],[Ventilation Standard]]&amp;SpaceTypesTable[[#This Row],[Ventilation Primary Space Type]]&amp;SpaceTypesTable[[#This Row],[Ventilation Secondary Space Type]]</f>
        <v>AIA 2001Surgery and Critical CareER Waiting Room</v>
      </c>
      <c r="Y246">
        <f>VLOOKUP(SpaceTypesTable[[#This Row],[Lookup]],VentilationStandardsTable[],6,FALSE)</f>
        <v>0</v>
      </c>
      <c r="Z246">
        <f>VLOOKUP(SpaceTypesTable[[#This Row],[Lookup]],VentilationStandardsTable[],5,FALSE)</f>
        <v>0</v>
      </c>
      <c r="AA246">
        <f>VLOOKUP(SpaceTypesTable[[#This Row],[Lookup]],VentilationStandardsTable[],7,FALSE)</f>
        <v>2</v>
      </c>
      <c r="AB246">
        <v>20</v>
      </c>
      <c r="AC246" t="s">
        <v>1996</v>
      </c>
      <c r="AD246" t="s">
        <v>1995</v>
      </c>
      <c r="AE246">
        <v>5.9499999999999997E-2</v>
      </c>
      <c r="AF246" t="s">
        <v>2000</v>
      </c>
      <c r="AH246" t="s">
        <v>997</v>
      </c>
      <c r="AI246" t="s">
        <v>997</v>
      </c>
      <c r="AJ246" t="s">
        <v>997</v>
      </c>
      <c r="AL246">
        <v>1.0900000000000001</v>
      </c>
      <c r="AM246">
        <v>0</v>
      </c>
      <c r="AN246">
        <v>0.5</v>
      </c>
      <c r="AO246">
        <v>0</v>
      </c>
      <c r="AP246" t="s">
        <v>2025</v>
      </c>
      <c r="AQ246" t="s">
        <v>2085</v>
      </c>
      <c r="AR246" t="s">
        <v>2085</v>
      </c>
      <c r="AS246">
        <v>1</v>
      </c>
      <c r="AT246">
        <v>300</v>
      </c>
      <c r="AU246">
        <f>IF(SpaceTypesTable[[#This Row],[Peak Flow Rate (gal/h)]]=0,"",SpaceTypesTable[[#This Row],[Peak Flow Rate (gal/h)]]/SpaceTypesTable[[#This Row],[area (ft^2)]])</f>
        <v>3.3333333333333335E-3</v>
      </c>
      <c r="AV246">
        <v>49</v>
      </c>
      <c r="AW246">
        <v>0.2</v>
      </c>
      <c r="AX246">
        <v>0.05</v>
      </c>
      <c r="AY246" t="s">
        <v>2118</v>
      </c>
      <c r="BE246" t="str">
        <f t="shared" si="19"/>
        <v/>
      </c>
    </row>
    <row r="247" spans="1:57">
      <c r="A247" t="s">
        <v>361</v>
      </c>
      <c r="B247">
        <v>121</v>
      </c>
      <c r="C247" s="39" t="s">
        <v>2146</v>
      </c>
      <c r="D247" s="39" t="s">
        <v>792</v>
      </c>
      <c r="E247" s="39" t="s">
        <v>767</v>
      </c>
      <c r="F247" s="39" t="s">
        <v>828</v>
      </c>
      <c r="G247" t="s">
        <v>1028</v>
      </c>
      <c r="H247" t="s">
        <v>987</v>
      </c>
      <c r="I247" t="s">
        <v>767</v>
      </c>
      <c r="J247" t="s">
        <v>875</v>
      </c>
      <c r="K247" t="str">
        <f>SpaceTypesTable[[#This Row],[Lighting Standard]]&amp;SpaceTypesTable[[#This Row],[Lighting Primary Space Type]]&amp;SpaceTypesTable[[#This Row],[Lighting Secondary Space Type]]</f>
        <v>ASHRAE 189.1-2009HospitalEmergency</v>
      </c>
      <c r="N247">
        <f>VLOOKUP(SpaceTypesTable[[#This Row],[LookupColumn]],InteriorLightingTable[],5,FALSE)</f>
        <v>2.4300000000000002</v>
      </c>
      <c r="Q247">
        <v>0</v>
      </c>
      <c r="R247">
        <v>0.7</v>
      </c>
      <c r="S247">
        <v>0.2</v>
      </c>
      <c r="T247" t="s">
        <v>1938</v>
      </c>
      <c r="U247" t="s">
        <v>947</v>
      </c>
      <c r="V247" t="s">
        <v>948</v>
      </c>
      <c r="W247" t="s">
        <v>954</v>
      </c>
      <c r="X247" s="70" t="str">
        <f>SpaceTypesTable[[#This Row],[Ventilation Standard]]&amp;SpaceTypesTable[[#This Row],[Ventilation Primary Space Type]]&amp;SpaceTypesTable[[#This Row],[Ventilation Secondary Space Type]]</f>
        <v>AIA 2001Surgery and Critical CareER Waiting Room</v>
      </c>
      <c r="Y247">
        <f>VLOOKUP(SpaceTypesTable[[#This Row],[Lookup]],VentilationStandardsTable[],6,FALSE)</f>
        <v>0</v>
      </c>
      <c r="Z247">
        <f>VLOOKUP(SpaceTypesTable[[#This Row],[Lookup]],VentilationStandardsTable[],5,FALSE)</f>
        <v>0</v>
      </c>
      <c r="AA247">
        <f>VLOOKUP(SpaceTypesTable[[#This Row],[Lookup]],VentilationStandardsTable[],7,FALSE)</f>
        <v>2</v>
      </c>
      <c r="AB247">
        <v>20</v>
      </c>
      <c r="AC247" t="s">
        <v>1996</v>
      </c>
      <c r="AD247" t="s">
        <v>1995</v>
      </c>
      <c r="AE247">
        <v>4.4600000000000001E-2</v>
      </c>
      <c r="AF247" t="s">
        <v>2000</v>
      </c>
      <c r="AH247" t="s">
        <v>997</v>
      </c>
      <c r="AI247" t="s">
        <v>997</v>
      </c>
      <c r="AJ247" t="s">
        <v>997</v>
      </c>
      <c r="AL247">
        <v>1.0900000000000001</v>
      </c>
      <c r="AM247">
        <v>0</v>
      </c>
      <c r="AN247">
        <v>0.5</v>
      </c>
      <c r="AO247">
        <v>0</v>
      </c>
      <c r="AP247" t="s">
        <v>2025</v>
      </c>
      <c r="AQ247" t="s">
        <v>2085</v>
      </c>
      <c r="AR247" t="s">
        <v>2085</v>
      </c>
      <c r="AS247">
        <v>1</v>
      </c>
      <c r="AT247">
        <v>300</v>
      </c>
      <c r="AU247">
        <f>IF(SpaceTypesTable[[#This Row],[Peak Flow Rate (gal/h)]]=0,"",SpaceTypesTable[[#This Row],[Peak Flow Rate (gal/h)]]/SpaceTypesTable[[#This Row],[area (ft^2)]])</f>
        <v>3.3333333333333335E-3</v>
      </c>
      <c r="AV247">
        <v>49</v>
      </c>
      <c r="AW247">
        <v>0.2</v>
      </c>
      <c r="AX247">
        <v>0.05</v>
      </c>
      <c r="AY247" t="s">
        <v>2118</v>
      </c>
      <c r="BE247" t="str">
        <f t="shared" si="19"/>
        <v/>
      </c>
    </row>
    <row r="248" spans="1:57">
      <c r="A248" t="s">
        <v>490</v>
      </c>
      <c r="B248">
        <v>508</v>
      </c>
      <c r="C248" s="39" t="s">
        <v>2143</v>
      </c>
      <c r="D248" s="39" t="s">
        <v>790</v>
      </c>
      <c r="E248" s="39" t="s">
        <v>767</v>
      </c>
      <c r="F248" s="39" t="s">
        <v>828</v>
      </c>
      <c r="G248" t="s">
        <v>1028</v>
      </c>
      <c r="K248" t="str">
        <f>SpaceTypesTable[[#This Row],[Lighting Standard]]&amp;SpaceTypesTable[[#This Row],[Lighting Primary Space Type]]&amp;SpaceTypesTable[[#This Row],[Lighting Secondary Space Type]]</f>
        <v/>
      </c>
      <c r="N248">
        <v>5</v>
      </c>
      <c r="Q248">
        <v>0</v>
      </c>
      <c r="R248">
        <v>0.7</v>
      </c>
      <c r="S248">
        <v>0.2</v>
      </c>
      <c r="T248" t="s">
        <v>1938</v>
      </c>
      <c r="U248" t="s">
        <v>947</v>
      </c>
      <c r="V248" t="s">
        <v>948</v>
      </c>
      <c r="W248" t="s">
        <v>954</v>
      </c>
      <c r="X248" s="70" t="str">
        <f>SpaceTypesTable[[#This Row],[Ventilation Standard]]&amp;SpaceTypesTable[[#This Row],[Ventilation Primary Space Type]]&amp;SpaceTypesTable[[#This Row],[Ventilation Secondary Space Type]]</f>
        <v>AIA 2001Surgery and Critical CareER Waiting Room</v>
      </c>
      <c r="Y248">
        <f>VLOOKUP(SpaceTypesTable[[#This Row],[Lookup]],VentilationStandardsTable[],6,FALSE)</f>
        <v>0</v>
      </c>
      <c r="Z248">
        <f>VLOOKUP(SpaceTypesTable[[#This Row],[Lookup]],VentilationStandardsTable[],5,FALSE)</f>
        <v>0</v>
      </c>
      <c r="AA248">
        <f>VLOOKUP(SpaceTypesTable[[#This Row],[Lookup]],VentilationStandardsTable[],7,FALSE)</f>
        <v>2</v>
      </c>
      <c r="AB248">
        <v>20</v>
      </c>
      <c r="AC248" t="s">
        <v>1996</v>
      </c>
      <c r="AD248" t="s">
        <v>1995</v>
      </c>
      <c r="AE248">
        <v>0.22320000000000001</v>
      </c>
      <c r="AF248" t="s">
        <v>2000</v>
      </c>
      <c r="AH248" t="s">
        <v>997</v>
      </c>
      <c r="AI248" t="s">
        <v>997</v>
      </c>
      <c r="AJ248" t="s">
        <v>997</v>
      </c>
      <c r="AL248">
        <v>1.5000000000000002</v>
      </c>
      <c r="AM248">
        <v>0</v>
      </c>
      <c r="AN248">
        <v>0.5</v>
      </c>
      <c r="AO248">
        <v>0</v>
      </c>
      <c r="AP248" t="s">
        <v>2025</v>
      </c>
      <c r="AQ248" t="s">
        <v>2085</v>
      </c>
      <c r="AR248" t="s">
        <v>2085</v>
      </c>
      <c r="AS248">
        <v>1</v>
      </c>
      <c r="AT248">
        <v>300</v>
      </c>
      <c r="AU248">
        <f>IF(SpaceTypesTable[[#This Row],[Peak Flow Rate (gal/h)]]=0,"",SpaceTypesTable[[#This Row],[Peak Flow Rate (gal/h)]]/SpaceTypesTable[[#This Row],[area (ft^2)]])</f>
        <v>3.3333333333333335E-3</v>
      </c>
      <c r="AV248">
        <v>49</v>
      </c>
      <c r="AW248">
        <v>0.2</v>
      </c>
      <c r="AX248">
        <v>0.05</v>
      </c>
      <c r="AY248" t="s">
        <v>2118</v>
      </c>
      <c r="BE248" t="str">
        <f t="shared" si="19"/>
        <v/>
      </c>
    </row>
    <row r="249" spans="1:57">
      <c r="C249" s="70" t="s">
        <v>2147</v>
      </c>
      <c r="D249" t="s">
        <v>790</v>
      </c>
      <c r="E249" s="39" t="s">
        <v>767</v>
      </c>
      <c r="F249" s="39" t="s">
        <v>828</v>
      </c>
      <c r="G249" t="s">
        <v>1028</v>
      </c>
      <c r="H249" t="s">
        <v>746</v>
      </c>
      <c r="I249" t="s">
        <v>767</v>
      </c>
      <c r="J249" t="s">
        <v>875</v>
      </c>
      <c r="K249" t="str">
        <f>SpaceTypesTable[[#This Row],[Lighting Standard]]&amp;SpaceTypesTable[[#This Row],[Lighting Primary Space Type]]&amp;SpaceTypesTable[[#This Row],[Lighting Secondary Space Type]]</f>
        <v>ASHRAE 90.1-2007HospitalEmergency</v>
      </c>
      <c r="N249">
        <f>VLOOKUP(SpaceTypesTable[[#This Row],[LookupColumn]],InteriorLightingTable[],5,FALSE)</f>
        <v>2.7</v>
      </c>
      <c r="Q249">
        <v>0</v>
      </c>
      <c r="R249">
        <v>0.7</v>
      </c>
      <c r="S249">
        <v>0.2</v>
      </c>
      <c r="T249" t="s">
        <v>1938</v>
      </c>
      <c r="U249" t="s">
        <v>947</v>
      </c>
      <c r="V249" t="s">
        <v>948</v>
      </c>
      <c r="W249" t="s">
        <v>954</v>
      </c>
      <c r="X249" s="70" t="str">
        <f>SpaceTypesTable[[#This Row],[Ventilation Standard]]&amp;SpaceTypesTable[[#This Row],[Ventilation Primary Space Type]]&amp;SpaceTypesTable[[#This Row],[Ventilation Secondary Space Type]]</f>
        <v>AIA 2001Surgery and Critical CareER Waiting Room</v>
      </c>
      <c r="Y249">
        <f>VLOOKUP(SpaceTypesTable[[#This Row],[Lookup]],VentilationStandardsTable[],6,FALSE)</f>
        <v>0</v>
      </c>
      <c r="Z249">
        <f>VLOOKUP(SpaceTypesTable[[#This Row],[Lookup]],VentilationStandardsTable[],5,FALSE)</f>
        <v>0</v>
      </c>
      <c r="AA249">
        <f>VLOOKUP(SpaceTypesTable[[#This Row],[Lookup]],VentilationStandardsTable[],7,FALSE)</f>
        <v>2</v>
      </c>
      <c r="AB249">
        <v>20</v>
      </c>
      <c r="AC249" t="s">
        <v>1996</v>
      </c>
      <c r="AD249" t="s">
        <v>1995</v>
      </c>
      <c r="AE249">
        <v>4.4600000000000001E-2</v>
      </c>
      <c r="AF249" t="s">
        <v>2000</v>
      </c>
      <c r="AH249" t="s">
        <v>997</v>
      </c>
      <c r="AI249" t="s">
        <v>997</v>
      </c>
      <c r="AJ249" t="s">
        <v>997</v>
      </c>
      <c r="AL249">
        <v>1.0900000000000001</v>
      </c>
      <c r="AM249">
        <v>0</v>
      </c>
      <c r="AN249">
        <v>0.5</v>
      </c>
      <c r="AO249">
        <v>0</v>
      </c>
      <c r="AP249" t="s">
        <v>2025</v>
      </c>
      <c r="AQ249" t="s">
        <v>2085</v>
      </c>
      <c r="AR249" t="s">
        <v>2085</v>
      </c>
      <c r="AS249">
        <v>1</v>
      </c>
      <c r="AT249">
        <v>300</v>
      </c>
      <c r="AU249">
        <f>IF(SpaceTypesTable[[#This Row],[Peak Flow Rate (gal/h)]]=0,"",SpaceTypesTable[[#This Row],[Peak Flow Rate (gal/h)]]/SpaceTypesTable[[#This Row],[area (ft^2)]])</f>
        <v>3.3333333333333335E-3</v>
      </c>
      <c r="AV249">
        <v>49</v>
      </c>
      <c r="AW249">
        <v>0.2</v>
      </c>
      <c r="AX249">
        <v>0.05</v>
      </c>
      <c r="AY249" t="s">
        <v>2118</v>
      </c>
      <c r="BE249" t="str">
        <f t="shared" si="19"/>
        <v/>
      </c>
    </row>
    <row r="250" spans="1:57">
      <c r="C250" s="70" t="s">
        <v>2213</v>
      </c>
      <c r="D250" t="s">
        <v>790</v>
      </c>
      <c r="E250" s="39" t="s">
        <v>767</v>
      </c>
      <c r="F250" s="39" t="s">
        <v>828</v>
      </c>
      <c r="G250" t="s">
        <v>1028</v>
      </c>
      <c r="H250" t="s">
        <v>2195</v>
      </c>
      <c r="I250" t="s">
        <v>767</v>
      </c>
      <c r="J250" t="s">
        <v>875</v>
      </c>
      <c r="K250" t="str">
        <f>SpaceTypesTable[[#This Row],[Lighting Standard]]&amp;SpaceTypesTable[[#This Row],[Lighting Primary Space Type]]&amp;SpaceTypesTable[[#This Row],[Lighting Secondary Space Type]]</f>
        <v>ASHRAE 90.1-2010HospitalEmergency</v>
      </c>
      <c r="N250">
        <f>VLOOKUP(SpaceTypesTable[[#This Row],[LookupColumn]],InteriorLightingTable[],5,FALSE)</f>
        <v>2.2599999999999998</v>
      </c>
      <c r="Q250">
        <v>0</v>
      </c>
      <c r="R250">
        <v>0.7</v>
      </c>
      <c r="S250">
        <v>0.2</v>
      </c>
      <c r="T250" t="s">
        <v>1938</v>
      </c>
      <c r="U250" t="s">
        <v>947</v>
      </c>
      <c r="V250" t="s">
        <v>948</v>
      </c>
      <c r="W250" t="s">
        <v>954</v>
      </c>
      <c r="X250" s="70" t="str">
        <f>SpaceTypesTable[[#This Row],[Ventilation Standard]]&amp;SpaceTypesTable[[#This Row],[Ventilation Primary Space Type]]&amp;SpaceTypesTable[[#This Row],[Ventilation Secondary Space Type]]</f>
        <v>AIA 2001Surgery and Critical CareER Waiting Room</v>
      </c>
      <c r="Y250">
        <f>VLOOKUP(SpaceTypesTable[[#This Row],[Lookup]],VentilationStandardsTable[],6,FALSE)</f>
        <v>0</v>
      </c>
      <c r="Z250">
        <f>VLOOKUP(SpaceTypesTable[[#This Row],[Lookup]],VentilationStandardsTable[],5,FALSE)</f>
        <v>0</v>
      </c>
      <c r="AA250">
        <f>VLOOKUP(SpaceTypesTable[[#This Row],[Lookup]],VentilationStandardsTable[],7,FALSE)</f>
        <v>2</v>
      </c>
      <c r="AB250">
        <v>20</v>
      </c>
      <c r="AC250" t="s">
        <v>1996</v>
      </c>
      <c r="AD250" t="s">
        <v>1995</v>
      </c>
      <c r="AE250">
        <v>4.4600000000000001E-2</v>
      </c>
      <c r="AF250" t="s">
        <v>2000</v>
      </c>
      <c r="AH250" t="s">
        <v>997</v>
      </c>
      <c r="AI250" t="s">
        <v>997</v>
      </c>
      <c r="AJ250" t="s">
        <v>997</v>
      </c>
      <c r="AL250">
        <v>1.0900000000000001</v>
      </c>
      <c r="AM250">
        <v>0</v>
      </c>
      <c r="AN250">
        <v>0.5</v>
      </c>
      <c r="AO250">
        <v>0</v>
      </c>
      <c r="AP250" t="s">
        <v>2025</v>
      </c>
      <c r="AQ250" t="s">
        <v>2085</v>
      </c>
      <c r="AR250" t="s">
        <v>2085</v>
      </c>
      <c r="AS250">
        <v>1</v>
      </c>
      <c r="AT250">
        <v>300</v>
      </c>
      <c r="AU250">
        <v>3.3333333333333335E-3</v>
      </c>
      <c r="AV250">
        <v>49</v>
      </c>
      <c r="AW250">
        <v>0.2</v>
      </c>
      <c r="AX250">
        <v>0.05</v>
      </c>
      <c r="AY250" t="s">
        <v>2118</v>
      </c>
      <c r="BE250" t="s">
        <v>997</v>
      </c>
    </row>
    <row r="251" spans="1:57">
      <c r="A251" t="s">
        <v>525</v>
      </c>
      <c r="B251">
        <v>450</v>
      </c>
      <c r="C251" s="39" t="s">
        <v>2144</v>
      </c>
      <c r="D251" s="39" t="s">
        <v>790</v>
      </c>
      <c r="E251" s="39" t="s">
        <v>767</v>
      </c>
      <c r="F251" s="39" t="s">
        <v>821</v>
      </c>
      <c r="G251" t="s">
        <v>1029</v>
      </c>
      <c r="K251" t="str">
        <f>SpaceTypesTable[[#This Row],[Lighting Standard]]&amp;SpaceTypesTable[[#This Row],[Lighting Primary Space Type]]&amp;SpaceTypesTable[[#This Row],[Lighting Secondary Space Type]]</f>
        <v/>
      </c>
      <c r="N251">
        <v>1.6600000000000001</v>
      </c>
      <c r="Q251">
        <v>0</v>
      </c>
      <c r="R251">
        <v>0.7</v>
      </c>
      <c r="S251">
        <v>0.2</v>
      </c>
      <c r="T251" t="s">
        <v>1938</v>
      </c>
      <c r="U251" t="s">
        <v>947</v>
      </c>
      <c r="V251" t="s">
        <v>948</v>
      </c>
      <c r="W251" t="s">
        <v>954</v>
      </c>
      <c r="X251" s="70" t="str">
        <f>SpaceTypesTable[[#This Row],[Ventilation Standard]]&amp;SpaceTypesTable[[#This Row],[Ventilation Primary Space Type]]&amp;SpaceTypesTable[[#This Row],[Ventilation Secondary Space Type]]</f>
        <v>AIA 2001Surgery and Critical CareER Waiting Room</v>
      </c>
      <c r="Y251">
        <f>VLOOKUP(SpaceTypesTable[[#This Row],[Lookup]],VentilationStandardsTable[],6,FALSE)</f>
        <v>0</v>
      </c>
      <c r="Z251">
        <f>VLOOKUP(SpaceTypesTable[[#This Row],[Lookup]],VentilationStandardsTable[],5,FALSE)</f>
        <v>0</v>
      </c>
      <c r="AA251">
        <f>VLOOKUP(SpaceTypesTable[[#This Row],[Lookup]],VentilationStandardsTable[],7,FALSE)</f>
        <v>2</v>
      </c>
      <c r="AB251">
        <v>6.25</v>
      </c>
      <c r="AC251" t="s">
        <v>1996</v>
      </c>
      <c r="AD251" t="s">
        <v>1995</v>
      </c>
      <c r="AE251">
        <v>0.22320000000000001</v>
      </c>
      <c r="AF251" t="s">
        <v>2000</v>
      </c>
      <c r="AH251" t="s">
        <v>997</v>
      </c>
      <c r="AI251" t="s">
        <v>997</v>
      </c>
      <c r="AJ251" t="s">
        <v>997</v>
      </c>
      <c r="AL251">
        <v>1.36</v>
      </c>
      <c r="AM251">
        <v>0</v>
      </c>
      <c r="AN251">
        <v>0.5</v>
      </c>
      <c r="AO251">
        <v>0</v>
      </c>
      <c r="AP251" t="s">
        <v>2025</v>
      </c>
      <c r="AQ251" t="s">
        <v>2085</v>
      </c>
      <c r="AR251" t="s">
        <v>2085</v>
      </c>
      <c r="AU251" t="str">
        <f>IF(SpaceTypesTable[[#This Row],[Peak Flow Rate (gal/h)]]=0,"",SpaceTypesTable[[#This Row],[Peak Flow Rate (gal/h)]]/SpaceTypesTable[[#This Row],[area (ft^2)]])</f>
        <v/>
      </c>
      <c r="BE251" t="str">
        <f t="shared" ref="BE251:BE256" si="20">IF(ISBLANK(BD251),"",BD251/(BA251/AZ251))</f>
        <v/>
      </c>
    </row>
    <row r="252" spans="1:57">
      <c r="A252" t="s">
        <v>333</v>
      </c>
      <c r="B252">
        <v>30</v>
      </c>
      <c r="C252" s="39" t="s">
        <v>2145</v>
      </c>
      <c r="D252" s="39" t="s">
        <v>790</v>
      </c>
      <c r="E252" s="39" t="s">
        <v>767</v>
      </c>
      <c r="F252" s="39" t="s">
        <v>821</v>
      </c>
      <c r="G252" t="s">
        <v>1029</v>
      </c>
      <c r="H252" t="s">
        <v>745</v>
      </c>
      <c r="I252" t="s">
        <v>767</v>
      </c>
      <c r="J252" t="s">
        <v>775</v>
      </c>
      <c r="K252" t="str">
        <f>SpaceTypesTable[[#This Row],[Lighting Standard]]&amp;SpaceTypesTable[[#This Row],[Lighting Primary Space Type]]&amp;SpaceTypesTable[[#This Row],[Lighting Secondary Space Type]]</f>
        <v>ASHRAE 90.1-2004HospitalNurse Station</v>
      </c>
      <c r="N252">
        <f>VLOOKUP(SpaceTypesTable[[#This Row],[LookupColumn]],InteriorLightingTable[],5,FALSE)</f>
        <v>1</v>
      </c>
      <c r="Q252">
        <v>0</v>
      </c>
      <c r="R252">
        <v>0.7</v>
      </c>
      <c r="S252">
        <v>0.2</v>
      </c>
      <c r="T252" t="s">
        <v>1938</v>
      </c>
      <c r="U252" t="s">
        <v>947</v>
      </c>
      <c r="V252" t="s">
        <v>948</v>
      </c>
      <c r="W252" t="s">
        <v>954</v>
      </c>
      <c r="X252" s="70" t="str">
        <f>SpaceTypesTable[[#This Row],[Ventilation Standard]]&amp;SpaceTypesTable[[#This Row],[Ventilation Primary Space Type]]&amp;SpaceTypesTable[[#This Row],[Ventilation Secondary Space Type]]</f>
        <v>AIA 2001Surgery and Critical CareER Waiting Room</v>
      </c>
      <c r="Y252">
        <f>VLOOKUP(SpaceTypesTable[[#This Row],[Lookup]],VentilationStandardsTable[],6,FALSE)</f>
        <v>0</v>
      </c>
      <c r="Z252">
        <f>VLOOKUP(SpaceTypesTable[[#This Row],[Lookup]],VentilationStandardsTable[],5,FALSE)</f>
        <v>0</v>
      </c>
      <c r="AA252">
        <f>VLOOKUP(SpaceTypesTable[[#This Row],[Lookup]],VentilationStandardsTable[],7,FALSE)</f>
        <v>2</v>
      </c>
      <c r="AB252">
        <v>6.25</v>
      </c>
      <c r="AC252" t="s">
        <v>1996</v>
      </c>
      <c r="AD252" t="s">
        <v>1995</v>
      </c>
      <c r="AE252">
        <v>5.9499999999999997E-2</v>
      </c>
      <c r="AF252" t="s">
        <v>2000</v>
      </c>
      <c r="AH252" t="s">
        <v>997</v>
      </c>
      <c r="AI252" t="s">
        <v>997</v>
      </c>
      <c r="AJ252" t="s">
        <v>997</v>
      </c>
      <c r="AL252">
        <v>1.36</v>
      </c>
      <c r="AM252">
        <v>0</v>
      </c>
      <c r="AN252">
        <v>0.5</v>
      </c>
      <c r="AO252">
        <v>0</v>
      </c>
      <c r="AP252" t="s">
        <v>2025</v>
      </c>
      <c r="AQ252" t="s">
        <v>2085</v>
      </c>
      <c r="AR252" t="s">
        <v>2085</v>
      </c>
      <c r="AU252" t="str">
        <f>IF(SpaceTypesTable[[#This Row],[Peak Flow Rate (gal/h)]]=0,"",SpaceTypesTable[[#This Row],[Peak Flow Rate (gal/h)]]/SpaceTypesTable[[#This Row],[area (ft^2)]])</f>
        <v/>
      </c>
      <c r="BE252" t="str">
        <f t="shared" si="20"/>
        <v/>
      </c>
    </row>
    <row r="253" spans="1:57">
      <c r="A253" t="s">
        <v>309</v>
      </c>
      <c r="B253">
        <v>150</v>
      </c>
      <c r="C253" s="39" t="s">
        <v>2146</v>
      </c>
      <c r="D253" s="39" t="s">
        <v>791</v>
      </c>
      <c r="E253" s="39" t="s">
        <v>767</v>
      </c>
      <c r="F253" s="39" t="s">
        <v>821</v>
      </c>
      <c r="G253" t="s">
        <v>1029</v>
      </c>
      <c r="H253" t="s">
        <v>987</v>
      </c>
      <c r="I253" t="s">
        <v>767</v>
      </c>
      <c r="J253" t="s">
        <v>775</v>
      </c>
      <c r="K253" t="str">
        <f>SpaceTypesTable[[#This Row],[Lighting Standard]]&amp;SpaceTypesTable[[#This Row],[Lighting Primary Space Type]]&amp;SpaceTypesTable[[#This Row],[Lighting Secondary Space Type]]</f>
        <v>ASHRAE 189.1-2009HospitalNurse Station</v>
      </c>
      <c r="N253">
        <f>VLOOKUP(SpaceTypesTable[[#This Row],[LookupColumn]],InteriorLightingTable[],5,FALSE)</f>
        <v>0.9</v>
      </c>
      <c r="Q253">
        <v>0</v>
      </c>
      <c r="R253">
        <v>0.7</v>
      </c>
      <c r="S253">
        <v>0.2</v>
      </c>
      <c r="T253" t="s">
        <v>1938</v>
      </c>
      <c r="U253" t="s">
        <v>947</v>
      </c>
      <c r="V253" t="s">
        <v>948</v>
      </c>
      <c r="W253" t="s">
        <v>954</v>
      </c>
      <c r="X253" s="70" t="str">
        <f>SpaceTypesTable[[#This Row],[Ventilation Standard]]&amp;SpaceTypesTable[[#This Row],[Ventilation Primary Space Type]]&amp;SpaceTypesTable[[#This Row],[Ventilation Secondary Space Type]]</f>
        <v>AIA 2001Surgery and Critical CareER Waiting Room</v>
      </c>
      <c r="Y253">
        <f>VLOOKUP(SpaceTypesTable[[#This Row],[Lookup]],VentilationStandardsTable[],6,FALSE)</f>
        <v>0</v>
      </c>
      <c r="Z253">
        <f>VLOOKUP(SpaceTypesTable[[#This Row],[Lookup]],VentilationStandardsTable[],5,FALSE)</f>
        <v>0</v>
      </c>
      <c r="AA253">
        <f>VLOOKUP(SpaceTypesTable[[#This Row],[Lookup]],VentilationStandardsTable[],7,FALSE)</f>
        <v>2</v>
      </c>
      <c r="AB253">
        <v>6.25</v>
      </c>
      <c r="AC253" t="s">
        <v>1996</v>
      </c>
      <c r="AD253" t="s">
        <v>1995</v>
      </c>
      <c r="AE253">
        <v>5.9499999999999997E-2</v>
      </c>
      <c r="AF253" t="s">
        <v>2000</v>
      </c>
      <c r="AH253" t="s">
        <v>997</v>
      </c>
      <c r="AI253" t="s">
        <v>997</v>
      </c>
      <c r="AJ253" t="s">
        <v>997</v>
      </c>
      <c r="AL253">
        <v>0.9900000000000001</v>
      </c>
      <c r="AM253">
        <v>0</v>
      </c>
      <c r="AN253">
        <v>0.5</v>
      </c>
      <c r="AO253">
        <v>0</v>
      </c>
      <c r="AP253" t="s">
        <v>2025</v>
      </c>
      <c r="AQ253" t="s">
        <v>2085</v>
      </c>
      <c r="AR253" t="s">
        <v>2085</v>
      </c>
      <c r="AU253" t="str">
        <f>IF(SpaceTypesTable[[#This Row],[Peak Flow Rate (gal/h)]]=0,"",SpaceTypesTable[[#This Row],[Peak Flow Rate (gal/h)]]/SpaceTypesTable[[#This Row],[area (ft^2)]])</f>
        <v/>
      </c>
      <c r="BE253" t="str">
        <f t="shared" si="20"/>
        <v/>
      </c>
    </row>
    <row r="254" spans="1:57">
      <c r="A254" t="s">
        <v>38</v>
      </c>
      <c r="B254">
        <v>166</v>
      </c>
      <c r="C254" s="39" t="s">
        <v>2146</v>
      </c>
      <c r="D254" s="39" t="s">
        <v>792</v>
      </c>
      <c r="E254" s="39" t="s">
        <v>767</v>
      </c>
      <c r="F254" s="39" t="s">
        <v>821</v>
      </c>
      <c r="G254" t="s">
        <v>1029</v>
      </c>
      <c r="H254" t="s">
        <v>987</v>
      </c>
      <c r="I254" t="s">
        <v>767</v>
      </c>
      <c r="J254" t="s">
        <v>775</v>
      </c>
      <c r="K254" t="str">
        <f>SpaceTypesTable[[#This Row],[Lighting Standard]]&amp;SpaceTypesTable[[#This Row],[Lighting Primary Space Type]]&amp;SpaceTypesTable[[#This Row],[Lighting Secondary Space Type]]</f>
        <v>ASHRAE 189.1-2009HospitalNurse Station</v>
      </c>
      <c r="N254">
        <f>VLOOKUP(SpaceTypesTable[[#This Row],[LookupColumn]],InteriorLightingTable[],5,FALSE)</f>
        <v>0.9</v>
      </c>
      <c r="Q254">
        <v>0</v>
      </c>
      <c r="R254">
        <v>0.7</v>
      </c>
      <c r="S254">
        <v>0.2</v>
      </c>
      <c r="T254" t="s">
        <v>1938</v>
      </c>
      <c r="U254" t="s">
        <v>947</v>
      </c>
      <c r="V254" t="s">
        <v>948</v>
      </c>
      <c r="W254" t="s">
        <v>954</v>
      </c>
      <c r="X254" s="70" t="str">
        <f>SpaceTypesTable[[#This Row],[Ventilation Standard]]&amp;SpaceTypesTable[[#This Row],[Ventilation Primary Space Type]]&amp;SpaceTypesTable[[#This Row],[Ventilation Secondary Space Type]]</f>
        <v>AIA 2001Surgery and Critical CareER Waiting Room</v>
      </c>
      <c r="Y254">
        <f>VLOOKUP(SpaceTypesTable[[#This Row],[Lookup]],VentilationStandardsTable[],6,FALSE)</f>
        <v>0</v>
      </c>
      <c r="Z254">
        <f>VLOOKUP(SpaceTypesTable[[#This Row],[Lookup]],VentilationStandardsTable[],5,FALSE)</f>
        <v>0</v>
      </c>
      <c r="AA254">
        <f>VLOOKUP(SpaceTypesTable[[#This Row],[Lookup]],VentilationStandardsTable[],7,FALSE)</f>
        <v>2</v>
      </c>
      <c r="AB254">
        <v>6.25</v>
      </c>
      <c r="AC254" t="s">
        <v>1996</v>
      </c>
      <c r="AD254" t="s">
        <v>1995</v>
      </c>
      <c r="AE254">
        <v>4.4600000000000001E-2</v>
      </c>
      <c r="AF254" t="s">
        <v>2000</v>
      </c>
      <c r="AH254" t="s">
        <v>997</v>
      </c>
      <c r="AI254" t="s">
        <v>997</v>
      </c>
      <c r="AJ254" t="s">
        <v>997</v>
      </c>
      <c r="AL254">
        <v>0.9900000000000001</v>
      </c>
      <c r="AM254">
        <v>0</v>
      </c>
      <c r="AN254">
        <v>0.5</v>
      </c>
      <c r="AO254">
        <v>0</v>
      </c>
      <c r="AP254" t="s">
        <v>2025</v>
      </c>
      <c r="AQ254" t="s">
        <v>2085</v>
      </c>
      <c r="AR254" t="s">
        <v>2085</v>
      </c>
      <c r="AU254" t="str">
        <f>IF(SpaceTypesTable[[#This Row],[Peak Flow Rate (gal/h)]]=0,"",SpaceTypesTable[[#This Row],[Peak Flow Rate (gal/h)]]/SpaceTypesTable[[#This Row],[area (ft^2)]])</f>
        <v/>
      </c>
      <c r="BE254" t="str">
        <f t="shared" si="20"/>
        <v/>
      </c>
    </row>
    <row r="255" spans="1:57">
      <c r="A255" t="s">
        <v>129</v>
      </c>
      <c r="B255">
        <v>527</v>
      </c>
      <c r="C255" s="39" t="s">
        <v>2143</v>
      </c>
      <c r="D255" s="39" t="s">
        <v>790</v>
      </c>
      <c r="E255" s="39" t="s">
        <v>767</v>
      </c>
      <c r="F255" s="39" t="s">
        <v>821</v>
      </c>
      <c r="G255" t="s">
        <v>1029</v>
      </c>
      <c r="K255" t="str">
        <f>SpaceTypesTable[[#This Row],[Lighting Standard]]&amp;SpaceTypesTable[[#This Row],[Lighting Primary Space Type]]&amp;SpaceTypesTable[[#This Row],[Lighting Secondary Space Type]]</f>
        <v/>
      </c>
      <c r="N255">
        <v>1.64</v>
      </c>
      <c r="Q255">
        <v>0</v>
      </c>
      <c r="R255">
        <v>0.7</v>
      </c>
      <c r="S255">
        <v>0.2</v>
      </c>
      <c r="T255" t="s">
        <v>1938</v>
      </c>
      <c r="U255" t="s">
        <v>947</v>
      </c>
      <c r="V255" t="s">
        <v>948</v>
      </c>
      <c r="W255" t="s">
        <v>954</v>
      </c>
      <c r="X255" s="70" t="str">
        <f>SpaceTypesTable[[#This Row],[Ventilation Standard]]&amp;SpaceTypesTable[[#This Row],[Ventilation Primary Space Type]]&amp;SpaceTypesTable[[#This Row],[Ventilation Secondary Space Type]]</f>
        <v>AIA 2001Surgery and Critical CareER Waiting Room</v>
      </c>
      <c r="Y255">
        <f>VLOOKUP(SpaceTypesTable[[#This Row],[Lookup]],VentilationStandardsTable[],6,FALSE)</f>
        <v>0</v>
      </c>
      <c r="Z255">
        <f>VLOOKUP(SpaceTypesTable[[#This Row],[Lookup]],VentilationStandardsTable[],5,FALSE)</f>
        <v>0</v>
      </c>
      <c r="AA255">
        <f>VLOOKUP(SpaceTypesTable[[#This Row],[Lookup]],VentilationStandardsTable[],7,FALSE)</f>
        <v>2</v>
      </c>
      <c r="AB255">
        <v>6.25</v>
      </c>
      <c r="AC255" t="s">
        <v>1996</v>
      </c>
      <c r="AD255" t="s">
        <v>1995</v>
      </c>
      <c r="AE255">
        <v>0.22320000000000001</v>
      </c>
      <c r="AF255" t="s">
        <v>2000</v>
      </c>
      <c r="AH255" t="s">
        <v>997</v>
      </c>
      <c r="AI255" t="s">
        <v>997</v>
      </c>
      <c r="AJ255" t="s">
        <v>997</v>
      </c>
      <c r="AL255">
        <v>1.36</v>
      </c>
      <c r="AM255">
        <v>0</v>
      </c>
      <c r="AN255">
        <v>0.5</v>
      </c>
      <c r="AO255">
        <v>0</v>
      </c>
      <c r="AP255" t="s">
        <v>2025</v>
      </c>
      <c r="AQ255" t="s">
        <v>2085</v>
      </c>
      <c r="AR255" t="s">
        <v>2085</v>
      </c>
      <c r="AU255" t="str">
        <f>IF(SpaceTypesTable[[#This Row],[Peak Flow Rate (gal/h)]]=0,"",SpaceTypesTable[[#This Row],[Peak Flow Rate (gal/h)]]/SpaceTypesTable[[#This Row],[area (ft^2)]])</f>
        <v/>
      </c>
      <c r="BE255" t="str">
        <f t="shared" si="20"/>
        <v/>
      </c>
    </row>
    <row r="256" spans="1:57">
      <c r="C256" t="s">
        <v>2147</v>
      </c>
      <c r="D256" t="s">
        <v>790</v>
      </c>
      <c r="E256" s="39" t="s">
        <v>767</v>
      </c>
      <c r="F256" s="39" t="s">
        <v>821</v>
      </c>
      <c r="G256" t="s">
        <v>1029</v>
      </c>
      <c r="H256" t="s">
        <v>746</v>
      </c>
      <c r="I256" t="s">
        <v>767</v>
      </c>
      <c r="J256" t="s">
        <v>775</v>
      </c>
      <c r="K256" t="str">
        <f>SpaceTypesTable[[#This Row],[Lighting Standard]]&amp;SpaceTypesTable[[#This Row],[Lighting Primary Space Type]]&amp;SpaceTypesTable[[#This Row],[Lighting Secondary Space Type]]</f>
        <v>ASHRAE 90.1-2007HospitalNurse Station</v>
      </c>
      <c r="N256">
        <f>VLOOKUP(SpaceTypesTable[[#This Row],[LookupColumn]],InteriorLightingTable[],5,FALSE)</f>
        <v>1</v>
      </c>
      <c r="Q256">
        <v>0</v>
      </c>
      <c r="R256">
        <v>0.7</v>
      </c>
      <c r="S256">
        <v>0.2</v>
      </c>
      <c r="T256" t="s">
        <v>1938</v>
      </c>
      <c r="U256" t="s">
        <v>947</v>
      </c>
      <c r="V256" t="s">
        <v>948</v>
      </c>
      <c r="W256" t="s">
        <v>954</v>
      </c>
      <c r="X256" s="70" t="str">
        <f>SpaceTypesTable[[#This Row],[Ventilation Standard]]&amp;SpaceTypesTable[[#This Row],[Ventilation Primary Space Type]]&amp;SpaceTypesTable[[#This Row],[Ventilation Secondary Space Type]]</f>
        <v>AIA 2001Surgery and Critical CareER Waiting Room</v>
      </c>
      <c r="Y256">
        <f>VLOOKUP(SpaceTypesTable[[#This Row],[Lookup]],VentilationStandardsTable[],6,FALSE)</f>
        <v>0</v>
      </c>
      <c r="Z256">
        <f>VLOOKUP(SpaceTypesTable[[#This Row],[Lookup]],VentilationStandardsTable[],5,FALSE)</f>
        <v>0</v>
      </c>
      <c r="AA256">
        <f>VLOOKUP(SpaceTypesTable[[#This Row],[Lookup]],VentilationStandardsTable[],7,FALSE)</f>
        <v>2</v>
      </c>
      <c r="AB256">
        <v>6.25</v>
      </c>
      <c r="AC256" t="s">
        <v>1996</v>
      </c>
      <c r="AD256" t="s">
        <v>1995</v>
      </c>
      <c r="AE256">
        <v>4.4600000000000001E-2</v>
      </c>
      <c r="AF256" t="s">
        <v>2000</v>
      </c>
      <c r="AH256" t="s">
        <v>997</v>
      </c>
      <c r="AI256" t="s">
        <v>997</v>
      </c>
      <c r="AJ256" t="s">
        <v>997</v>
      </c>
      <c r="AL256">
        <v>0.9900000000000001</v>
      </c>
      <c r="AM256">
        <v>0</v>
      </c>
      <c r="AN256">
        <v>0.5</v>
      </c>
      <c r="AO256">
        <v>0</v>
      </c>
      <c r="AP256" t="s">
        <v>2025</v>
      </c>
      <c r="AQ256" t="s">
        <v>2085</v>
      </c>
      <c r="AR256" t="s">
        <v>2085</v>
      </c>
      <c r="AU256" t="str">
        <f>IF(SpaceTypesTable[[#This Row],[Peak Flow Rate (gal/h)]]=0,"",SpaceTypesTable[[#This Row],[Peak Flow Rate (gal/h)]]/SpaceTypesTable[[#This Row],[area (ft^2)]])</f>
        <v/>
      </c>
      <c r="BE256" t="str">
        <f t="shared" si="20"/>
        <v/>
      </c>
    </row>
    <row r="257" spans="1:57">
      <c r="C257" s="70" t="s">
        <v>2213</v>
      </c>
      <c r="D257" t="s">
        <v>790</v>
      </c>
      <c r="E257" s="39" t="s">
        <v>767</v>
      </c>
      <c r="F257" s="39" t="s">
        <v>821</v>
      </c>
      <c r="G257" t="s">
        <v>1029</v>
      </c>
      <c r="H257" t="s">
        <v>2195</v>
      </c>
      <c r="I257" t="s">
        <v>767</v>
      </c>
      <c r="J257" t="s">
        <v>775</v>
      </c>
      <c r="K257" t="str">
        <f>SpaceTypesTable[[#This Row],[Lighting Standard]]&amp;SpaceTypesTable[[#This Row],[Lighting Primary Space Type]]&amp;SpaceTypesTable[[#This Row],[Lighting Secondary Space Type]]</f>
        <v>ASHRAE 90.1-2010HospitalNurse Station</v>
      </c>
      <c r="N257">
        <f>VLOOKUP(SpaceTypesTable[[#This Row],[LookupColumn]],InteriorLightingTable[],5,FALSE)</f>
        <v>0.87</v>
      </c>
      <c r="Q257">
        <v>0</v>
      </c>
      <c r="R257">
        <v>0.7</v>
      </c>
      <c r="S257">
        <v>0.2</v>
      </c>
      <c r="T257" t="s">
        <v>1938</v>
      </c>
      <c r="U257" t="s">
        <v>947</v>
      </c>
      <c r="V257" t="s">
        <v>948</v>
      </c>
      <c r="W257" t="s">
        <v>954</v>
      </c>
      <c r="X257" s="70" t="str">
        <f>SpaceTypesTable[[#This Row],[Ventilation Standard]]&amp;SpaceTypesTable[[#This Row],[Ventilation Primary Space Type]]&amp;SpaceTypesTable[[#This Row],[Ventilation Secondary Space Type]]</f>
        <v>AIA 2001Surgery and Critical CareER Waiting Room</v>
      </c>
      <c r="Y257">
        <f>VLOOKUP(SpaceTypesTable[[#This Row],[Lookup]],VentilationStandardsTable[],6,FALSE)</f>
        <v>0</v>
      </c>
      <c r="Z257">
        <f>VLOOKUP(SpaceTypesTable[[#This Row],[Lookup]],VentilationStandardsTable[],5,FALSE)</f>
        <v>0</v>
      </c>
      <c r="AA257">
        <f>VLOOKUP(SpaceTypesTable[[#This Row],[Lookup]],VentilationStandardsTable[],7,FALSE)</f>
        <v>2</v>
      </c>
      <c r="AB257">
        <v>6.25</v>
      </c>
      <c r="AC257" t="s">
        <v>1996</v>
      </c>
      <c r="AD257" t="s">
        <v>1995</v>
      </c>
      <c r="AE257">
        <v>4.4600000000000001E-2</v>
      </c>
      <c r="AF257" t="s">
        <v>2000</v>
      </c>
      <c r="AH257" t="s">
        <v>997</v>
      </c>
      <c r="AI257" t="s">
        <v>997</v>
      </c>
      <c r="AJ257" t="s">
        <v>997</v>
      </c>
      <c r="AL257">
        <v>0.9900000000000001</v>
      </c>
      <c r="AM257">
        <v>0</v>
      </c>
      <c r="AN257">
        <v>0.5</v>
      </c>
      <c r="AO257">
        <v>0</v>
      </c>
      <c r="AP257" t="s">
        <v>2025</v>
      </c>
      <c r="AQ257" t="s">
        <v>2085</v>
      </c>
      <c r="AR257" t="s">
        <v>2085</v>
      </c>
      <c r="AU257" t="s">
        <v>997</v>
      </c>
      <c r="BE257" t="s">
        <v>997</v>
      </c>
    </row>
    <row r="258" spans="1:57">
      <c r="A258" t="s">
        <v>2153</v>
      </c>
      <c r="B258">
        <v>34</v>
      </c>
      <c r="C258" s="39" t="s">
        <v>2144</v>
      </c>
      <c r="D258" s="39" t="s">
        <v>790</v>
      </c>
      <c r="E258" s="39" t="s">
        <v>767</v>
      </c>
      <c r="F258" s="39" t="s">
        <v>2154</v>
      </c>
      <c r="G258" t="s">
        <v>1028</v>
      </c>
      <c r="K258" t="str">
        <f>SpaceTypesTable[[#This Row],[Lighting Standard]]&amp;SpaceTypesTable[[#This Row],[Lighting Primary Space Type]]&amp;SpaceTypesTable[[#This Row],[Lighting Secondary Space Type]]</f>
        <v/>
      </c>
      <c r="N258">
        <v>3.84</v>
      </c>
      <c r="Q258">
        <v>0</v>
      </c>
      <c r="R258">
        <v>0.7</v>
      </c>
      <c r="S258">
        <v>0.2</v>
      </c>
      <c r="T258" t="s">
        <v>1938</v>
      </c>
      <c r="U258" t="s">
        <v>947</v>
      </c>
      <c r="V258" t="s">
        <v>948</v>
      </c>
      <c r="W258" t="s">
        <v>954</v>
      </c>
      <c r="X258" s="70" t="str">
        <f>SpaceTypesTable[[#This Row],[Ventilation Standard]]&amp;SpaceTypesTable[[#This Row],[Ventilation Primary Space Type]]&amp;SpaceTypesTable[[#This Row],[Ventilation Secondary Space Type]]</f>
        <v>AIA 2001Surgery and Critical CareER Waiting Room</v>
      </c>
      <c r="Y258">
        <f>VLOOKUP(SpaceTypesTable[[#This Row],[Lookup]],VentilationStandardsTable[],6,FALSE)</f>
        <v>0</v>
      </c>
      <c r="Z258">
        <f>VLOOKUP(SpaceTypesTable[[#This Row],[Lookup]],VentilationStandardsTable[],5,FALSE)</f>
        <v>0</v>
      </c>
      <c r="AA258">
        <f>VLOOKUP(SpaceTypesTable[[#This Row],[Lookup]],VentilationStandardsTable[],7,FALSE)</f>
        <v>2</v>
      </c>
      <c r="AB258">
        <v>20</v>
      </c>
      <c r="AC258" t="s">
        <v>1996</v>
      </c>
      <c r="AD258" t="s">
        <v>1995</v>
      </c>
      <c r="AE258">
        <v>0.22320000000000001</v>
      </c>
      <c r="AF258" t="s">
        <v>2000</v>
      </c>
      <c r="AH258" t="s">
        <v>997</v>
      </c>
      <c r="AI258" t="s">
        <v>997</v>
      </c>
      <c r="AJ258" t="s">
        <v>997</v>
      </c>
      <c r="AL258">
        <v>4</v>
      </c>
      <c r="AM258">
        <v>0</v>
      </c>
      <c r="AN258">
        <v>0.5</v>
      </c>
      <c r="AO258">
        <v>0</v>
      </c>
      <c r="AP258" t="s">
        <v>2025</v>
      </c>
      <c r="AQ258" t="s">
        <v>2085</v>
      </c>
      <c r="AR258" t="s">
        <v>2085</v>
      </c>
      <c r="AS258">
        <v>1</v>
      </c>
      <c r="AT258">
        <v>300</v>
      </c>
      <c r="AU258">
        <f>IF(SpaceTypesTable[[#This Row],[Peak Flow Rate (gal/h)]]=0,"",SpaceTypesTable[[#This Row],[Peak Flow Rate (gal/h)]]/SpaceTypesTable[[#This Row],[area (ft^2)]])</f>
        <v>3.3333333333333335E-3</v>
      </c>
      <c r="AV258">
        <v>49</v>
      </c>
      <c r="AW258">
        <v>0.2</v>
      </c>
      <c r="AX258">
        <v>0.05</v>
      </c>
      <c r="AY258" t="s">
        <v>2118</v>
      </c>
      <c r="BE258" t="str">
        <f t="shared" ref="BE258:BE263" si="21">IF(ISBLANK(BD258),"",BD258/(BA258/AZ258))</f>
        <v/>
      </c>
    </row>
    <row r="259" spans="1:57">
      <c r="A259" t="s">
        <v>2155</v>
      </c>
      <c r="B259">
        <v>177</v>
      </c>
      <c r="C259" s="39" t="s">
        <v>2145</v>
      </c>
      <c r="D259" s="39" t="s">
        <v>790</v>
      </c>
      <c r="E259" s="39" t="s">
        <v>767</v>
      </c>
      <c r="F259" s="39" t="s">
        <v>2154</v>
      </c>
      <c r="G259" t="s">
        <v>1028</v>
      </c>
      <c r="H259" t="s">
        <v>745</v>
      </c>
      <c r="I259" t="s">
        <v>767</v>
      </c>
      <c r="J259" t="s">
        <v>875</v>
      </c>
      <c r="K259" t="str">
        <f>SpaceTypesTable[[#This Row],[Lighting Standard]]&amp;SpaceTypesTable[[#This Row],[Lighting Primary Space Type]]&amp;SpaceTypesTable[[#This Row],[Lighting Secondary Space Type]]</f>
        <v>ASHRAE 90.1-2004HospitalEmergency</v>
      </c>
      <c r="N259">
        <f>VLOOKUP(SpaceTypesTable[[#This Row],[LookupColumn]],InteriorLightingTable[],5,FALSE)</f>
        <v>2.7</v>
      </c>
      <c r="Q259">
        <v>0</v>
      </c>
      <c r="R259">
        <v>0.7</v>
      </c>
      <c r="S259">
        <v>0.2</v>
      </c>
      <c r="T259" t="s">
        <v>1938</v>
      </c>
      <c r="U259" t="s">
        <v>947</v>
      </c>
      <c r="V259" t="s">
        <v>948</v>
      </c>
      <c r="W259" t="s">
        <v>954</v>
      </c>
      <c r="X259" s="70" t="str">
        <f>SpaceTypesTable[[#This Row],[Ventilation Standard]]&amp;SpaceTypesTable[[#This Row],[Ventilation Primary Space Type]]&amp;SpaceTypesTable[[#This Row],[Ventilation Secondary Space Type]]</f>
        <v>AIA 2001Surgery and Critical CareER Waiting Room</v>
      </c>
      <c r="Y259">
        <f>VLOOKUP(SpaceTypesTable[[#This Row],[Lookup]],VentilationStandardsTable[],6,FALSE)</f>
        <v>0</v>
      </c>
      <c r="Z259">
        <f>VLOOKUP(SpaceTypesTable[[#This Row],[Lookup]],VentilationStandardsTable[],5,FALSE)</f>
        <v>0</v>
      </c>
      <c r="AA259">
        <f>VLOOKUP(SpaceTypesTable[[#This Row],[Lookup]],VentilationStandardsTable[],7,FALSE)</f>
        <v>2</v>
      </c>
      <c r="AB259">
        <v>20</v>
      </c>
      <c r="AC259" t="s">
        <v>1996</v>
      </c>
      <c r="AD259" t="s">
        <v>1995</v>
      </c>
      <c r="AE259">
        <v>5.9499999999999997E-2</v>
      </c>
      <c r="AF259" t="s">
        <v>2000</v>
      </c>
      <c r="AH259" t="s">
        <v>997</v>
      </c>
      <c r="AI259" t="s">
        <v>997</v>
      </c>
      <c r="AJ259" t="s">
        <v>997</v>
      </c>
      <c r="AL259">
        <v>4</v>
      </c>
      <c r="AM259">
        <v>0</v>
      </c>
      <c r="AN259">
        <v>0.5</v>
      </c>
      <c r="AO259">
        <v>0</v>
      </c>
      <c r="AP259" t="s">
        <v>2025</v>
      </c>
      <c r="AQ259" t="s">
        <v>2085</v>
      </c>
      <c r="AR259" t="s">
        <v>2085</v>
      </c>
      <c r="AS259">
        <v>1</v>
      </c>
      <c r="AT259">
        <v>300</v>
      </c>
      <c r="AU259">
        <f>IF(SpaceTypesTable[[#This Row],[Peak Flow Rate (gal/h)]]=0,"",SpaceTypesTable[[#This Row],[Peak Flow Rate (gal/h)]]/SpaceTypesTable[[#This Row],[area (ft^2)]])</f>
        <v>3.3333333333333335E-3</v>
      </c>
      <c r="AV259">
        <v>49</v>
      </c>
      <c r="AW259">
        <v>0.2</v>
      </c>
      <c r="AX259">
        <v>0.05</v>
      </c>
      <c r="AY259" t="s">
        <v>2118</v>
      </c>
      <c r="BE259" t="str">
        <f t="shared" si="21"/>
        <v/>
      </c>
    </row>
    <row r="260" spans="1:57">
      <c r="A260" t="s">
        <v>2156</v>
      </c>
      <c r="B260">
        <v>330</v>
      </c>
      <c r="C260" s="39" t="s">
        <v>2146</v>
      </c>
      <c r="D260" s="39" t="s">
        <v>791</v>
      </c>
      <c r="E260" s="39" t="s">
        <v>767</v>
      </c>
      <c r="F260" s="39" t="s">
        <v>2154</v>
      </c>
      <c r="G260" t="s">
        <v>1028</v>
      </c>
      <c r="H260" t="s">
        <v>987</v>
      </c>
      <c r="I260" t="s">
        <v>767</v>
      </c>
      <c r="J260" t="s">
        <v>875</v>
      </c>
      <c r="K260" t="str">
        <f>SpaceTypesTable[[#This Row],[Lighting Standard]]&amp;SpaceTypesTable[[#This Row],[Lighting Primary Space Type]]&amp;SpaceTypesTable[[#This Row],[Lighting Secondary Space Type]]</f>
        <v>ASHRAE 189.1-2009HospitalEmergency</v>
      </c>
      <c r="N260">
        <f>VLOOKUP(SpaceTypesTable[[#This Row],[LookupColumn]],InteriorLightingTable[],5,FALSE)</f>
        <v>2.4300000000000002</v>
      </c>
      <c r="Q260">
        <v>0</v>
      </c>
      <c r="R260">
        <v>0.7</v>
      </c>
      <c r="S260">
        <v>0.2</v>
      </c>
      <c r="T260" t="s">
        <v>1938</v>
      </c>
      <c r="U260" t="s">
        <v>947</v>
      </c>
      <c r="V260" t="s">
        <v>948</v>
      </c>
      <c r="W260" t="s">
        <v>954</v>
      </c>
      <c r="X260" s="70" t="str">
        <f>SpaceTypesTable[[#This Row],[Ventilation Standard]]&amp;SpaceTypesTable[[#This Row],[Ventilation Primary Space Type]]&amp;SpaceTypesTable[[#This Row],[Ventilation Secondary Space Type]]</f>
        <v>AIA 2001Surgery and Critical CareER Waiting Room</v>
      </c>
      <c r="Y260">
        <f>VLOOKUP(SpaceTypesTable[[#This Row],[Lookup]],VentilationStandardsTable[],6,FALSE)</f>
        <v>0</v>
      </c>
      <c r="Z260">
        <f>VLOOKUP(SpaceTypesTable[[#This Row],[Lookup]],VentilationStandardsTable[],5,FALSE)</f>
        <v>0</v>
      </c>
      <c r="AA260">
        <f>VLOOKUP(SpaceTypesTable[[#This Row],[Lookup]],VentilationStandardsTable[],7,FALSE)</f>
        <v>2</v>
      </c>
      <c r="AB260">
        <v>20</v>
      </c>
      <c r="AC260" t="s">
        <v>1996</v>
      </c>
      <c r="AD260" t="s">
        <v>1995</v>
      </c>
      <c r="AE260">
        <v>5.9499999999999997E-2</v>
      </c>
      <c r="AF260" t="s">
        <v>2000</v>
      </c>
      <c r="AH260" t="s">
        <v>997</v>
      </c>
      <c r="AI260" t="s">
        <v>997</v>
      </c>
      <c r="AJ260" t="s">
        <v>997</v>
      </c>
      <c r="AL260">
        <v>2.92</v>
      </c>
      <c r="AM260">
        <v>0</v>
      </c>
      <c r="AN260">
        <v>0.5</v>
      </c>
      <c r="AO260">
        <v>0</v>
      </c>
      <c r="AP260" t="s">
        <v>2025</v>
      </c>
      <c r="AQ260" t="s">
        <v>2085</v>
      </c>
      <c r="AR260" t="s">
        <v>2085</v>
      </c>
      <c r="AS260">
        <v>1</v>
      </c>
      <c r="AT260">
        <v>300</v>
      </c>
      <c r="AU260">
        <f>IF(SpaceTypesTable[[#This Row],[Peak Flow Rate (gal/h)]]=0,"",SpaceTypesTable[[#This Row],[Peak Flow Rate (gal/h)]]/SpaceTypesTable[[#This Row],[area (ft^2)]])</f>
        <v>3.3333333333333335E-3</v>
      </c>
      <c r="AV260">
        <v>49</v>
      </c>
      <c r="AW260">
        <v>0.2</v>
      </c>
      <c r="AX260">
        <v>0.05</v>
      </c>
      <c r="AY260" t="s">
        <v>2118</v>
      </c>
      <c r="BE260" t="str">
        <f t="shared" si="21"/>
        <v/>
      </c>
    </row>
    <row r="261" spans="1:57">
      <c r="A261" t="s">
        <v>2157</v>
      </c>
      <c r="B261">
        <v>213</v>
      </c>
      <c r="C261" s="39" t="s">
        <v>2146</v>
      </c>
      <c r="D261" s="39" t="s">
        <v>792</v>
      </c>
      <c r="E261" s="39" t="s">
        <v>767</v>
      </c>
      <c r="F261" s="39" t="s">
        <v>2154</v>
      </c>
      <c r="G261" t="s">
        <v>1028</v>
      </c>
      <c r="H261" t="s">
        <v>987</v>
      </c>
      <c r="I261" t="s">
        <v>767</v>
      </c>
      <c r="J261" t="s">
        <v>875</v>
      </c>
      <c r="K261" t="str">
        <f>SpaceTypesTable[[#This Row],[Lighting Standard]]&amp;SpaceTypesTable[[#This Row],[Lighting Primary Space Type]]&amp;SpaceTypesTable[[#This Row],[Lighting Secondary Space Type]]</f>
        <v>ASHRAE 189.1-2009HospitalEmergency</v>
      </c>
      <c r="N261">
        <f>VLOOKUP(SpaceTypesTable[[#This Row],[LookupColumn]],InteriorLightingTable[],5,FALSE)</f>
        <v>2.4300000000000002</v>
      </c>
      <c r="Q261">
        <v>0</v>
      </c>
      <c r="R261">
        <v>0.7</v>
      </c>
      <c r="S261">
        <v>0.2</v>
      </c>
      <c r="T261" t="s">
        <v>1938</v>
      </c>
      <c r="U261" t="s">
        <v>947</v>
      </c>
      <c r="V261" t="s">
        <v>948</v>
      </c>
      <c r="W261" t="s">
        <v>954</v>
      </c>
      <c r="X261" s="70" t="str">
        <f>SpaceTypesTable[[#This Row],[Ventilation Standard]]&amp;SpaceTypesTable[[#This Row],[Ventilation Primary Space Type]]&amp;SpaceTypesTable[[#This Row],[Ventilation Secondary Space Type]]</f>
        <v>AIA 2001Surgery and Critical CareER Waiting Room</v>
      </c>
      <c r="Y261">
        <f>VLOOKUP(SpaceTypesTable[[#This Row],[Lookup]],VentilationStandardsTable[],6,FALSE)</f>
        <v>0</v>
      </c>
      <c r="Z261">
        <f>VLOOKUP(SpaceTypesTable[[#This Row],[Lookup]],VentilationStandardsTable[],5,FALSE)</f>
        <v>0</v>
      </c>
      <c r="AA261">
        <f>VLOOKUP(SpaceTypesTable[[#This Row],[Lookup]],VentilationStandardsTable[],7,FALSE)</f>
        <v>2</v>
      </c>
      <c r="AB261">
        <v>20</v>
      </c>
      <c r="AC261" t="s">
        <v>1996</v>
      </c>
      <c r="AD261" t="s">
        <v>1995</v>
      </c>
      <c r="AE261">
        <v>4.4600000000000001E-2</v>
      </c>
      <c r="AF261" t="s">
        <v>2000</v>
      </c>
      <c r="AH261" t="s">
        <v>997</v>
      </c>
      <c r="AI261" t="s">
        <v>997</v>
      </c>
      <c r="AJ261" t="s">
        <v>997</v>
      </c>
      <c r="AL261">
        <v>2.92</v>
      </c>
      <c r="AM261">
        <v>0</v>
      </c>
      <c r="AN261">
        <v>0.5</v>
      </c>
      <c r="AO261">
        <v>0</v>
      </c>
      <c r="AP261" t="s">
        <v>2025</v>
      </c>
      <c r="AQ261" t="s">
        <v>2085</v>
      </c>
      <c r="AR261" t="s">
        <v>2085</v>
      </c>
      <c r="AS261">
        <v>1</v>
      </c>
      <c r="AT261">
        <v>300</v>
      </c>
      <c r="AU261">
        <f>IF(SpaceTypesTable[[#This Row],[Peak Flow Rate (gal/h)]]=0,"",SpaceTypesTable[[#This Row],[Peak Flow Rate (gal/h)]]/SpaceTypesTable[[#This Row],[area (ft^2)]])</f>
        <v>3.3333333333333335E-3</v>
      </c>
      <c r="AV261">
        <v>49</v>
      </c>
      <c r="AW261">
        <v>0.2</v>
      </c>
      <c r="AX261">
        <v>0.05</v>
      </c>
      <c r="AY261" t="s">
        <v>2118</v>
      </c>
      <c r="BE261" t="str">
        <f t="shared" si="21"/>
        <v/>
      </c>
    </row>
    <row r="262" spans="1:57">
      <c r="A262" t="s">
        <v>2158</v>
      </c>
      <c r="B262">
        <v>243</v>
      </c>
      <c r="C262" s="39" t="s">
        <v>2143</v>
      </c>
      <c r="D262" s="39" t="s">
        <v>790</v>
      </c>
      <c r="E262" s="39" t="s">
        <v>767</v>
      </c>
      <c r="F262" s="39" t="s">
        <v>2154</v>
      </c>
      <c r="G262" t="s">
        <v>1028</v>
      </c>
      <c r="K262" t="str">
        <f>SpaceTypesTable[[#This Row],[Lighting Standard]]&amp;SpaceTypesTable[[#This Row],[Lighting Primary Space Type]]&amp;SpaceTypesTable[[#This Row],[Lighting Secondary Space Type]]</f>
        <v/>
      </c>
      <c r="N262">
        <v>5</v>
      </c>
      <c r="Q262">
        <v>0</v>
      </c>
      <c r="R262">
        <v>0.7</v>
      </c>
      <c r="S262">
        <v>0.2</v>
      </c>
      <c r="T262" t="s">
        <v>1938</v>
      </c>
      <c r="U262" t="s">
        <v>947</v>
      </c>
      <c r="V262" t="s">
        <v>948</v>
      </c>
      <c r="W262" t="s">
        <v>954</v>
      </c>
      <c r="X262" s="70" t="str">
        <f>SpaceTypesTable[[#This Row],[Ventilation Standard]]&amp;SpaceTypesTable[[#This Row],[Ventilation Primary Space Type]]&amp;SpaceTypesTable[[#This Row],[Ventilation Secondary Space Type]]</f>
        <v>AIA 2001Surgery and Critical CareER Waiting Room</v>
      </c>
      <c r="Y262">
        <f>VLOOKUP(SpaceTypesTable[[#This Row],[Lookup]],VentilationStandardsTable[],6,FALSE)</f>
        <v>0</v>
      </c>
      <c r="Z262">
        <f>VLOOKUP(SpaceTypesTable[[#This Row],[Lookup]],VentilationStandardsTable[],5,FALSE)</f>
        <v>0</v>
      </c>
      <c r="AA262">
        <f>VLOOKUP(SpaceTypesTable[[#This Row],[Lookup]],VentilationStandardsTable[],7,FALSE)</f>
        <v>2</v>
      </c>
      <c r="AB262">
        <v>20</v>
      </c>
      <c r="AC262" t="s">
        <v>1996</v>
      </c>
      <c r="AD262" t="s">
        <v>1995</v>
      </c>
      <c r="AE262">
        <v>0.22320000000000001</v>
      </c>
      <c r="AF262" t="s">
        <v>2000</v>
      </c>
      <c r="AH262" t="s">
        <v>997</v>
      </c>
      <c r="AI262" t="s">
        <v>997</v>
      </c>
      <c r="AJ262" t="s">
        <v>997</v>
      </c>
      <c r="AL262">
        <v>4</v>
      </c>
      <c r="AM262">
        <v>0</v>
      </c>
      <c r="AN262">
        <v>0.5</v>
      </c>
      <c r="AO262">
        <v>0</v>
      </c>
      <c r="AP262" t="s">
        <v>2025</v>
      </c>
      <c r="AQ262" t="s">
        <v>2085</v>
      </c>
      <c r="AR262" t="s">
        <v>2085</v>
      </c>
      <c r="AS262">
        <v>1</v>
      </c>
      <c r="AT262">
        <v>300</v>
      </c>
      <c r="AU262">
        <f>IF(SpaceTypesTable[[#This Row],[Peak Flow Rate (gal/h)]]=0,"",SpaceTypesTable[[#This Row],[Peak Flow Rate (gal/h)]]/SpaceTypesTable[[#This Row],[area (ft^2)]])</f>
        <v>3.3333333333333335E-3</v>
      </c>
      <c r="AV262">
        <v>49</v>
      </c>
      <c r="AW262">
        <v>0.2</v>
      </c>
      <c r="AX262">
        <v>0.05</v>
      </c>
      <c r="AY262" t="s">
        <v>2118</v>
      </c>
      <c r="BE262" t="str">
        <f t="shared" si="21"/>
        <v/>
      </c>
    </row>
    <row r="263" spans="1:57">
      <c r="C263" s="70" t="s">
        <v>2147</v>
      </c>
      <c r="D263" t="s">
        <v>790</v>
      </c>
      <c r="E263" s="39" t="s">
        <v>767</v>
      </c>
      <c r="F263" s="39" t="s">
        <v>2154</v>
      </c>
      <c r="G263" t="s">
        <v>1028</v>
      </c>
      <c r="H263" t="s">
        <v>746</v>
      </c>
      <c r="I263" t="s">
        <v>767</v>
      </c>
      <c r="J263" t="s">
        <v>875</v>
      </c>
      <c r="K263" t="str">
        <f>SpaceTypesTable[[#This Row],[Lighting Standard]]&amp;SpaceTypesTable[[#This Row],[Lighting Primary Space Type]]&amp;SpaceTypesTable[[#This Row],[Lighting Secondary Space Type]]</f>
        <v>ASHRAE 90.1-2007HospitalEmergency</v>
      </c>
      <c r="N263">
        <f>VLOOKUP(SpaceTypesTable[[#This Row],[LookupColumn]],InteriorLightingTable[],5,FALSE)</f>
        <v>2.7</v>
      </c>
      <c r="Q263">
        <v>0</v>
      </c>
      <c r="R263">
        <v>0.7</v>
      </c>
      <c r="S263">
        <v>0.2</v>
      </c>
      <c r="T263" t="s">
        <v>1938</v>
      </c>
      <c r="U263" t="s">
        <v>947</v>
      </c>
      <c r="V263" t="s">
        <v>948</v>
      </c>
      <c r="W263" t="s">
        <v>954</v>
      </c>
      <c r="X263" s="70" t="str">
        <f>SpaceTypesTable[[#This Row],[Ventilation Standard]]&amp;SpaceTypesTable[[#This Row],[Ventilation Primary Space Type]]&amp;SpaceTypesTable[[#This Row],[Ventilation Secondary Space Type]]</f>
        <v>AIA 2001Surgery and Critical CareER Waiting Room</v>
      </c>
      <c r="Y263">
        <f>VLOOKUP(SpaceTypesTable[[#This Row],[Lookup]],VentilationStandardsTable[],6,FALSE)</f>
        <v>0</v>
      </c>
      <c r="Z263">
        <f>VLOOKUP(SpaceTypesTable[[#This Row],[Lookup]],VentilationStandardsTable[],5,FALSE)</f>
        <v>0</v>
      </c>
      <c r="AA263">
        <f>VLOOKUP(SpaceTypesTable[[#This Row],[Lookup]],VentilationStandardsTable[],7,FALSE)</f>
        <v>2</v>
      </c>
      <c r="AB263">
        <v>20</v>
      </c>
      <c r="AC263" t="s">
        <v>1996</v>
      </c>
      <c r="AD263" t="s">
        <v>1995</v>
      </c>
      <c r="AE263">
        <v>4.4600000000000001E-2</v>
      </c>
      <c r="AF263" t="s">
        <v>2000</v>
      </c>
      <c r="AH263" t="s">
        <v>997</v>
      </c>
      <c r="AI263" t="s">
        <v>997</v>
      </c>
      <c r="AJ263" t="s">
        <v>997</v>
      </c>
      <c r="AL263">
        <v>2.92</v>
      </c>
      <c r="AM263">
        <v>0</v>
      </c>
      <c r="AN263">
        <v>0.5</v>
      </c>
      <c r="AO263">
        <v>0</v>
      </c>
      <c r="AP263" t="s">
        <v>2025</v>
      </c>
      <c r="AQ263" t="s">
        <v>2085</v>
      </c>
      <c r="AR263" t="s">
        <v>2085</v>
      </c>
      <c r="AS263">
        <v>1</v>
      </c>
      <c r="AT263">
        <v>300</v>
      </c>
      <c r="AU263">
        <f>IF(SpaceTypesTable[[#This Row],[Peak Flow Rate (gal/h)]]=0,"",SpaceTypesTable[[#This Row],[Peak Flow Rate (gal/h)]]/SpaceTypesTable[[#This Row],[area (ft^2)]])</f>
        <v>3.3333333333333335E-3</v>
      </c>
      <c r="AV263">
        <v>49</v>
      </c>
      <c r="AW263">
        <v>0.2</v>
      </c>
      <c r="AX263">
        <v>0.05</v>
      </c>
      <c r="AY263" t="s">
        <v>2118</v>
      </c>
      <c r="BE263" t="str">
        <f t="shared" si="21"/>
        <v/>
      </c>
    </row>
    <row r="264" spans="1:57">
      <c r="C264" s="70" t="s">
        <v>2213</v>
      </c>
      <c r="D264" t="s">
        <v>790</v>
      </c>
      <c r="E264" s="39" t="s">
        <v>767</v>
      </c>
      <c r="F264" s="39" t="s">
        <v>2154</v>
      </c>
      <c r="G264" t="s">
        <v>1028</v>
      </c>
      <c r="H264" t="s">
        <v>2195</v>
      </c>
      <c r="I264" t="s">
        <v>767</v>
      </c>
      <c r="J264" t="s">
        <v>875</v>
      </c>
      <c r="K264" t="str">
        <f>SpaceTypesTable[[#This Row],[Lighting Standard]]&amp;SpaceTypesTable[[#This Row],[Lighting Primary Space Type]]&amp;SpaceTypesTable[[#This Row],[Lighting Secondary Space Type]]</f>
        <v>ASHRAE 90.1-2010HospitalEmergency</v>
      </c>
      <c r="N264">
        <f>VLOOKUP(SpaceTypesTable[[#This Row],[LookupColumn]],InteriorLightingTable[],5,FALSE)</f>
        <v>2.2599999999999998</v>
      </c>
      <c r="Q264">
        <v>0</v>
      </c>
      <c r="R264">
        <v>0.7</v>
      </c>
      <c r="S264">
        <v>0.2</v>
      </c>
      <c r="T264" t="s">
        <v>1938</v>
      </c>
      <c r="U264" t="s">
        <v>947</v>
      </c>
      <c r="V264" t="s">
        <v>948</v>
      </c>
      <c r="W264" t="s">
        <v>954</v>
      </c>
      <c r="X264" s="70" t="str">
        <f>SpaceTypesTable[[#This Row],[Ventilation Standard]]&amp;SpaceTypesTable[[#This Row],[Ventilation Primary Space Type]]&amp;SpaceTypesTable[[#This Row],[Ventilation Secondary Space Type]]</f>
        <v>AIA 2001Surgery and Critical CareER Waiting Room</v>
      </c>
      <c r="Y264">
        <f>VLOOKUP(SpaceTypesTable[[#This Row],[Lookup]],VentilationStandardsTable[],6,FALSE)</f>
        <v>0</v>
      </c>
      <c r="Z264">
        <f>VLOOKUP(SpaceTypesTable[[#This Row],[Lookup]],VentilationStandardsTable[],5,FALSE)</f>
        <v>0</v>
      </c>
      <c r="AA264">
        <f>VLOOKUP(SpaceTypesTable[[#This Row],[Lookup]],VentilationStandardsTable[],7,FALSE)</f>
        <v>2</v>
      </c>
      <c r="AB264">
        <v>20</v>
      </c>
      <c r="AC264" t="s">
        <v>1996</v>
      </c>
      <c r="AD264" t="s">
        <v>1995</v>
      </c>
      <c r="AE264">
        <v>4.4600000000000001E-2</v>
      </c>
      <c r="AF264" t="s">
        <v>2000</v>
      </c>
      <c r="AH264" t="s">
        <v>997</v>
      </c>
      <c r="AI264" t="s">
        <v>997</v>
      </c>
      <c r="AJ264" t="s">
        <v>997</v>
      </c>
      <c r="AL264">
        <v>2.92</v>
      </c>
      <c r="AM264">
        <v>0</v>
      </c>
      <c r="AN264">
        <v>0.5</v>
      </c>
      <c r="AO264">
        <v>0</v>
      </c>
      <c r="AP264" t="s">
        <v>2025</v>
      </c>
      <c r="AQ264" t="s">
        <v>2085</v>
      </c>
      <c r="AR264" t="s">
        <v>2085</v>
      </c>
      <c r="AS264">
        <v>1</v>
      </c>
      <c r="AT264">
        <v>300</v>
      </c>
      <c r="AU264">
        <v>3.3333333333333335E-3</v>
      </c>
      <c r="AV264">
        <v>49</v>
      </c>
      <c r="AW264">
        <v>0.2</v>
      </c>
      <c r="AX264">
        <v>0.05</v>
      </c>
      <c r="AY264" t="s">
        <v>2118</v>
      </c>
      <c r="BE264" t="s">
        <v>997</v>
      </c>
    </row>
    <row r="265" spans="1:57">
      <c r="A265" t="s">
        <v>418</v>
      </c>
      <c r="B265">
        <v>293</v>
      </c>
      <c r="C265" s="39" t="s">
        <v>2144</v>
      </c>
      <c r="D265" s="39" t="s">
        <v>790</v>
      </c>
      <c r="E265" s="39" t="s">
        <v>767</v>
      </c>
      <c r="F265" s="39" t="s">
        <v>838</v>
      </c>
      <c r="G265" t="s">
        <v>1028</v>
      </c>
      <c r="K265" t="str">
        <f>SpaceTypesTable[[#This Row],[Lighting Standard]]&amp;SpaceTypesTable[[#This Row],[Lighting Primary Space Type]]&amp;SpaceTypesTable[[#This Row],[Lighting Secondary Space Type]]</f>
        <v/>
      </c>
      <c r="N265">
        <v>3.84</v>
      </c>
      <c r="Q265">
        <v>0</v>
      </c>
      <c r="R265">
        <v>0.7</v>
      </c>
      <c r="S265">
        <v>0.2</v>
      </c>
      <c r="T265" t="s">
        <v>1938</v>
      </c>
      <c r="U265" t="s">
        <v>947</v>
      </c>
      <c r="V265" t="s">
        <v>948</v>
      </c>
      <c r="W265" t="s">
        <v>954</v>
      </c>
      <c r="X265" s="70" t="str">
        <f>SpaceTypesTable[[#This Row],[Ventilation Standard]]&amp;SpaceTypesTable[[#This Row],[Ventilation Primary Space Type]]&amp;SpaceTypesTable[[#This Row],[Ventilation Secondary Space Type]]</f>
        <v>AIA 2001Surgery and Critical CareER Waiting Room</v>
      </c>
      <c r="Y265">
        <f>VLOOKUP(SpaceTypesTable[[#This Row],[Lookup]],VentilationStandardsTable[],6,FALSE)</f>
        <v>0</v>
      </c>
      <c r="Z265">
        <f>VLOOKUP(SpaceTypesTable[[#This Row],[Lookup]],VentilationStandardsTable[],5,FALSE)</f>
        <v>0</v>
      </c>
      <c r="AA265">
        <f>VLOOKUP(SpaceTypesTable[[#This Row],[Lookup]],VentilationStandardsTable[],7,FALSE)</f>
        <v>2</v>
      </c>
      <c r="AB265">
        <v>20</v>
      </c>
      <c r="AC265" t="s">
        <v>1996</v>
      </c>
      <c r="AD265" t="s">
        <v>1995</v>
      </c>
      <c r="AE265">
        <v>0.22320000000000001</v>
      </c>
      <c r="AF265" t="s">
        <v>2000</v>
      </c>
      <c r="AH265" t="s">
        <v>997</v>
      </c>
      <c r="AI265" t="s">
        <v>997</v>
      </c>
      <c r="AJ265" t="s">
        <v>997</v>
      </c>
      <c r="AL265">
        <v>2</v>
      </c>
      <c r="AM265">
        <v>0</v>
      </c>
      <c r="AN265">
        <v>0.5</v>
      </c>
      <c r="AO265">
        <v>0</v>
      </c>
      <c r="AP265" t="s">
        <v>2025</v>
      </c>
      <c r="AQ265" t="s">
        <v>2085</v>
      </c>
      <c r="AR265" t="s">
        <v>2085</v>
      </c>
      <c r="AS265">
        <v>1</v>
      </c>
      <c r="AT265">
        <v>300</v>
      </c>
      <c r="AU265">
        <f>IF(SpaceTypesTable[[#This Row],[Peak Flow Rate (gal/h)]]=0,"",SpaceTypesTable[[#This Row],[Peak Flow Rate (gal/h)]]/SpaceTypesTable[[#This Row],[area (ft^2)]])</f>
        <v>3.3333333333333335E-3</v>
      </c>
      <c r="AV265">
        <v>49</v>
      </c>
      <c r="AW265">
        <v>0.2</v>
      </c>
      <c r="AX265">
        <v>0.05</v>
      </c>
      <c r="AY265" t="s">
        <v>2118</v>
      </c>
      <c r="BE265" t="str">
        <f t="shared" ref="BE265:BE270" si="22">IF(ISBLANK(BD265),"",BD265/(BA265/AZ265))</f>
        <v/>
      </c>
    </row>
    <row r="266" spans="1:57">
      <c r="A266" t="s">
        <v>211</v>
      </c>
      <c r="B266">
        <v>90</v>
      </c>
      <c r="C266" s="39" t="s">
        <v>2145</v>
      </c>
      <c r="D266" s="39" t="s">
        <v>790</v>
      </c>
      <c r="E266" s="39" t="s">
        <v>767</v>
      </c>
      <c r="F266" s="39" t="s">
        <v>838</v>
      </c>
      <c r="G266" t="s">
        <v>1028</v>
      </c>
      <c r="H266" t="s">
        <v>745</v>
      </c>
      <c r="I266" t="s">
        <v>767</v>
      </c>
      <c r="J266" t="s">
        <v>875</v>
      </c>
      <c r="K266" t="str">
        <f>SpaceTypesTable[[#This Row],[Lighting Standard]]&amp;SpaceTypesTable[[#This Row],[Lighting Primary Space Type]]&amp;SpaceTypesTable[[#This Row],[Lighting Secondary Space Type]]</f>
        <v>ASHRAE 90.1-2004HospitalEmergency</v>
      </c>
      <c r="N266">
        <f>VLOOKUP(SpaceTypesTable[[#This Row],[LookupColumn]],InteriorLightingTable[],5,FALSE)</f>
        <v>2.7</v>
      </c>
      <c r="Q266">
        <v>0</v>
      </c>
      <c r="R266">
        <v>0.7</v>
      </c>
      <c r="S266">
        <v>0.2</v>
      </c>
      <c r="T266" t="s">
        <v>1938</v>
      </c>
      <c r="U266" t="s">
        <v>947</v>
      </c>
      <c r="V266" t="s">
        <v>948</v>
      </c>
      <c r="W266" t="s">
        <v>954</v>
      </c>
      <c r="X266" s="70" t="str">
        <f>SpaceTypesTable[[#This Row],[Ventilation Standard]]&amp;SpaceTypesTable[[#This Row],[Ventilation Primary Space Type]]&amp;SpaceTypesTable[[#This Row],[Ventilation Secondary Space Type]]</f>
        <v>AIA 2001Surgery and Critical CareER Waiting Room</v>
      </c>
      <c r="Y266">
        <f>VLOOKUP(SpaceTypesTable[[#This Row],[Lookup]],VentilationStandardsTable[],6,FALSE)</f>
        <v>0</v>
      </c>
      <c r="Z266">
        <f>VLOOKUP(SpaceTypesTable[[#This Row],[Lookup]],VentilationStandardsTable[],5,FALSE)</f>
        <v>0</v>
      </c>
      <c r="AA266">
        <f>VLOOKUP(SpaceTypesTable[[#This Row],[Lookup]],VentilationStandardsTable[],7,FALSE)</f>
        <v>2</v>
      </c>
      <c r="AB266">
        <v>20</v>
      </c>
      <c r="AC266" t="s">
        <v>1996</v>
      </c>
      <c r="AD266" t="s">
        <v>1995</v>
      </c>
      <c r="AE266">
        <v>5.9499999999999997E-2</v>
      </c>
      <c r="AF266" t="s">
        <v>2000</v>
      </c>
      <c r="AH266" t="s">
        <v>997</v>
      </c>
      <c r="AI266" t="s">
        <v>997</v>
      </c>
      <c r="AJ266" t="s">
        <v>997</v>
      </c>
      <c r="AL266">
        <v>2</v>
      </c>
      <c r="AM266">
        <v>0</v>
      </c>
      <c r="AN266">
        <v>0.5</v>
      </c>
      <c r="AO266">
        <v>0</v>
      </c>
      <c r="AP266" t="s">
        <v>2025</v>
      </c>
      <c r="AQ266" t="s">
        <v>2085</v>
      </c>
      <c r="AR266" t="s">
        <v>2085</v>
      </c>
      <c r="AS266">
        <v>1</v>
      </c>
      <c r="AT266">
        <v>300</v>
      </c>
      <c r="AU266">
        <f>IF(SpaceTypesTable[[#This Row],[Peak Flow Rate (gal/h)]]=0,"",SpaceTypesTable[[#This Row],[Peak Flow Rate (gal/h)]]/SpaceTypesTable[[#This Row],[area (ft^2)]])</f>
        <v>3.3333333333333335E-3</v>
      </c>
      <c r="AV266">
        <v>49</v>
      </c>
      <c r="AW266">
        <v>0.2</v>
      </c>
      <c r="AX266">
        <v>0.05</v>
      </c>
      <c r="AY266" t="s">
        <v>2118</v>
      </c>
      <c r="BE266" t="str">
        <f t="shared" si="22"/>
        <v/>
      </c>
    </row>
    <row r="267" spans="1:57">
      <c r="A267" t="s">
        <v>420</v>
      </c>
      <c r="B267">
        <v>530</v>
      </c>
      <c r="C267" s="39" t="s">
        <v>2146</v>
      </c>
      <c r="D267" s="39" t="s">
        <v>791</v>
      </c>
      <c r="E267" s="39" t="s">
        <v>767</v>
      </c>
      <c r="F267" s="39" t="s">
        <v>838</v>
      </c>
      <c r="G267" t="s">
        <v>1028</v>
      </c>
      <c r="H267" t="s">
        <v>987</v>
      </c>
      <c r="I267" t="s">
        <v>767</v>
      </c>
      <c r="J267" t="s">
        <v>875</v>
      </c>
      <c r="K267" t="str">
        <f>SpaceTypesTable[[#This Row],[Lighting Standard]]&amp;SpaceTypesTable[[#This Row],[Lighting Primary Space Type]]&amp;SpaceTypesTable[[#This Row],[Lighting Secondary Space Type]]</f>
        <v>ASHRAE 189.1-2009HospitalEmergency</v>
      </c>
      <c r="N267">
        <f>VLOOKUP(SpaceTypesTable[[#This Row],[LookupColumn]],InteriorLightingTable[],5,FALSE)</f>
        <v>2.4300000000000002</v>
      </c>
      <c r="Q267">
        <v>0</v>
      </c>
      <c r="R267">
        <v>0.7</v>
      </c>
      <c r="S267">
        <v>0.2</v>
      </c>
      <c r="T267" t="s">
        <v>1938</v>
      </c>
      <c r="U267" t="s">
        <v>947</v>
      </c>
      <c r="V267" t="s">
        <v>948</v>
      </c>
      <c r="W267" t="s">
        <v>954</v>
      </c>
      <c r="X267" s="70" t="str">
        <f>SpaceTypesTable[[#This Row],[Ventilation Standard]]&amp;SpaceTypesTable[[#This Row],[Ventilation Primary Space Type]]&amp;SpaceTypesTable[[#This Row],[Ventilation Secondary Space Type]]</f>
        <v>AIA 2001Surgery and Critical CareER Waiting Room</v>
      </c>
      <c r="Y267">
        <f>VLOOKUP(SpaceTypesTable[[#This Row],[Lookup]],VentilationStandardsTable[],6,FALSE)</f>
        <v>0</v>
      </c>
      <c r="Z267">
        <f>VLOOKUP(SpaceTypesTable[[#This Row],[Lookup]],VentilationStandardsTable[],5,FALSE)</f>
        <v>0</v>
      </c>
      <c r="AA267">
        <f>VLOOKUP(SpaceTypesTable[[#This Row],[Lookup]],VentilationStandardsTable[],7,FALSE)</f>
        <v>2</v>
      </c>
      <c r="AB267">
        <v>20</v>
      </c>
      <c r="AC267" t="s">
        <v>1996</v>
      </c>
      <c r="AD267" t="s">
        <v>1995</v>
      </c>
      <c r="AE267">
        <v>5.9499999999999997E-2</v>
      </c>
      <c r="AF267" t="s">
        <v>2000</v>
      </c>
      <c r="AH267" t="s">
        <v>997</v>
      </c>
      <c r="AI267" t="s">
        <v>997</v>
      </c>
      <c r="AJ267" t="s">
        <v>997</v>
      </c>
      <c r="AL267">
        <v>1.97</v>
      </c>
      <c r="AM267">
        <v>0</v>
      </c>
      <c r="AN267">
        <v>0.5</v>
      </c>
      <c r="AO267">
        <v>0</v>
      </c>
      <c r="AP267" t="s">
        <v>2025</v>
      </c>
      <c r="AQ267" t="s">
        <v>2085</v>
      </c>
      <c r="AR267" t="s">
        <v>2085</v>
      </c>
      <c r="AS267">
        <v>1</v>
      </c>
      <c r="AT267">
        <v>300</v>
      </c>
      <c r="AU267">
        <f>IF(SpaceTypesTable[[#This Row],[Peak Flow Rate (gal/h)]]=0,"",SpaceTypesTable[[#This Row],[Peak Flow Rate (gal/h)]]/SpaceTypesTable[[#This Row],[area (ft^2)]])</f>
        <v>3.3333333333333335E-3</v>
      </c>
      <c r="AV267">
        <v>49</v>
      </c>
      <c r="AW267">
        <v>0.2</v>
      </c>
      <c r="AX267">
        <v>0.05</v>
      </c>
      <c r="AY267" t="s">
        <v>2118</v>
      </c>
      <c r="BE267" t="str">
        <f t="shared" si="22"/>
        <v/>
      </c>
    </row>
    <row r="268" spans="1:57">
      <c r="A268" t="s">
        <v>222</v>
      </c>
      <c r="B268">
        <v>74</v>
      </c>
      <c r="C268" s="39" t="s">
        <v>2146</v>
      </c>
      <c r="D268" s="39" t="s">
        <v>792</v>
      </c>
      <c r="E268" s="39" t="s">
        <v>767</v>
      </c>
      <c r="F268" s="39" t="s">
        <v>838</v>
      </c>
      <c r="G268" t="s">
        <v>1028</v>
      </c>
      <c r="H268" t="s">
        <v>987</v>
      </c>
      <c r="I268" t="s">
        <v>767</v>
      </c>
      <c r="J268" t="s">
        <v>875</v>
      </c>
      <c r="K268" t="str">
        <f>SpaceTypesTable[[#This Row],[Lighting Standard]]&amp;SpaceTypesTable[[#This Row],[Lighting Primary Space Type]]&amp;SpaceTypesTable[[#This Row],[Lighting Secondary Space Type]]</f>
        <v>ASHRAE 189.1-2009HospitalEmergency</v>
      </c>
      <c r="N268">
        <f>VLOOKUP(SpaceTypesTable[[#This Row],[LookupColumn]],InteriorLightingTable[],5,FALSE)</f>
        <v>2.4300000000000002</v>
      </c>
      <c r="Q268">
        <v>0</v>
      </c>
      <c r="R268">
        <v>0.7</v>
      </c>
      <c r="S268">
        <v>0.2</v>
      </c>
      <c r="T268" t="s">
        <v>1938</v>
      </c>
      <c r="U268" t="s">
        <v>947</v>
      </c>
      <c r="V268" t="s">
        <v>948</v>
      </c>
      <c r="W268" t="s">
        <v>954</v>
      </c>
      <c r="X268" s="70" t="str">
        <f>SpaceTypesTable[[#This Row],[Ventilation Standard]]&amp;SpaceTypesTable[[#This Row],[Ventilation Primary Space Type]]&amp;SpaceTypesTable[[#This Row],[Ventilation Secondary Space Type]]</f>
        <v>AIA 2001Surgery and Critical CareER Waiting Room</v>
      </c>
      <c r="Y268">
        <f>VLOOKUP(SpaceTypesTable[[#This Row],[Lookup]],VentilationStandardsTable[],6,FALSE)</f>
        <v>0</v>
      </c>
      <c r="Z268">
        <f>VLOOKUP(SpaceTypesTable[[#This Row],[Lookup]],VentilationStandardsTable[],5,FALSE)</f>
        <v>0</v>
      </c>
      <c r="AA268">
        <f>VLOOKUP(SpaceTypesTable[[#This Row],[Lookup]],VentilationStandardsTable[],7,FALSE)</f>
        <v>2</v>
      </c>
      <c r="AB268">
        <v>20</v>
      </c>
      <c r="AC268" t="s">
        <v>1996</v>
      </c>
      <c r="AD268" t="s">
        <v>1995</v>
      </c>
      <c r="AE268">
        <v>4.4600000000000001E-2</v>
      </c>
      <c r="AF268" t="s">
        <v>2000</v>
      </c>
      <c r="AH268" t="s">
        <v>997</v>
      </c>
      <c r="AI268" t="s">
        <v>997</v>
      </c>
      <c r="AJ268" t="s">
        <v>997</v>
      </c>
      <c r="AL268">
        <v>1.97</v>
      </c>
      <c r="AM268">
        <v>0</v>
      </c>
      <c r="AN268">
        <v>0.5</v>
      </c>
      <c r="AO268">
        <v>0</v>
      </c>
      <c r="AP268" t="s">
        <v>2025</v>
      </c>
      <c r="AQ268" t="s">
        <v>2085</v>
      </c>
      <c r="AR268" t="s">
        <v>2085</v>
      </c>
      <c r="AS268">
        <v>1</v>
      </c>
      <c r="AT268">
        <v>300</v>
      </c>
      <c r="AU268">
        <f>IF(SpaceTypesTable[[#This Row],[Peak Flow Rate (gal/h)]]=0,"",SpaceTypesTable[[#This Row],[Peak Flow Rate (gal/h)]]/SpaceTypesTable[[#This Row],[area (ft^2)]])</f>
        <v>3.3333333333333335E-3</v>
      </c>
      <c r="AV268">
        <v>49</v>
      </c>
      <c r="AW268">
        <v>0.2</v>
      </c>
      <c r="AX268">
        <v>0.05</v>
      </c>
      <c r="AY268" t="s">
        <v>2118</v>
      </c>
      <c r="BE268" t="str">
        <f t="shared" si="22"/>
        <v/>
      </c>
    </row>
    <row r="269" spans="1:57">
      <c r="A269" t="s">
        <v>357</v>
      </c>
      <c r="B269">
        <v>237</v>
      </c>
      <c r="C269" s="39" t="s">
        <v>2143</v>
      </c>
      <c r="D269" s="39" t="s">
        <v>790</v>
      </c>
      <c r="E269" s="39" t="s">
        <v>767</v>
      </c>
      <c r="F269" s="39" t="s">
        <v>838</v>
      </c>
      <c r="G269" t="s">
        <v>1028</v>
      </c>
      <c r="K269" t="str">
        <f>SpaceTypesTable[[#This Row],[Lighting Standard]]&amp;SpaceTypesTable[[#This Row],[Lighting Primary Space Type]]&amp;SpaceTypesTable[[#This Row],[Lighting Secondary Space Type]]</f>
        <v/>
      </c>
      <c r="N269">
        <v>5</v>
      </c>
      <c r="Q269">
        <v>0</v>
      </c>
      <c r="R269">
        <v>0.7</v>
      </c>
      <c r="S269">
        <v>0.2</v>
      </c>
      <c r="T269" t="s">
        <v>1938</v>
      </c>
      <c r="U269" t="s">
        <v>947</v>
      </c>
      <c r="V269" t="s">
        <v>948</v>
      </c>
      <c r="W269" t="s">
        <v>954</v>
      </c>
      <c r="X269" s="70" t="str">
        <f>SpaceTypesTable[[#This Row],[Ventilation Standard]]&amp;SpaceTypesTable[[#This Row],[Ventilation Primary Space Type]]&amp;SpaceTypesTable[[#This Row],[Ventilation Secondary Space Type]]</f>
        <v>AIA 2001Surgery and Critical CareER Waiting Room</v>
      </c>
      <c r="Y269">
        <f>VLOOKUP(SpaceTypesTable[[#This Row],[Lookup]],VentilationStandardsTable[],6,FALSE)</f>
        <v>0</v>
      </c>
      <c r="Z269">
        <f>VLOOKUP(SpaceTypesTable[[#This Row],[Lookup]],VentilationStandardsTable[],5,FALSE)</f>
        <v>0</v>
      </c>
      <c r="AA269">
        <f>VLOOKUP(SpaceTypesTable[[#This Row],[Lookup]],VentilationStandardsTable[],7,FALSE)</f>
        <v>2</v>
      </c>
      <c r="AB269">
        <v>20</v>
      </c>
      <c r="AC269" t="s">
        <v>1996</v>
      </c>
      <c r="AD269" t="s">
        <v>1995</v>
      </c>
      <c r="AE269">
        <v>0.22320000000000001</v>
      </c>
      <c r="AF269" t="s">
        <v>2000</v>
      </c>
      <c r="AH269" t="s">
        <v>997</v>
      </c>
      <c r="AI269" t="s">
        <v>997</v>
      </c>
      <c r="AJ269" t="s">
        <v>997</v>
      </c>
      <c r="AL269">
        <v>2</v>
      </c>
      <c r="AM269">
        <v>0</v>
      </c>
      <c r="AN269">
        <v>0.5</v>
      </c>
      <c r="AO269">
        <v>0</v>
      </c>
      <c r="AP269" t="s">
        <v>2025</v>
      </c>
      <c r="AQ269" t="s">
        <v>2085</v>
      </c>
      <c r="AR269" t="s">
        <v>2085</v>
      </c>
      <c r="AS269">
        <v>1</v>
      </c>
      <c r="AT269">
        <v>300</v>
      </c>
      <c r="AU269">
        <f>IF(SpaceTypesTable[[#This Row],[Peak Flow Rate (gal/h)]]=0,"",SpaceTypesTable[[#This Row],[Peak Flow Rate (gal/h)]]/SpaceTypesTable[[#This Row],[area (ft^2)]])</f>
        <v>3.3333333333333335E-3</v>
      </c>
      <c r="AV269">
        <v>49</v>
      </c>
      <c r="AW269">
        <v>0.2</v>
      </c>
      <c r="AX269">
        <v>0.05</v>
      </c>
      <c r="AY269" t="s">
        <v>2118</v>
      </c>
      <c r="BE269" t="str">
        <f t="shared" si="22"/>
        <v/>
      </c>
    </row>
    <row r="270" spans="1:57">
      <c r="C270" s="70" t="s">
        <v>2147</v>
      </c>
      <c r="D270" t="s">
        <v>790</v>
      </c>
      <c r="E270" s="39" t="s">
        <v>767</v>
      </c>
      <c r="F270" s="39" t="s">
        <v>838</v>
      </c>
      <c r="G270" t="s">
        <v>1028</v>
      </c>
      <c r="H270" t="s">
        <v>746</v>
      </c>
      <c r="I270" t="s">
        <v>767</v>
      </c>
      <c r="J270" t="s">
        <v>875</v>
      </c>
      <c r="K270" t="str">
        <f>SpaceTypesTable[[#This Row],[Lighting Standard]]&amp;SpaceTypesTable[[#This Row],[Lighting Primary Space Type]]&amp;SpaceTypesTable[[#This Row],[Lighting Secondary Space Type]]</f>
        <v>ASHRAE 90.1-2007HospitalEmergency</v>
      </c>
      <c r="N270" s="70">
        <f>VLOOKUP(SpaceTypesTable[[#This Row],[LookupColumn]],InteriorLightingTable[],5,FALSE)</f>
        <v>2.7</v>
      </c>
      <c r="Q270">
        <v>0</v>
      </c>
      <c r="R270">
        <v>0.7</v>
      </c>
      <c r="S270">
        <v>0.2</v>
      </c>
      <c r="T270" t="s">
        <v>1938</v>
      </c>
      <c r="U270" t="s">
        <v>947</v>
      </c>
      <c r="V270" t="s">
        <v>948</v>
      </c>
      <c r="W270" t="s">
        <v>954</v>
      </c>
      <c r="X270" s="70" t="str">
        <f>SpaceTypesTable[[#This Row],[Ventilation Standard]]&amp;SpaceTypesTable[[#This Row],[Ventilation Primary Space Type]]&amp;SpaceTypesTable[[#This Row],[Ventilation Secondary Space Type]]</f>
        <v>AIA 2001Surgery and Critical CareER Waiting Room</v>
      </c>
      <c r="Y270">
        <f>VLOOKUP(SpaceTypesTable[[#This Row],[Lookup]],VentilationStandardsTable[],6,FALSE)</f>
        <v>0</v>
      </c>
      <c r="Z270">
        <f>VLOOKUP(SpaceTypesTable[[#This Row],[Lookup]],VentilationStandardsTable[],5,FALSE)</f>
        <v>0</v>
      </c>
      <c r="AA270">
        <f>VLOOKUP(SpaceTypesTable[[#This Row],[Lookup]],VentilationStandardsTable[],7,FALSE)</f>
        <v>2</v>
      </c>
      <c r="AB270">
        <v>20</v>
      </c>
      <c r="AC270" t="s">
        <v>1996</v>
      </c>
      <c r="AD270" t="s">
        <v>1995</v>
      </c>
      <c r="AE270">
        <v>4.4600000000000001E-2</v>
      </c>
      <c r="AF270" t="s">
        <v>2000</v>
      </c>
      <c r="AH270" t="s">
        <v>997</v>
      </c>
      <c r="AI270" t="s">
        <v>997</v>
      </c>
      <c r="AJ270" t="s">
        <v>997</v>
      </c>
      <c r="AL270">
        <v>1.97</v>
      </c>
      <c r="AM270">
        <v>0</v>
      </c>
      <c r="AN270">
        <v>0.5</v>
      </c>
      <c r="AO270">
        <v>0</v>
      </c>
      <c r="AP270" t="s">
        <v>2025</v>
      </c>
      <c r="AQ270" t="s">
        <v>2085</v>
      </c>
      <c r="AR270" t="s">
        <v>2085</v>
      </c>
      <c r="AS270">
        <v>1</v>
      </c>
      <c r="AT270">
        <v>300</v>
      </c>
      <c r="AU270">
        <f>IF(SpaceTypesTable[[#This Row],[Peak Flow Rate (gal/h)]]=0,"",SpaceTypesTable[[#This Row],[Peak Flow Rate (gal/h)]]/SpaceTypesTable[[#This Row],[area (ft^2)]])</f>
        <v>3.3333333333333335E-3</v>
      </c>
      <c r="AV270">
        <v>49</v>
      </c>
      <c r="AW270">
        <v>0.2</v>
      </c>
      <c r="AX270">
        <v>0.05</v>
      </c>
      <c r="AY270" t="s">
        <v>2118</v>
      </c>
      <c r="BE270" t="str">
        <f t="shared" si="22"/>
        <v/>
      </c>
    </row>
    <row r="271" spans="1:57">
      <c r="C271" s="70" t="s">
        <v>2213</v>
      </c>
      <c r="D271" t="s">
        <v>790</v>
      </c>
      <c r="E271" s="39" t="s">
        <v>767</v>
      </c>
      <c r="F271" s="39" t="s">
        <v>838</v>
      </c>
      <c r="G271" t="s">
        <v>1028</v>
      </c>
      <c r="H271" t="s">
        <v>2195</v>
      </c>
      <c r="I271" t="s">
        <v>767</v>
      </c>
      <c r="J271" t="s">
        <v>875</v>
      </c>
      <c r="K271" t="str">
        <f>SpaceTypesTable[[#This Row],[Lighting Standard]]&amp;SpaceTypesTable[[#This Row],[Lighting Primary Space Type]]&amp;SpaceTypesTable[[#This Row],[Lighting Secondary Space Type]]</f>
        <v>ASHRAE 90.1-2010HospitalEmergency</v>
      </c>
      <c r="N271" s="70">
        <f>VLOOKUP(SpaceTypesTable[[#This Row],[LookupColumn]],InteriorLightingTable[],5,FALSE)</f>
        <v>2.2599999999999998</v>
      </c>
      <c r="Q271">
        <v>0</v>
      </c>
      <c r="R271">
        <v>0.7</v>
      </c>
      <c r="S271">
        <v>0.2</v>
      </c>
      <c r="T271" t="s">
        <v>1938</v>
      </c>
      <c r="U271" t="s">
        <v>947</v>
      </c>
      <c r="V271" t="s">
        <v>948</v>
      </c>
      <c r="W271" t="s">
        <v>954</v>
      </c>
      <c r="X271" s="70" t="str">
        <f>SpaceTypesTable[[#This Row],[Ventilation Standard]]&amp;SpaceTypesTable[[#This Row],[Ventilation Primary Space Type]]&amp;SpaceTypesTable[[#This Row],[Ventilation Secondary Space Type]]</f>
        <v>AIA 2001Surgery and Critical CareER Waiting Room</v>
      </c>
      <c r="Y271">
        <f>VLOOKUP(SpaceTypesTable[[#This Row],[Lookup]],VentilationStandardsTable[],6,FALSE)</f>
        <v>0</v>
      </c>
      <c r="Z271">
        <f>VLOOKUP(SpaceTypesTable[[#This Row],[Lookup]],VentilationStandardsTable[],5,FALSE)</f>
        <v>0</v>
      </c>
      <c r="AA271">
        <f>VLOOKUP(SpaceTypesTable[[#This Row],[Lookup]],VentilationStandardsTable[],7,FALSE)</f>
        <v>2</v>
      </c>
      <c r="AB271">
        <v>20</v>
      </c>
      <c r="AC271" t="s">
        <v>1996</v>
      </c>
      <c r="AD271" t="s">
        <v>1995</v>
      </c>
      <c r="AE271">
        <v>4.4600000000000001E-2</v>
      </c>
      <c r="AF271" t="s">
        <v>2000</v>
      </c>
      <c r="AH271" t="s">
        <v>997</v>
      </c>
      <c r="AI271" t="s">
        <v>997</v>
      </c>
      <c r="AJ271" t="s">
        <v>997</v>
      </c>
      <c r="AL271">
        <v>1.97</v>
      </c>
      <c r="AM271">
        <v>0</v>
      </c>
      <c r="AN271">
        <v>0.5</v>
      </c>
      <c r="AO271">
        <v>0</v>
      </c>
      <c r="AP271" t="s">
        <v>2025</v>
      </c>
      <c r="AQ271" t="s">
        <v>2085</v>
      </c>
      <c r="AR271" t="s">
        <v>2085</v>
      </c>
      <c r="AS271">
        <v>1</v>
      </c>
      <c r="AT271">
        <v>300</v>
      </c>
      <c r="AU271">
        <v>3.3333333333333335E-3</v>
      </c>
      <c r="AV271">
        <v>49</v>
      </c>
      <c r="AW271">
        <v>0.2</v>
      </c>
      <c r="AX271">
        <v>0.05</v>
      </c>
      <c r="AY271" t="s">
        <v>2118</v>
      </c>
      <c r="BE271" t="s">
        <v>997</v>
      </c>
    </row>
    <row r="272" spans="1:57">
      <c r="A272" t="s">
        <v>214</v>
      </c>
      <c r="B272">
        <v>75</v>
      </c>
      <c r="C272" s="70" t="s">
        <v>2144</v>
      </c>
      <c r="D272" t="s">
        <v>790</v>
      </c>
      <c r="E272" t="s">
        <v>793</v>
      </c>
      <c r="F272" t="s">
        <v>839</v>
      </c>
      <c r="G272" t="s">
        <v>1034</v>
      </c>
      <c r="K272" t="str">
        <f>SpaceTypesTable[[#This Row],[Lighting Standard]]&amp;SpaceTypesTable[[#This Row],[Lighting Primary Space Type]]&amp;SpaceTypesTable[[#This Row],[Lighting Secondary Space Type]]</f>
        <v/>
      </c>
      <c r="N272">
        <v>1.6000000000000003</v>
      </c>
      <c r="Q272">
        <v>0</v>
      </c>
      <c r="R272">
        <v>0.7</v>
      </c>
      <c r="S272">
        <v>0.2</v>
      </c>
      <c r="T272" t="s">
        <v>1946</v>
      </c>
      <c r="U272" t="s">
        <v>943</v>
      </c>
      <c r="V272" t="s">
        <v>768</v>
      </c>
      <c r="W272" t="s">
        <v>931</v>
      </c>
      <c r="X272" s="70" t="str">
        <f>SpaceTypesTable[[#This Row],[Ventilation Standard]]&amp;SpaceTypesTable[[#This Row],[Ventilation Primary Space Type]]&amp;SpaceTypesTable[[#This Row],[Ventilation Secondary Space Type]]</f>
        <v>GGHC v2.2Health CareSpecial Procedure Room, Diagnostic</v>
      </c>
      <c r="Y272">
        <f>VLOOKUP(SpaceTypesTable[[#This Row],[Lookup]],VentilationStandardsTable[],6,FALSE)</f>
        <v>0.3</v>
      </c>
      <c r="Z272">
        <f>VLOOKUP(SpaceTypesTable[[#This Row],[Lookup]],VentilationStandardsTable[],5,FALSE)</f>
        <v>0</v>
      </c>
      <c r="AA272">
        <f>VLOOKUP(SpaceTypesTable[[#This Row],[Lookup]],VentilationStandardsTable[],7,FALSE)</f>
        <v>0</v>
      </c>
      <c r="AB272">
        <v>18.579999999999998</v>
      </c>
      <c r="AC272" t="s">
        <v>1981</v>
      </c>
      <c r="AD272" t="s">
        <v>1988</v>
      </c>
      <c r="AE272">
        <v>0.22320000000000001</v>
      </c>
      <c r="AF272" t="s">
        <v>2006</v>
      </c>
      <c r="AH272" t="s">
        <v>997</v>
      </c>
      <c r="AI272" t="s">
        <v>997</v>
      </c>
      <c r="AJ272" t="s">
        <v>997</v>
      </c>
      <c r="AL272">
        <v>1.1000000000000001</v>
      </c>
      <c r="AM272">
        <v>0</v>
      </c>
      <c r="AN272">
        <v>0.5</v>
      </c>
      <c r="AO272">
        <v>0</v>
      </c>
      <c r="AP272" t="s">
        <v>1925</v>
      </c>
      <c r="AQ272" t="s">
        <v>2031</v>
      </c>
      <c r="AR272" t="s">
        <v>2045</v>
      </c>
      <c r="AU272" t="str">
        <f>IF(SpaceTypesTable[[#This Row],[Peak Flow Rate (gal/h)]]=0,"",SpaceTypesTable[[#This Row],[Peak Flow Rate (gal/h)]]/SpaceTypesTable[[#This Row],[area (ft^2)]])</f>
        <v/>
      </c>
      <c r="BE272" t="str">
        <f t="shared" ref="BE272:BE277" si="23">IF(ISBLANK(BD272),"",BD272/(BA272/AZ272))</f>
        <v/>
      </c>
    </row>
    <row r="273" spans="1:57">
      <c r="A273" t="s">
        <v>450</v>
      </c>
      <c r="B273">
        <v>517</v>
      </c>
      <c r="C273" s="70" t="s">
        <v>2145</v>
      </c>
      <c r="D273" t="s">
        <v>790</v>
      </c>
      <c r="E273" t="s">
        <v>793</v>
      </c>
      <c r="F273" t="s">
        <v>839</v>
      </c>
      <c r="G273" t="s">
        <v>1034</v>
      </c>
      <c r="H273" t="s">
        <v>745</v>
      </c>
      <c r="I273" t="s">
        <v>767</v>
      </c>
      <c r="J273" t="s">
        <v>876</v>
      </c>
      <c r="K273" t="str">
        <f>SpaceTypesTable[[#This Row],[Lighting Standard]]&amp;SpaceTypesTable[[#This Row],[Lighting Primary Space Type]]&amp;SpaceTypesTable[[#This Row],[Lighting Secondary Space Type]]</f>
        <v>ASHRAE 90.1-2004HospitalExam/Treatment</v>
      </c>
      <c r="N273">
        <f>VLOOKUP(SpaceTypesTable[[#This Row],[LookupColumn]],InteriorLightingTable[],5,FALSE)</f>
        <v>1.5</v>
      </c>
      <c r="Q273">
        <v>0</v>
      </c>
      <c r="R273">
        <v>0.7</v>
      </c>
      <c r="S273">
        <v>0.2</v>
      </c>
      <c r="T273" t="s">
        <v>1946</v>
      </c>
      <c r="U273" t="s">
        <v>943</v>
      </c>
      <c r="V273" t="s">
        <v>768</v>
      </c>
      <c r="W273" t="s">
        <v>931</v>
      </c>
      <c r="X273" s="70" t="str">
        <f>SpaceTypesTable[[#This Row],[Ventilation Standard]]&amp;SpaceTypesTable[[#This Row],[Ventilation Primary Space Type]]&amp;SpaceTypesTable[[#This Row],[Ventilation Secondary Space Type]]</f>
        <v>GGHC v2.2Health CareSpecial Procedure Room, Diagnostic</v>
      </c>
      <c r="Y273">
        <f>VLOOKUP(SpaceTypesTable[[#This Row],[Lookup]],VentilationStandardsTable[],6,FALSE)</f>
        <v>0.3</v>
      </c>
      <c r="Z273">
        <f>VLOOKUP(SpaceTypesTable[[#This Row],[Lookup]],VentilationStandardsTable[],5,FALSE)</f>
        <v>0</v>
      </c>
      <c r="AA273">
        <f>VLOOKUP(SpaceTypesTable[[#This Row],[Lookup]],VentilationStandardsTable[],7,FALSE)</f>
        <v>0</v>
      </c>
      <c r="AB273">
        <v>18.579999999999998</v>
      </c>
      <c r="AC273" t="s">
        <v>1981</v>
      </c>
      <c r="AD273" t="s">
        <v>1988</v>
      </c>
      <c r="AE273">
        <v>5.9499999999999997E-2</v>
      </c>
      <c r="AF273" t="s">
        <v>2006</v>
      </c>
      <c r="AH273" t="s">
        <v>997</v>
      </c>
      <c r="AI273" t="s">
        <v>997</v>
      </c>
      <c r="AJ273" t="s">
        <v>997</v>
      </c>
      <c r="AL273">
        <v>1.1000000000000001</v>
      </c>
      <c r="AM273">
        <v>0</v>
      </c>
      <c r="AN273">
        <v>0.5</v>
      </c>
      <c r="AO273">
        <v>0</v>
      </c>
      <c r="AP273" t="s">
        <v>1925</v>
      </c>
      <c r="AQ273" t="s">
        <v>2031</v>
      </c>
      <c r="AR273" t="s">
        <v>2045</v>
      </c>
      <c r="AU273" t="str">
        <f>IF(SpaceTypesTable[[#This Row],[Peak Flow Rate (gal/h)]]=0,"",SpaceTypesTable[[#This Row],[Peak Flow Rate (gal/h)]]/SpaceTypesTable[[#This Row],[area (ft^2)]])</f>
        <v/>
      </c>
      <c r="BE273" t="str">
        <f t="shared" si="23"/>
        <v/>
      </c>
    </row>
    <row r="274" spans="1:57">
      <c r="A274" t="s">
        <v>193</v>
      </c>
      <c r="B274">
        <v>329</v>
      </c>
      <c r="C274" s="70" t="s">
        <v>2146</v>
      </c>
      <c r="D274" t="s">
        <v>791</v>
      </c>
      <c r="E274" t="s">
        <v>793</v>
      </c>
      <c r="F274" t="s">
        <v>839</v>
      </c>
      <c r="G274" t="s">
        <v>1034</v>
      </c>
      <c r="H274" t="s">
        <v>987</v>
      </c>
      <c r="I274" t="s">
        <v>767</v>
      </c>
      <c r="J274" t="s">
        <v>876</v>
      </c>
      <c r="K274" t="str">
        <f>SpaceTypesTable[[#This Row],[Lighting Standard]]&amp;SpaceTypesTable[[#This Row],[Lighting Primary Space Type]]&amp;SpaceTypesTable[[#This Row],[Lighting Secondary Space Type]]</f>
        <v>ASHRAE 189.1-2009HospitalExam/Treatment</v>
      </c>
      <c r="N274" s="70">
        <f>VLOOKUP(SpaceTypesTable[[#This Row],[LookupColumn]],InteriorLightingTable[],5,FALSE)</f>
        <v>1.35</v>
      </c>
      <c r="Q274">
        <v>0</v>
      </c>
      <c r="R274">
        <v>0.7</v>
      </c>
      <c r="S274">
        <v>0.2</v>
      </c>
      <c r="T274" t="s">
        <v>1946</v>
      </c>
      <c r="U274" t="s">
        <v>943</v>
      </c>
      <c r="V274" t="s">
        <v>768</v>
      </c>
      <c r="W274" t="s">
        <v>931</v>
      </c>
      <c r="X274" s="70" t="str">
        <f>SpaceTypesTable[[#This Row],[Ventilation Standard]]&amp;SpaceTypesTable[[#This Row],[Ventilation Primary Space Type]]&amp;SpaceTypesTable[[#This Row],[Ventilation Secondary Space Type]]</f>
        <v>GGHC v2.2Health CareSpecial Procedure Room, Diagnostic</v>
      </c>
      <c r="Y274">
        <f>VLOOKUP(SpaceTypesTable[[#This Row],[Lookup]],VentilationStandardsTable[],6,FALSE)</f>
        <v>0.3</v>
      </c>
      <c r="Z274">
        <f>VLOOKUP(SpaceTypesTable[[#This Row],[Lookup]],VentilationStandardsTable[],5,FALSE)</f>
        <v>0</v>
      </c>
      <c r="AA274">
        <f>VLOOKUP(SpaceTypesTable[[#This Row],[Lookup]],VentilationStandardsTable[],7,FALSE)</f>
        <v>0</v>
      </c>
      <c r="AB274">
        <v>18.579999999999998</v>
      </c>
      <c r="AC274" t="s">
        <v>1981</v>
      </c>
      <c r="AD274" t="s">
        <v>1988</v>
      </c>
      <c r="AE274">
        <v>5.9499999999999997E-2</v>
      </c>
      <c r="AF274" t="s">
        <v>2006</v>
      </c>
      <c r="AH274" t="s">
        <v>997</v>
      </c>
      <c r="AI274" t="s">
        <v>997</v>
      </c>
      <c r="AJ274" t="s">
        <v>997</v>
      </c>
      <c r="AL274">
        <v>0.80000000000000016</v>
      </c>
      <c r="AM274">
        <v>0</v>
      </c>
      <c r="AN274">
        <v>0.5</v>
      </c>
      <c r="AO274">
        <v>0</v>
      </c>
      <c r="AP274" t="s">
        <v>1925</v>
      </c>
      <c r="AQ274" t="s">
        <v>2031</v>
      </c>
      <c r="AR274" t="s">
        <v>2045</v>
      </c>
      <c r="AU274" t="str">
        <f>IF(SpaceTypesTable[[#This Row],[Peak Flow Rate (gal/h)]]=0,"",SpaceTypesTable[[#This Row],[Peak Flow Rate (gal/h)]]/SpaceTypesTable[[#This Row],[area (ft^2)]])</f>
        <v/>
      </c>
      <c r="BE274" t="str">
        <f t="shared" si="23"/>
        <v/>
      </c>
    </row>
    <row r="275" spans="1:57">
      <c r="A275" t="s">
        <v>195</v>
      </c>
      <c r="B275">
        <v>208</v>
      </c>
      <c r="C275" s="70" t="s">
        <v>2146</v>
      </c>
      <c r="D275" t="s">
        <v>792</v>
      </c>
      <c r="E275" t="s">
        <v>793</v>
      </c>
      <c r="F275" t="s">
        <v>839</v>
      </c>
      <c r="G275" t="s">
        <v>1034</v>
      </c>
      <c r="H275" t="s">
        <v>987</v>
      </c>
      <c r="I275" t="s">
        <v>767</v>
      </c>
      <c r="J275" t="s">
        <v>876</v>
      </c>
      <c r="K275" t="str">
        <f>SpaceTypesTable[[#This Row],[Lighting Standard]]&amp;SpaceTypesTable[[#This Row],[Lighting Primary Space Type]]&amp;SpaceTypesTable[[#This Row],[Lighting Secondary Space Type]]</f>
        <v>ASHRAE 189.1-2009HospitalExam/Treatment</v>
      </c>
      <c r="N275" s="70">
        <f>VLOOKUP(SpaceTypesTable[[#This Row],[LookupColumn]],InteriorLightingTable[],5,FALSE)</f>
        <v>1.35</v>
      </c>
      <c r="Q275">
        <v>0</v>
      </c>
      <c r="R275">
        <v>0.7</v>
      </c>
      <c r="S275">
        <v>0.2</v>
      </c>
      <c r="T275" t="s">
        <v>1946</v>
      </c>
      <c r="U275" t="s">
        <v>943</v>
      </c>
      <c r="V275" t="s">
        <v>768</v>
      </c>
      <c r="W275" t="s">
        <v>931</v>
      </c>
      <c r="X275" s="70" t="str">
        <f>SpaceTypesTable[[#This Row],[Ventilation Standard]]&amp;SpaceTypesTable[[#This Row],[Ventilation Primary Space Type]]&amp;SpaceTypesTable[[#This Row],[Ventilation Secondary Space Type]]</f>
        <v>GGHC v2.2Health CareSpecial Procedure Room, Diagnostic</v>
      </c>
      <c r="Y275">
        <f>VLOOKUP(SpaceTypesTable[[#This Row],[Lookup]],VentilationStandardsTable[],6,FALSE)</f>
        <v>0.3</v>
      </c>
      <c r="Z275">
        <f>VLOOKUP(SpaceTypesTable[[#This Row],[Lookup]],VentilationStandardsTable[],5,FALSE)</f>
        <v>0</v>
      </c>
      <c r="AA275">
        <f>VLOOKUP(SpaceTypesTable[[#This Row],[Lookup]],VentilationStandardsTable[],7,FALSE)</f>
        <v>0</v>
      </c>
      <c r="AB275">
        <v>18.579999999999998</v>
      </c>
      <c r="AC275" t="s">
        <v>1981</v>
      </c>
      <c r="AD275" t="s">
        <v>1988</v>
      </c>
      <c r="AE275">
        <v>4.4600000000000001E-2</v>
      </c>
      <c r="AF275" t="s">
        <v>2006</v>
      </c>
      <c r="AH275" t="s">
        <v>997</v>
      </c>
      <c r="AI275" t="s">
        <v>997</v>
      </c>
      <c r="AJ275" t="s">
        <v>997</v>
      </c>
      <c r="AL275">
        <v>0.80000000000000016</v>
      </c>
      <c r="AM275">
        <v>0</v>
      </c>
      <c r="AN275">
        <v>0.5</v>
      </c>
      <c r="AO275">
        <v>0</v>
      </c>
      <c r="AP275" t="s">
        <v>1925</v>
      </c>
      <c r="AQ275" t="s">
        <v>2031</v>
      </c>
      <c r="AR275" t="s">
        <v>2045</v>
      </c>
      <c r="AU275" t="str">
        <f>IF(SpaceTypesTable[[#This Row],[Peak Flow Rate (gal/h)]]=0,"",SpaceTypesTable[[#This Row],[Peak Flow Rate (gal/h)]]/SpaceTypesTable[[#This Row],[area (ft^2)]])</f>
        <v/>
      </c>
      <c r="BE275" t="str">
        <f t="shared" si="23"/>
        <v/>
      </c>
    </row>
    <row r="276" spans="1:57">
      <c r="A276" t="s">
        <v>141</v>
      </c>
      <c r="B276">
        <v>516</v>
      </c>
      <c r="C276" s="70" t="s">
        <v>2143</v>
      </c>
      <c r="D276" t="s">
        <v>790</v>
      </c>
      <c r="E276" t="s">
        <v>793</v>
      </c>
      <c r="F276" t="s">
        <v>839</v>
      </c>
      <c r="G276" t="s">
        <v>1034</v>
      </c>
      <c r="K276" t="str">
        <f>SpaceTypesTable[[#This Row],[Lighting Standard]]&amp;SpaceTypesTable[[#This Row],[Lighting Primary Space Type]]&amp;SpaceTypesTable[[#This Row],[Lighting Secondary Space Type]]</f>
        <v/>
      </c>
      <c r="N276" s="70">
        <v>1.6000000000000003</v>
      </c>
      <c r="Q276">
        <v>0</v>
      </c>
      <c r="R276">
        <v>0.7</v>
      </c>
      <c r="S276">
        <v>0.2</v>
      </c>
      <c r="T276" t="s">
        <v>1946</v>
      </c>
      <c r="U276" t="s">
        <v>943</v>
      </c>
      <c r="V276" t="s">
        <v>768</v>
      </c>
      <c r="W276" t="s">
        <v>931</v>
      </c>
      <c r="X276" s="70" t="str">
        <f>SpaceTypesTable[[#This Row],[Ventilation Standard]]&amp;SpaceTypesTable[[#This Row],[Ventilation Primary Space Type]]&amp;SpaceTypesTable[[#This Row],[Ventilation Secondary Space Type]]</f>
        <v>GGHC v2.2Health CareSpecial Procedure Room, Diagnostic</v>
      </c>
      <c r="Y276">
        <f>VLOOKUP(SpaceTypesTable[[#This Row],[Lookup]],VentilationStandardsTable[],6,FALSE)</f>
        <v>0.3</v>
      </c>
      <c r="Z276">
        <f>VLOOKUP(SpaceTypesTable[[#This Row],[Lookup]],VentilationStandardsTable[],5,FALSE)</f>
        <v>0</v>
      </c>
      <c r="AA276">
        <f>VLOOKUP(SpaceTypesTable[[#This Row],[Lookup]],VentilationStandardsTable[],7,FALSE)</f>
        <v>0</v>
      </c>
      <c r="AB276">
        <v>18.579999999999998</v>
      </c>
      <c r="AC276" t="s">
        <v>1981</v>
      </c>
      <c r="AD276" t="s">
        <v>1988</v>
      </c>
      <c r="AE276">
        <v>0.22320000000000001</v>
      </c>
      <c r="AF276" t="s">
        <v>2006</v>
      </c>
      <c r="AH276" t="s">
        <v>997</v>
      </c>
      <c r="AI276" t="s">
        <v>997</v>
      </c>
      <c r="AJ276" t="s">
        <v>997</v>
      </c>
      <c r="AL276">
        <v>1.1000000000000001</v>
      </c>
      <c r="AM276">
        <v>0</v>
      </c>
      <c r="AN276">
        <v>0.5</v>
      </c>
      <c r="AO276">
        <v>0</v>
      </c>
      <c r="AP276" t="s">
        <v>1925</v>
      </c>
      <c r="AQ276" t="s">
        <v>2031</v>
      </c>
      <c r="AR276" t="s">
        <v>2045</v>
      </c>
      <c r="AU276" t="str">
        <f>IF(SpaceTypesTable[[#This Row],[Peak Flow Rate (gal/h)]]=0,"",SpaceTypesTable[[#This Row],[Peak Flow Rate (gal/h)]]/SpaceTypesTable[[#This Row],[area (ft^2)]])</f>
        <v/>
      </c>
      <c r="BE276" t="str">
        <f t="shared" si="23"/>
        <v/>
      </c>
    </row>
    <row r="277" spans="1:57">
      <c r="C277" s="70" t="s">
        <v>2147</v>
      </c>
      <c r="D277" t="s">
        <v>790</v>
      </c>
      <c r="E277" t="s">
        <v>793</v>
      </c>
      <c r="F277" t="s">
        <v>839</v>
      </c>
      <c r="G277" t="s">
        <v>1034</v>
      </c>
      <c r="H277" t="s">
        <v>746</v>
      </c>
      <c r="I277" t="s">
        <v>767</v>
      </c>
      <c r="J277" t="s">
        <v>876</v>
      </c>
      <c r="K277" t="str">
        <f>SpaceTypesTable[[#This Row],[Lighting Standard]]&amp;SpaceTypesTable[[#This Row],[Lighting Primary Space Type]]&amp;SpaceTypesTable[[#This Row],[Lighting Secondary Space Type]]</f>
        <v>ASHRAE 90.1-2007HospitalExam/Treatment</v>
      </c>
      <c r="N277">
        <f>VLOOKUP(SpaceTypesTable[[#This Row],[LookupColumn]],InteriorLightingTable[],5,FALSE)</f>
        <v>1.5</v>
      </c>
      <c r="Q277">
        <v>0</v>
      </c>
      <c r="R277">
        <v>0.7</v>
      </c>
      <c r="S277">
        <v>0.2</v>
      </c>
      <c r="T277" t="s">
        <v>1946</v>
      </c>
      <c r="U277" t="s">
        <v>943</v>
      </c>
      <c r="V277" t="s">
        <v>768</v>
      </c>
      <c r="W277" t="s">
        <v>931</v>
      </c>
      <c r="X277" s="70" t="str">
        <f>SpaceTypesTable[[#This Row],[Ventilation Standard]]&amp;SpaceTypesTable[[#This Row],[Ventilation Primary Space Type]]&amp;SpaceTypesTable[[#This Row],[Ventilation Secondary Space Type]]</f>
        <v>GGHC v2.2Health CareSpecial Procedure Room, Diagnostic</v>
      </c>
      <c r="Y277">
        <f>VLOOKUP(SpaceTypesTable[[#This Row],[Lookup]],VentilationStandardsTable[],6,FALSE)</f>
        <v>0.3</v>
      </c>
      <c r="Z277">
        <f>VLOOKUP(SpaceTypesTable[[#This Row],[Lookup]],VentilationStandardsTable[],5,FALSE)</f>
        <v>0</v>
      </c>
      <c r="AA277">
        <f>VLOOKUP(SpaceTypesTable[[#This Row],[Lookup]],VentilationStandardsTable[],7,FALSE)</f>
        <v>0</v>
      </c>
      <c r="AB277">
        <v>18.579999999999998</v>
      </c>
      <c r="AC277" t="s">
        <v>1981</v>
      </c>
      <c r="AD277" t="s">
        <v>1988</v>
      </c>
      <c r="AE277">
        <v>4.4600000000000001E-2</v>
      </c>
      <c r="AF277" t="s">
        <v>2006</v>
      </c>
      <c r="AH277" t="s">
        <v>997</v>
      </c>
      <c r="AI277" t="s">
        <v>997</v>
      </c>
      <c r="AJ277" t="s">
        <v>997</v>
      </c>
      <c r="AL277">
        <v>0.80000000000000016</v>
      </c>
      <c r="AM277">
        <v>0</v>
      </c>
      <c r="AN277">
        <v>0.5</v>
      </c>
      <c r="AO277">
        <v>0</v>
      </c>
      <c r="AP277" t="s">
        <v>1925</v>
      </c>
      <c r="AQ277" t="s">
        <v>2031</v>
      </c>
      <c r="AR277" t="s">
        <v>2045</v>
      </c>
      <c r="AU277" t="str">
        <f>IF(SpaceTypesTable[[#This Row],[Peak Flow Rate (gal/h)]]=0,"",SpaceTypesTable[[#This Row],[Peak Flow Rate (gal/h)]]/SpaceTypesTable[[#This Row],[area (ft^2)]])</f>
        <v/>
      </c>
      <c r="BE277" t="str">
        <f t="shared" si="23"/>
        <v/>
      </c>
    </row>
    <row r="278" spans="1:57">
      <c r="C278" s="70" t="s">
        <v>2213</v>
      </c>
      <c r="D278" t="s">
        <v>790</v>
      </c>
      <c r="E278" t="s">
        <v>793</v>
      </c>
      <c r="F278" t="s">
        <v>839</v>
      </c>
      <c r="G278" t="s">
        <v>1034</v>
      </c>
      <c r="H278" t="s">
        <v>2195</v>
      </c>
      <c r="I278" t="s">
        <v>767</v>
      </c>
      <c r="J278" t="s">
        <v>876</v>
      </c>
      <c r="K278" t="str">
        <f>SpaceTypesTable[[#This Row],[Lighting Standard]]&amp;SpaceTypesTable[[#This Row],[Lighting Primary Space Type]]&amp;SpaceTypesTable[[#This Row],[Lighting Secondary Space Type]]</f>
        <v>ASHRAE 90.1-2010HospitalExam/Treatment</v>
      </c>
      <c r="N278">
        <f>VLOOKUP(SpaceTypesTable[[#This Row],[LookupColumn]],InteriorLightingTable[],5,FALSE)</f>
        <v>1.66</v>
      </c>
      <c r="Q278">
        <v>0</v>
      </c>
      <c r="R278">
        <v>0.7</v>
      </c>
      <c r="S278">
        <v>0.2</v>
      </c>
      <c r="T278" t="s">
        <v>1946</v>
      </c>
      <c r="U278" t="s">
        <v>943</v>
      </c>
      <c r="V278" t="s">
        <v>768</v>
      </c>
      <c r="W278" t="s">
        <v>931</v>
      </c>
      <c r="X278" s="70" t="str">
        <f>SpaceTypesTable[[#This Row],[Ventilation Standard]]&amp;SpaceTypesTable[[#This Row],[Ventilation Primary Space Type]]&amp;SpaceTypesTable[[#This Row],[Ventilation Secondary Space Type]]</f>
        <v>GGHC v2.2Health CareSpecial Procedure Room, Diagnostic</v>
      </c>
      <c r="Y278">
        <f>VLOOKUP(SpaceTypesTable[[#This Row],[Lookup]],VentilationStandardsTable[],6,FALSE)</f>
        <v>0.3</v>
      </c>
      <c r="Z278">
        <f>VLOOKUP(SpaceTypesTable[[#This Row],[Lookup]],VentilationStandardsTable[],5,FALSE)</f>
        <v>0</v>
      </c>
      <c r="AA278">
        <f>VLOOKUP(SpaceTypesTable[[#This Row],[Lookup]],VentilationStandardsTable[],7,FALSE)</f>
        <v>0</v>
      </c>
      <c r="AB278">
        <v>18.579999999999998</v>
      </c>
      <c r="AC278" t="s">
        <v>1981</v>
      </c>
      <c r="AD278" t="s">
        <v>1988</v>
      </c>
      <c r="AE278">
        <v>4.4600000000000001E-2</v>
      </c>
      <c r="AF278" t="s">
        <v>2006</v>
      </c>
      <c r="AH278" t="s">
        <v>997</v>
      </c>
      <c r="AI278" t="s">
        <v>997</v>
      </c>
      <c r="AJ278" t="s">
        <v>997</v>
      </c>
      <c r="AL278">
        <v>0.80000000000000016</v>
      </c>
      <c r="AM278">
        <v>0</v>
      </c>
      <c r="AN278">
        <v>0.5</v>
      </c>
      <c r="AO278">
        <v>0</v>
      </c>
      <c r="AP278" t="s">
        <v>1925</v>
      </c>
      <c r="AQ278" t="s">
        <v>2031</v>
      </c>
      <c r="AR278" t="s">
        <v>2045</v>
      </c>
      <c r="AU278" t="s">
        <v>997</v>
      </c>
      <c r="BE278" t="s">
        <v>997</v>
      </c>
    </row>
    <row r="279" spans="1:57">
      <c r="C279" s="70" t="s">
        <v>2147</v>
      </c>
      <c r="D279" t="s">
        <v>790</v>
      </c>
      <c r="E279" t="s">
        <v>794</v>
      </c>
      <c r="F279" t="s">
        <v>845</v>
      </c>
      <c r="G279" t="s">
        <v>1033</v>
      </c>
      <c r="H279" t="s">
        <v>746</v>
      </c>
      <c r="I279" t="s">
        <v>877</v>
      </c>
      <c r="J279" t="s">
        <v>772</v>
      </c>
      <c r="K279" t="str">
        <f>SpaceTypesTable[[#This Row],[Lighting Standard]]&amp;SpaceTypesTable[[#This Row],[Lighting Primary Space Type]]&amp;SpaceTypesTable[[#This Row],[Lighting Secondary Space Type]]</f>
        <v>ASHRAE 90.1-2007Gymnasium/Exercise CenterExercise Area</v>
      </c>
      <c r="N279" s="70">
        <f>VLOOKUP(SpaceTypesTable[[#This Row],[LookupColumn]],InteriorLightingTable[],5,FALSE)</f>
        <v>0.9</v>
      </c>
      <c r="Q279">
        <v>0</v>
      </c>
      <c r="R279">
        <v>0.7</v>
      </c>
      <c r="S279">
        <v>0.2</v>
      </c>
      <c r="T279" t="s">
        <v>1952</v>
      </c>
      <c r="U279" t="s">
        <v>637</v>
      </c>
      <c r="V279" t="s">
        <v>2161</v>
      </c>
      <c r="W279" t="s">
        <v>2189</v>
      </c>
      <c r="X279" s="70" t="str">
        <f>SpaceTypesTable[[#This Row],[Ventilation Standard]]&amp;SpaceTypesTable[[#This Row],[Ventilation Primary Space Type]]&amp;SpaceTypesTable[[#This Row],[Ventilation Secondary Space Type]]</f>
        <v>ASHRAE 62.1-2004Sports and EntertainmentHealth club/weight rooms</v>
      </c>
      <c r="Y279">
        <f>VLOOKUP(SpaceTypesTable[[#This Row],[Lookup]],VentilationStandardsTable[],6,FALSE)</f>
        <v>0.06</v>
      </c>
      <c r="Z279">
        <f>VLOOKUP(SpaceTypesTable[[#This Row],[Lookup]],VentilationStandardsTable[],5,FALSE)</f>
        <v>20</v>
      </c>
      <c r="AA279">
        <f>VLOOKUP(SpaceTypesTable[[#This Row],[Lookup]],VentilationStandardsTable[],7,FALSE)</f>
        <v>0</v>
      </c>
      <c r="AB279">
        <v>30</v>
      </c>
      <c r="AC279" t="s">
        <v>1971</v>
      </c>
      <c r="AD279" t="s">
        <v>2107</v>
      </c>
      <c r="AE279">
        <v>4.4600000000000001E-2</v>
      </c>
      <c r="AF279" t="s">
        <v>2011</v>
      </c>
      <c r="AH279" t="s">
        <v>997</v>
      </c>
      <c r="AI279" t="s">
        <v>997</v>
      </c>
      <c r="AJ279" t="s">
        <v>997</v>
      </c>
      <c r="AL279">
        <v>0.55000000000000004</v>
      </c>
      <c r="AM279">
        <v>0</v>
      </c>
      <c r="AN279">
        <v>0.5</v>
      </c>
      <c r="AO279">
        <v>0</v>
      </c>
      <c r="AP279" t="s">
        <v>2111</v>
      </c>
      <c r="AQ279" t="s">
        <v>2036</v>
      </c>
      <c r="AR279" t="s">
        <v>2050</v>
      </c>
      <c r="AU279" t="str">
        <f>IF(SpaceTypesTable[[#This Row],[Peak Flow Rate (gal/h)]]=0,"",SpaceTypesTable[[#This Row],[Peak Flow Rate (gal/h)]]/SpaceTypesTable[[#This Row],[area (ft^2)]])</f>
        <v/>
      </c>
      <c r="BE279" t="str">
        <f t="shared" ref="BE279:BE284" si="24">IF(ISBLANK(BD279),"",BD279/(BA279/AZ279))</f>
        <v/>
      </c>
    </row>
    <row r="280" spans="1:57">
      <c r="A280" t="s">
        <v>24</v>
      </c>
      <c r="B280">
        <v>269</v>
      </c>
      <c r="C280" s="70" t="s">
        <v>2144</v>
      </c>
      <c r="D280" t="s">
        <v>790</v>
      </c>
      <c r="E280" t="s">
        <v>794</v>
      </c>
      <c r="F280" t="s">
        <v>845</v>
      </c>
      <c r="G280" t="s">
        <v>1033</v>
      </c>
      <c r="K280" t="str">
        <f>SpaceTypesTable[[#This Row],[Lighting Standard]]&amp;SpaceTypesTable[[#This Row],[Lighting Primary Space Type]]&amp;SpaceTypesTable[[#This Row],[Lighting Secondary Space Type]]</f>
        <v/>
      </c>
      <c r="N280" s="70">
        <v>1.37</v>
      </c>
      <c r="Q280">
        <v>0</v>
      </c>
      <c r="R280">
        <v>0.7</v>
      </c>
      <c r="S280">
        <v>0.2</v>
      </c>
      <c r="T280" t="s">
        <v>1952</v>
      </c>
      <c r="U280" t="s">
        <v>636</v>
      </c>
      <c r="V280" t="s">
        <v>592</v>
      </c>
      <c r="W280" t="s">
        <v>599</v>
      </c>
      <c r="X280" s="70" t="str">
        <f>SpaceTypesTable[[#This Row],[Ventilation Standard]]&amp;SpaceTypesTable[[#This Row],[Ventilation Primary Space Type]]&amp;SpaceTypesTable[[#This Row],[Ventilation Secondary Space Type]]</f>
        <v>ASHRAE 62.1-1999Sports and AmusementPlaying floors (gymnasium)</v>
      </c>
      <c r="Y280">
        <f>VLOOKUP(SpaceTypesTable[[#This Row],[Lookup]],VentilationStandardsTable[],6,FALSE)</f>
        <v>0</v>
      </c>
      <c r="Z280">
        <f>VLOOKUP(SpaceTypesTable[[#This Row],[Lookup]],VentilationStandardsTable[],5,FALSE)</f>
        <v>20</v>
      </c>
      <c r="AA280">
        <f>VLOOKUP(SpaceTypesTable[[#This Row],[Lookup]],VentilationStandardsTable[],7,FALSE)</f>
        <v>0</v>
      </c>
      <c r="AB280">
        <v>30</v>
      </c>
      <c r="AC280" t="s">
        <v>1971</v>
      </c>
      <c r="AD280" t="s">
        <v>2107</v>
      </c>
      <c r="AE280">
        <v>0.22320000000000001</v>
      </c>
      <c r="AF280" t="s">
        <v>2011</v>
      </c>
      <c r="AH280" t="s">
        <v>997</v>
      </c>
      <c r="AI280" t="s">
        <v>997</v>
      </c>
      <c r="AJ280" t="s">
        <v>997</v>
      </c>
      <c r="AL280">
        <v>1.07</v>
      </c>
      <c r="AM280">
        <v>0</v>
      </c>
      <c r="AN280">
        <v>0.5</v>
      </c>
      <c r="AO280">
        <v>0</v>
      </c>
      <c r="AP280" t="s">
        <v>2111</v>
      </c>
      <c r="AQ280" t="s">
        <v>2036</v>
      </c>
      <c r="AR280" t="s">
        <v>2050</v>
      </c>
      <c r="AU280" t="str">
        <f>IF(SpaceTypesTable[[#This Row],[Peak Flow Rate (gal/h)]]=0,"",SpaceTypesTable[[#This Row],[Peak Flow Rate (gal/h)]]/SpaceTypesTable[[#This Row],[area (ft^2)]])</f>
        <v/>
      </c>
      <c r="BE280" t="str">
        <f t="shared" si="24"/>
        <v/>
      </c>
    </row>
    <row r="281" spans="1:57">
      <c r="A281" t="s">
        <v>403</v>
      </c>
      <c r="B281">
        <v>399</v>
      </c>
      <c r="C281" t="s">
        <v>2145</v>
      </c>
      <c r="D281" t="s">
        <v>790</v>
      </c>
      <c r="E281" t="s">
        <v>794</v>
      </c>
      <c r="F281" t="s">
        <v>845</v>
      </c>
      <c r="G281" t="s">
        <v>1033</v>
      </c>
      <c r="H281" t="s">
        <v>745</v>
      </c>
      <c r="I281" t="s">
        <v>877</v>
      </c>
      <c r="J281" t="s">
        <v>772</v>
      </c>
      <c r="K281" t="str">
        <f>SpaceTypesTable[[#This Row],[Lighting Standard]]&amp;SpaceTypesTable[[#This Row],[Lighting Primary Space Type]]&amp;SpaceTypesTable[[#This Row],[Lighting Secondary Space Type]]</f>
        <v>ASHRAE 90.1-2004Gymnasium/Exercise CenterExercise Area</v>
      </c>
      <c r="N281">
        <f>VLOOKUP(SpaceTypesTable[[#This Row],[LookupColumn]],InteriorLightingTable[],5,FALSE)</f>
        <v>0.9</v>
      </c>
      <c r="Q281">
        <v>0</v>
      </c>
      <c r="R281">
        <v>0.7</v>
      </c>
      <c r="S281">
        <v>0.2</v>
      </c>
      <c r="T281" t="s">
        <v>1952</v>
      </c>
      <c r="U281" t="s">
        <v>636</v>
      </c>
      <c r="V281" t="s">
        <v>592</v>
      </c>
      <c r="W281" t="s">
        <v>599</v>
      </c>
      <c r="X281" s="70" t="str">
        <f>SpaceTypesTable[[#This Row],[Ventilation Standard]]&amp;SpaceTypesTable[[#This Row],[Ventilation Primary Space Type]]&amp;SpaceTypesTable[[#This Row],[Ventilation Secondary Space Type]]</f>
        <v>ASHRAE 62.1-1999Sports and AmusementPlaying floors (gymnasium)</v>
      </c>
      <c r="Y281">
        <f>VLOOKUP(SpaceTypesTable[[#This Row],[Lookup]],VentilationStandardsTable[],6,FALSE)</f>
        <v>0</v>
      </c>
      <c r="Z281">
        <f>VLOOKUP(SpaceTypesTable[[#This Row],[Lookup]],VentilationStandardsTable[],5,FALSE)</f>
        <v>20</v>
      </c>
      <c r="AA281">
        <f>VLOOKUP(SpaceTypesTable[[#This Row],[Lookup]],VentilationStandardsTable[],7,FALSE)</f>
        <v>0</v>
      </c>
      <c r="AB281">
        <v>30</v>
      </c>
      <c r="AC281" t="s">
        <v>1971</v>
      </c>
      <c r="AD281" t="s">
        <v>2107</v>
      </c>
      <c r="AE281">
        <v>5.9499999999999997E-2</v>
      </c>
      <c r="AF281" t="s">
        <v>2011</v>
      </c>
      <c r="AH281" t="s">
        <v>997</v>
      </c>
      <c r="AI281" t="s">
        <v>997</v>
      </c>
      <c r="AJ281" t="s">
        <v>997</v>
      </c>
      <c r="AL281">
        <v>1.07</v>
      </c>
      <c r="AM281">
        <v>0</v>
      </c>
      <c r="AN281">
        <v>0.5</v>
      </c>
      <c r="AO281">
        <v>0</v>
      </c>
      <c r="AP281" t="s">
        <v>2111</v>
      </c>
      <c r="AQ281" t="s">
        <v>2036</v>
      </c>
      <c r="AR281" t="s">
        <v>2050</v>
      </c>
      <c r="AU281" t="str">
        <f>IF(SpaceTypesTable[[#This Row],[Peak Flow Rate (gal/h)]]=0,"",SpaceTypesTable[[#This Row],[Peak Flow Rate (gal/h)]]/SpaceTypesTable[[#This Row],[area (ft^2)]])</f>
        <v/>
      </c>
      <c r="BE281" t="str">
        <f t="shared" si="24"/>
        <v/>
      </c>
    </row>
    <row r="282" spans="1:57">
      <c r="A282" t="s">
        <v>330</v>
      </c>
      <c r="B282">
        <v>89</v>
      </c>
      <c r="C282" t="s">
        <v>2146</v>
      </c>
      <c r="D282" t="s">
        <v>791</v>
      </c>
      <c r="E282" t="s">
        <v>794</v>
      </c>
      <c r="F282" t="s">
        <v>845</v>
      </c>
      <c r="G282" t="s">
        <v>1033</v>
      </c>
      <c r="H282" t="s">
        <v>987</v>
      </c>
      <c r="I282" t="s">
        <v>877</v>
      </c>
      <c r="J282" t="s">
        <v>772</v>
      </c>
      <c r="K282" t="str">
        <f>SpaceTypesTable[[#This Row],[Lighting Standard]]&amp;SpaceTypesTable[[#This Row],[Lighting Primary Space Type]]&amp;SpaceTypesTable[[#This Row],[Lighting Secondary Space Type]]</f>
        <v>ASHRAE 189.1-2009Gymnasium/Exercise CenterExercise Area</v>
      </c>
      <c r="N282">
        <f>VLOOKUP(SpaceTypesTable[[#This Row],[LookupColumn]],InteriorLightingTable[],5,FALSE)</f>
        <v>0.81</v>
      </c>
      <c r="Q282">
        <v>0</v>
      </c>
      <c r="R282">
        <v>0.7</v>
      </c>
      <c r="S282">
        <v>0.2</v>
      </c>
      <c r="T282" t="s">
        <v>1952</v>
      </c>
      <c r="U282" t="s">
        <v>636</v>
      </c>
      <c r="V282" t="s">
        <v>592</v>
      </c>
      <c r="W282" t="s">
        <v>599</v>
      </c>
      <c r="X282" s="70" t="str">
        <f>SpaceTypesTable[[#This Row],[Ventilation Standard]]&amp;SpaceTypesTable[[#This Row],[Ventilation Primary Space Type]]&amp;SpaceTypesTable[[#This Row],[Ventilation Secondary Space Type]]</f>
        <v>ASHRAE 62.1-1999Sports and AmusementPlaying floors (gymnasium)</v>
      </c>
      <c r="Y282">
        <f>VLOOKUP(SpaceTypesTable[[#This Row],[Lookup]],VentilationStandardsTable[],6,FALSE)</f>
        <v>0</v>
      </c>
      <c r="Z282">
        <f>VLOOKUP(SpaceTypesTable[[#This Row],[Lookup]],VentilationStandardsTable[],5,FALSE)</f>
        <v>20</v>
      </c>
      <c r="AA282">
        <f>VLOOKUP(SpaceTypesTable[[#This Row],[Lookup]],VentilationStandardsTable[],7,FALSE)</f>
        <v>0</v>
      </c>
      <c r="AB282">
        <v>30</v>
      </c>
      <c r="AC282" t="s">
        <v>1971</v>
      </c>
      <c r="AD282" t="s">
        <v>2107</v>
      </c>
      <c r="AE282">
        <v>5.9499999999999997E-2</v>
      </c>
      <c r="AF282" t="s">
        <v>2011</v>
      </c>
      <c r="AH282" t="s">
        <v>997</v>
      </c>
      <c r="AI282" t="s">
        <v>997</v>
      </c>
      <c r="AJ282" t="s">
        <v>997</v>
      </c>
      <c r="AL282">
        <v>0.55000000000000004</v>
      </c>
      <c r="AM282">
        <v>0</v>
      </c>
      <c r="AN282">
        <v>0.5</v>
      </c>
      <c r="AO282">
        <v>0</v>
      </c>
      <c r="AP282" t="s">
        <v>2111</v>
      </c>
      <c r="AQ282" t="s">
        <v>2036</v>
      </c>
      <c r="AR282" t="s">
        <v>2050</v>
      </c>
      <c r="AU282" t="str">
        <f>IF(SpaceTypesTable[[#This Row],[Peak Flow Rate (gal/h)]]=0,"",SpaceTypesTable[[#This Row],[Peak Flow Rate (gal/h)]]/SpaceTypesTable[[#This Row],[area (ft^2)]])</f>
        <v/>
      </c>
      <c r="BE282" t="str">
        <f t="shared" si="24"/>
        <v/>
      </c>
    </row>
    <row r="283" spans="1:57">
      <c r="A283" t="s">
        <v>474</v>
      </c>
      <c r="B283">
        <v>167</v>
      </c>
      <c r="C283" s="70" t="s">
        <v>2146</v>
      </c>
      <c r="D283" t="s">
        <v>792</v>
      </c>
      <c r="E283" t="s">
        <v>794</v>
      </c>
      <c r="F283" t="s">
        <v>845</v>
      </c>
      <c r="G283" t="s">
        <v>1033</v>
      </c>
      <c r="H283" t="s">
        <v>987</v>
      </c>
      <c r="I283" t="s">
        <v>877</v>
      </c>
      <c r="J283" t="s">
        <v>772</v>
      </c>
      <c r="K283" t="str">
        <f>SpaceTypesTable[[#This Row],[Lighting Standard]]&amp;SpaceTypesTable[[#This Row],[Lighting Primary Space Type]]&amp;SpaceTypesTable[[#This Row],[Lighting Secondary Space Type]]</f>
        <v>ASHRAE 189.1-2009Gymnasium/Exercise CenterExercise Area</v>
      </c>
      <c r="N283" s="70">
        <f>VLOOKUP(SpaceTypesTable[[#This Row],[LookupColumn]],InteriorLightingTable[],5,FALSE)</f>
        <v>0.81</v>
      </c>
      <c r="Q283">
        <v>0</v>
      </c>
      <c r="R283">
        <v>0.7</v>
      </c>
      <c r="S283">
        <v>0.2</v>
      </c>
      <c r="T283" t="s">
        <v>1952</v>
      </c>
      <c r="U283" t="s">
        <v>636</v>
      </c>
      <c r="V283" t="s">
        <v>592</v>
      </c>
      <c r="W283" t="s">
        <v>599</v>
      </c>
      <c r="X283" s="70" t="str">
        <f>SpaceTypesTable[[#This Row],[Ventilation Standard]]&amp;SpaceTypesTable[[#This Row],[Ventilation Primary Space Type]]&amp;SpaceTypesTable[[#This Row],[Ventilation Secondary Space Type]]</f>
        <v>ASHRAE 62.1-1999Sports and AmusementPlaying floors (gymnasium)</v>
      </c>
      <c r="Y283">
        <f>VLOOKUP(SpaceTypesTable[[#This Row],[Lookup]],VentilationStandardsTable[],6,FALSE)</f>
        <v>0</v>
      </c>
      <c r="Z283">
        <f>VLOOKUP(SpaceTypesTable[[#This Row],[Lookup]],VentilationStandardsTable[],5,FALSE)</f>
        <v>20</v>
      </c>
      <c r="AA283">
        <f>VLOOKUP(SpaceTypesTable[[#This Row],[Lookup]],VentilationStandardsTable[],7,FALSE)</f>
        <v>0</v>
      </c>
      <c r="AB283">
        <v>30</v>
      </c>
      <c r="AC283" t="s">
        <v>1971</v>
      </c>
      <c r="AD283" t="s">
        <v>2107</v>
      </c>
      <c r="AE283">
        <v>4.4600000000000001E-2</v>
      </c>
      <c r="AF283" t="s">
        <v>2011</v>
      </c>
      <c r="AH283" t="s">
        <v>997</v>
      </c>
      <c r="AI283" t="s">
        <v>997</v>
      </c>
      <c r="AJ283" t="s">
        <v>997</v>
      </c>
      <c r="AL283">
        <v>0.55000000000000004</v>
      </c>
      <c r="AM283">
        <v>0</v>
      </c>
      <c r="AN283">
        <v>0.5</v>
      </c>
      <c r="AO283">
        <v>0</v>
      </c>
      <c r="AP283" t="s">
        <v>2111</v>
      </c>
      <c r="AQ283" t="s">
        <v>2036</v>
      </c>
      <c r="AR283" t="s">
        <v>2050</v>
      </c>
      <c r="AU283" t="str">
        <f>IF(SpaceTypesTable[[#This Row],[Peak Flow Rate (gal/h)]]=0,"",SpaceTypesTable[[#This Row],[Peak Flow Rate (gal/h)]]/SpaceTypesTable[[#This Row],[area (ft^2)]])</f>
        <v/>
      </c>
      <c r="BE283" t="str">
        <f t="shared" si="24"/>
        <v/>
      </c>
    </row>
    <row r="284" spans="1:57">
      <c r="A284" t="s">
        <v>459</v>
      </c>
      <c r="B284">
        <v>500</v>
      </c>
      <c r="C284" s="70" t="s">
        <v>2143</v>
      </c>
      <c r="D284" t="s">
        <v>790</v>
      </c>
      <c r="E284" t="s">
        <v>794</v>
      </c>
      <c r="F284" t="s">
        <v>845</v>
      </c>
      <c r="G284" t="s">
        <v>1033</v>
      </c>
      <c r="K284" t="str">
        <f>SpaceTypesTable[[#This Row],[Lighting Standard]]&amp;SpaceTypesTable[[#This Row],[Lighting Primary Space Type]]&amp;SpaceTypesTable[[#This Row],[Lighting Secondary Space Type]]</f>
        <v/>
      </c>
      <c r="N284" s="70">
        <v>1.37</v>
      </c>
      <c r="Q284">
        <v>0</v>
      </c>
      <c r="R284">
        <v>0.7</v>
      </c>
      <c r="S284">
        <v>0.2</v>
      </c>
      <c r="T284" t="s">
        <v>1952</v>
      </c>
      <c r="U284" t="s">
        <v>636</v>
      </c>
      <c r="V284" t="s">
        <v>592</v>
      </c>
      <c r="W284" t="s">
        <v>599</v>
      </c>
      <c r="X284" s="70" t="str">
        <f>SpaceTypesTable[[#This Row],[Ventilation Standard]]&amp;SpaceTypesTable[[#This Row],[Ventilation Primary Space Type]]&amp;SpaceTypesTable[[#This Row],[Ventilation Secondary Space Type]]</f>
        <v>ASHRAE 62.1-1999Sports and AmusementPlaying floors (gymnasium)</v>
      </c>
      <c r="Y284">
        <f>VLOOKUP(SpaceTypesTable[[#This Row],[Lookup]],VentilationStandardsTable[],6,FALSE)</f>
        <v>0</v>
      </c>
      <c r="Z284">
        <f>VLOOKUP(SpaceTypesTable[[#This Row],[Lookup]],VentilationStandardsTable[],5,FALSE)</f>
        <v>20</v>
      </c>
      <c r="AA284">
        <f>VLOOKUP(SpaceTypesTable[[#This Row],[Lookup]],VentilationStandardsTable[],7,FALSE)</f>
        <v>0</v>
      </c>
      <c r="AB284">
        <v>30</v>
      </c>
      <c r="AC284" t="s">
        <v>1971</v>
      </c>
      <c r="AD284" t="s">
        <v>2107</v>
      </c>
      <c r="AE284">
        <v>0.22320000000000001</v>
      </c>
      <c r="AF284" t="s">
        <v>2011</v>
      </c>
      <c r="AH284" t="s">
        <v>997</v>
      </c>
      <c r="AI284" t="s">
        <v>997</v>
      </c>
      <c r="AJ284" t="s">
        <v>997</v>
      </c>
      <c r="AL284">
        <v>1.07</v>
      </c>
      <c r="AM284">
        <v>0</v>
      </c>
      <c r="AN284">
        <v>0.5</v>
      </c>
      <c r="AO284">
        <v>0</v>
      </c>
      <c r="AP284" t="s">
        <v>2111</v>
      </c>
      <c r="AQ284" t="s">
        <v>2036</v>
      </c>
      <c r="AR284" t="s">
        <v>2050</v>
      </c>
      <c r="AU284" t="str">
        <f>IF(SpaceTypesTable[[#This Row],[Peak Flow Rate (gal/h)]]=0,"",SpaceTypesTable[[#This Row],[Peak Flow Rate (gal/h)]]/SpaceTypesTable[[#This Row],[area (ft^2)]])</f>
        <v/>
      </c>
      <c r="BE284" t="str">
        <f t="shared" si="24"/>
        <v/>
      </c>
    </row>
    <row r="285" spans="1:57">
      <c r="C285" s="70" t="s">
        <v>2213</v>
      </c>
      <c r="D285" t="s">
        <v>790</v>
      </c>
      <c r="E285" t="s">
        <v>794</v>
      </c>
      <c r="F285" t="s">
        <v>845</v>
      </c>
      <c r="G285" t="s">
        <v>1033</v>
      </c>
      <c r="H285" t="s">
        <v>2195</v>
      </c>
      <c r="I285" t="s">
        <v>2426</v>
      </c>
      <c r="J285" t="s">
        <v>2427</v>
      </c>
      <c r="K285" t="str">
        <f>SpaceTypesTable[[#This Row],[Lighting Standard]]&amp;SpaceTypesTable[[#This Row],[Lighting Primary Space Type]]&amp;SpaceTypesTable[[#This Row],[Lighting Secondary Space Type]]</f>
        <v>ASHRAE 90.1-2010Gymnasium/Fitness CenterFitness Area</v>
      </c>
      <c r="N285" s="70">
        <f>VLOOKUP(SpaceTypesTable[[#This Row],[LookupColumn]],InteriorLightingTable[],5,FALSE)</f>
        <v>0.72</v>
      </c>
      <c r="Q285">
        <v>0</v>
      </c>
      <c r="R285">
        <v>0.7</v>
      </c>
      <c r="S285">
        <v>0.2</v>
      </c>
      <c r="T285" t="s">
        <v>1952</v>
      </c>
      <c r="U285" t="s">
        <v>638</v>
      </c>
      <c r="V285" t="s">
        <v>2161</v>
      </c>
      <c r="W285" t="s">
        <v>2189</v>
      </c>
      <c r="X285" s="70" t="str">
        <f>SpaceTypesTable[[#This Row],[Ventilation Standard]]&amp;SpaceTypesTable[[#This Row],[Ventilation Primary Space Type]]&amp;SpaceTypesTable[[#This Row],[Ventilation Secondary Space Type]]</f>
        <v>ASHRAE 62.1-2007Sports and EntertainmentHealth club/weight rooms</v>
      </c>
      <c r="Y285">
        <f>VLOOKUP(SpaceTypesTable[[#This Row],[Lookup]],VentilationStandardsTable[],6,FALSE)</f>
        <v>0.06</v>
      </c>
      <c r="Z285">
        <f>VLOOKUP(SpaceTypesTable[[#This Row],[Lookup]],VentilationStandardsTable[],5,FALSE)</f>
        <v>20</v>
      </c>
      <c r="AA285">
        <f>VLOOKUP(SpaceTypesTable[[#This Row],[Lookup]],VentilationStandardsTable[],7,FALSE)</f>
        <v>0</v>
      </c>
      <c r="AB285">
        <v>30</v>
      </c>
      <c r="AC285" t="s">
        <v>1971</v>
      </c>
      <c r="AD285" t="s">
        <v>2107</v>
      </c>
      <c r="AE285">
        <v>4.4600000000000001E-2</v>
      </c>
      <c r="AF285" t="s">
        <v>2011</v>
      </c>
      <c r="AH285" t="s">
        <v>997</v>
      </c>
      <c r="AI285" t="s">
        <v>997</v>
      </c>
      <c r="AJ285" t="s">
        <v>997</v>
      </c>
      <c r="AL285">
        <v>0.55000000000000004</v>
      </c>
      <c r="AM285">
        <v>0</v>
      </c>
      <c r="AN285">
        <v>0.5</v>
      </c>
      <c r="AO285">
        <v>0</v>
      </c>
      <c r="AP285" t="s">
        <v>2111</v>
      </c>
      <c r="AQ285" t="s">
        <v>2036</v>
      </c>
      <c r="AR285" t="s">
        <v>2050</v>
      </c>
      <c r="AU285" t="s">
        <v>997</v>
      </c>
      <c r="BE285" t="s">
        <v>997</v>
      </c>
    </row>
    <row r="286" spans="1:57">
      <c r="C286" s="70" t="s">
        <v>2147</v>
      </c>
      <c r="D286" t="s">
        <v>790</v>
      </c>
      <c r="E286" t="s">
        <v>769</v>
      </c>
      <c r="F286" t="s">
        <v>830</v>
      </c>
      <c r="G286" t="s">
        <v>1036</v>
      </c>
      <c r="H286" t="s">
        <v>746</v>
      </c>
      <c r="I286" t="s">
        <v>769</v>
      </c>
      <c r="J286" t="s">
        <v>878</v>
      </c>
      <c r="K286" t="str">
        <f>SpaceTypesTable[[#This Row],[Lighting Standard]]&amp;SpaceTypesTable[[#This Row],[Lighting Primary Space Type]]&amp;SpaceTypesTable[[#This Row],[Lighting Secondary Space Type]]</f>
        <v>ASHRAE 90.1-2007WarehouseFine Material Storage</v>
      </c>
      <c r="N286">
        <f>VLOOKUP(SpaceTypesTable[[#This Row],[LookupColumn]],InteriorLightingTable[],5,FALSE)</f>
        <v>1.4</v>
      </c>
      <c r="Q286">
        <v>0</v>
      </c>
      <c r="R286">
        <v>0.5</v>
      </c>
      <c r="S286">
        <v>0.2</v>
      </c>
      <c r="T286" t="s">
        <v>1961</v>
      </c>
      <c r="U286" t="s">
        <v>637</v>
      </c>
      <c r="V286" t="s">
        <v>2159</v>
      </c>
      <c r="W286" t="s">
        <v>583</v>
      </c>
      <c r="X286" s="70" t="str">
        <f>SpaceTypesTable[[#This Row],[Ventilation Standard]]&amp;SpaceTypesTable[[#This Row],[Ventilation Primary Space Type]]&amp;SpaceTypesTable[[#This Row],[Ventilation Secondary Space Type]]</f>
        <v>ASHRAE 62.1-2004Miscellaneous SpacesWarehouses</v>
      </c>
      <c r="Y286">
        <f>VLOOKUP(SpaceTypesTable[[#This Row],[Lookup]],VentilationStandardsTable[],6,FALSE)</f>
        <v>0.06</v>
      </c>
      <c r="Z286">
        <f>VLOOKUP(SpaceTypesTable[[#This Row],[Lookup]],VentilationStandardsTable[],5,FALSE)</f>
        <v>0</v>
      </c>
      <c r="AA286">
        <f>VLOOKUP(SpaceTypesTable[[#This Row],[Lookup]],VentilationStandardsTable[],7,FALSE)</f>
        <v>0</v>
      </c>
      <c r="AB286">
        <v>0</v>
      </c>
      <c r="AC286" t="s">
        <v>1962</v>
      </c>
      <c r="AD286" t="s">
        <v>2110</v>
      </c>
      <c r="AE286">
        <v>4.4600000000000001E-2</v>
      </c>
      <c r="AF286" t="s">
        <v>2014</v>
      </c>
      <c r="AH286" t="s">
        <v>997</v>
      </c>
      <c r="AI286" t="s">
        <v>997</v>
      </c>
      <c r="AJ286" t="s">
        <v>997</v>
      </c>
      <c r="AL286">
        <v>0</v>
      </c>
      <c r="AM286">
        <v>0</v>
      </c>
      <c r="AN286">
        <v>0.5</v>
      </c>
      <c r="AO286">
        <v>0</v>
      </c>
      <c r="AP286" t="s">
        <v>2070</v>
      </c>
      <c r="AQ286" t="s">
        <v>2075</v>
      </c>
      <c r="AR286" t="s">
        <v>2057</v>
      </c>
      <c r="AU286" t="str">
        <f>IF(SpaceTypesTable[[#This Row],[Peak Flow Rate (gal/h)]]=0,"",SpaceTypesTable[[#This Row],[Peak Flow Rate (gal/h)]]/SpaceTypesTable[[#This Row],[area (ft^2)]])</f>
        <v/>
      </c>
    </row>
    <row r="287" spans="1:57">
      <c r="A287" t="s">
        <v>416</v>
      </c>
      <c r="B287">
        <v>405</v>
      </c>
      <c r="C287" s="70" t="s">
        <v>2144</v>
      </c>
      <c r="D287" t="s">
        <v>790</v>
      </c>
      <c r="E287" t="s">
        <v>769</v>
      </c>
      <c r="F287" t="s">
        <v>830</v>
      </c>
      <c r="G287" t="s">
        <v>1036</v>
      </c>
      <c r="K287" t="str">
        <f>SpaceTypesTable[[#This Row],[Lighting Standard]]&amp;SpaceTypesTable[[#This Row],[Lighting Primary Space Type]]&amp;SpaceTypesTable[[#This Row],[Lighting Secondary Space Type]]</f>
        <v/>
      </c>
      <c r="N287">
        <v>1.08</v>
      </c>
      <c r="Q287">
        <v>0</v>
      </c>
      <c r="R287">
        <v>0.5</v>
      </c>
      <c r="S287">
        <v>0.2</v>
      </c>
      <c r="T287" t="s">
        <v>1961</v>
      </c>
      <c r="U287" t="s">
        <v>636</v>
      </c>
      <c r="V287" t="s">
        <v>576</v>
      </c>
      <c r="W287" t="s">
        <v>583</v>
      </c>
      <c r="X287" s="70" t="str">
        <f>SpaceTypesTable[[#This Row],[Ventilation Standard]]&amp;SpaceTypesTable[[#This Row],[Ventilation Primary Space Type]]&amp;SpaceTypesTable[[#This Row],[Ventilation Secondary Space Type]]</f>
        <v>ASHRAE 62.1-1999Retail Stores, Sales Floors, and Show Room FloorsWarehouses</v>
      </c>
      <c r="Y287">
        <f>VLOOKUP(SpaceTypesTable[[#This Row],[Lookup]],VentilationStandardsTable[],6,FALSE)</f>
        <v>0.05</v>
      </c>
      <c r="Z287">
        <f>VLOOKUP(SpaceTypesTable[[#This Row],[Lookup]],VentilationStandardsTable[],5,FALSE)</f>
        <v>0</v>
      </c>
      <c r="AA287">
        <f>VLOOKUP(SpaceTypesTable[[#This Row],[Lookup]],VentilationStandardsTable[],7,FALSE)</f>
        <v>0</v>
      </c>
      <c r="AB287">
        <v>0</v>
      </c>
      <c r="AC287" t="s">
        <v>1962</v>
      </c>
      <c r="AD287" t="s">
        <v>2110</v>
      </c>
      <c r="AE287">
        <v>0.22320000000000001</v>
      </c>
      <c r="AF287" t="s">
        <v>2014</v>
      </c>
      <c r="AH287" t="s">
        <v>997</v>
      </c>
      <c r="AI287" t="s">
        <v>997</v>
      </c>
      <c r="AJ287" t="s">
        <v>997</v>
      </c>
      <c r="AL287">
        <v>0</v>
      </c>
      <c r="AM287">
        <v>0</v>
      </c>
      <c r="AN287">
        <v>0.5</v>
      </c>
      <c r="AO287">
        <v>0</v>
      </c>
      <c r="AP287" t="s">
        <v>2070</v>
      </c>
      <c r="AQ287" t="s">
        <v>2075</v>
      </c>
      <c r="AR287" t="s">
        <v>2057</v>
      </c>
      <c r="AU287" t="str">
        <f>IF(SpaceTypesTable[[#This Row],[Peak Flow Rate (gal/h)]]=0,"",SpaceTypesTable[[#This Row],[Peak Flow Rate (gal/h)]]/SpaceTypesTable[[#This Row],[area (ft^2)]])</f>
        <v/>
      </c>
    </row>
    <row r="288" spans="1:57">
      <c r="A288" t="s">
        <v>119</v>
      </c>
      <c r="B288">
        <v>55</v>
      </c>
      <c r="C288" s="70" t="s">
        <v>2145</v>
      </c>
      <c r="D288" t="s">
        <v>790</v>
      </c>
      <c r="E288" t="s">
        <v>769</v>
      </c>
      <c r="F288" t="s">
        <v>830</v>
      </c>
      <c r="G288" t="s">
        <v>1036</v>
      </c>
      <c r="H288" t="s">
        <v>745</v>
      </c>
      <c r="I288" t="s">
        <v>769</v>
      </c>
      <c r="J288" t="s">
        <v>878</v>
      </c>
      <c r="K288" t="str">
        <f>SpaceTypesTable[[#This Row],[Lighting Standard]]&amp;SpaceTypesTable[[#This Row],[Lighting Primary Space Type]]&amp;SpaceTypesTable[[#This Row],[Lighting Secondary Space Type]]</f>
        <v>ASHRAE 90.1-2004WarehouseFine Material Storage</v>
      </c>
      <c r="N288" s="70">
        <f>VLOOKUP(SpaceTypesTable[[#This Row],[LookupColumn]],InteriorLightingTable[],5,FALSE)</f>
        <v>1.4</v>
      </c>
      <c r="Q288">
        <v>0</v>
      </c>
      <c r="R288">
        <v>0.5</v>
      </c>
      <c r="S288">
        <v>0.2</v>
      </c>
      <c r="T288" t="s">
        <v>1961</v>
      </c>
      <c r="U288" t="s">
        <v>636</v>
      </c>
      <c r="V288" t="s">
        <v>576</v>
      </c>
      <c r="W288" t="s">
        <v>583</v>
      </c>
      <c r="X288" s="70" t="str">
        <f>SpaceTypesTable[[#This Row],[Ventilation Standard]]&amp;SpaceTypesTable[[#This Row],[Ventilation Primary Space Type]]&amp;SpaceTypesTable[[#This Row],[Ventilation Secondary Space Type]]</f>
        <v>ASHRAE 62.1-1999Retail Stores, Sales Floors, and Show Room FloorsWarehouses</v>
      </c>
      <c r="Y288">
        <f>VLOOKUP(SpaceTypesTable[[#This Row],[Lookup]],VentilationStandardsTable[],6,FALSE)</f>
        <v>0.05</v>
      </c>
      <c r="Z288">
        <f>VLOOKUP(SpaceTypesTable[[#This Row],[Lookup]],VentilationStandardsTable[],5,FALSE)</f>
        <v>0</v>
      </c>
      <c r="AA288">
        <f>VLOOKUP(SpaceTypesTable[[#This Row],[Lookup]],VentilationStandardsTable[],7,FALSE)</f>
        <v>0</v>
      </c>
      <c r="AB288">
        <v>0</v>
      </c>
      <c r="AC288" t="s">
        <v>1962</v>
      </c>
      <c r="AD288" t="s">
        <v>2110</v>
      </c>
      <c r="AE288">
        <v>5.9499999999999997E-2</v>
      </c>
      <c r="AF288" t="s">
        <v>2014</v>
      </c>
      <c r="AH288" t="s">
        <v>997</v>
      </c>
      <c r="AI288" t="s">
        <v>997</v>
      </c>
      <c r="AJ288" t="s">
        <v>997</v>
      </c>
      <c r="AL288">
        <v>0</v>
      </c>
      <c r="AM288">
        <v>0</v>
      </c>
      <c r="AN288">
        <v>0.5</v>
      </c>
      <c r="AO288">
        <v>0</v>
      </c>
      <c r="AP288" t="s">
        <v>2070</v>
      </c>
      <c r="AQ288" t="s">
        <v>2075</v>
      </c>
      <c r="AR288" t="s">
        <v>2057</v>
      </c>
      <c r="AU288" t="str">
        <f>IF(SpaceTypesTable[[#This Row],[Peak Flow Rate (gal/h)]]=0,"",SpaceTypesTable[[#This Row],[Peak Flow Rate (gal/h)]]/SpaceTypesTable[[#This Row],[area (ft^2)]])</f>
        <v/>
      </c>
    </row>
    <row r="289" spans="1:57">
      <c r="A289" t="s">
        <v>396</v>
      </c>
      <c r="B289">
        <v>65</v>
      </c>
      <c r="C289" s="70" t="s">
        <v>2146</v>
      </c>
      <c r="D289" t="s">
        <v>791</v>
      </c>
      <c r="E289" t="s">
        <v>769</v>
      </c>
      <c r="F289" t="s">
        <v>830</v>
      </c>
      <c r="G289" t="s">
        <v>1036</v>
      </c>
      <c r="H289" t="s">
        <v>987</v>
      </c>
      <c r="I289" t="s">
        <v>769</v>
      </c>
      <c r="J289" t="s">
        <v>878</v>
      </c>
      <c r="K289" t="str">
        <f>SpaceTypesTable[[#This Row],[Lighting Standard]]&amp;SpaceTypesTable[[#This Row],[Lighting Primary Space Type]]&amp;SpaceTypesTable[[#This Row],[Lighting Secondary Space Type]]</f>
        <v>ASHRAE 189.1-2009WarehouseFine Material Storage</v>
      </c>
      <c r="N289" s="70">
        <f>VLOOKUP(SpaceTypesTable[[#This Row],[LookupColumn]],InteriorLightingTable[],5,FALSE)</f>
        <v>1.26</v>
      </c>
      <c r="Q289">
        <v>0</v>
      </c>
      <c r="R289">
        <v>0.5</v>
      </c>
      <c r="S289">
        <v>0.2</v>
      </c>
      <c r="T289" t="s">
        <v>1961</v>
      </c>
      <c r="U289" t="s">
        <v>636</v>
      </c>
      <c r="V289" t="s">
        <v>576</v>
      </c>
      <c r="W289" t="s">
        <v>583</v>
      </c>
      <c r="X289" s="70" t="str">
        <f>SpaceTypesTable[[#This Row],[Ventilation Standard]]&amp;SpaceTypesTable[[#This Row],[Ventilation Primary Space Type]]&amp;SpaceTypesTable[[#This Row],[Ventilation Secondary Space Type]]</f>
        <v>ASHRAE 62.1-1999Retail Stores, Sales Floors, and Show Room FloorsWarehouses</v>
      </c>
      <c r="Y289">
        <f>VLOOKUP(SpaceTypesTable[[#This Row],[Lookup]],VentilationStandardsTable[],6,FALSE)</f>
        <v>0.05</v>
      </c>
      <c r="Z289">
        <f>VLOOKUP(SpaceTypesTable[[#This Row],[Lookup]],VentilationStandardsTable[],5,FALSE)</f>
        <v>0</v>
      </c>
      <c r="AA289">
        <f>VLOOKUP(SpaceTypesTable[[#This Row],[Lookup]],VentilationStandardsTable[],7,FALSE)</f>
        <v>0</v>
      </c>
      <c r="AB289">
        <v>0</v>
      </c>
      <c r="AC289" t="s">
        <v>1962</v>
      </c>
      <c r="AD289" t="s">
        <v>2110</v>
      </c>
      <c r="AE289">
        <v>5.9499999999999997E-2</v>
      </c>
      <c r="AF289" t="s">
        <v>2014</v>
      </c>
      <c r="AH289" t="s">
        <v>997</v>
      </c>
      <c r="AI289" t="s">
        <v>997</v>
      </c>
      <c r="AJ289" t="s">
        <v>997</v>
      </c>
      <c r="AL289">
        <v>0</v>
      </c>
      <c r="AM289">
        <v>0</v>
      </c>
      <c r="AN289">
        <v>0.5</v>
      </c>
      <c r="AO289">
        <v>0</v>
      </c>
      <c r="AP289" t="s">
        <v>2070</v>
      </c>
      <c r="AQ289" t="s">
        <v>2075</v>
      </c>
      <c r="AR289" t="s">
        <v>2057</v>
      </c>
      <c r="AU289" t="str">
        <f>IF(SpaceTypesTable[[#This Row],[Peak Flow Rate (gal/h)]]=0,"",SpaceTypesTable[[#This Row],[Peak Flow Rate (gal/h)]]/SpaceTypesTable[[#This Row],[area (ft^2)]])</f>
        <v/>
      </c>
    </row>
    <row r="290" spans="1:57">
      <c r="A290" t="s">
        <v>248</v>
      </c>
      <c r="B290">
        <v>206</v>
      </c>
      <c r="C290" t="s">
        <v>2146</v>
      </c>
      <c r="D290" t="s">
        <v>792</v>
      </c>
      <c r="E290" t="s">
        <v>769</v>
      </c>
      <c r="F290" t="s">
        <v>830</v>
      </c>
      <c r="G290" t="s">
        <v>1036</v>
      </c>
      <c r="H290" t="s">
        <v>987</v>
      </c>
      <c r="I290" t="s">
        <v>769</v>
      </c>
      <c r="J290" t="s">
        <v>878</v>
      </c>
      <c r="K290" t="str">
        <f>SpaceTypesTable[[#This Row],[Lighting Standard]]&amp;SpaceTypesTable[[#This Row],[Lighting Primary Space Type]]&amp;SpaceTypesTable[[#This Row],[Lighting Secondary Space Type]]</f>
        <v>ASHRAE 189.1-2009WarehouseFine Material Storage</v>
      </c>
      <c r="N290">
        <f>VLOOKUP(SpaceTypesTable[[#This Row],[LookupColumn]],InteriorLightingTable[],5,FALSE)</f>
        <v>1.26</v>
      </c>
      <c r="Q290">
        <v>0</v>
      </c>
      <c r="R290">
        <v>0.5</v>
      </c>
      <c r="S290">
        <v>0.2</v>
      </c>
      <c r="T290" t="s">
        <v>1961</v>
      </c>
      <c r="U290" t="s">
        <v>636</v>
      </c>
      <c r="V290" t="s">
        <v>576</v>
      </c>
      <c r="W290" t="s">
        <v>583</v>
      </c>
      <c r="X290" s="70" t="str">
        <f>SpaceTypesTable[[#This Row],[Ventilation Standard]]&amp;SpaceTypesTable[[#This Row],[Ventilation Primary Space Type]]&amp;SpaceTypesTable[[#This Row],[Ventilation Secondary Space Type]]</f>
        <v>ASHRAE 62.1-1999Retail Stores, Sales Floors, and Show Room FloorsWarehouses</v>
      </c>
      <c r="Y290">
        <f>VLOOKUP(SpaceTypesTable[[#This Row],[Lookup]],VentilationStandardsTable[],6,FALSE)</f>
        <v>0.05</v>
      </c>
      <c r="Z290">
        <f>VLOOKUP(SpaceTypesTable[[#This Row],[Lookup]],VentilationStandardsTable[],5,FALSE)</f>
        <v>0</v>
      </c>
      <c r="AA290">
        <f>VLOOKUP(SpaceTypesTable[[#This Row],[Lookup]],VentilationStandardsTable[],7,FALSE)</f>
        <v>0</v>
      </c>
      <c r="AB290">
        <v>0</v>
      </c>
      <c r="AC290" t="s">
        <v>1962</v>
      </c>
      <c r="AD290" t="s">
        <v>2110</v>
      </c>
      <c r="AE290">
        <v>4.4600000000000001E-2</v>
      </c>
      <c r="AF290" t="s">
        <v>2014</v>
      </c>
      <c r="AH290" t="s">
        <v>997</v>
      </c>
      <c r="AI290" t="s">
        <v>997</v>
      </c>
      <c r="AJ290" t="s">
        <v>997</v>
      </c>
      <c r="AL290">
        <v>0</v>
      </c>
      <c r="AM290">
        <v>0</v>
      </c>
      <c r="AN290">
        <v>0.5</v>
      </c>
      <c r="AO290">
        <v>0</v>
      </c>
      <c r="AP290" t="s">
        <v>2070</v>
      </c>
      <c r="AQ290" t="s">
        <v>2075</v>
      </c>
      <c r="AR290" t="s">
        <v>2057</v>
      </c>
      <c r="AU290" t="str">
        <f>IF(SpaceTypesTable[[#This Row],[Peak Flow Rate (gal/h)]]=0,"",SpaceTypesTable[[#This Row],[Peak Flow Rate (gal/h)]]/SpaceTypesTable[[#This Row],[area (ft^2)]])</f>
        <v/>
      </c>
    </row>
    <row r="291" spans="1:57">
      <c r="A291" t="s">
        <v>537</v>
      </c>
      <c r="B291">
        <v>209</v>
      </c>
      <c r="C291" s="70" t="s">
        <v>2143</v>
      </c>
      <c r="D291" t="s">
        <v>790</v>
      </c>
      <c r="E291" t="s">
        <v>769</v>
      </c>
      <c r="F291" t="s">
        <v>830</v>
      </c>
      <c r="G291" t="s">
        <v>1036</v>
      </c>
      <c r="K291" t="str">
        <f>SpaceTypesTable[[#This Row],[Lighting Standard]]&amp;SpaceTypesTable[[#This Row],[Lighting Primary Space Type]]&amp;SpaceTypesTable[[#This Row],[Lighting Secondary Space Type]]</f>
        <v/>
      </c>
      <c r="N291">
        <v>1.08</v>
      </c>
      <c r="Q291">
        <v>0</v>
      </c>
      <c r="R291">
        <v>0.5</v>
      </c>
      <c r="S291">
        <v>0.2</v>
      </c>
      <c r="T291" t="s">
        <v>1961</v>
      </c>
      <c r="U291" t="s">
        <v>636</v>
      </c>
      <c r="V291" t="s">
        <v>576</v>
      </c>
      <c r="W291" t="s">
        <v>583</v>
      </c>
      <c r="X291" s="70" t="str">
        <f>SpaceTypesTable[[#This Row],[Ventilation Standard]]&amp;SpaceTypesTable[[#This Row],[Ventilation Primary Space Type]]&amp;SpaceTypesTable[[#This Row],[Ventilation Secondary Space Type]]</f>
        <v>ASHRAE 62.1-1999Retail Stores, Sales Floors, and Show Room FloorsWarehouses</v>
      </c>
      <c r="Y291">
        <f>VLOOKUP(SpaceTypesTable[[#This Row],[Lookup]],VentilationStandardsTable[],6,FALSE)</f>
        <v>0.05</v>
      </c>
      <c r="Z291">
        <f>VLOOKUP(SpaceTypesTable[[#This Row],[Lookup]],VentilationStandardsTable[],5,FALSE)</f>
        <v>0</v>
      </c>
      <c r="AA291">
        <f>VLOOKUP(SpaceTypesTable[[#This Row],[Lookup]],VentilationStandardsTable[],7,FALSE)</f>
        <v>0</v>
      </c>
      <c r="AB291">
        <v>0</v>
      </c>
      <c r="AC291" t="s">
        <v>1962</v>
      </c>
      <c r="AD291" t="s">
        <v>2110</v>
      </c>
      <c r="AE291">
        <v>0.22320000000000001</v>
      </c>
      <c r="AF291" t="s">
        <v>2014</v>
      </c>
      <c r="AH291" t="s">
        <v>997</v>
      </c>
      <c r="AI291" t="s">
        <v>997</v>
      </c>
      <c r="AJ291" t="s">
        <v>997</v>
      </c>
      <c r="AL291">
        <v>0</v>
      </c>
      <c r="AM291">
        <v>0</v>
      </c>
      <c r="AN291">
        <v>0.5</v>
      </c>
      <c r="AO291">
        <v>0</v>
      </c>
      <c r="AP291" t="s">
        <v>2070</v>
      </c>
      <c r="AQ291" t="s">
        <v>2075</v>
      </c>
      <c r="AR291" t="s">
        <v>2057</v>
      </c>
      <c r="AU291" t="str">
        <f>IF(SpaceTypesTable[[#This Row],[Peak Flow Rate (gal/h)]]=0,"",SpaceTypesTable[[#This Row],[Peak Flow Rate (gal/h)]]/SpaceTypesTable[[#This Row],[area (ft^2)]])</f>
        <v/>
      </c>
    </row>
    <row r="292" spans="1:57">
      <c r="C292" s="70" t="s">
        <v>2213</v>
      </c>
      <c r="D292" t="s">
        <v>790</v>
      </c>
      <c r="E292" t="s">
        <v>769</v>
      </c>
      <c r="F292" t="s">
        <v>830</v>
      </c>
      <c r="G292" t="s">
        <v>1036</v>
      </c>
      <c r="H292" t="s">
        <v>2195</v>
      </c>
      <c r="I292" t="s">
        <v>769</v>
      </c>
      <c r="J292" t="s">
        <v>878</v>
      </c>
      <c r="K292" t="str">
        <f>SpaceTypesTable[[#This Row],[Lighting Standard]]&amp;SpaceTypesTable[[#This Row],[Lighting Primary Space Type]]&amp;SpaceTypesTable[[#This Row],[Lighting Secondary Space Type]]</f>
        <v>ASHRAE 90.1-2010WarehouseFine Material Storage</v>
      </c>
      <c r="N292">
        <f>VLOOKUP(SpaceTypesTable[[#This Row],[LookupColumn]],InteriorLightingTable[],5,FALSE)</f>
        <v>0.95</v>
      </c>
      <c r="Q292">
        <v>0</v>
      </c>
      <c r="R292">
        <v>0.5</v>
      </c>
      <c r="S292">
        <v>0.2</v>
      </c>
      <c r="T292" t="s">
        <v>1961</v>
      </c>
      <c r="U292" t="s">
        <v>638</v>
      </c>
      <c r="V292" t="s">
        <v>2159</v>
      </c>
      <c r="W292" t="s">
        <v>583</v>
      </c>
      <c r="X292" s="70" t="str">
        <f>SpaceTypesTable[[#This Row],[Ventilation Standard]]&amp;SpaceTypesTable[[#This Row],[Ventilation Primary Space Type]]&amp;SpaceTypesTable[[#This Row],[Ventilation Secondary Space Type]]</f>
        <v>ASHRAE 62.1-2007Miscellaneous SpacesWarehouses</v>
      </c>
      <c r="Y292">
        <f>VLOOKUP(SpaceTypesTable[[#This Row],[Lookup]],VentilationStandardsTable[],6,FALSE)</f>
        <v>0.06</v>
      </c>
      <c r="Z292">
        <f>VLOOKUP(SpaceTypesTable[[#This Row],[Lookup]],VentilationStandardsTable[],5,FALSE)</f>
        <v>0</v>
      </c>
      <c r="AA292">
        <f>VLOOKUP(SpaceTypesTable[[#This Row],[Lookup]],VentilationStandardsTable[],7,FALSE)</f>
        <v>0</v>
      </c>
      <c r="AB292">
        <v>0</v>
      </c>
      <c r="AC292" t="s">
        <v>1962</v>
      </c>
      <c r="AD292" t="s">
        <v>2110</v>
      </c>
      <c r="AE292">
        <v>4.4600000000000001E-2</v>
      </c>
      <c r="AF292" t="s">
        <v>2014</v>
      </c>
      <c r="AH292" t="s">
        <v>997</v>
      </c>
      <c r="AI292" t="s">
        <v>997</v>
      </c>
      <c r="AJ292" t="s">
        <v>997</v>
      </c>
      <c r="AL292">
        <v>0</v>
      </c>
      <c r="AM292">
        <v>0</v>
      </c>
      <c r="AN292">
        <v>0.5</v>
      </c>
      <c r="AO292">
        <v>0</v>
      </c>
      <c r="AP292" t="s">
        <v>2070</v>
      </c>
      <c r="AQ292" t="s">
        <v>2075</v>
      </c>
      <c r="AR292" t="s">
        <v>2057</v>
      </c>
      <c r="AU292" t="s">
        <v>997</v>
      </c>
    </row>
    <row r="293" spans="1:57">
      <c r="C293" s="70" t="s">
        <v>2147</v>
      </c>
      <c r="D293" t="s">
        <v>790</v>
      </c>
      <c r="E293" t="s">
        <v>794</v>
      </c>
      <c r="F293" t="s">
        <v>858</v>
      </c>
      <c r="G293" t="s">
        <v>1037</v>
      </c>
      <c r="H293" t="s">
        <v>746</v>
      </c>
      <c r="I293" t="s">
        <v>879</v>
      </c>
      <c r="J293" t="s">
        <v>751</v>
      </c>
      <c r="K293" t="str">
        <f>SpaceTypesTable[[#This Row],[Lighting Standard]]&amp;SpaceTypesTable[[#This Row],[Lighting Primary Space Type]]&amp;SpaceTypesTable[[#This Row],[Lighting Secondary Space Type]]</f>
        <v>ASHRAE 90.1-2007Lounge/RecreationGeneral</v>
      </c>
      <c r="N293">
        <f>VLOOKUP(SpaceTypesTable[[#This Row],[LookupColumn]],InteriorLightingTable[],5,FALSE)</f>
        <v>1.2</v>
      </c>
      <c r="Q293">
        <v>0</v>
      </c>
      <c r="R293">
        <v>0.7</v>
      </c>
      <c r="S293">
        <v>0.2</v>
      </c>
      <c r="T293" t="s">
        <v>1951</v>
      </c>
      <c r="U293" t="s">
        <v>637</v>
      </c>
      <c r="V293" t="s">
        <v>944</v>
      </c>
      <c r="W293" t="s">
        <v>1874</v>
      </c>
      <c r="X293" s="70" t="str">
        <f>SpaceTypesTable[[#This Row],[Ventilation Standard]]&amp;SpaceTypesTable[[#This Row],[Ventilation Primary Space Type]]&amp;SpaceTypesTable[[#This Row],[Ventilation Secondary Space Type]]</f>
        <v>ASHRAE 62.1-2004Hotels, Motels, Resorts, DormitoriesLobbies/prefunction</v>
      </c>
      <c r="Y293">
        <f>VLOOKUP(SpaceTypesTable[[#This Row],[Lookup]],VentilationStandardsTable[],6,FALSE)</f>
        <v>0.06</v>
      </c>
      <c r="Z293">
        <f>VLOOKUP(SpaceTypesTable[[#This Row],[Lookup]],VentilationStandardsTable[],5,FALSE)</f>
        <v>7.5</v>
      </c>
      <c r="AA293">
        <f>VLOOKUP(SpaceTypesTable[[#This Row],[Lookup]],VentilationStandardsTable[],7,FALSE)</f>
        <v>0</v>
      </c>
      <c r="AB293">
        <v>30</v>
      </c>
      <c r="AC293" t="s">
        <v>1965</v>
      </c>
      <c r="AD293" t="s">
        <v>2107</v>
      </c>
      <c r="AE293">
        <v>4.4600000000000001E-2</v>
      </c>
      <c r="AF293" t="s">
        <v>2011</v>
      </c>
      <c r="AH293" t="s">
        <v>997</v>
      </c>
      <c r="AI293" t="s">
        <v>997</v>
      </c>
      <c r="AJ293" t="s">
        <v>997</v>
      </c>
      <c r="AL293">
        <v>0.73</v>
      </c>
      <c r="AM293">
        <v>0</v>
      </c>
      <c r="AN293">
        <v>0.5</v>
      </c>
      <c r="AO293">
        <v>0</v>
      </c>
      <c r="AP293" t="s">
        <v>2068</v>
      </c>
      <c r="AQ293" t="s">
        <v>2036</v>
      </c>
      <c r="AR293" t="s">
        <v>2050</v>
      </c>
      <c r="AU293" t="str">
        <f>IF(SpaceTypesTable[[#This Row],[Peak Flow Rate (gal/h)]]=0,"",SpaceTypesTable[[#This Row],[Peak Flow Rate (gal/h)]]/SpaceTypesTable[[#This Row],[area (ft^2)]])</f>
        <v/>
      </c>
      <c r="BE293" t="str">
        <f t="shared" ref="BE293:BE298" si="25">IF(ISBLANK(BD293),"",BD293/(BA293/AZ293))</f>
        <v/>
      </c>
    </row>
    <row r="294" spans="1:57">
      <c r="A294" t="s">
        <v>522</v>
      </c>
      <c r="B294">
        <v>262</v>
      </c>
      <c r="C294" s="70" t="s">
        <v>2144</v>
      </c>
      <c r="D294" t="s">
        <v>790</v>
      </c>
      <c r="E294" t="s">
        <v>794</v>
      </c>
      <c r="F294" t="s">
        <v>858</v>
      </c>
      <c r="G294" t="s">
        <v>1037</v>
      </c>
      <c r="K294" t="str">
        <f>SpaceTypesTable[[#This Row],[Lighting Standard]]&amp;SpaceTypesTable[[#This Row],[Lighting Primary Space Type]]&amp;SpaceTypesTable[[#This Row],[Lighting Secondary Space Type]]</f>
        <v/>
      </c>
      <c r="N294">
        <v>1.31</v>
      </c>
      <c r="Q294">
        <v>0</v>
      </c>
      <c r="R294">
        <v>0.7</v>
      </c>
      <c r="S294">
        <v>0.2</v>
      </c>
      <c r="T294" t="s">
        <v>1951</v>
      </c>
      <c r="U294" t="s">
        <v>636</v>
      </c>
      <c r="V294" t="s">
        <v>944</v>
      </c>
      <c r="W294" t="s">
        <v>560</v>
      </c>
      <c r="X294" s="70" t="str">
        <f>SpaceTypesTable[[#This Row],[Ventilation Standard]]&amp;SpaceTypesTable[[#This Row],[Ventilation Primary Space Type]]&amp;SpaceTypesTable[[#This Row],[Ventilation Secondary Space Type]]</f>
        <v>ASHRAE 62.1-1999Hotels, Motels, Resorts, DormitoriesLobbies</v>
      </c>
      <c r="Y294">
        <f>VLOOKUP(SpaceTypesTable[[#This Row],[Lookup]],VentilationStandardsTable[],6,FALSE)</f>
        <v>0</v>
      </c>
      <c r="Z294">
        <f>VLOOKUP(SpaceTypesTable[[#This Row],[Lookup]],VentilationStandardsTable[],5,FALSE)</f>
        <v>15</v>
      </c>
      <c r="AA294">
        <f>VLOOKUP(SpaceTypesTable[[#This Row],[Lookup]],VentilationStandardsTable[],7,FALSE)</f>
        <v>0</v>
      </c>
      <c r="AB294">
        <v>30</v>
      </c>
      <c r="AC294" t="s">
        <v>1965</v>
      </c>
      <c r="AD294" t="s">
        <v>2107</v>
      </c>
      <c r="AE294">
        <v>0.22320000000000001</v>
      </c>
      <c r="AF294" t="s">
        <v>2011</v>
      </c>
      <c r="AH294" t="s">
        <v>997</v>
      </c>
      <c r="AI294" t="s">
        <v>997</v>
      </c>
      <c r="AJ294" t="s">
        <v>997</v>
      </c>
      <c r="AL294">
        <v>1.43</v>
      </c>
      <c r="AM294">
        <v>0</v>
      </c>
      <c r="AN294">
        <v>0.5</v>
      </c>
      <c r="AO294">
        <v>0</v>
      </c>
      <c r="AP294" t="s">
        <v>2068</v>
      </c>
      <c r="AQ294" t="s">
        <v>2036</v>
      </c>
      <c r="AR294" t="s">
        <v>2050</v>
      </c>
      <c r="AU294" t="str">
        <f>IF(SpaceTypesTable[[#This Row],[Peak Flow Rate (gal/h)]]=0,"",SpaceTypesTable[[#This Row],[Peak Flow Rate (gal/h)]]/SpaceTypesTable[[#This Row],[area (ft^2)]])</f>
        <v/>
      </c>
      <c r="BE294" t="str">
        <f t="shared" si="25"/>
        <v/>
      </c>
    </row>
    <row r="295" spans="1:57">
      <c r="A295" t="s">
        <v>320</v>
      </c>
      <c r="B295">
        <v>180</v>
      </c>
      <c r="C295" t="s">
        <v>2145</v>
      </c>
      <c r="D295" t="s">
        <v>790</v>
      </c>
      <c r="E295" t="s">
        <v>794</v>
      </c>
      <c r="F295" t="s">
        <v>858</v>
      </c>
      <c r="G295" t="s">
        <v>1037</v>
      </c>
      <c r="H295" t="s">
        <v>745</v>
      </c>
      <c r="I295" t="s">
        <v>879</v>
      </c>
      <c r="J295" t="s">
        <v>751</v>
      </c>
      <c r="K295" t="str">
        <f>SpaceTypesTable[[#This Row],[Lighting Standard]]&amp;SpaceTypesTable[[#This Row],[Lighting Primary Space Type]]&amp;SpaceTypesTable[[#This Row],[Lighting Secondary Space Type]]</f>
        <v>ASHRAE 90.1-2004Lounge/RecreationGeneral</v>
      </c>
      <c r="N295">
        <f>VLOOKUP(SpaceTypesTable[[#This Row],[LookupColumn]],InteriorLightingTable[],5,FALSE)</f>
        <v>1.2</v>
      </c>
      <c r="Q295">
        <v>0</v>
      </c>
      <c r="R295">
        <v>0.7</v>
      </c>
      <c r="S295">
        <v>0.2</v>
      </c>
      <c r="T295" t="s">
        <v>1951</v>
      </c>
      <c r="U295" t="s">
        <v>636</v>
      </c>
      <c r="V295" t="s">
        <v>944</v>
      </c>
      <c r="W295" t="s">
        <v>560</v>
      </c>
      <c r="X295" s="70" t="str">
        <f>SpaceTypesTable[[#This Row],[Ventilation Standard]]&amp;SpaceTypesTable[[#This Row],[Ventilation Primary Space Type]]&amp;SpaceTypesTable[[#This Row],[Ventilation Secondary Space Type]]</f>
        <v>ASHRAE 62.1-1999Hotels, Motels, Resorts, DormitoriesLobbies</v>
      </c>
      <c r="Y295">
        <f>VLOOKUP(SpaceTypesTable[[#This Row],[Lookup]],VentilationStandardsTable[],6,FALSE)</f>
        <v>0</v>
      </c>
      <c r="Z295">
        <f>VLOOKUP(SpaceTypesTable[[#This Row],[Lookup]],VentilationStandardsTable[],5,FALSE)</f>
        <v>15</v>
      </c>
      <c r="AA295">
        <f>VLOOKUP(SpaceTypesTable[[#This Row],[Lookup]],VentilationStandardsTable[],7,FALSE)</f>
        <v>0</v>
      </c>
      <c r="AB295">
        <v>30</v>
      </c>
      <c r="AC295" t="s">
        <v>1965</v>
      </c>
      <c r="AD295" t="s">
        <v>2107</v>
      </c>
      <c r="AE295">
        <v>5.9499999999999997E-2</v>
      </c>
      <c r="AF295" t="s">
        <v>2011</v>
      </c>
      <c r="AH295" t="s">
        <v>997</v>
      </c>
      <c r="AI295" t="s">
        <v>997</v>
      </c>
      <c r="AJ295" t="s">
        <v>997</v>
      </c>
      <c r="AL295">
        <v>1.43</v>
      </c>
      <c r="AM295">
        <v>0</v>
      </c>
      <c r="AN295">
        <v>0.5</v>
      </c>
      <c r="AO295">
        <v>0</v>
      </c>
      <c r="AP295" t="s">
        <v>2068</v>
      </c>
      <c r="AQ295" t="s">
        <v>2036</v>
      </c>
      <c r="AR295" t="s">
        <v>2050</v>
      </c>
      <c r="AU295" t="str">
        <f>IF(SpaceTypesTable[[#This Row],[Peak Flow Rate (gal/h)]]=0,"",SpaceTypesTable[[#This Row],[Peak Flow Rate (gal/h)]]/SpaceTypesTable[[#This Row],[area (ft^2)]])</f>
        <v/>
      </c>
      <c r="BE295" t="str">
        <f t="shared" si="25"/>
        <v/>
      </c>
    </row>
    <row r="296" spans="1:57">
      <c r="A296" t="s">
        <v>334</v>
      </c>
      <c r="B296">
        <v>557</v>
      </c>
      <c r="C296" t="s">
        <v>2146</v>
      </c>
      <c r="D296" t="s">
        <v>791</v>
      </c>
      <c r="E296" t="s">
        <v>794</v>
      </c>
      <c r="F296" t="s">
        <v>858</v>
      </c>
      <c r="G296" t="s">
        <v>1037</v>
      </c>
      <c r="H296" t="s">
        <v>987</v>
      </c>
      <c r="I296" t="s">
        <v>879</v>
      </c>
      <c r="J296" t="s">
        <v>751</v>
      </c>
      <c r="K296" t="str">
        <f>SpaceTypesTable[[#This Row],[Lighting Standard]]&amp;SpaceTypesTable[[#This Row],[Lighting Primary Space Type]]&amp;SpaceTypesTable[[#This Row],[Lighting Secondary Space Type]]</f>
        <v>ASHRAE 189.1-2009Lounge/RecreationGeneral</v>
      </c>
      <c r="N296">
        <f>VLOOKUP(SpaceTypesTable[[#This Row],[LookupColumn]],InteriorLightingTable[],5,FALSE)</f>
        <v>1.08</v>
      </c>
      <c r="Q296">
        <v>0</v>
      </c>
      <c r="R296">
        <v>0.7</v>
      </c>
      <c r="S296">
        <v>0.2</v>
      </c>
      <c r="T296" t="s">
        <v>1951</v>
      </c>
      <c r="U296" t="s">
        <v>636</v>
      </c>
      <c r="V296" t="s">
        <v>944</v>
      </c>
      <c r="W296" t="s">
        <v>560</v>
      </c>
      <c r="X296" s="70" t="str">
        <f>SpaceTypesTable[[#This Row],[Ventilation Standard]]&amp;SpaceTypesTable[[#This Row],[Ventilation Primary Space Type]]&amp;SpaceTypesTable[[#This Row],[Ventilation Secondary Space Type]]</f>
        <v>ASHRAE 62.1-1999Hotels, Motels, Resorts, DormitoriesLobbies</v>
      </c>
      <c r="Y296">
        <f>VLOOKUP(SpaceTypesTable[[#This Row],[Lookup]],VentilationStandardsTable[],6,FALSE)</f>
        <v>0</v>
      </c>
      <c r="Z296">
        <f>VLOOKUP(SpaceTypesTable[[#This Row],[Lookup]],VentilationStandardsTable[],5,FALSE)</f>
        <v>15</v>
      </c>
      <c r="AA296">
        <f>VLOOKUP(SpaceTypesTable[[#This Row],[Lookup]],VentilationStandardsTable[],7,FALSE)</f>
        <v>0</v>
      </c>
      <c r="AB296">
        <v>30</v>
      </c>
      <c r="AC296" t="s">
        <v>1965</v>
      </c>
      <c r="AD296" t="s">
        <v>2107</v>
      </c>
      <c r="AE296">
        <v>5.9499999999999997E-2</v>
      </c>
      <c r="AF296" t="s">
        <v>2011</v>
      </c>
      <c r="AH296" t="s">
        <v>997</v>
      </c>
      <c r="AI296" t="s">
        <v>997</v>
      </c>
      <c r="AJ296" t="s">
        <v>997</v>
      </c>
      <c r="AL296">
        <v>0.73</v>
      </c>
      <c r="AM296">
        <v>0</v>
      </c>
      <c r="AN296">
        <v>0.5</v>
      </c>
      <c r="AO296">
        <v>0</v>
      </c>
      <c r="AP296" t="s">
        <v>2068</v>
      </c>
      <c r="AQ296" t="s">
        <v>2036</v>
      </c>
      <c r="AR296" t="s">
        <v>2050</v>
      </c>
      <c r="AU296" t="str">
        <f>IF(SpaceTypesTable[[#This Row],[Peak Flow Rate (gal/h)]]=0,"",SpaceTypesTable[[#This Row],[Peak Flow Rate (gal/h)]]/SpaceTypesTable[[#This Row],[area (ft^2)]])</f>
        <v/>
      </c>
      <c r="BE296" t="str">
        <f t="shared" si="25"/>
        <v/>
      </c>
    </row>
    <row r="297" spans="1:57">
      <c r="A297" t="s">
        <v>160</v>
      </c>
      <c r="B297">
        <v>540</v>
      </c>
      <c r="C297" t="s">
        <v>2146</v>
      </c>
      <c r="D297" t="s">
        <v>792</v>
      </c>
      <c r="E297" t="s">
        <v>794</v>
      </c>
      <c r="F297" t="s">
        <v>858</v>
      </c>
      <c r="G297" t="s">
        <v>1037</v>
      </c>
      <c r="H297" t="s">
        <v>987</v>
      </c>
      <c r="I297" t="s">
        <v>879</v>
      </c>
      <c r="J297" t="s">
        <v>751</v>
      </c>
      <c r="K297" t="str">
        <f>SpaceTypesTable[[#This Row],[Lighting Standard]]&amp;SpaceTypesTable[[#This Row],[Lighting Primary Space Type]]&amp;SpaceTypesTable[[#This Row],[Lighting Secondary Space Type]]</f>
        <v>ASHRAE 189.1-2009Lounge/RecreationGeneral</v>
      </c>
      <c r="N297">
        <f>VLOOKUP(SpaceTypesTable[[#This Row],[LookupColumn]],InteriorLightingTable[],5,FALSE)</f>
        <v>1.08</v>
      </c>
      <c r="Q297">
        <v>0</v>
      </c>
      <c r="R297">
        <v>0.7</v>
      </c>
      <c r="S297">
        <v>0.2</v>
      </c>
      <c r="T297" t="s">
        <v>1951</v>
      </c>
      <c r="U297" t="s">
        <v>636</v>
      </c>
      <c r="V297" t="s">
        <v>944</v>
      </c>
      <c r="W297" t="s">
        <v>560</v>
      </c>
      <c r="X297" s="70" t="str">
        <f>SpaceTypesTable[[#This Row],[Ventilation Standard]]&amp;SpaceTypesTable[[#This Row],[Ventilation Primary Space Type]]&amp;SpaceTypesTable[[#This Row],[Ventilation Secondary Space Type]]</f>
        <v>ASHRAE 62.1-1999Hotels, Motels, Resorts, DormitoriesLobbies</v>
      </c>
      <c r="Y297">
        <f>VLOOKUP(SpaceTypesTable[[#This Row],[Lookup]],VentilationStandardsTable[],6,FALSE)</f>
        <v>0</v>
      </c>
      <c r="Z297">
        <f>VLOOKUP(SpaceTypesTable[[#This Row],[Lookup]],VentilationStandardsTable[],5,FALSE)</f>
        <v>15</v>
      </c>
      <c r="AA297">
        <f>VLOOKUP(SpaceTypesTable[[#This Row],[Lookup]],VentilationStandardsTable[],7,FALSE)</f>
        <v>0</v>
      </c>
      <c r="AB297">
        <v>30</v>
      </c>
      <c r="AC297" t="s">
        <v>1965</v>
      </c>
      <c r="AD297" t="s">
        <v>2107</v>
      </c>
      <c r="AE297">
        <v>4.4600000000000001E-2</v>
      </c>
      <c r="AF297" t="s">
        <v>2011</v>
      </c>
      <c r="AH297" t="s">
        <v>997</v>
      </c>
      <c r="AI297" t="s">
        <v>997</v>
      </c>
      <c r="AJ297" t="s">
        <v>997</v>
      </c>
      <c r="AL297">
        <v>0.73</v>
      </c>
      <c r="AM297">
        <v>0</v>
      </c>
      <c r="AN297">
        <v>0.5</v>
      </c>
      <c r="AO297">
        <v>0</v>
      </c>
      <c r="AP297" t="s">
        <v>2068</v>
      </c>
      <c r="AQ297" t="s">
        <v>2036</v>
      </c>
      <c r="AR297" t="s">
        <v>2050</v>
      </c>
      <c r="AU297" t="str">
        <f>IF(SpaceTypesTable[[#This Row],[Peak Flow Rate (gal/h)]]=0,"",SpaceTypesTable[[#This Row],[Peak Flow Rate (gal/h)]]/SpaceTypesTable[[#This Row],[area (ft^2)]])</f>
        <v/>
      </c>
      <c r="BE297" t="str">
        <f t="shared" si="25"/>
        <v/>
      </c>
    </row>
    <row r="298" spans="1:57">
      <c r="A298" t="s">
        <v>336</v>
      </c>
      <c r="B298">
        <v>387</v>
      </c>
      <c r="C298" t="s">
        <v>2143</v>
      </c>
      <c r="D298" t="s">
        <v>790</v>
      </c>
      <c r="E298" t="s">
        <v>794</v>
      </c>
      <c r="F298" t="s">
        <v>858</v>
      </c>
      <c r="G298" t="s">
        <v>1037</v>
      </c>
      <c r="K298" t="str">
        <f>SpaceTypesTable[[#This Row],[Lighting Standard]]&amp;SpaceTypesTable[[#This Row],[Lighting Primary Space Type]]&amp;SpaceTypesTable[[#This Row],[Lighting Secondary Space Type]]</f>
        <v/>
      </c>
      <c r="N298">
        <v>1.31</v>
      </c>
      <c r="Q298">
        <v>0</v>
      </c>
      <c r="R298">
        <v>0.7</v>
      </c>
      <c r="S298">
        <v>0.2</v>
      </c>
      <c r="T298" t="s">
        <v>1951</v>
      </c>
      <c r="U298" t="s">
        <v>636</v>
      </c>
      <c r="V298" t="s">
        <v>944</v>
      </c>
      <c r="W298" t="s">
        <v>560</v>
      </c>
      <c r="X298" s="70" t="str">
        <f>SpaceTypesTable[[#This Row],[Ventilation Standard]]&amp;SpaceTypesTable[[#This Row],[Ventilation Primary Space Type]]&amp;SpaceTypesTable[[#This Row],[Ventilation Secondary Space Type]]</f>
        <v>ASHRAE 62.1-1999Hotels, Motels, Resorts, DormitoriesLobbies</v>
      </c>
      <c r="Y298">
        <f>VLOOKUP(SpaceTypesTable[[#This Row],[Lookup]],VentilationStandardsTable[],6,FALSE)</f>
        <v>0</v>
      </c>
      <c r="Z298">
        <f>VLOOKUP(SpaceTypesTable[[#This Row],[Lookup]],VentilationStandardsTable[],5,FALSE)</f>
        <v>15</v>
      </c>
      <c r="AA298">
        <f>VLOOKUP(SpaceTypesTable[[#This Row],[Lookup]],VentilationStandardsTable[],7,FALSE)</f>
        <v>0</v>
      </c>
      <c r="AB298">
        <v>30</v>
      </c>
      <c r="AC298" t="s">
        <v>1965</v>
      </c>
      <c r="AD298" t="s">
        <v>2107</v>
      </c>
      <c r="AE298">
        <v>0.22320000000000001</v>
      </c>
      <c r="AF298" t="s">
        <v>2011</v>
      </c>
      <c r="AH298" t="s">
        <v>997</v>
      </c>
      <c r="AI298" t="s">
        <v>997</v>
      </c>
      <c r="AJ298" t="s">
        <v>997</v>
      </c>
      <c r="AL298">
        <v>1.43</v>
      </c>
      <c r="AM298">
        <v>0</v>
      </c>
      <c r="AN298">
        <v>0.5</v>
      </c>
      <c r="AO298">
        <v>0</v>
      </c>
      <c r="AP298" t="s">
        <v>2068</v>
      </c>
      <c r="AQ298" t="s">
        <v>2036</v>
      </c>
      <c r="AR298" t="s">
        <v>2050</v>
      </c>
      <c r="AU298" t="str">
        <f>IF(SpaceTypesTable[[#This Row],[Peak Flow Rate (gal/h)]]=0,"",SpaceTypesTable[[#This Row],[Peak Flow Rate (gal/h)]]/SpaceTypesTable[[#This Row],[area (ft^2)]])</f>
        <v/>
      </c>
      <c r="BE298" t="str">
        <f t="shared" si="25"/>
        <v/>
      </c>
    </row>
    <row r="299" spans="1:57">
      <c r="C299" t="s">
        <v>2213</v>
      </c>
      <c r="D299" t="s">
        <v>790</v>
      </c>
      <c r="E299" t="s">
        <v>794</v>
      </c>
      <c r="F299" t="s">
        <v>858</v>
      </c>
      <c r="G299" t="s">
        <v>1037</v>
      </c>
      <c r="H299" t="s">
        <v>2195</v>
      </c>
      <c r="I299" t="s">
        <v>879</v>
      </c>
      <c r="J299" t="s">
        <v>751</v>
      </c>
      <c r="K299" t="str">
        <f>SpaceTypesTable[[#This Row],[Lighting Standard]]&amp;SpaceTypesTable[[#This Row],[Lighting Primary Space Type]]&amp;SpaceTypesTable[[#This Row],[Lighting Secondary Space Type]]</f>
        <v>ASHRAE 90.1-2010Lounge/RecreationGeneral</v>
      </c>
      <c r="N299">
        <f>VLOOKUP(SpaceTypesTable[[#This Row],[LookupColumn]],InteriorLightingTable[],5,FALSE)</f>
        <v>0.73</v>
      </c>
      <c r="Q299">
        <v>0</v>
      </c>
      <c r="R299">
        <v>0.7</v>
      </c>
      <c r="S299">
        <v>0.2</v>
      </c>
      <c r="T299" t="s">
        <v>1951</v>
      </c>
      <c r="U299" t="s">
        <v>638</v>
      </c>
      <c r="V299" t="s">
        <v>944</v>
      </c>
      <c r="W299" t="s">
        <v>1874</v>
      </c>
      <c r="X299" s="70" t="str">
        <f>SpaceTypesTable[[#This Row],[Ventilation Standard]]&amp;SpaceTypesTable[[#This Row],[Ventilation Primary Space Type]]&amp;SpaceTypesTable[[#This Row],[Ventilation Secondary Space Type]]</f>
        <v>ASHRAE 62.1-2007Hotels, Motels, Resorts, DormitoriesLobbies/prefunction</v>
      </c>
      <c r="Y299">
        <f>VLOOKUP(SpaceTypesTable[[#This Row],[Lookup]],VentilationStandardsTable[],6,FALSE)</f>
        <v>0.06</v>
      </c>
      <c r="Z299">
        <f>VLOOKUP(SpaceTypesTable[[#This Row],[Lookup]],VentilationStandardsTable[],5,FALSE)</f>
        <v>7.5</v>
      </c>
      <c r="AA299">
        <f>VLOOKUP(SpaceTypesTable[[#This Row],[Lookup]],VentilationStandardsTable[],7,FALSE)</f>
        <v>0</v>
      </c>
      <c r="AB299">
        <v>30</v>
      </c>
      <c r="AC299" t="s">
        <v>1965</v>
      </c>
      <c r="AD299" t="s">
        <v>2107</v>
      </c>
      <c r="AE299">
        <v>4.4600000000000001E-2</v>
      </c>
      <c r="AF299" t="s">
        <v>2011</v>
      </c>
      <c r="AH299" t="s">
        <v>997</v>
      </c>
      <c r="AI299" t="s">
        <v>997</v>
      </c>
      <c r="AJ299" t="s">
        <v>997</v>
      </c>
      <c r="AL299">
        <v>0.73</v>
      </c>
      <c r="AM299">
        <v>0</v>
      </c>
      <c r="AN299">
        <v>0.5</v>
      </c>
      <c r="AO299">
        <v>0</v>
      </c>
      <c r="AP299" t="s">
        <v>2068</v>
      </c>
      <c r="AQ299" t="s">
        <v>2036</v>
      </c>
      <c r="AR299" t="s">
        <v>2050</v>
      </c>
      <c r="AU299" t="s">
        <v>997</v>
      </c>
      <c r="BE299" t="s">
        <v>997</v>
      </c>
    </row>
    <row r="300" spans="1:57">
      <c r="A300" t="s">
        <v>258</v>
      </c>
      <c r="B300">
        <v>417</v>
      </c>
      <c r="C300" t="s">
        <v>2144</v>
      </c>
      <c r="D300" t="s">
        <v>790</v>
      </c>
      <c r="E300" t="s">
        <v>798</v>
      </c>
      <c r="F300" t="s">
        <v>836</v>
      </c>
      <c r="G300" t="s">
        <v>1030</v>
      </c>
      <c r="K300" t="str">
        <f>SpaceTypesTable[[#This Row],[Lighting Standard]]&amp;SpaceTypesTable[[#This Row],[Lighting Primary Space Type]]&amp;SpaceTypesTable[[#This Row],[Lighting Secondary Space Type]]</f>
        <v/>
      </c>
      <c r="N300">
        <v>1.77</v>
      </c>
      <c r="Q300">
        <v>0</v>
      </c>
      <c r="R300">
        <v>0.7</v>
      </c>
      <c r="S300">
        <v>0.2</v>
      </c>
      <c r="T300" t="s">
        <v>1939</v>
      </c>
      <c r="U300" t="s">
        <v>636</v>
      </c>
      <c r="V300" t="s">
        <v>944</v>
      </c>
      <c r="W300" t="s">
        <v>563</v>
      </c>
      <c r="X300" s="70" t="str">
        <f>SpaceTypesTable[[#This Row],[Ventilation Standard]]&amp;SpaceTypesTable[[#This Row],[Ventilation Primary Space Type]]&amp;SpaceTypesTable[[#This Row],[Ventilation Secondary Space Type]]</f>
        <v>ASHRAE 62.1-1999Hotels, Motels, Resorts, DormitoriesDormitory sleeping areas</v>
      </c>
      <c r="Y300">
        <f>VLOOKUP(SpaceTypesTable[[#This Row],[Lookup]],VentilationStandardsTable[],6,FALSE)</f>
        <v>0</v>
      </c>
      <c r="Z300">
        <f>VLOOKUP(SpaceTypesTable[[#This Row],[Lookup]],VentilationStandardsTable[],5,FALSE)</f>
        <v>15</v>
      </c>
      <c r="AA300">
        <f>VLOOKUP(SpaceTypesTable[[#This Row],[Lookup]],VentilationStandardsTable[],7,FALSE)</f>
        <v>0</v>
      </c>
      <c r="AB300">
        <v>3.57</v>
      </c>
      <c r="AC300" t="s">
        <v>1993</v>
      </c>
      <c r="AD300" t="s">
        <v>1992</v>
      </c>
      <c r="AE300">
        <v>0.22320000000000001</v>
      </c>
      <c r="AF300" t="s">
        <v>2001</v>
      </c>
      <c r="AH300" t="s">
        <v>997</v>
      </c>
      <c r="AI300" t="s">
        <v>997</v>
      </c>
      <c r="AJ300" t="s">
        <v>997</v>
      </c>
      <c r="AL300">
        <v>1.33</v>
      </c>
      <c r="AM300">
        <v>0</v>
      </c>
      <c r="AN300">
        <v>0.5</v>
      </c>
      <c r="AO300">
        <v>0</v>
      </c>
      <c r="AP300" t="s">
        <v>2076</v>
      </c>
      <c r="AQ300" t="s">
        <v>2134</v>
      </c>
      <c r="AR300" t="s">
        <v>2135</v>
      </c>
      <c r="AS300">
        <v>1.25</v>
      </c>
      <c r="AT300">
        <v>420</v>
      </c>
      <c r="AU300">
        <f>IF(SpaceTypesTable[[#This Row],[Peak Flow Rate (gal/h)]]=0,"",SpaceTypesTable[[#This Row],[Peak Flow Rate (gal/h)]]/SpaceTypesTable[[#This Row],[area (ft^2)]])</f>
        <v>2.976190476190476E-3</v>
      </c>
      <c r="AV300">
        <v>43.3</v>
      </c>
      <c r="AW300">
        <v>0.2</v>
      </c>
      <c r="AX300">
        <v>0.05</v>
      </c>
      <c r="AY300" t="s">
        <v>2127</v>
      </c>
      <c r="BE300" t="str">
        <f t="shared" ref="BE300:BE311" si="26">IF(ISBLANK(BD300),"",BD300/(BA300/AZ300))</f>
        <v/>
      </c>
    </row>
    <row r="301" spans="1:57">
      <c r="A301" t="s">
        <v>447</v>
      </c>
      <c r="B301">
        <v>101</v>
      </c>
      <c r="C301" t="s">
        <v>2145</v>
      </c>
      <c r="D301" t="s">
        <v>790</v>
      </c>
      <c r="E301" t="s">
        <v>798</v>
      </c>
      <c r="F301" t="s">
        <v>836</v>
      </c>
      <c r="G301" t="s">
        <v>1030</v>
      </c>
      <c r="H301" t="s">
        <v>745</v>
      </c>
      <c r="I301" t="s">
        <v>752</v>
      </c>
      <c r="J301" t="s">
        <v>753</v>
      </c>
      <c r="K301" t="str">
        <f>SpaceTypesTable[[#This Row],[Lighting Standard]]&amp;SpaceTypesTable[[#This Row],[Lighting Primary Space Type]]&amp;SpaceTypesTable[[#This Row],[Lighting Secondary Space Type]]</f>
        <v>ASHRAE 90.1-2004Hotel/MotelGuest Rooms</v>
      </c>
      <c r="N301">
        <f>VLOOKUP(SpaceTypesTable[[#This Row],[LookupColumn]],InteriorLightingTable[],5,FALSE)</f>
        <v>1.1000000000000001</v>
      </c>
      <c r="Q301">
        <v>0</v>
      </c>
      <c r="R301">
        <v>0.7</v>
      </c>
      <c r="S301">
        <v>0.2</v>
      </c>
      <c r="T301" t="s">
        <v>1939</v>
      </c>
      <c r="U301" t="s">
        <v>636</v>
      </c>
      <c r="V301" t="s">
        <v>944</v>
      </c>
      <c r="W301" t="s">
        <v>563</v>
      </c>
      <c r="X301" s="70" t="str">
        <f>SpaceTypesTable[[#This Row],[Ventilation Standard]]&amp;SpaceTypesTable[[#This Row],[Ventilation Primary Space Type]]&amp;SpaceTypesTable[[#This Row],[Ventilation Secondary Space Type]]</f>
        <v>ASHRAE 62.1-1999Hotels, Motels, Resorts, DormitoriesDormitory sleeping areas</v>
      </c>
      <c r="Y301">
        <f>VLOOKUP(SpaceTypesTable[[#This Row],[Lookup]],VentilationStandardsTable[],6,FALSE)</f>
        <v>0</v>
      </c>
      <c r="Z301">
        <f>VLOOKUP(SpaceTypesTable[[#This Row],[Lookup]],VentilationStandardsTable[],5,FALSE)</f>
        <v>15</v>
      </c>
      <c r="AA301">
        <f>VLOOKUP(SpaceTypesTable[[#This Row],[Lookup]],VentilationStandardsTable[],7,FALSE)</f>
        <v>0</v>
      </c>
      <c r="AB301">
        <v>3.57</v>
      </c>
      <c r="AC301" t="s">
        <v>1993</v>
      </c>
      <c r="AD301" t="s">
        <v>1992</v>
      </c>
      <c r="AE301">
        <v>5.9499999999999997E-2</v>
      </c>
      <c r="AF301" t="s">
        <v>2001</v>
      </c>
      <c r="AH301" t="s">
        <v>997</v>
      </c>
      <c r="AI301" t="s">
        <v>997</v>
      </c>
      <c r="AJ301" t="s">
        <v>997</v>
      </c>
      <c r="AL301">
        <v>1.33</v>
      </c>
      <c r="AM301">
        <v>0</v>
      </c>
      <c r="AN301">
        <v>0.5</v>
      </c>
      <c r="AO301">
        <v>0</v>
      </c>
      <c r="AP301" t="s">
        <v>2076</v>
      </c>
      <c r="AQ301" t="s">
        <v>2134</v>
      </c>
      <c r="AR301" t="s">
        <v>2135</v>
      </c>
      <c r="AS301">
        <v>1.25</v>
      </c>
      <c r="AT301">
        <v>420</v>
      </c>
      <c r="AU301">
        <f>IF(SpaceTypesTable[[#This Row],[Peak Flow Rate (gal/h)]]=0,"",SpaceTypesTable[[#This Row],[Peak Flow Rate (gal/h)]]/SpaceTypesTable[[#This Row],[area (ft^2)]])</f>
        <v>2.976190476190476E-3</v>
      </c>
      <c r="AV301">
        <v>43.3</v>
      </c>
      <c r="AW301">
        <v>0.2</v>
      </c>
      <c r="AX301">
        <v>0.05</v>
      </c>
      <c r="AY301" t="s">
        <v>2127</v>
      </c>
      <c r="BE301" t="str">
        <f t="shared" si="26"/>
        <v/>
      </c>
    </row>
    <row r="302" spans="1:57">
      <c r="A302" t="s">
        <v>391</v>
      </c>
      <c r="B302">
        <v>396</v>
      </c>
      <c r="C302" t="s">
        <v>2146</v>
      </c>
      <c r="D302" t="s">
        <v>791</v>
      </c>
      <c r="E302" t="s">
        <v>798</v>
      </c>
      <c r="F302" t="s">
        <v>836</v>
      </c>
      <c r="G302" t="s">
        <v>1030</v>
      </c>
      <c r="H302" t="s">
        <v>987</v>
      </c>
      <c r="I302" t="s">
        <v>752</v>
      </c>
      <c r="J302" t="s">
        <v>753</v>
      </c>
      <c r="K302" t="str">
        <f>SpaceTypesTable[[#This Row],[Lighting Standard]]&amp;SpaceTypesTable[[#This Row],[Lighting Primary Space Type]]&amp;SpaceTypesTable[[#This Row],[Lighting Secondary Space Type]]</f>
        <v>ASHRAE 189.1-2009Hotel/MotelGuest Rooms</v>
      </c>
      <c r="N302">
        <f>VLOOKUP(SpaceTypesTable[[#This Row],[LookupColumn]],InteriorLightingTable[],5,FALSE)</f>
        <v>0.9900000000000001</v>
      </c>
      <c r="Q302">
        <v>0</v>
      </c>
      <c r="R302">
        <v>0.7</v>
      </c>
      <c r="S302">
        <v>0.2</v>
      </c>
      <c r="T302" t="s">
        <v>1939</v>
      </c>
      <c r="U302" t="s">
        <v>636</v>
      </c>
      <c r="V302" t="s">
        <v>944</v>
      </c>
      <c r="W302" t="s">
        <v>563</v>
      </c>
      <c r="X302" s="70" t="str">
        <f>SpaceTypesTable[[#This Row],[Ventilation Standard]]&amp;SpaceTypesTable[[#This Row],[Ventilation Primary Space Type]]&amp;SpaceTypesTable[[#This Row],[Ventilation Secondary Space Type]]</f>
        <v>ASHRAE 62.1-1999Hotels, Motels, Resorts, DormitoriesDormitory sleeping areas</v>
      </c>
      <c r="Y302">
        <f>VLOOKUP(SpaceTypesTable[[#This Row],[Lookup]],VentilationStandardsTable[],6,FALSE)</f>
        <v>0</v>
      </c>
      <c r="Z302">
        <f>VLOOKUP(SpaceTypesTable[[#This Row],[Lookup]],VentilationStandardsTable[],5,FALSE)</f>
        <v>15</v>
      </c>
      <c r="AA302">
        <f>VLOOKUP(SpaceTypesTable[[#This Row],[Lookup]],VentilationStandardsTable[],7,FALSE)</f>
        <v>0</v>
      </c>
      <c r="AB302">
        <v>3.57</v>
      </c>
      <c r="AC302" t="s">
        <v>1993</v>
      </c>
      <c r="AD302" t="s">
        <v>1992</v>
      </c>
      <c r="AE302">
        <v>5.9499999999999997E-2</v>
      </c>
      <c r="AF302" t="s">
        <v>2001</v>
      </c>
      <c r="AH302" t="s">
        <v>997</v>
      </c>
      <c r="AI302" t="s">
        <v>997</v>
      </c>
      <c r="AJ302" t="s">
        <v>997</v>
      </c>
      <c r="AL302">
        <v>0.68</v>
      </c>
      <c r="AM302">
        <v>0</v>
      </c>
      <c r="AN302">
        <v>0.5</v>
      </c>
      <c r="AO302">
        <v>0</v>
      </c>
      <c r="AP302" t="s">
        <v>2076</v>
      </c>
      <c r="AQ302" t="s">
        <v>2134</v>
      </c>
      <c r="AR302" t="s">
        <v>2135</v>
      </c>
      <c r="AS302">
        <v>1.25</v>
      </c>
      <c r="AT302">
        <v>420</v>
      </c>
      <c r="AU302">
        <f>IF(SpaceTypesTable[[#This Row],[Peak Flow Rate (gal/h)]]=0,"",SpaceTypesTable[[#This Row],[Peak Flow Rate (gal/h)]]/SpaceTypesTable[[#This Row],[area (ft^2)]])</f>
        <v>2.976190476190476E-3</v>
      </c>
      <c r="AV302">
        <v>43.3</v>
      </c>
      <c r="AW302">
        <v>0.2</v>
      </c>
      <c r="AX302">
        <v>0.05</v>
      </c>
      <c r="AY302" t="s">
        <v>2127</v>
      </c>
      <c r="BE302" t="str">
        <f t="shared" si="26"/>
        <v/>
      </c>
    </row>
    <row r="303" spans="1:57">
      <c r="A303" t="s">
        <v>390</v>
      </c>
      <c r="B303">
        <v>71</v>
      </c>
      <c r="C303" t="s">
        <v>2146</v>
      </c>
      <c r="D303" t="s">
        <v>792</v>
      </c>
      <c r="E303" t="s">
        <v>798</v>
      </c>
      <c r="F303" t="s">
        <v>836</v>
      </c>
      <c r="G303" t="s">
        <v>1030</v>
      </c>
      <c r="H303" t="s">
        <v>987</v>
      </c>
      <c r="I303" t="s">
        <v>752</v>
      </c>
      <c r="J303" t="s">
        <v>753</v>
      </c>
      <c r="K303" t="str">
        <f>SpaceTypesTable[[#This Row],[Lighting Standard]]&amp;SpaceTypesTable[[#This Row],[Lighting Primary Space Type]]&amp;SpaceTypesTable[[#This Row],[Lighting Secondary Space Type]]</f>
        <v>ASHRAE 189.1-2009Hotel/MotelGuest Rooms</v>
      </c>
      <c r="N303">
        <f>VLOOKUP(SpaceTypesTable[[#This Row],[LookupColumn]],InteriorLightingTable[],5,FALSE)</f>
        <v>0.9900000000000001</v>
      </c>
      <c r="Q303">
        <v>0</v>
      </c>
      <c r="R303">
        <v>0.7</v>
      </c>
      <c r="S303">
        <v>0.2</v>
      </c>
      <c r="T303" t="s">
        <v>1939</v>
      </c>
      <c r="U303" t="s">
        <v>636</v>
      </c>
      <c r="V303" t="s">
        <v>944</v>
      </c>
      <c r="W303" t="s">
        <v>563</v>
      </c>
      <c r="X303" s="70" t="str">
        <f>SpaceTypesTable[[#This Row],[Ventilation Standard]]&amp;SpaceTypesTable[[#This Row],[Ventilation Primary Space Type]]&amp;SpaceTypesTable[[#This Row],[Ventilation Secondary Space Type]]</f>
        <v>ASHRAE 62.1-1999Hotels, Motels, Resorts, DormitoriesDormitory sleeping areas</v>
      </c>
      <c r="Y303">
        <f>VLOOKUP(SpaceTypesTable[[#This Row],[Lookup]],VentilationStandardsTable[],6,FALSE)</f>
        <v>0</v>
      </c>
      <c r="Z303">
        <f>VLOOKUP(SpaceTypesTable[[#This Row],[Lookup]],VentilationStandardsTable[],5,FALSE)</f>
        <v>15</v>
      </c>
      <c r="AA303">
        <f>VLOOKUP(SpaceTypesTable[[#This Row],[Lookup]],VentilationStandardsTable[],7,FALSE)</f>
        <v>0</v>
      </c>
      <c r="AB303">
        <v>3.57</v>
      </c>
      <c r="AC303" t="s">
        <v>1993</v>
      </c>
      <c r="AD303" t="s">
        <v>1992</v>
      </c>
      <c r="AE303">
        <v>4.4600000000000001E-2</v>
      </c>
      <c r="AF303" t="s">
        <v>2001</v>
      </c>
      <c r="AH303" t="s">
        <v>997</v>
      </c>
      <c r="AI303" t="s">
        <v>997</v>
      </c>
      <c r="AJ303" t="s">
        <v>997</v>
      </c>
      <c r="AL303">
        <v>0.68</v>
      </c>
      <c r="AM303">
        <v>0</v>
      </c>
      <c r="AN303">
        <v>0.5</v>
      </c>
      <c r="AO303">
        <v>0</v>
      </c>
      <c r="AP303" t="s">
        <v>2076</v>
      </c>
      <c r="AQ303" t="s">
        <v>2134</v>
      </c>
      <c r="AR303" t="s">
        <v>2135</v>
      </c>
      <c r="AS303">
        <v>1.25</v>
      </c>
      <c r="AT303">
        <v>420</v>
      </c>
      <c r="AU303">
        <f>IF(SpaceTypesTable[[#This Row],[Peak Flow Rate (gal/h)]]=0,"",SpaceTypesTable[[#This Row],[Peak Flow Rate (gal/h)]]/SpaceTypesTable[[#This Row],[area (ft^2)]])</f>
        <v>2.976190476190476E-3</v>
      </c>
      <c r="AV303">
        <v>43.3</v>
      </c>
      <c r="AW303">
        <v>0.2</v>
      </c>
      <c r="AX303">
        <v>0.05</v>
      </c>
      <c r="AY303" t="s">
        <v>2127</v>
      </c>
      <c r="BE303" t="str">
        <f t="shared" si="26"/>
        <v/>
      </c>
    </row>
    <row r="304" spans="1:57">
      <c r="A304" t="s">
        <v>136</v>
      </c>
      <c r="B304">
        <v>464</v>
      </c>
      <c r="C304" t="s">
        <v>2143</v>
      </c>
      <c r="D304" t="s">
        <v>790</v>
      </c>
      <c r="E304" t="s">
        <v>798</v>
      </c>
      <c r="F304" t="s">
        <v>836</v>
      </c>
      <c r="G304" t="s">
        <v>1030</v>
      </c>
      <c r="K304" t="str">
        <f>SpaceTypesTable[[#This Row],[Lighting Standard]]&amp;SpaceTypesTable[[#This Row],[Lighting Primary Space Type]]&amp;SpaceTypesTable[[#This Row],[Lighting Secondary Space Type]]</f>
        <v/>
      </c>
      <c r="N304">
        <v>1.4</v>
      </c>
      <c r="Q304">
        <v>0</v>
      </c>
      <c r="R304">
        <v>0.7</v>
      </c>
      <c r="S304">
        <v>0.2</v>
      </c>
      <c r="T304" t="s">
        <v>1939</v>
      </c>
      <c r="U304" t="s">
        <v>636</v>
      </c>
      <c r="V304" t="s">
        <v>944</v>
      </c>
      <c r="W304" t="s">
        <v>563</v>
      </c>
      <c r="X304" s="70" t="str">
        <f>SpaceTypesTable[[#This Row],[Ventilation Standard]]&amp;SpaceTypesTable[[#This Row],[Ventilation Primary Space Type]]&amp;SpaceTypesTable[[#This Row],[Ventilation Secondary Space Type]]</f>
        <v>ASHRAE 62.1-1999Hotels, Motels, Resorts, DormitoriesDormitory sleeping areas</v>
      </c>
      <c r="Y304">
        <f>VLOOKUP(SpaceTypesTable[[#This Row],[Lookup]],VentilationStandardsTable[],6,FALSE)</f>
        <v>0</v>
      </c>
      <c r="Z304">
        <f>VLOOKUP(SpaceTypesTable[[#This Row],[Lookup]],VentilationStandardsTable[],5,FALSE)</f>
        <v>15</v>
      </c>
      <c r="AA304">
        <f>VLOOKUP(SpaceTypesTable[[#This Row],[Lookup]],VentilationStandardsTable[],7,FALSE)</f>
        <v>0</v>
      </c>
      <c r="AB304">
        <v>3.57</v>
      </c>
      <c r="AC304" t="s">
        <v>1993</v>
      </c>
      <c r="AD304" t="s">
        <v>1992</v>
      </c>
      <c r="AE304">
        <v>0.22320000000000001</v>
      </c>
      <c r="AF304" t="s">
        <v>2001</v>
      </c>
      <c r="AH304" t="s">
        <v>997</v>
      </c>
      <c r="AI304" t="s">
        <v>997</v>
      </c>
      <c r="AJ304" t="s">
        <v>997</v>
      </c>
      <c r="AL304">
        <v>1.33</v>
      </c>
      <c r="AM304">
        <v>0</v>
      </c>
      <c r="AN304">
        <v>0.5</v>
      </c>
      <c r="AO304">
        <v>0</v>
      </c>
      <c r="AP304" t="s">
        <v>2076</v>
      </c>
      <c r="AQ304" t="s">
        <v>2134</v>
      </c>
      <c r="AR304" t="s">
        <v>2135</v>
      </c>
      <c r="AS304">
        <v>1.25</v>
      </c>
      <c r="AT304">
        <v>420</v>
      </c>
      <c r="AU304">
        <f>IF(SpaceTypesTable[[#This Row],[Peak Flow Rate (gal/h)]]=0,"",SpaceTypesTable[[#This Row],[Peak Flow Rate (gal/h)]]/SpaceTypesTable[[#This Row],[area (ft^2)]])</f>
        <v>2.976190476190476E-3</v>
      </c>
      <c r="AV304">
        <v>43.3</v>
      </c>
      <c r="AW304">
        <v>0.2</v>
      </c>
      <c r="AX304">
        <v>0.05</v>
      </c>
      <c r="AY304" t="s">
        <v>2127</v>
      </c>
      <c r="BE304" t="str">
        <f t="shared" si="26"/>
        <v/>
      </c>
    </row>
    <row r="305" spans="1:57">
      <c r="C305" t="s">
        <v>2147</v>
      </c>
      <c r="D305" t="s">
        <v>790</v>
      </c>
      <c r="E305" t="s">
        <v>798</v>
      </c>
      <c r="F305" t="s">
        <v>836</v>
      </c>
      <c r="G305" t="s">
        <v>1030</v>
      </c>
      <c r="H305" t="s">
        <v>746</v>
      </c>
      <c r="I305" t="s">
        <v>752</v>
      </c>
      <c r="J305" t="s">
        <v>753</v>
      </c>
      <c r="K305" t="str">
        <f>SpaceTypesTable[[#This Row],[Lighting Standard]]&amp;SpaceTypesTable[[#This Row],[Lighting Primary Space Type]]&amp;SpaceTypesTable[[#This Row],[Lighting Secondary Space Type]]</f>
        <v>ASHRAE 90.1-2007Hotel/MotelGuest Rooms</v>
      </c>
      <c r="N305">
        <f>VLOOKUP(SpaceTypesTable[[#This Row],[LookupColumn]],InteriorLightingTable[],5,FALSE)</f>
        <v>1.1000000000000001</v>
      </c>
      <c r="Q305">
        <v>0</v>
      </c>
      <c r="R305">
        <v>0.7</v>
      </c>
      <c r="S305">
        <v>0.2</v>
      </c>
      <c r="T305" t="s">
        <v>1939</v>
      </c>
      <c r="U305" t="s">
        <v>637</v>
      </c>
      <c r="V305" t="s">
        <v>944</v>
      </c>
      <c r="W305" t="s">
        <v>1872</v>
      </c>
      <c r="X305" s="70" t="str">
        <f>SpaceTypesTable[[#This Row],[Ventilation Standard]]&amp;SpaceTypesTable[[#This Row],[Ventilation Primary Space Type]]&amp;SpaceTypesTable[[#This Row],[Ventilation Secondary Space Type]]</f>
        <v>ASHRAE 62.1-2004Hotels, Motels, Resorts, DormitoriesBedroom/living Room</v>
      </c>
      <c r="Y305">
        <f>VLOOKUP(SpaceTypesTable[[#This Row],[Lookup]],VentilationStandardsTable[],6,FALSE)</f>
        <v>0.06</v>
      </c>
      <c r="Z305">
        <f>VLOOKUP(SpaceTypesTable[[#This Row],[Lookup]],VentilationStandardsTable[],5,FALSE)</f>
        <v>5</v>
      </c>
      <c r="AA305">
        <f>VLOOKUP(SpaceTypesTable[[#This Row],[Lookup]],VentilationStandardsTable[],7,FALSE)</f>
        <v>0</v>
      </c>
      <c r="AB305">
        <v>3.57</v>
      </c>
      <c r="AC305" t="s">
        <v>1993</v>
      </c>
      <c r="AD305" t="s">
        <v>1992</v>
      </c>
      <c r="AE305">
        <v>4.4600000000000001E-2</v>
      </c>
      <c r="AF305" t="s">
        <v>2001</v>
      </c>
      <c r="AH305" t="s">
        <v>997</v>
      </c>
      <c r="AI305" t="s">
        <v>997</v>
      </c>
      <c r="AJ305" t="s">
        <v>997</v>
      </c>
      <c r="AL305">
        <v>0.68</v>
      </c>
      <c r="AM305">
        <v>0</v>
      </c>
      <c r="AN305">
        <v>0.5</v>
      </c>
      <c r="AO305">
        <v>0</v>
      </c>
      <c r="AP305" t="s">
        <v>2076</v>
      </c>
      <c r="AQ305" t="s">
        <v>2134</v>
      </c>
      <c r="AR305" t="s">
        <v>2135</v>
      </c>
      <c r="AS305">
        <v>1.25</v>
      </c>
      <c r="AT305">
        <v>420</v>
      </c>
      <c r="AU305">
        <f>IF(SpaceTypesTable[[#This Row],[Peak Flow Rate (gal/h)]]=0,"",SpaceTypesTable[[#This Row],[Peak Flow Rate (gal/h)]]/SpaceTypesTable[[#This Row],[area (ft^2)]])</f>
        <v>2.976190476190476E-3</v>
      </c>
      <c r="AV305">
        <v>43.3</v>
      </c>
      <c r="AW305">
        <v>0.2</v>
      </c>
      <c r="AX305">
        <v>0.05</v>
      </c>
      <c r="AY305" t="s">
        <v>2127</v>
      </c>
      <c r="BE305" t="str">
        <f t="shared" si="26"/>
        <v/>
      </c>
    </row>
    <row r="306" spans="1:57">
      <c r="C306" t="s">
        <v>2147</v>
      </c>
      <c r="D306" t="s">
        <v>790</v>
      </c>
      <c r="E306" t="s">
        <v>794</v>
      </c>
      <c r="F306" t="s">
        <v>836</v>
      </c>
      <c r="G306" t="s">
        <v>1030</v>
      </c>
      <c r="H306" t="s">
        <v>746</v>
      </c>
      <c r="I306" t="s">
        <v>752</v>
      </c>
      <c r="J306" t="s">
        <v>753</v>
      </c>
      <c r="K306" t="str">
        <f>SpaceTypesTable[[#This Row],[Lighting Standard]]&amp;SpaceTypesTable[[#This Row],[Lighting Primary Space Type]]&amp;SpaceTypesTable[[#This Row],[Lighting Secondary Space Type]]</f>
        <v>ASHRAE 90.1-2007Hotel/MotelGuest Rooms</v>
      </c>
      <c r="N306">
        <f>VLOOKUP(SpaceTypesTable[[#This Row],[LookupColumn]],InteriorLightingTable[],5,FALSE)</f>
        <v>1.1000000000000001</v>
      </c>
      <c r="Q306">
        <v>0</v>
      </c>
      <c r="R306">
        <v>0.7</v>
      </c>
      <c r="S306">
        <v>0.2</v>
      </c>
      <c r="T306" t="s">
        <v>1953</v>
      </c>
      <c r="U306" t="s">
        <v>637</v>
      </c>
      <c r="V306" t="s">
        <v>944</v>
      </c>
      <c r="W306" t="s">
        <v>1872</v>
      </c>
      <c r="X306" s="70" t="str">
        <f>SpaceTypesTable[[#This Row],[Ventilation Standard]]&amp;SpaceTypesTable[[#This Row],[Ventilation Primary Space Type]]&amp;SpaceTypesTable[[#This Row],[Ventilation Secondary Space Type]]</f>
        <v>ASHRAE 62.1-2004Hotels, Motels, Resorts, DormitoriesBedroom/living Room</v>
      </c>
      <c r="Y306">
        <f>VLOOKUP(SpaceTypesTable[[#This Row],[Lookup]],VentilationStandardsTable[],6,FALSE)</f>
        <v>0.06</v>
      </c>
      <c r="Z306">
        <f>VLOOKUP(SpaceTypesTable[[#This Row],[Lookup]],VentilationStandardsTable[],5,FALSE)</f>
        <v>5</v>
      </c>
      <c r="AA306">
        <f>VLOOKUP(SpaceTypesTable[[#This Row],[Lookup]],VentilationStandardsTable[],7,FALSE)</f>
        <v>0</v>
      </c>
      <c r="AB306">
        <v>4.2699999999999996</v>
      </c>
      <c r="AC306" t="s">
        <v>1970</v>
      </c>
      <c r="AD306" t="s">
        <v>2107</v>
      </c>
      <c r="AE306">
        <v>4.4600000000000001E-2</v>
      </c>
      <c r="AF306" t="s">
        <v>2011</v>
      </c>
      <c r="AH306" t="s">
        <v>997</v>
      </c>
      <c r="AI306" t="s">
        <v>997</v>
      </c>
      <c r="AJ306" t="s">
        <v>997</v>
      </c>
      <c r="AL306">
        <v>0.68</v>
      </c>
      <c r="AM306">
        <v>0</v>
      </c>
      <c r="AN306">
        <v>0.5</v>
      </c>
      <c r="AO306">
        <v>0</v>
      </c>
      <c r="AP306" t="s">
        <v>2077</v>
      </c>
      <c r="AQ306" t="s">
        <v>2036</v>
      </c>
      <c r="AR306" t="s">
        <v>2050</v>
      </c>
      <c r="AS306">
        <v>1.75</v>
      </c>
      <c r="AT306">
        <v>351</v>
      </c>
      <c r="AU306">
        <f>IF(SpaceTypesTable[[#This Row],[Peak Flow Rate (gal/h)]]=0,"",SpaceTypesTable[[#This Row],[Peak Flow Rate (gal/h)]]/SpaceTypesTable[[#This Row],[area (ft^2)]])</f>
        <v>4.9857549857549857E-3</v>
      </c>
      <c r="AV306">
        <v>43.3</v>
      </c>
      <c r="AW306">
        <v>0.2</v>
      </c>
      <c r="AX306">
        <v>0.05</v>
      </c>
      <c r="AY306" t="s">
        <v>2130</v>
      </c>
      <c r="BE306" t="str">
        <f t="shared" si="26"/>
        <v/>
      </c>
    </row>
    <row r="307" spans="1:57">
      <c r="A307" t="s">
        <v>227</v>
      </c>
      <c r="B307">
        <v>250</v>
      </c>
      <c r="C307" t="s">
        <v>2144</v>
      </c>
      <c r="D307" t="s">
        <v>790</v>
      </c>
      <c r="E307" t="s">
        <v>794</v>
      </c>
      <c r="F307" t="s">
        <v>836</v>
      </c>
      <c r="G307" t="s">
        <v>1030</v>
      </c>
      <c r="K307" t="str">
        <f>SpaceTypesTable[[#This Row],[Lighting Standard]]&amp;SpaceTypesTable[[#This Row],[Lighting Primary Space Type]]&amp;SpaceTypesTable[[#This Row],[Lighting Secondary Space Type]]</f>
        <v/>
      </c>
      <c r="N307">
        <v>1.92</v>
      </c>
      <c r="Q307">
        <v>0</v>
      </c>
      <c r="R307">
        <v>0.7</v>
      </c>
      <c r="S307">
        <v>0.2</v>
      </c>
      <c r="T307" t="s">
        <v>1953</v>
      </c>
      <c r="U307" t="s">
        <v>636</v>
      </c>
      <c r="V307" t="s">
        <v>944</v>
      </c>
      <c r="W307" t="s">
        <v>560</v>
      </c>
      <c r="X307" s="70" t="str">
        <f>SpaceTypesTable[[#This Row],[Ventilation Standard]]&amp;SpaceTypesTable[[#This Row],[Ventilation Primary Space Type]]&amp;SpaceTypesTable[[#This Row],[Ventilation Secondary Space Type]]</f>
        <v>ASHRAE 62.1-1999Hotels, Motels, Resorts, DormitoriesLobbies</v>
      </c>
      <c r="Y307">
        <f>VLOOKUP(SpaceTypesTable[[#This Row],[Lookup]],VentilationStandardsTable[],6,FALSE)</f>
        <v>0</v>
      </c>
      <c r="Z307">
        <f>VLOOKUP(SpaceTypesTable[[#This Row],[Lookup]],VentilationStandardsTable[],5,FALSE)</f>
        <v>15</v>
      </c>
      <c r="AA307">
        <f>VLOOKUP(SpaceTypesTable[[#This Row],[Lookup]],VentilationStandardsTable[],7,FALSE)</f>
        <v>0</v>
      </c>
      <c r="AB307">
        <v>4.2699999999999996</v>
      </c>
      <c r="AC307" t="s">
        <v>1970</v>
      </c>
      <c r="AD307" t="s">
        <v>2107</v>
      </c>
      <c r="AE307">
        <v>0.22320000000000001</v>
      </c>
      <c r="AF307" t="s">
        <v>2011</v>
      </c>
      <c r="AH307" t="s">
        <v>997</v>
      </c>
      <c r="AI307" t="s">
        <v>997</v>
      </c>
      <c r="AJ307" t="s">
        <v>997</v>
      </c>
      <c r="AL307">
        <v>1.33</v>
      </c>
      <c r="AM307">
        <v>0</v>
      </c>
      <c r="AN307">
        <v>0.5</v>
      </c>
      <c r="AO307">
        <v>0</v>
      </c>
      <c r="AP307" t="s">
        <v>2077</v>
      </c>
      <c r="AQ307" t="s">
        <v>2036</v>
      </c>
      <c r="AR307" t="s">
        <v>2050</v>
      </c>
      <c r="AS307">
        <v>1.75</v>
      </c>
      <c r="AT307">
        <v>351</v>
      </c>
      <c r="AU307">
        <f>IF(SpaceTypesTable[[#This Row],[Peak Flow Rate (gal/h)]]=0,"",SpaceTypesTable[[#This Row],[Peak Flow Rate (gal/h)]]/SpaceTypesTable[[#This Row],[area (ft^2)]])</f>
        <v>4.9857549857549857E-3</v>
      </c>
      <c r="AV307">
        <v>43.3</v>
      </c>
      <c r="AW307">
        <v>0.2</v>
      </c>
      <c r="AX307">
        <v>0.05</v>
      </c>
      <c r="AY307" t="s">
        <v>2130</v>
      </c>
      <c r="BE307" t="str">
        <f t="shared" si="26"/>
        <v/>
      </c>
    </row>
    <row r="308" spans="1:57">
      <c r="A308" t="s">
        <v>233</v>
      </c>
      <c r="B308">
        <v>528</v>
      </c>
      <c r="C308" t="s">
        <v>2145</v>
      </c>
      <c r="D308" t="s">
        <v>790</v>
      </c>
      <c r="E308" t="s">
        <v>794</v>
      </c>
      <c r="F308" t="s">
        <v>836</v>
      </c>
      <c r="G308" t="s">
        <v>1030</v>
      </c>
      <c r="H308" t="s">
        <v>745</v>
      </c>
      <c r="I308" t="s">
        <v>752</v>
      </c>
      <c r="J308" t="s">
        <v>753</v>
      </c>
      <c r="K308" t="str">
        <f>SpaceTypesTable[[#This Row],[Lighting Standard]]&amp;SpaceTypesTable[[#This Row],[Lighting Primary Space Type]]&amp;SpaceTypesTable[[#This Row],[Lighting Secondary Space Type]]</f>
        <v>ASHRAE 90.1-2004Hotel/MotelGuest Rooms</v>
      </c>
      <c r="N308">
        <f>VLOOKUP(SpaceTypesTable[[#This Row],[LookupColumn]],InteriorLightingTable[],5,FALSE)</f>
        <v>1.1000000000000001</v>
      </c>
      <c r="Q308">
        <v>0</v>
      </c>
      <c r="R308">
        <v>0.7</v>
      </c>
      <c r="S308">
        <v>0.2</v>
      </c>
      <c r="T308" t="s">
        <v>1953</v>
      </c>
      <c r="U308" t="s">
        <v>636</v>
      </c>
      <c r="V308" t="s">
        <v>944</v>
      </c>
      <c r="W308" t="s">
        <v>563</v>
      </c>
      <c r="X308" s="70" t="str">
        <f>SpaceTypesTable[[#This Row],[Ventilation Standard]]&amp;SpaceTypesTable[[#This Row],[Ventilation Primary Space Type]]&amp;SpaceTypesTable[[#This Row],[Ventilation Secondary Space Type]]</f>
        <v>ASHRAE 62.1-1999Hotels, Motels, Resorts, DormitoriesDormitory sleeping areas</v>
      </c>
      <c r="Y308">
        <f>VLOOKUP(SpaceTypesTable[[#This Row],[Lookup]],VentilationStandardsTable[],6,FALSE)</f>
        <v>0</v>
      </c>
      <c r="Z308">
        <f>VLOOKUP(SpaceTypesTable[[#This Row],[Lookup]],VentilationStandardsTable[],5,FALSE)</f>
        <v>15</v>
      </c>
      <c r="AA308">
        <f>VLOOKUP(SpaceTypesTable[[#This Row],[Lookup]],VentilationStandardsTable[],7,FALSE)</f>
        <v>0</v>
      </c>
      <c r="AB308">
        <v>4.2699999999999996</v>
      </c>
      <c r="AC308" t="s">
        <v>1970</v>
      </c>
      <c r="AD308" t="s">
        <v>2107</v>
      </c>
      <c r="AE308">
        <v>5.9499999999999997E-2</v>
      </c>
      <c r="AF308" t="s">
        <v>2011</v>
      </c>
      <c r="AH308" t="s">
        <v>997</v>
      </c>
      <c r="AI308" t="s">
        <v>997</v>
      </c>
      <c r="AJ308" t="s">
        <v>997</v>
      </c>
      <c r="AL308">
        <v>1.33</v>
      </c>
      <c r="AM308">
        <v>0</v>
      </c>
      <c r="AN308">
        <v>0.5</v>
      </c>
      <c r="AO308">
        <v>0</v>
      </c>
      <c r="AP308" t="s">
        <v>2077</v>
      </c>
      <c r="AQ308" t="s">
        <v>2036</v>
      </c>
      <c r="AR308" t="s">
        <v>2050</v>
      </c>
      <c r="AS308">
        <v>1.75</v>
      </c>
      <c r="AT308">
        <v>351</v>
      </c>
      <c r="AU308">
        <f>IF(SpaceTypesTable[[#This Row],[Peak Flow Rate (gal/h)]]=0,"",SpaceTypesTable[[#This Row],[Peak Flow Rate (gal/h)]]/SpaceTypesTable[[#This Row],[area (ft^2)]])</f>
        <v>4.9857549857549857E-3</v>
      </c>
      <c r="AV308">
        <v>43.3</v>
      </c>
      <c r="AW308">
        <v>0.2</v>
      </c>
      <c r="AX308">
        <v>0.05</v>
      </c>
      <c r="AY308" t="s">
        <v>2130</v>
      </c>
      <c r="BE308" t="str">
        <f t="shared" si="26"/>
        <v/>
      </c>
    </row>
    <row r="309" spans="1:57">
      <c r="A309" t="s">
        <v>53</v>
      </c>
      <c r="B309">
        <v>254</v>
      </c>
      <c r="C309" t="s">
        <v>2146</v>
      </c>
      <c r="D309" t="s">
        <v>791</v>
      </c>
      <c r="E309" t="s">
        <v>794</v>
      </c>
      <c r="F309" t="s">
        <v>836</v>
      </c>
      <c r="G309" t="s">
        <v>1030</v>
      </c>
      <c r="H309" t="s">
        <v>987</v>
      </c>
      <c r="I309" t="s">
        <v>752</v>
      </c>
      <c r="J309" t="s">
        <v>753</v>
      </c>
      <c r="K309" t="str">
        <f>SpaceTypesTable[[#This Row],[Lighting Standard]]&amp;SpaceTypesTable[[#This Row],[Lighting Primary Space Type]]&amp;SpaceTypesTable[[#This Row],[Lighting Secondary Space Type]]</f>
        <v>ASHRAE 189.1-2009Hotel/MotelGuest Rooms</v>
      </c>
      <c r="N309">
        <f>VLOOKUP(SpaceTypesTable[[#This Row],[LookupColumn]],InteriorLightingTable[],5,FALSE)</f>
        <v>0.9900000000000001</v>
      </c>
      <c r="Q309">
        <v>0</v>
      </c>
      <c r="R309">
        <v>0.7</v>
      </c>
      <c r="S309">
        <v>0.2</v>
      </c>
      <c r="T309" t="s">
        <v>1953</v>
      </c>
      <c r="U309" t="s">
        <v>636</v>
      </c>
      <c r="V309" t="s">
        <v>944</v>
      </c>
      <c r="W309" t="s">
        <v>560</v>
      </c>
      <c r="X309" s="70" t="str">
        <f>SpaceTypesTable[[#This Row],[Ventilation Standard]]&amp;SpaceTypesTable[[#This Row],[Ventilation Primary Space Type]]&amp;SpaceTypesTable[[#This Row],[Ventilation Secondary Space Type]]</f>
        <v>ASHRAE 62.1-1999Hotels, Motels, Resorts, DormitoriesLobbies</v>
      </c>
      <c r="Y309">
        <f>VLOOKUP(SpaceTypesTable[[#This Row],[Lookup]],VentilationStandardsTable[],6,FALSE)</f>
        <v>0</v>
      </c>
      <c r="Z309">
        <f>VLOOKUP(SpaceTypesTable[[#This Row],[Lookup]],VentilationStandardsTable[],5,FALSE)</f>
        <v>15</v>
      </c>
      <c r="AA309">
        <f>VLOOKUP(SpaceTypesTable[[#This Row],[Lookup]],VentilationStandardsTable[],7,FALSE)</f>
        <v>0</v>
      </c>
      <c r="AB309">
        <v>4.2699999999999996</v>
      </c>
      <c r="AC309" t="s">
        <v>1970</v>
      </c>
      <c r="AD309" t="s">
        <v>2107</v>
      </c>
      <c r="AE309">
        <v>5.9499999999999997E-2</v>
      </c>
      <c r="AF309" t="s">
        <v>2011</v>
      </c>
      <c r="AH309" t="s">
        <v>997</v>
      </c>
      <c r="AI309" t="s">
        <v>997</v>
      </c>
      <c r="AJ309" t="s">
        <v>997</v>
      </c>
      <c r="AL309">
        <v>0.68</v>
      </c>
      <c r="AM309">
        <v>0</v>
      </c>
      <c r="AN309">
        <v>0.5</v>
      </c>
      <c r="AO309">
        <v>0</v>
      </c>
      <c r="AP309" t="s">
        <v>2077</v>
      </c>
      <c r="AQ309" t="s">
        <v>2036</v>
      </c>
      <c r="AR309" t="s">
        <v>2050</v>
      </c>
      <c r="AS309">
        <v>1.75</v>
      </c>
      <c r="AT309">
        <v>351</v>
      </c>
      <c r="AU309">
        <f>IF(SpaceTypesTable[[#This Row],[Peak Flow Rate (gal/h)]]=0,"",SpaceTypesTable[[#This Row],[Peak Flow Rate (gal/h)]]/SpaceTypesTable[[#This Row],[area (ft^2)]])</f>
        <v>4.9857549857549857E-3</v>
      </c>
      <c r="AV309">
        <v>43.3</v>
      </c>
      <c r="AW309">
        <v>0.2</v>
      </c>
      <c r="AX309">
        <v>0.05</v>
      </c>
      <c r="AY309" t="s">
        <v>2130</v>
      </c>
      <c r="BE309" t="str">
        <f t="shared" si="26"/>
        <v/>
      </c>
    </row>
    <row r="310" spans="1:57">
      <c r="A310" t="s">
        <v>239</v>
      </c>
      <c r="B310">
        <v>372</v>
      </c>
      <c r="C310" t="s">
        <v>2146</v>
      </c>
      <c r="D310" t="s">
        <v>792</v>
      </c>
      <c r="E310" t="s">
        <v>794</v>
      </c>
      <c r="F310" t="s">
        <v>836</v>
      </c>
      <c r="G310" t="s">
        <v>1030</v>
      </c>
      <c r="H310" t="s">
        <v>987</v>
      </c>
      <c r="I310" t="s">
        <v>752</v>
      </c>
      <c r="J310" t="s">
        <v>753</v>
      </c>
      <c r="K310" t="str">
        <f>SpaceTypesTable[[#This Row],[Lighting Standard]]&amp;SpaceTypesTable[[#This Row],[Lighting Primary Space Type]]&amp;SpaceTypesTable[[#This Row],[Lighting Secondary Space Type]]</f>
        <v>ASHRAE 189.1-2009Hotel/MotelGuest Rooms</v>
      </c>
      <c r="N310">
        <f>VLOOKUP(SpaceTypesTable[[#This Row],[LookupColumn]],InteriorLightingTable[],5,FALSE)</f>
        <v>0.9900000000000001</v>
      </c>
      <c r="Q310">
        <v>0</v>
      </c>
      <c r="R310">
        <v>0.7</v>
      </c>
      <c r="S310">
        <v>0.2</v>
      </c>
      <c r="T310" t="s">
        <v>1953</v>
      </c>
      <c r="U310" t="s">
        <v>636</v>
      </c>
      <c r="V310" t="s">
        <v>944</v>
      </c>
      <c r="W310" t="s">
        <v>560</v>
      </c>
      <c r="X310" s="70" t="str">
        <f>SpaceTypesTable[[#This Row],[Ventilation Standard]]&amp;SpaceTypesTable[[#This Row],[Ventilation Primary Space Type]]&amp;SpaceTypesTable[[#This Row],[Ventilation Secondary Space Type]]</f>
        <v>ASHRAE 62.1-1999Hotels, Motels, Resorts, DormitoriesLobbies</v>
      </c>
      <c r="Y310">
        <f>VLOOKUP(SpaceTypesTable[[#This Row],[Lookup]],VentilationStandardsTable[],6,FALSE)</f>
        <v>0</v>
      </c>
      <c r="Z310">
        <f>VLOOKUP(SpaceTypesTable[[#This Row],[Lookup]],VentilationStandardsTable[],5,FALSE)</f>
        <v>15</v>
      </c>
      <c r="AA310">
        <f>VLOOKUP(SpaceTypesTable[[#This Row],[Lookup]],VentilationStandardsTable[],7,FALSE)</f>
        <v>0</v>
      </c>
      <c r="AB310">
        <v>4.2699999999999996</v>
      </c>
      <c r="AC310" t="s">
        <v>1970</v>
      </c>
      <c r="AD310" t="s">
        <v>2107</v>
      </c>
      <c r="AE310">
        <v>4.4600000000000001E-2</v>
      </c>
      <c r="AF310" t="s">
        <v>2011</v>
      </c>
      <c r="AH310" t="s">
        <v>997</v>
      </c>
      <c r="AI310" t="s">
        <v>997</v>
      </c>
      <c r="AJ310" t="s">
        <v>997</v>
      </c>
      <c r="AL310">
        <v>0.68</v>
      </c>
      <c r="AM310">
        <v>0</v>
      </c>
      <c r="AN310">
        <v>0.5</v>
      </c>
      <c r="AO310">
        <v>0</v>
      </c>
      <c r="AP310" t="s">
        <v>2077</v>
      </c>
      <c r="AQ310" t="s">
        <v>2036</v>
      </c>
      <c r="AR310" t="s">
        <v>2050</v>
      </c>
      <c r="AS310">
        <v>1.75</v>
      </c>
      <c r="AT310">
        <v>351</v>
      </c>
      <c r="AU310">
        <f>IF(SpaceTypesTable[[#This Row],[Peak Flow Rate (gal/h)]]=0,"",SpaceTypesTable[[#This Row],[Peak Flow Rate (gal/h)]]/SpaceTypesTable[[#This Row],[area (ft^2)]])</f>
        <v>4.9857549857549857E-3</v>
      </c>
      <c r="AV310">
        <v>43.3</v>
      </c>
      <c r="AW310">
        <v>0.2</v>
      </c>
      <c r="AX310">
        <v>0.05</v>
      </c>
      <c r="AY310" t="s">
        <v>2130</v>
      </c>
      <c r="BE310" t="str">
        <f t="shared" si="26"/>
        <v/>
      </c>
    </row>
    <row r="311" spans="1:57">
      <c r="A311" t="s">
        <v>180</v>
      </c>
      <c r="B311">
        <v>520</v>
      </c>
      <c r="C311" t="s">
        <v>2143</v>
      </c>
      <c r="D311" t="s">
        <v>790</v>
      </c>
      <c r="E311" t="s">
        <v>794</v>
      </c>
      <c r="F311" s="70" t="s">
        <v>836</v>
      </c>
      <c r="G311" t="s">
        <v>1030</v>
      </c>
      <c r="K311" t="str">
        <f>SpaceTypesTable[[#This Row],[Lighting Standard]]&amp;SpaceTypesTable[[#This Row],[Lighting Primary Space Type]]&amp;SpaceTypesTable[[#This Row],[Lighting Secondary Space Type]]</f>
        <v/>
      </c>
      <c r="N311">
        <v>1.92</v>
      </c>
      <c r="Q311">
        <v>0</v>
      </c>
      <c r="R311">
        <v>0.7</v>
      </c>
      <c r="S311">
        <v>0.2</v>
      </c>
      <c r="T311" t="s">
        <v>1953</v>
      </c>
      <c r="U311" t="s">
        <v>636</v>
      </c>
      <c r="V311" t="s">
        <v>944</v>
      </c>
      <c r="W311" t="s">
        <v>560</v>
      </c>
      <c r="X311" s="70" t="str">
        <f>SpaceTypesTable[[#This Row],[Ventilation Standard]]&amp;SpaceTypesTable[[#This Row],[Ventilation Primary Space Type]]&amp;SpaceTypesTable[[#This Row],[Ventilation Secondary Space Type]]</f>
        <v>ASHRAE 62.1-1999Hotels, Motels, Resorts, DormitoriesLobbies</v>
      </c>
      <c r="Y311">
        <f>VLOOKUP(SpaceTypesTable[[#This Row],[Lookup]],VentilationStandardsTable[],6,FALSE)</f>
        <v>0</v>
      </c>
      <c r="Z311">
        <f>VLOOKUP(SpaceTypesTable[[#This Row],[Lookup]],VentilationStandardsTable[],5,FALSE)</f>
        <v>15</v>
      </c>
      <c r="AA311">
        <f>VLOOKUP(SpaceTypesTable[[#This Row],[Lookup]],VentilationStandardsTable[],7,FALSE)</f>
        <v>0</v>
      </c>
      <c r="AB311">
        <v>4.2699999999999996</v>
      </c>
      <c r="AC311" t="s">
        <v>1970</v>
      </c>
      <c r="AD311" t="s">
        <v>2107</v>
      </c>
      <c r="AE311">
        <v>0.22320000000000001</v>
      </c>
      <c r="AF311" t="s">
        <v>2011</v>
      </c>
      <c r="AH311" t="s">
        <v>997</v>
      </c>
      <c r="AI311" t="s">
        <v>997</v>
      </c>
      <c r="AJ311" t="s">
        <v>997</v>
      </c>
      <c r="AL311">
        <v>1.33</v>
      </c>
      <c r="AM311">
        <v>0</v>
      </c>
      <c r="AN311">
        <v>0.5</v>
      </c>
      <c r="AO311">
        <v>0</v>
      </c>
      <c r="AP311" t="s">
        <v>2077</v>
      </c>
      <c r="AQ311" t="s">
        <v>2036</v>
      </c>
      <c r="AR311" t="s">
        <v>2050</v>
      </c>
      <c r="AS311">
        <v>1.75</v>
      </c>
      <c r="AT311">
        <v>351</v>
      </c>
      <c r="AU311">
        <f>IF(SpaceTypesTable[[#This Row],[Peak Flow Rate (gal/h)]]=0,"",SpaceTypesTable[[#This Row],[Peak Flow Rate (gal/h)]]/SpaceTypesTable[[#This Row],[area (ft^2)]])</f>
        <v>4.9857549857549857E-3</v>
      </c>
      <c r="AV311">
        <v>43.3</v>
      </c>
      <c r="AW311">
        <v>0.2</v>
      </c>
      <c r="AX311">
        <v>0.05</v>
      </c>
      <c r="AY311" t="s">
        <v>2130</v>
      </c>
      <c r="BE311" t="str">
        <f t="shared" si="26"/>
        <v/>
      </c>
    </row>
    <row r="312" spans="1:57">
      <c r="C312" t="s">
        <v>2213</v>
      </c>
      <c r="D312" t="s">
        <v>790</v>
      </c>
      <c r="E312" t="s">
        <v>798</v>
      </c>
      <c r="F312" t="s">
        <v>836</v>
      </c>
      <c r="G312" t="s">
        <v>1030</v>
      </c>
      <c r="H312" t="s">
        <v>2195</v>
      </c>
      <c r="I312" t="s">
        <v>2432</v>
      </c>
      <c r="J312" t="s">
        <v>870</v>
      </c>
      <c r="K312" t="str">
        <f>SpaceTypesTable[[#This Row],[Lighting Standard]]&amp;SpaceTypesTable[[#This Row],[Lighting Primary Space Type]]&amp;SpaceTypesTable[[#This Row],[Lighting Secondary Space Type]]</f>
        <v>ASHRAE 90.1-2010Guest RoomFor Hotel</v>
      </c>
      <c r="N312">
        <f>VLOOKUP(SpaceTypesTable[[#This Row],[LookupColumn]],InteriorLightingTable[],5,FALSE)</f>
        <v>1.1100000000000001</v>
      </c>
      <c r="Q312">
        <v>0</v>
      </c>
      <c r="R312">
        <v>0.7</v>
      </c>
      <c r="S312">
        <v>0.2</v>
      </c>
      <c r="T312" t="s">
        <v>1939</v>
      </c>
      <c r="U312" t="s">
        <v>638</v>
      </c>
      <c r="V312" t="s">
        <v>944</v>
      </c>
      <c r="W312" t="s">
        <v>1872</v>
      </c>
      <c r="X312" s="70" t="str">
        <f>SpaceTypesTable[[#This Row],[Ventilation Standard]]&amp;SpaceTypesTable[[#This Row],[Ventilation Primary Space Type]]&amp;SpaceTypesTable[[#This Row],[Ventilation Secondary Space Type]]</f>
        <v>ASHRAE 62.1-2007Hotels, Motels, Resorts, DormitoriesBedroom/living Room</v>
      </c>
      <c r="Y312">
        <f>VLOOKUP(SpaceTypesTable[[#This Row],[Lookup]],VentilationStandardsTable[],6,FALSE)</f>
        <v>0.06</v>
      </c>
      <c r="Z312">
        <f>VLOOKUP(SpaceTypesTable[[#This Row],[Lookup]],VentilationStandardsTable[],5,FALSE)</f>
        <v>5</v>
      </c>
      <c r="AA312">
        <f>VLOOKUP(SpaceTypesTable[[#This Row],[Lookup]],VentilationStandardsTable[],7,FALSE)</f>
        <v>0</v>
      </c>
      <c r="AB312">
        <v>3.57</v>
      </c>
      <c r="AC312" t="s">
        <v>1993</v>
      </c>
      <c r="AD312" t="s">
        <v>1992</v>
      </c>
      <c r="AE312">
        <v>4.4600000000000001E-2</v>
      </c>
      <c r="AF312" t="s">
        <v>2001</v>
      </c>
      <c r="AH312" t="s">
        <v>997</v>
      </c>
      <c r="AI312" t="s">
        <v>997</v>
      </c>
      <c r="AJ312" t="s">
        <v>997</v>
      </c>
      <c r="AL312">
        <v>0.68</v>
      </c>
      <c r="AM312">
        <v>0</v>
      </c>
      <c r="AN312">
        <v>0.5</v>
      </c>
      <c r="AO312">
        <v>0</v>
      </c>
      <c r="AP312" t="s">
        <v>2076</v>
      </c>
      <c r="AQ312" t="s">
        <v>2134</v>
      </c>
      <c r="AR312" t="s">
        <v>2135</v>
      </c>
      <c r="AS312">
        <v>1.25</v>
      </c>
      <c r="AT312">
        <v>420</v>
      </c>
      <c r="AU312">
        <v>2.976190476190476E-3</v>
      </c>
      <c r="AV312">
        <v>43.3</v>
      </c>
      <c r="AW312">
        <v>0.2</v>
      </c>
      <c r="AX312">
        <v>0.05</v>
      </c>
      <c r="AY312" t="s">
        <v>2127</v>
      </c>
      <c r="BE312" t="s">
        <v>997</v>
      </c>
    </row>
    <row r="313" spans="1:57">
      <c r="C313" t="s">
        <v>2213</v>
      </c>
      <c r="D313" t="s">
        <v>790</v>
      </c>
      <c r="E313" t="s">
        <v>794</v>
      </c>
      <c r="F313" t="s">
        <v>836</v>
      </c>
      <c r="G313" t="s">
        <v>1030</v>
      </c>
      <c r="H313" t="s">
        <v>2195</v>
      </c>
      <c r="I313" t="s">
        <v>2432</v>
      </c>
      <c r="J313" t="s">
        <v>2419</v>
      </c>
      <c r="K313" t="str">
        <f>SpaceTypesTable[[#This Row],[Lighting Standard]]&amp;SpaceTypesTable[[#This Row],[Lighting Primary Space Type]]&amp;SpaceTypesTable[[#This Row],[Lighting Secondary Space Type]]</f>
        <v>ASHRAE 90.1-2010Guest RoomFor Highway Lodging</v>
      </c>
      <c r="N313">
        <f>VLOOKUP(SpaceTypesTable[[#This Row],[LookupColumn]],InteriorLightingTable[],5,FALSE)</f>
        <v>0.75</v>
      </c>
      <c r="Q313">
        <v>0</v>
      </c>
      <c r="R313">
        <v>0.7</v>
      </c>
      <c r="S313">
        <v>0.2</v>
      </c>
      <c r="T313" t="s">
        <v>1953</v>
      </c>
      <c r="U313" t="s">
        <v>638</v>
      </c>
      <c r="V313" t="s">
        <v>944</v>
      </c>
      <c r="W313" t="s">
        <v>1872</v>
      </c>
      <c r="X313" s="70" t="str">
        <f>SpaceTypesTable[[#This Row],[Ventilation Standard]]&amp;SpaceTypesTable[[#This Row],[Ventilation Primary Space Type]]&amp;SpaceTypesTable[[#This Row],[Ventilation Secondary Space Type]]</f>
        <v>ASHRAE 62.1-2007Hotels, Motels, Resorts, DormitoriesBedroom/living Room</v>
      </c>
      <c r="Y313">
        <f>VLOOKUP(SpaceTypesTable[[#This Row],[Lookup]],VentilationStandardsTable[],6,FALSE)</f>
        <v>0.06</v>
      </c>
      <c r="Z313">
        <f>VLOOKUP(SpaceTypesTable[[#This Row],[Lookup]],VentilationStandardsTable[],5,FALSE)</f>
        <v>5</v>
      </c>
      <c r="AA313">
        <f>VLOOKUP(SpaceTypesTable[[#This Row],[Lookup]],VentilationStandardsTable[],7,FALSE)</f>
        <v>0</v>
      </c>
      <c r="AB313">
        <v>4.2699999999999996</v>
      </c>
      <c r="AC313" t="s">
        <v>1970</v>
      </c>
      <c r="AD313" t="s">
        <v>2107</v>
      </c>
      <c r="AE313">
        <v>4.4600000000000001E-2</v>
      </c>
      <c r="AF313" t="s">
        <v>2011</v>
      </c>
      <c r="AH313" t="s">
        <v>997</v>
      </c>
      <c r="AI313" t="s">
        <v>997</v>
      </c>
      <c r="AJ313" t="s">
        <v>997</v>
      </c>
      <c r="AL313">
        <v>0.68</v>
      </c>
      <c r="AM313">
        <v>0</v>
      </c>
      <c r="AN313">
        <v>0.5</v>
      </c>
      <c r="AO313">
        <v>0</v>
      </c>
      <c r="AP313" t="s">
        <v>2077</v>
      </c>
      <c r="AQ313" t="s">
        <v>2036</v>
      </c>
      <c r="AR313" t="s">
        <v>2050</v>
      </c>
      <c r="AS313">
        <v>1.75</v>
      </c>
      <c r="AT313">
        <v>351</v>
      </c>
      <c r="AU313">
        <v>4.9857549857549857E-3</v>
      </c>
      <c r="AV313">
        <v>43.3</v>
      </c>
      <c r="AW313">
        <v>0.2</v>
      </c>
      <c r="AX313">
        <v>0.05</v>
      </c>
      <c r="AY313" t="s">
        <v>2130</v>
      </c>
      <c r="BE313" t="s">
        <v>997</v>
      </c>
    </row>
    <row r="314" spans="1:57">
      <c r="C314" t="s">
        <v>2147</v>
      </c>
      <c r="D314" t="s">
        <v>790</v>
      </c>
      <c r="E314" t="s">
        <v>796</v>
      </c>
      <c r="F314" t="s">
        <v>832</v>
      </c>
      <c r="G314" t="s">
        <v>1033</v>
      </c>
      <c r="H314" t="s">
        <v>746</v>
      </c>
      <c r="I314" t="s">
        <v>877</v>
      </c>
      <c r="J314" t="s">
        <v>880</v>
      </c>
      <c r="K314" t="str">
        <f>SpaceTypesTable[[#This Row],[Lighting Standard]]&amp;SpaceTypesTable[[#This Row],[Lighting Primary Space Type]]&amp;SpaceTypesTable[[#This Row],[Lighting Secondary Space Type]]</f>
        <v>ASHRAE 90.1-2007Gymnasium/Exercise CenterPlaying Area</v>
      </c>
      <c r="N314">
        <f>VLOOKUP(SpaceTypesTable[[#This Row],[LookupColumn]],InteriorLightingTable[],5,FALSE)</f>
        <v>1.4</v>
      </c>
      <c r="Q314">
        <v>0</v>
      </c>
      <c r="R314">
        <v>0.37</v>
      </c>
      <c r="S314">
        <v>0.2</v>
      </c>
      <c r="T314" t="s">
        <v>1947</v>
      </c>
      <c r="U314" t="s">
        <v>637</v>
      </c>
      <c r="V314" t="s">
        <v>2161</v>
      </c>
      <c r="W314" t="s">
        <v>2193</v>
      </c>
      <c r="X314" s="70" t="str">
        <f>SpaceTypesTable[[#This Row],[Ventilation Standard]]&amp;SpaceTypesTable[[#This Row],[Ventilation Primary Space Type]]&amp;SpaceTypesTable[[#This Row],[Ventilation Secondary Space Type]]</f>
        <v>ASHRAE 62.1-2004Sports and EntertainmentGym, stadium (play area)</v>
      </c>
      <c r="Y314">
        <f>VLOOKUP(SpaceTypesTable[[#This Row],[Lookup]],VentilationStandardsTable[],6,FALSE)</f>
        <v>0.3</v>
      </c>
      <c r="Z314">
        <f>VLOOKUP(SpaceTypesTable[[#This Row],[Lookup]],VentilationStandardsTable[],5,FALSE)</f>
        <v>0</v>
      </c>
      <c r="AA314">
        <f>VLOOKUP(SpaceTypesTable[[#This Row],[Lookup]],VentilationStandardsTable[],7,FALSE)</f>
        <v>0</v>
      </c>
      <c r="AB314">
        <v>27.9</v>
      </c>
      <c r="AC314" t="s">
        <v>1979</v>
      </c>
      <c r="AD314" t="s">
        <v>2103</v>
      </c>
      <c r="AE314">
        <v>4.4600000000000001E-2</v>
      </c>
      <c r="AF314" t="s">
        <v>2007</v>
      </c>
      <c r="AH314" t="s">
        <v>997</v>
      </c>
      <c r="AI314" t="s">
        <v>997</v>
      </c>
      <c r="AJ314" t="s">
        <v>997</v>
      </c>
      <c r="AL314">
        <v>0.34000000000000008</v>
      </c>
      <c r="AM314">
        <v>0</v>
      </c>
      <c r="AN314">
        <v>0.5</v>
      </c>
      <c r="AO314">
        <v>0</v>
      </c>
      <c r="AP314" t="s">
        <v>2064</v>
      </c>
      <c r="AQ314" t="s">
        <v>2032</v>
      </c>
      <c r="AR314" t="s">
        <v>2046</v>
      </c>
      <c r="AU314" t="str">
        <f>IF(SpaceTypesTable[[#This Row],[Peak Flow Rate (gal/h)]]=0,"",SpaceTypesTable[[#This Row],[Peak Flow Rate (gal/h)]]/SpaceTypesTable[[#This Row],[area (ft^2)]])</f>
        <v/>
      </c>
      <c r="BE314" t="str">
        <f t="shared" ref="BE314:BE325" si="27">IF(ISBLANK(BD314),"",BD314/(BA314/AZ314))</f>
        <v/>
      </c>
    </row>
    <row r="315" spans="1:57">
      <c r="A315" t="s">
        <v>533</v>
      </c>
      <c r="B315">
        <v>347</v>
      </c>
      <c r="C315" t="s">
        <v>2144</v>
      </c>
      <c r="D315" t="s">
        <v>790</v>
      </c>
      <c r="E315" t="s">
        <v>796</v>
      </c>
      <c r="F315" t="s">
        <v>832</v>
      </c>
      <c r="G315" t="s">
        <v>1033</v>
      </c>
      <c r="K315" t="str">
        <f>SpaceTypesTable[[#This Row],[Lighting Standard]]&amp;SpaceTypesTable[[#This Row],[Lighting Primary Space Type]]&amp;SpaceTypesTable[[#This Row],[Lighting Secondary Space Type]]</f>
        <v/>
      </c>
      <c r="N315">
        <v>1.07</v>
      </c>
      <c r="Q315">
        <v>0</v>
      </c>
      <c r="R315">
        <v>0.37</v>
      </c>
      <c r="S315">
        <v>0.2</v>
      </c>
      <c r="T315" t="s">
        <v>1947</v>
      </c>
      <c r="U315" t="s">
        <v>636</v>
      </c>
      <c r="V315" t="s">
        <v>592</v>
      </c>
      <c r="W315" t="s">
        <v>599</v>
      </c>
      <c r="X315" s="70" t="str">
        <f>SpaceTypesTable[[#This Row],[Ventilation Standard]]&amp;SpaceTypesTable[[#This Row],[Ventilation Primary Space Type]]&amp;SpaceTypesTable[[#This Row],[Ventilation Secondary Space Type]]</f>
        <v>ASHRAE 62.1-1999Sports and AmusementPlaying floors (gymnasium)</v>
      </c>
      <c r="Y315">
        <f>VLOOKUP(SpaceTypesTable[[#This Row],[Lookup]],VentilationStandardsTable[],6,FALSE)</f>
        <v>0</v>
      </c>
      <c r="Z315">
        <f>VLOOKUP(SpaceTypesTable[[#This Row],[Lookup]],VentilationStandardsTable[],5,FALSE)</f>
        <v>20</v>
      </c>
      <c r="AA315">
        <f>VLOOKUP(SpaceTypesTable[[#This Row],[Lookup]],VentilationStandardsTable[],7,FALSE)</f>
        <v>0</v>
      </c>
      <c r="AB315">
        <v>27.9</v>
      </c>
      <c r="AC315" t="s">
        <v>1979</v>
      </c>
      <c r="AD315" t="s">
        <v>2103</v>
      </c>
      <c r="AE315">
        <v>0.22320000000000001</v>
      </c>
      <c r="AF315" t="s">
        <v>2007</v>
      </c>
      <c r="AH315" t="s">
        <v>997</v>
      </c>
      <c r="AI315" t="s">
        <v>997</v>
      </c>
      <c r="AJ315" t="s">
        <v>997</v>
      </c>
      <c r="AL315">
        <v>0.46</v>
      </c>
      <c r="AM315">
        <v>0</v>
      </c>
      <c r="AN315">
        <v>0.5</v>
      </c>
      <c r="AO315">
        <v>0</v>
      </c>
      <c r="AP315" t="s">
        <v>2064</v>
      </c>
      <c r="AQ315" t="s">
        <v>2032</v>
      </c>
      <c r="AR315" t="s">
        <v>2046</v>
      </c>
      <c r="AU315" t="str">
        <f>IF(SpaceTypesTable[[#This Row],[Peak Flow Rate (gal/h)]]=0,"",SpaceTypesTable[[#This Row],[Peak Flow Rate (gal/h)]]/SpaceTypesTable[[#This Row],[area (ft^2)]])</f>
        <v/>
      </c>
      <c r="BE315" t="str">
        <f t="shared" si="27"/>
        <v/>
      </c>
    </row>
    <row r="316" spans="1:57">
      <c r="A316" t="s">
        <v>424</v>
      </c>
      <c r="B316">
        <v>60</v>
      </c>
      <c r="C316" t="s">
        <v>2145</v>
      </c>
      <c r="D316" t="s">
        <v>790</v>
      </c>
      <c r="E316" t="s">
        <v>796</v>
      </c>
      <c r="F316" t="s">
        <v>832</v>
      </c>
      <c r="G316" t="s">
        <v>1033</v>
      </c>
      <c r="H316" t="s">
        <v>745</v>
      </c>
      <c r="I316" t="s">
        <v>877</v>
      </c>
      <c r="J316" t="s">
        <v>880</v>
      </c>
      <c r="K316" t="str">
        <f>SpaceTypesTable[[#This Row],[Lighting Standard]]&amp;SpaceTypesTable[[#This Row],[Lighting Primary Space Type]]&amp;SpaceTypesTable[[#This Row],[Lighting Secondary Space Type]]</f>
        <v>ASHRAE 90.1-2004Gymnasium/Exercise CenterPlaying Area</v>
      </c>
      <c r="N316">
        <f>VLOOKUP(SpaceTypesTable[[#This Row],[LookupColumn]],InteriorLightingTable[],5,FALSE)</f>
        <v>1.4</v>
      </c>
      <c r="Q316">
        <v>0</v>
      </c>
      <c r="R316">
        <v>0.37</v>
      </c>
      <c r="S316">
        <v>0.2</v>
      </c>
      <c r="T316" t="s">
        <v>1947</v>
      </c>
      <c r="U316" t="s">
        <v>636</v>
      </c>
      <c r="V316" t="s">
        <v>592</v>
      </c>
      <c r="W316" t="s">
        <v>599</v>
      </c>
      <c r="X316" s="70" t="str">
        <f>SpaceTypesTable[[#This Row],[Ventilation Standard]]&amp;SpaceTypesTable[[#This Row],[Ventilation Primary Space Type]]&amp;SpaceTypesTable[[#This Row],[Ventilation Secondary Space Type]]</f>
        <v>ASHRAE 62.1-1999Sports and AmusementPlaying floors (gymnasium)</v>
      </c>
      <c r="Y316">
        <f>VLOOKUP(SpaceTypesTable[[#This Row],[Lookup]],VentilationStandardsTable[],6,FALSE)</f>
        <v>0</v>
      </c>
      <c r="Z316">
        <f>VLOOKUP(SpaceTypesTable[[#This Row],[Lookup]],VentilationStandardsTable[],5,FALSE)</f>
        <v>20</v>
      </c>
      <c r="AA316">
        <f>VLOOKUP(SpaceTypesTable[[#This Row],[Lookup]],VentilationStandardsTable[],7,FALSE)</f>
        <v>0</v>
      </c>
      <c r="AB316">
        <v>27.9</v>
      </c>
      <c r="AC316" t="s">
        <v>1979</v>
      </c>
      <c r="AD316" t="s">
        <v>2103</v>
      </c>
      <c r="AE316">
        <v>5.9499999999999997E-2</v>
      </c>
      <c r="AF316" t="s">
        <v>2007</v>
      </c>
      <c r="AH316" t="s">
        <v>997</v>
      </c>
      <c r="AI316" t="s">
        <v>997</v>
      </c>
      <c r="AJ316" t="s">
        <v>997</v>
      </c>
      <c r="AL316">
        <v>0.46</v>
      </c>
      <c r="AM316">
        <v>0</v>
      </c>
      <c r="AN316">
        <v>0.5</v>
      </c>
      <c r="AO316">
        <v>0</v>
      </c>
      <c r="AP316" t="s">
        <v>2064</v>
      </c>
      <c r="AQ316" t="s">
        <v>2032</v>
      </c>
      <c r="AR316" t="s">
        <v>2046</v>
      </c>
      <c r="AU316" t="str">
        <f>IF(SpaceTypesTable[[#This Row],[Peak Flow Rate (gal/h)]]=0,"",SpaceTypesTable[[#This Row],[Peak Flow Rate (gal/h)]]/SpaceTypesTable[[#This Row],[area (ft^2)]])</f>
        <v/>
      </c>
      <c r="BE316" t="str">
        <f t="shared" si="27"/>
        <v/>
      </c>
    </row>
    <row r="317" spans="1:57">
      <c r="A317" t="s">
        <v>76</v>
      </c>
      <c r="B317">
        <v>523</v>
      </c>
      <c r="C317" t="s">
        <v>2146</v>
      </c>
      <c r="D317" t="s">
        <v>791</v>
      </c>
      <c r="E317" t="s">
        <v>796</v>
      </c>
      <c r="F317" s="70" t="s">
        <v>832</v>
      </c>
      <c r="G317" t="s">
        <v>1033</v>
      </c>
      <c r="H317" t="s">
        <v>987</v>
      </c>
      <c r="I317" t="s">
        <v>877</v>
      </c>
      <c r="J317" t="s">
        <v>880</v>
      </c>
      <c r="K317" t="str">
        <f>SpaceTypesTable[[#This Row],[Lighting Standard]]&amp;SpaceTypesTable[[#This Row],[Lighting Primary Space Type]]&amp;SpaceTypesTable[[#This Row],[Lighting Secondary Space Type]]</f>
        <v>ASHRAE 189.1-2009Gymnasium/Exercise CenterPlaying Area</v>
      </c>
      <c r="N317">
        <f>VLOOKUP(SpaceTypesTable[[#This Row],[LookupColumn]],InteriorLightingTable[],5,FALSE)</f>
        <v>1.26</v>
      </c>
      <c r="Q317">
        <v>0</v>
      </c>
      <c r="R317">
        <v>0.37</v>
      </c>
      <c r="S317">
        <v>0.2</v>
      </c>
      <c r="T317" t="s">
        <v>1947</v>
      </c>
      <c r="U317" t="s">
        <v>636</v>
      </c>
      <c r="V317" t="s">
        <v>592</v>
      </c>
      <c r="W317" t="s">
        <v>599</v>
      </c>
      <c r="X317" s="70" t="str">
        <f>SpaceTypesTable[[#This Row],[Ventilation Standard]]&amp;SpaceTypesTable[[#This Row],[Ventilation Primary Space Type]]&amp;SpaceTypesTable[[#This Row],[Ventilation Secondary Space Type]]</f>
        <v>ASHRAE 62.1-1999Sports and AmusementPlaying floors (gymnasium)</v>
      </c>
      <c r="Y317">
        <f>VLOOKUP(SpaceTypesTable[[#This Row],[Lookup]],VentilationStandardsTable[],6,FALSE)</f>
        <v>0</v>
      </c>
      <c r="Z317">
        <f>VLOOKUP(SpaceTypesTable[[#This Row],[Lookup]],VentilationStandardsTable[],5,FALSE)</f>
        <v>20</v>
      </c>
      <c r="AA317">
        <f>VLOOKUP(SpaceTypesTable[[#This Row],[Lookup]],VentilationStandardsTable[],7,FALSE)</f>
        <v>0</v>
      </c>
      <c r="AB317">
        <v>27.9</v>
      </c>
      <c r="AC317" t="s">
        <v>1979</v>
      </c>
      <c r="AD317" t="s">
        <v>2103</v>
      </c>
      <c r="AE317">
        <v>5.9499999999999997E-2</v>
      </c>
      <c r="AF317" t="s">
        <v>2007</v>
      </c>
      <c r="AH317" t="s">
        <v>997</v>
      </c>
      <c r="AI317" t="s">
        <v>997</v>
      </c>
      <c r="AJ317" t="s">
        <v>997</v>
      </c>
      <c r="AL317">
        <v>0.34000000000000008</v>
      </c>
      <c r="AM317">
        <v>0</v>
      </c>
      <c r="AN317">
        <v>0.5</v>
      </c>
      <c r="AO317">
        <v>0</v>
      </c>
      <c r="AP317" t="s">
        <v>2064</v>
      </c>
      <c r="AQ317" t="s">
        <v>2032</v>
      </c>
      <c r="AR317" t="s">
        <v>2046</v>
      </c>
      <c r="AU317" t="str">
        <f>IF(SpaceTypesTable[[#This Row],[Peak Flow Rate (gal/h)]]=0,"",SpaceTypesTable[[#This Row],[Peak Flow Rate (gal/h)]]/SpaceTypesTable[[#This Row],[area (ft^2)]])</f>
        <v/>
      </c>
      <c r="BE317" t="str">
        <f t="shared" si="27"/>
        <v/>
      </c>
    </row>
    <row r="318" spans="1:57">
      <c r="A318" t="s">
        <v>310</v>
      </c>
      <c r="B318">
        <v>480</v>
      </c>
      <c r="C318" t="s">
        <v>2146</v>
      </c>
      <c r="D318" t="s">
        <v>792</v>
      </c>
      <c r="E318" t="s">
        <v>796</v>
      </c>
      <c r="F318" t="s">
        <v>832</v>
      </c>
      <c r="G318" t="s">
        <v>1033</v>
      </c>
      <c r="H318" t="s">
        <v>987</v>
      </c>
      <c r="I318" t="s">
        <v>877</v>
      </c>
      <c r="J318" t="s">
        <v>880</v>
      </c>
      <c r="K318" t="str">
        <f>SpaceTypesTable[[#This Row],[Lighting Standard]]&amp;SpaceTypesTable[[#This Row],[Lighting Primary Space Type]]&amp;SpaceTypesTable[[#This Row],[Lighting Secondary Space Type]]</f>
        <v>ASHRAE 189.1-2009Gymnasium/Exercise CenterPlaying Area</v>
      </c>
      <c r="N318">
        <f>VLOOKUP(SpaceTypesTable[[#This Row],[LookupColumn]],InteriorLightingTable[],5,FALSE)</f>
        <v>1.26</v>
      </c>
      <c r="Q318">
        <v>0</v>
      </c>
      <c r="R318">
        <v>0.37</v>
      </c>
      <c r="S318">
        <v>0.2</v>
      </c>
      <c r="T318" t="s">
        <v>1947</v>
      </c>
      <c r="U318" t="s">
        <v>636</v>
      </c>
      <c r="V318" t="s">
        <v>592</v>
      </c>
      <c r="W318" t="s">
        <v>599</v>
      </c>
      <c r="X318" s="70" t="str">
        <f>SpaceTypesTable[[#This Row],[Ventilation Standard]]&amp;SpaceTypesTable[[#This Row],[Ventilation Primary Space Type]]&amp;SpaceTypesTable[[#This Row],[Ventilation Secondary Space Type]]</f>
        <v>ASHRAE 62.1-1999Sports and AmusementPlaying floors (gymnasium)</v>
      </c>
      <c r="Y318">
        <f>VLOOKUP(SpaceTypesTable[[#This Row],[Lookup]],VentilationStandardsTable[],6,FALSE)</f>
        <v>0</v>
      </c>
      <c r="Z318">
        <f>VLOOKUP(SpaceTypesTable[[#This Row],[Lookup]],VentilationStandardsTable[],5,FALSE)</f>
        <v>20</v>
      </c>
      <c r="AA318">
        <f>VLOOKUP(SpaceTypesTable[[#This Row],[Lookup]],VentilationStandardsTable[],7,FALSE)</f>
        <v>0</v>
      </c>
      <c r="AB318">
        <v>27.9</v>
      </c>
      <c r="AC318" t="s">
        <v>1979</v>
      </c>
      <c r="AD318" t="s">
        <v>2103</v>
      </c>
      <c r="AE318">
        <v>4.4600000000000001E-2</v>
      </c>
      <c r="AF318" t="s">
        <v>2007</v>
      </c>
      <c r="AH318" t="s">
        <v>997</v>
      </c>
      <c r="AI318" t="s">
        <v>997</v>
      </c>
      <c r="AJ318" t="s">
        <v>997</v>
      </c>
      <c r="AL318">
        <v>0.34000000000000008</v>
      </c>
      <c r="AM318">
        <v>0</v>
      </c>
      <c r="AN318">
        <v>0.5</v>
      </c>
      <c r="AO318">
        <v>0</v>
      </c>
      <c r="AP318" t="s">
        <v>2064</v>
      </c>
      <c r="AQ318" t="s">
        <v>2032</v>
      </c>
      <c r="AR318" t="s">
        <v>2046</v>
      </c>
      <c r="AU318" t="str">
        <f>IF(SpaceTypesTable[[#This Row],[Peak Flow Rate (gal/h)]]=0,"",SpaceTypesTable[[#This Row],[Peak Flow Rate (gal/h)]]/SpaceTypesTable[[#This Row],[area (ft^2)]])</f>
        <v/>
      </c>
      <c r="BE318" t="str">
        <f t="shared" si="27"/>
        <v/>
      </c>
    </row>
    <row r="319" spans="1:57">
      <c r="A319" t="s">
        <v>237</v>
      </c>
      <c r="B319">
        <v>169</v>
      </c>
      <c r="C319" t="s">
        <v>2143</v>
      </c>
      <c r="D319" t="s">
        <v>790</v>
      </c>
      <c r="E319" t="s">
        <v>796</v>
      </c>
      <c r="F319" t="s">
        <v>832</v>
      </c>
      <c r="G319" t="s">
        <v>1033</v>
      </c>
      <c r="K319" t="str">
        <f>SpaceTypesTable[[#This Row],[Lighting Standard]]&amp;SpaceTypesTable[[#This Row],[Lighting Primary Space Type]]&amp;SpaceTypesTable[[#This Row],[Lighting Secondary Space Type]]</f>
        <v/>
      </c>
      <c r="N319">
        <v>0.80000000000000016</v>
      </c>
      <c r="Q319">
        <v>0</v>
      </c>
      <c r="R319">
        <v>0.37</v>
      </c>
      <c r="S319">
        <v>0.2</v>
      </c>
      <c r="T319" t="s">
        <v>1947</v>
      </c>
      <c r="U319" t="s">
        <v>636</v>
      </c>
      <c r="V319" t="s">
        <v>592</v>
      </c>
      <c r="W319" t="s">
        <v>599</v>
      </c>
      <c r="X319" s="70" t="str">
        <f>SpaceTypesTable[[#This Row],[Ventilation Standard]]&amp;SpaceTypesTable[[#This Row],[Ventilation Primary Space Type]]&amp;SpaceTypesTable[[#This Row],[Ventilation Secondary Space Type]]</f>
        <v>ASHRAE 62.1-1999Sports and AmusementPlaying floors (gymnasium)</v>
      </c>
      <c r="Y319">
        <f>VLOOKUP(SpaceTypesTable[[#This Row],[Lookup]],VentilationStandardsTable[],6,FALSE)</f>
        <v>0</v>
      </c>
      <c r="Z319">
        <f>VLOOKUP(SpaceTypesTable[[#This Row],[Lookup]],VentilationStandardsTable[],5,FALSE)</f>
        <v>20</v>
      </c>
      <c r="AA319">
        <f>VLOOKUP(SpaceTypesTable[[#This Row],[Lookup]],VentilationStandardsTable[],7,FALSE)</f>
        <v>0</v>
      </c>
      <c r="AB319">
        <v>27.9</v>
      </c>
      <c r="AC319" t="s">
        <v>1979</v>
      </c>
      <c r="AD319" t="s">
        <v>2103</v>
      </c>
      <c r="AE319">
        <v>0.22320000000000001</v>
      </c>
      <c r="AF319" t="s">
        <v>2007</v>
      </c>
      <c r="AH319" t="s">
        <v>997</v>
      </c>
      <c r="AI319" t="s">
        <v>997</v>
      </c>
      <c r="AJ319" t="s">
        <v>997</v>
      </c>
      <c r="AL319">
        <v>0.46</v>
      </c>
      <c r="AM319">
        <v>0</v>
      </c>
      <c r="AN319">
        <v>0.5</v>
      </c>
      <c r="AO319">
        <v>0</v>
      </c>
      <c r="AP319" t="s">
        <v>2064</v>
      </c>
      <c r="AQ319" t="s">
        <v>2032</v>
      </c>
      <c r="AR319" t="s">
        <v>2046</v>
      </c>
      <c r="AU319" t="str">
        <f>IF(SpaceTypesTable[[#This Row],[Peak Flow Rate (gal/h)]]=0,"",SpaceTypesTable[[#This Row],[Peak Flow Rate (gal/h)]]/SpaceTypesTable[[#This Row],[area (ft^2)]])</f>
        <v/>
      </c>
      <c r="BE319" t="str">
        <f t="shared" si="27"/>
        <v/>
      </c>
    </row>
    <row r="320" spans="1:57">
      <c r="C320" t="s">
        <v>2147</v>
      </c>
      <c r="D320" t="s">
        <v>790</v>
      </c>
      <c r="E320" t="s">
        <v>799</v>
      </c>
      <c r="F320" t="s">
        <v>832</v>
      </c>
      <c r="G320" t="s">
        <v>1033</v>
      </c>
      <c r="H320" t="s">
        <v>746</v>
      </c>
      <c r="I320" t="s">
        <v>877</v>
      </c>
      <c r="J320" t="s">
        <v>880</v>
      </c>
      <c r="K320" t="str">
        <f>SpaceTypesTable[[#This Row],[Lighting Standard]]&amp;SpaceTypesTable[[#This Row],[Lighting Primary Space Type]]&amp;SpaceTypesTable[[#This Row],[Lighting Secondary Space Type]]</f>
        <v>ASHRAE 90.1-2007Gymnasium/Exercise CenterPlaying Area</v>
      </c>
      <c r="N320">
        <f>VLOOKUP(SpaceTypesTable[[#This Row],[LookupColumn]],InteriorLightingTable[],5,FALSE)</f>
        <v>1.4</v>
      </c>
      <c r="Q320">
        <v>0</v>
      </c>
      <c r="R320">
        <v>0.37</v>
      </c>
      <c r="S320">
        <v>0.2</v>
      </c>
      <c r="T320" t="s">
        <v>1950</v>
      </c>
      <c r="U320" t="s">
        <v>637</v>
      </c>
      <c r="V320" t="s">
        <v>2161</v>
      </c>
      <c r="W320" t="s">
        <v>2193</v>
      </c>
      <c r="X320" s="70" t="str">
        <f>SpaceTypesTable[[#This Row],[Ventilation Standard]]&amp;SpaceTypesTable[[#This Row],[Ventilation Primary Space Type]]&amp;SpaceTypesTable[[#This Row],[Ventilation Secondary Space Type]]</f>
        <v>ASHRAE 62.1-2004Sports and EntertainmentGym, stadium (play area)</v>
      </c>
      <c r="Y320">
        <f>VLOOKUP(SpaceTypesTable[[#This Row],[Lookup]],VentilationStandardsTable[],6,FALSE)</f>
        <v>0.3</v>
      </c>
      <c r="Z320">
        <f>VLOOKUP(SpaceTypesTable[[#This Row],[Lookup]],VentilationStandardsTable[],5,FALSE)</f>
        <v>0</v>
      </c>
      <c r="AA320">
        <f>VLOOKUP(SpaceTypesTable[[#This Row],[Lookup]],VentilationStandardsTable[],7,FALSE)</f>
        <v>0</v>
      </c>
      <c r="AB320">
        <v>92.94</v>
      </c>
      <c r="AC320" t="s">
        <v>1974</v>
      </c>
      <c r="AD320" t="s">
        <v>2106</v>
      </c>
      <c r="AE320">
        <v>4.4600000000000001E-2</v>
      </c>
      <c r="AF320" t="s">
        <v>2010</v>
      </c>
      <c r="AH320" t="s">
        <v>997</v>
      </c>
      <c r="AI320" t="s">
        <v>997</v>
      </c>
      <c r="AJ320" t="s">
        <v>997</v>
      </c>
      <c r="AL320">
        <v>0.34000000000000008</v>
      </c>
      <c r="AM320">
        <v>0</v>
      </c>
      <c r="AN320">
        <v>0.5</v>
      </c>
      <c r="AO320">
        <v>0</v>
      </c>
      <c r="AP320" t="s">
        <v>2067</v>
      </c>
      <c r="AQ320" t="s">
        <v>2035</v>
      </c>
      <c r="AR320" t="s">
        <v>2049</v>
      </c>
      <c r="AS320">
        <v>159.5</v>
      </c>
      <c r="AT320">
        <v>21269</v>
      </c>
      <c r="AU320">
        <f>IF(SpaceTypesTable[[#This Row],[Peak Flow Rate (gal/h)]]=0,"",SpaceTypesTable[[#This Row],[Peak Flow Rate (gal/h)]]/SpaceTypesTable[[#This Row],[area (ft^2)]])</f>
        <v>7.4991772062626355E-3</v>
      </c>
      <c r="AV320">
        <v>43.3</v>
      </c>
      <c r="AW320">
        <v>0.2</v>
      </c>
      <c r="AX320">
        <v>0.05</v>
      </c>
      <c r="AY320" t="s">
        <v>2124</v>
      </c>
      <c r="BE320" t="str">
        <f t="shared" si="27"/>
        <v/>
      </c>
    </row>
    <row r="321" spans="1:57">
      <c r="A321" t="s">
        <v>301</v>
      </c>
      <c r="B321">
        <v>522</v>
      </c>
      <c r="C321" t="s">
        <v>2144</v>
      </c>
      <c r="D321" t="s">
        <v>790</v>
      </c>
      <c r="E321" t="s">
        <v>799</v>
      </c>
      <c r="F321" t="s">
        <v>832</v>
      </c>
      <c r="G321" t="s">
        <v>1033</v>
      </c>
      <c r="K321" t="str">
        <f>SpaceTypesTable[[#This Row],[Lighting Standard]]&amp;SpaceTypesTable[[#This Row],[Lighting Primary Space Type]]&amp;SpaceTypesTable[[#This Row],[Lighting Secondary Space Type]]</f>
        <v/>
      </c>
      <c r="N321">
        <v>1.06</v>
      </c>
      <c r="Q321">
        <v>0</v>
      </c>
      <c r="R321">
        <v>0.37</v>
      </c>
      <c r="S321">
        <v>0.2</v>
      </c>
      <c r="T321" t="s">
        <v>1950</v>
      </c>
      <c r="U321" t="s">
        <v>636</v>
      </c>
      <c r="V321" t="s">
        <v>592</v>
      </c>
      <c r="W321" t="s">
        <v>599</v>
      </c>
      <c r="X321" s="70" t="str">
        <f>SpaceTypesTable[[#This Row],[Ventilation Standard]]&amp;SpaceTypesTable[[#This Row],[Ventilation Primary Space Type]]&amp;SpaceTypesTable[[#This Row],[Ventilation Secondary Space Type]]</f>
        <v>ASHRAE 62.1-1999Sports and AmusementPlaying floors (gymnasium)</v>
      </c>
      <c r="Y321">
        <f>VLOOKUP(SpaceTypesTable[[#This Row],[Lookup]],VentilationStandardsTable[],6,FALSE)</f>
        <v>0</v>
      </c>
      <c r="Z321">
        <f>VLOOKUP(SpaceTypesTable[[#This Row],[Lookup]],VentilationStandardsTable[],5,FALSE)</f>
        <v>20</v>
      </c>
      <c r="AA321">
        <f>VLOOKUP(SpaceTypesTable[[#This Row],[Lookup]],VentilationStandardsTable[],7,FALSE)</f>
        <v>0</v>
      </c>
      <c r="AB321">
        <v>92.94</v>
      </c>
      <c r="AC321" t="s">
        <v>1974</v>
      </c>
      <c r="AD321" t="s">
        <v>2106</v>
      </c>
      <c r="AE321">
        <v>0.22320000000000001</v>
      </c>
      <c r="AF321" t="s">
        <v>2010</v>
      </c>
      <c r="AH321" t="s">
        <v>997</v>
      </c>
      <c r="AI321" t="s">
        <v>997</v>
      </c>
      <c r="AJ321" t="s">
        <v>997</v>
      </c>
      <c r="AL321">
        <v>0.46</v>
      </c>
      <c r="AM321">
        <v>0</v>
      </c>
      <c r="AN321">
        <v>0.5</v>
      </c>
      <c r="AO321">
        <v>0</v>
      </c>
      <c r="AP321" t="s">
        <v>2067</v>
      </c>
      <c r="AQ321" t="s">
        <v>2035</v>
      </c>
      <c r="AR321" t="s">
        <v>2049</v>
      </c>
      <c r="AS321">
        <v>159.5</v>
      </c>
      <c r="AT321">
        <v>21269</v>
      </c>
      <c r="AU321">
        <f>IF(SpaceTypesTable[[#This Row],[Peak Flow Rate (gal/h)]]=0,"",SpaceTypesTable[[#This Row],[Peak Flow Rate (gal/h)]]/SpaceTypesTable[[#This Row],[area (ft^2)]])</f>
        <v>7.4991772062626355E-3</v>
      </c>
      <c r="AV321">
        <v>43.3</v>
      </c>
      <c r="AW321">
        <v>0.2</v>
      </c>
      <c r="AX321">
        <v>0.05</v>
      </c>
      <c r="AY321" t="s">
        <v>2124</v>
      </c>
      <c r="BE321" t="str">
        <f t="shared" si="27"/>
        <v/>
      </c>
    </row>
    <row r="322" spans="1:57">
      <c r="A322" t="s">
        <v>176</v>
      </c>
      <c r="B322">
        <v>283</v>
      </c>
      <c r="C322" t="s">
        <v>2145</v>
      </c>
      <c r="D322" t="s">
        <v>790</v>
      </c>
      <c r="E322" t="s">
        <v>799</v>
      </c>
      <c r="F322" t="s">
        <v>832</v>
      </c>
      <c r="G322" t="s">
        <v>1033</v>
      </c>
      <c r="H322" t="s">
        <v>745</v>
      </c>
      <c r="I322" t="s">
        <v>877</v>
      </c>
      <c r="J322" t="s">
        <v>880</v>
      </c>
      <c r="K322" t="str">
        <f>SpaceTypesTable[[#This Row],[Lighting Standard]]&amp;SpaceTypesTable[[#This Row],[Lighting Primary Space Type]]&amp;SpaceTypesTable[[#This Row],[Lighting Secondary Space Type]]</f>
        <v>ASHRAE 90.1-2004Gymnasium/Exercise CenterPlaying Area</v>
      </c>
      <c r="N322">
        <f>VLOOKUP(SpaceTypesTable[[#This Row],[LookupColumn]],InteriorLightingTable[],5,FALSE)</f>
        <v>1.4</v>
      </c>
      <c r="Q322">
        <v>0</v>
      </c>
      <c r="R322">
        <v>0.37</v>
      </c>
      <c r="S322">
        <v>0.2</v>
      </c>
      <c r="T322" t="s">
        <v>1950</v>
      </c>
      <c r="U322" t="s">
        <v>636</v>
      </c>
      <c r="V322" t="s">
        <v>592</v>
      </c>
      <c r="W322" t="s">
        <v>599</v>
      </c>
      <c r="X322" s="70" t="str">
        <f>SpaceTypesTable[[#This Row],[Ventilation Standard]]&amp;SpaceTypesTable[[#This Row],[Ventilation Primary Space Type]]&amp;SpaceTypesTable[[#This Row],[Ventilation Secondary Space Type]]</f>
        <v>ASHRAE 62.1-1999Sports and AmusementPlaying floors (gymnasium)</v>
      </c>
      <c r="Y322">
        <f>VLOOKUP(SpaceTypesTable[[#This Row],[Lookup]],VentilationStandardsTable[],6,FALSE)</f>
        <v>0</v>
      </c>
      <c r="Z322">
        <f>VLOOKUP(SpaceTypesTable[[#This Row],[Lookup]],VentilationStandardsTable[],5,FALSE)</f>
        <v>20</v>
      </c>
      <c r="AA322">
        <f>VLOOKUP(SpaceTypesTable[[#This Row],[Lookup]],VentilationStandardsTable[],7,FALSE)</f>
        <v>0</v>
      </c>
      <c r="AB322">
        <v>92.94</v>
      </c>
      <c r="AC322" t="s">
        <v>1974</v>
      </c>
      <c r="AD322" t="s">
        <v>2106</v>
      </c>
      <c r="AE322">
        <v>5.9499999999999997E-2</v>
      </c>
      <c r="AF322" t="s">
        <v>2010</v>
      </c>
      <c r="AH322" t="s">
        <v>997</v>
      </c>
      <c r="AI322" t="s">
        <v>997</v>
      </c>
      <c r="AJ322" t="s">
        <v>997</v>
      </c>
      <c r="AL322">
        <v>0.46</v>
      </c>
      <c r="AM322">
        <v>0</v>
      </c>
      <c r="AN322">
        <v>0.5</v>
      </c>
      <c r="AO322">
        <v>0</v>
      </c>
      <c r="AP322" t="s">
        <v>2067</v>
      </c>
      <c r="AQ322" t="s">
        <v>2035</v>
      </c>
      <c r="AR322" t="s">
        <v>2049</v>
      </c>
      <c r="AS322">
        <v>159.5</v>
      </c>
      <c r="AT322">
        <v>21269</v>
      </c>
      <c r="AU322">
        <f>IF(SpaceTypesTable[[#This Row],[Peak Flow Rate (gal/h)]]=0,"",SpaceTypesTable[[#This Row],[Peak Flow Rate (gal/h)]]/SpaceTypesTable[[#This Row],[area (ft^2)]])</f>
        <v>7.4991772062626355E-3</v>
      </c>
      <c r="AV322">
        <v>43.3</v>
      </c>
      <c r="AW322">
        <v>0.2</v>
      </c>
      <c r="AX322">
        <v>0.05</v>
      </c>
      <c r="AY322" t="s">
        <v>2124</v>
      </c>
      <c r="BE322" t="str">
        <f t="shared" si="27"/>
        <v/>
      </c>
    </row>
    <row r="323" spans="1:57">
      <c r="A323" t="s">
        <v>103</v>
      </c>
      <c r="B323">
        <v>174</v>
      </c>
      <c r="C323" t="s">
        <v>2146</v>
      </c>
      <c r="D323" t="s">
        <v>791</v>
      </c>
      <c r="E323" t="s">
        <v>799</v>
      </c>
      <c r="F323" s="70" t="s">
        <v>832</v>
      </c>
      <c r="G323" t="s">
        <v>1033</v>
      </c>
      <c r="H323" t="s">
        <v>987</v>
      </c>
      <c r="I323" t="s">
        <v>877</v>
      </c>
      <c r="J323" t="s">
        <v>880</v>
      </c>
      <c r="K323" t="str">
        <f>SpaceTypesTable[[#This Row],[Lighting Standard]]&amp;SpaceTypesTable[[#This Row],[Lighting Primary Space Type]]&amp;SpaceTypesTable[[#This Row],[Lighting Secondary Space Type]]</f>
        <v>ASHRAE 189.1-2009Gymnasium/Exercise CenterPlaying Area</v>
      </c>
      <c r="N323">
        <f>VLOOKUP(SpaceTypesTable[[#This Row],[LookupColumn]],InteriorLightingTable[],5,FALSE)</f>
        <v>1.26</v>
      </c>
      <c r="Q323">
        <v>0</v>
      </c>
      <c r="R323">
        <v>0.37</v>
      </c>
      <c r="S323">
        <v>0.2</v>
      </c>
      <c r="T323" t="s">
        <v>1950</v>
      </c>
      <c r="U323" t="s">
        <v>636</v>
      </c>
      <c r="V323" t="s">
        <v>592</v>
      </c>
      <c r="W323" t="s">
        <v>599</v>
      </c>
      <c r="X323" s="70" t="str">
        <f>SpaceTypesTable[[#This Row],[Ventilation Standard]]&amp;SpaceTypesTable[[#This Row],[Ventilation Primary Space Type]]&amp;SpaceTypesTable[[#This Row],[Ventilation Secondary Space Type]]</f>
        <v>ASHRAE 62.1-1999Sports and AmusementPlaying floors (gymnasium)</v>
      </c>
      <c r="Y323">
        <f>VLOOKUP(SpaceTypesTable[[#This Row],[Lookup]],VentilationStandardsTable[],6,FALSE)</f>
        <v>0</v>
      </c>
      <c r="Z323">
        <f>VLOOKUP(SpaceTypesTable[[#This Row],[Lookup]],VentilationStandardsTable[],5,FALSE)</f>
        <v>20</v>
      </c>
      <c r="AA323">
        <f>VLOOKUP(SpaceTypesTable[[#This Row],[Lookup]],VentilationStandardsTable[],7,FALSE)</f>
        <v>0</v>
      </c>
      <c r="AB323">
        <v>92.94</v>
      </c>
      <c r="AC323" t="s">
        <v>1974</v>
      </c>
      <c r="AD323" t="s">
        <v>2106</v>
      </c>
      <c r="AE323">
        <v>5.9499999999999997E-2</v>
      </c>
      <c r="AF323" t="s">
        <v>2010</v>
      </c>
      <c r="AH323" t="s">
        <v>997</v>
      </c>
      <c r="AI323" t="s">
        <v>997</v>
      </c>
      <c r="AJ323" t="s">
        <v>997</v>
      </c>
      <c r="AL323">
        <v>0.34000000000000008</v>
      </c>
      <c r="AM323">
        <v>0</v>
      </c>
      <c r="AN323">
        <v>0.5</v>
      </c>
      <c r="AO323">
        <v>0</v>
      </c>
      <c r="AP323" t="s">
        <v>2067</v>
      </c>
      <c r="AQ323" t="s">
        <v>2035</v>
      </c>
      <c r="AR323" t="s">
        <v>2049</v>
      </c>
      <c r="AS323">
        <v>159.5</v>
      </c>
      <c r="AT323">
        <v>21269</v>
      </c>
      <c r="AU323">
        <f>IF(SpaceTypesTable[[#This Row],[Peak Flow Rate (gal/h)]]=0,"",SpaceTypesTable[[#This Row],[Peak Flow Rate (gal/h)]]/SpaceTypesTable[[#This Row],[area (ft^2)]])</f>
        <v>7.4991772062626355E-3</v>
      </c>
      <c r="AV323">
        <v>43.3</v>
      </c>
      <c r="AW323">
        <v>0.2</v>
      </c>
      <c r="AX323">
        <v>0.05</v>
      </c>
      <c r="AY323" t="s">
        <v>2124</v>
      </c>
      <c r="BE323" t="str">
        <f t="shared" si="27"/>
        <v/>
      </c>
    </row>
    <row r="324" spans="1:57">
      <c r="A324" t="s">
        <v>479</v>
      </c>
      <c r="B324">
        <v>233</v>
      </c>
      <c r="C324" t="s">
        <v>2146</v>
      </c>
      <c r="D324" t="s">
        <v>792</v>
      </c>
      <c r="E324" t="s">
        <v>799</v>
      </c>
      <c r="F324" t="s">
        <v>832</v>
      </c>
      <c r="G324" t="s">
        <v>1033</v>
      </c>
      <c r="H324" t="s">
        <v>987</v>
      </c>
      <c r="I324" t="s">
        <v>877</v>
      </c>
      <c r="J324" t="s">
        <v>880</v>
      </c>
      <c r="K324" t="str">
        <f>SpaceTypesTable[[#This Row],[Lighting Standard]]&amp;SpaceTypesTable[[#This Row],[Lighting Primary Space Type]]&amp;SpaceTypesTable[[#This Row],[Lighting Secondary Space Type]]</f>
        <v>ASHRAE 189.1-2009Gymnasium/Exercise CenterPlaying Area</v>
      </c>
      <c r="N324">
        <f>VLOOKUP(SpaceTypesTable[[#This Row],[LookupColumn]],InteriorLightingTable[],5,FALSE)</f>
        <v>1.26</v>
      </c>
      <c r="Q324">
        <v>0</v>
      </c>
      <c r="R324">
        <v>0.37</v>
      </c>
      <c r="S324">
        <v>0.2</v>
      </c>
      <c r="T324" t="s">
        <v>1950</v>
      </c>
      <c r="U324" t="s">
        <v>636</v>
      </c>
      <c r="V324" t="s">
        <v>592</v>
      </c>
      <c r="W324" t="s">
        <v>599</v>
      </c>
      <c r="X324" s="70" t="str">
        <f>SpaceTypesTable[[#This Row],[Ventilation Standard]]&amp;SpaceTypesTable[[#This Row],[Ventilation Primary Space Type]]&amp;SpaceTypesTable[[#This Row],[Ventilation Secondary Space Type]]</f>
        <v>ASHRAE 62.1-1999Sports and AmusementPlaying floors (gymnasium)</v>
      </c>
      <c r="Y324">
        <f>VLOOKUP(SpaceTypesTable[[#This Row],[Lookup]],VentilationStandardsTable[],6,FALSE)</f>
        <v>0</v>
      </c>
      <c r="Z324">
        <f>VLOOKUP(SpaceTypesTable[[#This Row],[Lookup]],VentilationStandardsTable[],5,FALSE)</f>
        <v>20</v>
      </c>
      <c r="AA324">
        <f>VLOOKUP(SpaceTypesTable[[#This Row],[Lookup]],VentilationStandardsTable[],7,FALSE)</f>
        <v>0</v>
      </c>
      <c r="AB324">
        <v>92.94</v>
      </c>
      <c r="AC324" t="s">
        <v>1974</v>
      </c>
      <c r="AD324" t="s">
        <v>2106</v>
      </c>
      <c r="AE324">
        <v>4.4600000000000001E-2</v>
      </c>
      <c r="AF324" t="s">
        <v>2010</v>
      </c>
      <c r="AH324" t="s">
        <v>997</v>
      </c>
      <c r="AI324" t="s">
        <v>997</v>
      </c>
      <c r="AJ324" t="s">
        <v>997</v>
      </c>
      <c r="AL324">
        <v>0.34000000000000008</v>
      </c>
      <c r="AM324">
        <v>0</v>
      </c>
      <c r="AN324">
        <v>0.5</v>
      </c>
      <c r="AO324">
        <v>0</v>
      </c>
      <c r="AP324" t="s">
        <v>2067</v>
      </c>
      <c r="AQ324" t="s">
        <v>2035</v>
      </c>
      <c r="AR324" t="s">
        <v>2049</v>
      </c>
      <c r="AS324">
        <v>159.5</v>
      </c>
      <c r="AT324">
        <v>21269</v>
      </c>
      <c r="AU324">
        <f>IF(SpaceTypesTable[[#This Row],[Peak Flow Rate (gal/h)]]=0,"",SpaceTypesTable[[#This Row],[Peak Flow Rate (gal/h)]]/SpaceTypesTable[[#This Row],[area (ft^2)]])</f>
        <v>7.4991772062626355E-3</v>
      </c>
      <c r="AV324">
        <v>43.3</v>
      </c>
      <c r="AW324">
        <v>0.2</v>
      </c>
      <c r="AX324">
        <v>0.05</v>
      </c>
      <c r="AY324" t="s">
        <v>2124</v>
      </c>
      <c r="BE324" t="str">
        <f t="shared" si="27"/>
        <v/>
      </c>
    </row>
    <row r="325" spans="1:57">
      <c r="A325" t="s">
        <v>427</v>
      </c>
      <c r="B325">
        <v>343</v>
      </c>
      <c r="C325" t="s">
        <v>2143</v>
      </c>
      <c r="D325" t="s">
        <v>790</v>
      </c>
      <c r="E325" t="s">
        <v>799</v>
      </c>
      <c r="F325" t="s">
        <v>832</v>
      </c>
      <c r="G325" t="s">
        <v>1033</v>
      </c>
      <c r="K325" t="str">
        <f>SpaceTypesTable[[#This Row],[Lighting Standard]]&amp;SpaceTypesTable[[#This Row],[Lighting Primary Space Type]]&amp;SpaceTypesTable[[#This Row],[Lighting Secondary Space Type]]</f>
        <v/>
      </c>
      <c r="N325">
        <v>0.80000000000000016</v>
      </c>
      <c r="Q325">
        <v>0</v>
      </c>
      <c r="R325">
        <v>0.37</v>
      </c>
      <c r="S325">
        <v>0.2</v>
      </c>
      <c r="T325" t="s">
        <v>1950</v>
      </c>
      <c r="U325" t="s">
        <v>636</v>
      </c>
      <c r="V325" t="s">
        <v>592</v>
      </c>
      <c r="W325" t="s">
        <v>599</v>
      </c>
      <c r="X325" s="70" t="str">
        <f>SpaceTypesTable[[#This Row],[Ventilation Standard]]&amp;SpaceTypesTable[[#This Row],[Ventilation Primary Space Type]]&amp;SpaceTypesTable[[#This Row],[Ventilation Secondary Space Type]]</f>
        <v>ASHRAE 62.1-1999Sports and AmusementPlaying floors (gymnasium)</v>
      </c>
      <c r="Y325">
        <f>VLOOKUP(SpaceTypesTable[[#This Row],[Lookup]],VentilationStandardsTable[],6,FALSE)</f>
        <v>0</v>
      </c>
      <c r="Z325">
        <f>VLOOKUP(SpaceTypesTable[[#This Row],[Lookup]],VentilationStandardsTable[],5,FALSE)</f>
        <v>20</v>
      </c>
      <c r="AA325">
        <f>VLOOKUP(SpaceTypesTable[[#This Row],[Lookup]],VentilationStandardsTable[],7,FALSE)</f>
        <v>0</v>
      </c>
      <c r="AB325">
        <v>92.94</v>
      </c>
      <c r="AC325" t="s">
        <v>1974</v>
      </c>
      <c r="AD325" t="s">
        <v>2106</v>
      </c>
      <c r="AE325">
        <v>0.22320000000000001</v>
      </c>
      <c r="AF325" t="s">
        <v>2010</v>
      </c>
      <c r="AH325" t="s">
        <v>997</v>
      </c>
      <c r="AI325" t="s">
        <v>997</v>
      </c>
      <c r="AJ325" t="s">
        <v>997</v>
      </c>
      <c r="AL325">
        <v>0.46</v>
      </c>
      <c r="AM325">
        <v>0</v>
      </c>
      <c r="AN325">
        <v>0.5</v>
      </c>
      <c r="AO325">
        <v>0</v>
      </c>
      <c r="AP325" t="s">
        <v>2067</v>
      </c>
      <c r="AQ325" t="s">
        <v>2035</v>
      </c>
      <c r="AR325" t="s">
        <v>2049</v>
      </c>
      <c r="AS325">
        <v>159.5</v>
      </c>
      <c r="AT325">
        <v>21269</v>
      </c>
      <c r="AU325">
        <f>IF(SpaceTypesTable[[#This Row],[Peak Flow Rate (gal/h)]]=0,"",SpaceTypesTable[[#This Row],[Peak Flow Rate (gal/h)]]/SpaceTypesTable[[#This Row],[area (ft^2)]])</f>
        <v>7.4991772062626355E-3</v>
      </c>
      <c r="AV325">
        <v>43.3</v>
      </c>
      <c r="AW325">
        <v>0.2</v>
      </c>
      <c r="AX325">
        <v>0.05</v>
      </c>
      <c r="AY325" t="s">
        <v>2124</v>
      </c>
      <c r="BE325" t="str">
        <f t="shared" si="27"/>
        <v/>
      </c>
    </row>
    <row r="326" spans="1:57">
      <c r="C326" t="s">
        <v>2213</v>
      </c>
      <c r="D326" t="s">
        <v>790</v>
      </c>
      <c r="E326" t="s">
        <v>796</v>
      </c>
      <c r="F326" t="s">
        <v>832</v>
      </c>
      <c r="G326" t="s">
        <v>1033</v>
      </c>
      <c r="H326" t="s">
        <v>2195</v>
      </c>
      <c r="I326" t="s">
        <v>2426</v>
      </c>
      <c r="J326" t="s">
        <v>880</v>
      </c>
      <c r="K326" t="str">
        <f>SpaceTypesTable[[#This Row],[Lighting Standard]]&amp;SpaceTypesTable[[#This Row],[Lighting Primary Space Type]]&amp;SpaceTypesTable[[#This Row],[Lighting Secondary Space Type]]</f>
        <v>ASHRAE 90.1-2010Gymnasium/Fitness CenterPlaying Area</v>
      </c>
      <c r="N326">
        <f>VLOOKUP(SpaceTypesTable[[#This Row],[LookupColumn]],InteriorLightingTable[],5,FALSE)</f>
        <v>1.2</v>
      </c>
      <c r="Q326">
        <v>0</v>
      </c>
      <c r="R326">
        <v>0.37</v>
      </c>
      <c r="S326">
        <v>0.2</v>
      </c>
      <c r="T326" t="s">
        <v>1947</v>
      </c>
      <c r="U326" t="s">
        <v>638</v>
      </c>
      <c r="V326" t="s">
        <v>2161</v>
      </c>
      <c r="W326" t="s">
        <v>2193</v>
      </c>
      <c r="X326" s="70" t="str">
        <f>SpaceTypesTable[[#This Row],[Ventilation Standard]]&amp;SpaceTypesTable[[#This Row],[Ventilation Primary Space Type]]&amp;SpaceTypesTable[[#This Row],[Ventilation Secondary Space Type]]</f>
        <v>ASHRAE 62.1-2007Sports and EntertainmentGym, stadium (play area)</v>
      </c>
      <c r="Y326">
        <f>VLOOKUP(SpaceTypesTable[[#This Row],[Lookup]],VentilationStandardsTable[],6,FALSE)</f>
        <v>0.3</v>
      </c>
      <c r="Z326">
        <f>VLOOKUP(SpaceTypesTable[[#This Row],[Lookup]],VentilationStandardsTable[],5,FALSE)</f>
        <v>0</v>
      </c>
      <c r="AA326">
        <f>VLOOKUP(SpaceTypesTable[[#This Row],[Lookup]],VentilationStandardsTable[],7,FALSE)</f>
        <v>0</v>
      </c>
      <c r="AB326">
        <v>27.9</v>
      </c>
      <c r="AC326" t="s">
        <v>1979</v>
      </c>
      <c r="AD326" t="s">
        <v>2103</v>
      </c>
      <c r="AE326">
        <v>4.4600000000000001E-2</v>
      </c>
      <c r="AF326" t="s">
        <v>2007</v>
      </c>
      <c r="AH326" t="s">
        <v>997</v>
      </c>
      <c r="AI326" t="s">
        <v>997</v>
      </c>
      <c r="AJ326" t="s">
        <v>997</v>
      </c>
      <c r="AL326">
        <v>0.34000000000000008</v>
      </c>
      <c r="AM326">
        <v>0</v>
      </c>
      <c r="AN326">
        <v>0.5</v>
      </c>
      <c r="AO326">
        <v>0</v>
      </c>
      <c r="AP326" t="s">
        <v>2064</v>
      </c>
      <c r="AQ326" t="s">
        <v>2032</v>
      </c>
      <c r="AR326" t="s">
        <v>2046</v>
      </c>
      <c r="AU326" t="s">
        <v>997</v>
      </c>
      <c r="BE326" t="s">
        <v>997</v>
      </c>
    </row>
    <row r="327" spans="1:57">
      <c r="C327" t="s">
        <v>2213</v>
      </c>
      <c r="D327" t="s">
        <v>790</v>
      </c>
      <c r="E327" t="s">
        <v>799</v>
      </c>
      <c r="F327" t="s">
        <v>832</v>
      </c>
      <c r="G327" t="s">
        <v>1033</v>
      </c>
      <c r="H327" t="s">
        <v>2195</v>
      </c>
      <c r="I327" t="s">
        <v>2426</v>
      </c>
      <c r="J327" t="s">
        <v>880</v>
      </c>
      <c r="K327" t="str">
        <f>SpaceTypesTable[[#This Row],[Lighting Standard]]&amp;SpaceTypesTable[[#This Row],[Lighting Primary Space Type]]&amp;SpaceTypesTable[[#This Row],[Lighting Secondary Space Type]]</f>
        <v>ASHRAE 90.1-2010Gymnasium/Fitness CenterPlaying Area</v>
      </c>
      <c r="N327">
        <f>VLOOKUP(SpaceTypesTable[[#This Row],[LookupColumn]],InteriorLightingTable[],5,FALSE)</f>
        <v>1.2</v>
      </c>
      <c r="Q327">
        <v>0</v>
      </c>
      <c r="R327">
        <v>0.37</v>
      </c>
      <c r="S327">
        <v>0.2</v>
      </c>
      <c r="T327" t="s">
        <v>1950</v>
      </c>
      <c r="U327" t="s">
        <v>638</v>
      </c>
      <c r="V327" t="s">
        <v>2161</v>
      </c>
      <c r="W327" t="s">
        <v>2193</v>
      </c>
      <c r="X327" s="70" t="str">
        <f>SpaceTypesTable[[#This Row],[Ventilation Standard]]&amp;SpaceTypesTable[[#This Row],[Ventilation Primary Space Type]]&amp;SpaceTypesTable[[#This Row],[Ventilation Secondary Space Type]]</f>
        <v>ASHRAE 62.1-2007Sports and EntertainmentGym, stadium (play area)</v>
      </c>
      <c r="Y327">
        <f>VLOOKUP(SpaceTypesTable[[#This Row],[Lookup]],VentilationStandardsTable[],6,FALSE)</f>
        <v>0.3</v>
      </c>
      <c r="Z327">
        <f>VLOOKUP(SpaceTypesTable[[#This Row],[Lookup]],VentilationStandardsTable[],5,FALSE)</f>
        <v>0</v>
      </c>
      <c r="AA327">
        <f>VLOOKUP(SpaceTypesTable[[#This Row],[Lookup]],VentilationStandardsTable[],7,FALSE)</f>
        <v>0</v>
      </c>
      <c r="AB327">
        <v>92.94</v>
      </c>
      <c r="AC327" t="s">
        <v>1974</v>
      </c>
      <c r="AD327" t="s">
        <v>2106</v>
      </c>
      <c r="AE327">
        <v>4.4600000000000001E-2</v>
      </c>
      <c r="AF327" t="s">
        <v>2010</v>
      </c>
      <c r="AH327" t="s">
        <v>997</v>
      </c>
      <c r="AI327" t="s">
        <v>997</v>
      </c>
      <c r="AJ327" t="s">
        <v>997</v>
      </c>
      <c r="AL327">
        <v>0.34000000000000008</v>
      </c>
      <c r="AM327">
        <v>0</v>
      </c>
      <c r="AN327">
        <v>0.5</v>
      </c>
      <c r="AO327">
        <v>0</v>
      </c>
      <c r="AP327" t="s">
        <v>2067</v>
      </c>
      <c r="AQ327" t="s">
        <v>2035</v>
      </c>
      <c r="AR327" t="s">
        <v>2049</v>
      </c>
      <c r="AS327">
        <v>159.5</v>
      </c>
      <c r="AT327">
        <v>21269</v>
      </c>
      <c r="AU327">
        <v>7.4991772062626355E-3</v>
      </c>
      <c r="AV327">
        <v>43.3</v>
      </c>
      <c r="AW327">
        <v>0.2</v>
      </c>
      <c r="AX327">
        <v>0.05</v>
      </c>
      <c r="AY327" t="s">
        <v>2124</v>
      </c>
      <c r="BE327" t="s">
        <v>997</v>
      </c>
    </row>
    <row r="328" spans="1:57">
      <c r="C328" t="s">
        <v>2147</v>
      </c>
      <c r="D328" t="s">
        <v>790</v>
      </c>
      <c r="E328" t="s">
        <v>793</v>
      </c>
      <c r="F328" s="70" t="s">
        <v>841</v>
      </c>
      <c r="G328" t="s">
        <v>1027</v>
      </c>
      <c r="H328" t="s">
        <v>746</v>
      </c>
      <c r="I328" t="s">
        <v>872</v>
      </c>
      <c r="J328" t="s">
        <v>868</v>
      </c>
      <c r="K328" t="str">
        <f>SpaceTypesTable[[#This Row],[Lighting Standard]]&amp;SpaceTypesTable[[#This Row],[Lighting Primary Space Type]]&amp;SpaceTypesTable[[#This Row],[Lighting Secondary Space Type]]</f>
        <v>ASHRAE 90.1-2007Corridor/TransitionFor Hospital</v>
      </c>
      <c r="N328">
        <f>VLOOKUP(SpaceTypesTable[[#This Row],[LookupColumn]],InteriorLightingTable[],5,FALSE)</f>
        <v>1</v>
      </c>
      <c r="Q328">
        <v>0</v>
      </c>
      <c r="R328">
        <v>0.7</v>
      </c>
      <c r="S328">
        <v>0.2</v>
      </c>
      <c r="T328" t="s">
        <v>1946</v>
      </c>
      <c r="U328" t="s">
        <v>637</v>
      </c>
      <c r="V328" t="s">
        <v>751</v>
      </c>
      <c r="W328" t="s">
        <v>624</v>
      </c>
      <c r="X328" s="70" t="str">
        <f>SpaceTypesTable[[#This Row],[Ventilation Standard]]&amp;SpaceTypesTable[[#This Row],[Ventilation Primary Space Type]]&amp;SpaceTypesTable[[#This Row],[Ventilation Secondary Space Type]]</f>
        <v>ASHRAE 62.1-2004GeneralCorridors</v>
      </c>
      <c r="Y328">
        <f>VLOOKUP(SpaceTypesTable[[#This Row],[Lookup]],VentilationStandardsTable[],6,FALSE)</f>
        <v>0.06</v>
      </c>
      <c r="Z328">
        <f>VLOOKUP(SpaceTypesTable[[#This Row],[Lookup]],VentilationStandardsTable[],5,FALSE)</f>
        <v>0</v>
      </c>
      <c r="AA328">
        <f>VLOOKUP(SpaceTypesTable[[#This Row],[Lookup]],VentilationStandardsTable[],7,FALSE)</f>
        <v>0</v>
      </c>
      <c r="AB328">
        <v>0</v>
      </c>
      <c r="AC328" t="s">
        <v>1981</v>
      </c>
      <c r="AD328" t="s">
        <v>1988</v>
      </c>
      <c r="AE328">
        <v>4.4600000000000001E-2</v>
      </c>
      <c r="AF328" t="s">
        <v>2006</v>
      </c>
      <c r="AH328" t="s">
        <v>997</v>
      </c>
      <c r="AI328" t="s">
        <v>997</v>
      </c>
      <c r="AJ328" t="s">
        <v>997</v>
      </c>
      <c r="AL328">
        <v>0.28999999999999998</v>
      </c>
      <c r="AM328">
        <v>0</v>
      </c>
      <c r="AN328">
        <v>0.5</v>
      </c>
      <c r="AO328">
        <v>0</v>
      </c>
      <c r="AP328" t="s">
        <v>1925</v>
      </c>
      <c r="AQ328" t="s">
        <v>2031</v>
      </c>
      <c r="AR328" t="s">
        <v>2045</v>
      </c>
      <c r="AU328" t="str">
        <f>IF(SpaceTypesTable[[#This Row],[Peak Flow Rate (gal/h)]]=0,"",SpaceTypesTable[[#This Row],[Peak Flow Rate (gal/h)]]/SpaceTypesTable[[#This Row],[area (ft^2)]])</f>
        <v/>
      </c>
      <c r="BE328" t="str">
        <f t="shared" ref="BE328:BE333" si="28">IF(ISBLANK(BD328),"",BD328/(BA328/AZ328))</f>
        <v/>
      </c>
    </row>
    <row r="329" spans="1:57">
      <c r="A329" t="s">
        <v>465</v>
      </c>
      <c r="B329">
        <v>82</v>
      </c>
      <c r="C329" t="s">
        <v>2144</v>
      </c>
      <c r="D329" t="s">
        <v>790</v>
      </c>
      <c r="E329" t="s">
        <v>793</v>
      </c>
      <c r="F329" t="s">
        <v>841</v>
      </c>
      <c r="G329" t="s">
        <v>1027</v>
      </c>
      <c r="K329" t="str">
        <f>SpaceTypesTable[[#This Row],[Lighting Standard]]&amp;SpaceTypesTable[[#This Row],[Lighting Primary Space Type]]&amp;SpaceTypesTable[[#This Row],[Lighting Secondary Space Type]]</f>
        <v/>
      </c>
      <c r="N329">
        <v>0.80000000000000016</v>
      </c>
      <c r="Q329">
        <v>0</v>
      </c>
      <c r="R329">
        <v>0.7</v>
      </c>
      <c r="S329">
        <v>0.2</v>
      </c>
      <c r="T329" t="s">
        <v>1946</v>
      </c>
      <c r="U329" t="s">
        <v>636</v>
      </c>
      <c r="V329" t="s">
        <v>569</v>
      </c>
      <c r="W329" t="s">
        <v>570</v>
      </c>
      <c r="X329" s="70" t="str">
        <f>SpaceTypesTable[[#This Row],[Ventilation Standard]]&amp;SpaceTypesTable[[#This Row],[Ventilation Primary Space Type]]&amp;SpaceTypesTable[[#This Row],[Ventilation Secondary Space Type]]</f>
        <v>ASHRAE 62.1-1999Public SpacesCorridors and utilities</v>
      </c>
      <c r="Y329">
        <f>VLOOKUP(SpaceTypesTable[[#This Row],[Lookup]],VentilationStandardsTable[],6,FALSE)</f>
        <v>0.05</v>
      </c>
      <c r="Z329">
        <f>VLOOKUP(SpaceTypesTable[[#This Row],[Lookup]],VentilationStandardsTable[],5,FALSE)</f>
        <v>0</v>
      </c>
      <c r="AA329">
        <f>VLOOKUP(SpaceTypesTable[[#This Row],[Lookup]],VentilationStandardsTable[],7,FALSE)</f>
        <v>0</v>
      </c>
      <c r="AB329">
        <v>0</v>
      </c>
      <c r="AC329" t="s">
        <v>1981</v>
      </c>
      <c r="AD329" t="s">
        <v>1988</v>
      </c>
      <c r="AE329">
        <v>0.22320000000000001</v>
      </c>
      <c r="AF329" t="s">
        <v>2006</v>
      </c>
      <c r="AH329" t="s">
        <v>997</v>
      </c>
      <c r="AI329" t="s">
        <v>997</v>
      </c>
      <c r="AJ329" t="s">
        <v>997</v>
      </c>
      <c r="AL329">
        <v>0.40000000000000008</v>
      </c>
      <c r="AM329">
        <v>0</v>
      </c>
      <c r="AN329">
        <v>0.5</v>
      </c>
      <c r="AO329">
        <v>0</v>
      </c>
      <c r="AP329" t="s">
        <v>1925</v>
      </c>
      <c r="AQ329" t="s">
        <v>2031</v>
      </c>
      <c r="AR329" t="s">
        <v>2045</v>
      </c>
      <c r="AU329" t="str">
        <f>IF(SpaceTypesTable[[#This Row],[Peak Flow Rate (gal/h)]]=0,"",SpaceTypesTable[[#This Row],[Peak Flow Rate (gal/h)]]/SpaceTypesTable[[#This Row],[area (ft^2)]])</f>
        <v/>
      </c>
      <c r="BE329" t="str">
        <f t="shared" si="28"/>
        <v/>
      </c>
    </row>
    <row r="330" spans="1:57">
      <c r="A330" t="s">
        <v>196</v>
      </c>
      <c r="B330">
        <v>490</v>
      </c>
      <c r="C330" t="s">
        <v>2145</v>
      </c>
      <c r="D330" t="s">
        <v>790</v>
      </c>
      <c r="E330" t="s">
        <v>793</v>
      </c>
      <c r="F330" t="s">
        <v>841</v>
      </c>
      <c r="G330" t="s">
        <v>1027</v>
      </c>
      <c r="H330" t="s">
        <v>745</v>
      </c>
      <c r="I330" t="s">
        <v>872</v>
      </c>
      <c r="J330" t="s">
        <v>868</v>
      </c>
      <c r="K330" t="str">
        <f>SpaceTypesTable[[#This Row],[Lighting Standard]]&amp;SpaceTypesTable[[#This Row],[Lighting Primary Space Type]]&amp;SpaceTypesTable[[#This Row],[Lighting Secondary Space Type]]</f>
        <v>ASHRAE 90.1-2004Corridor/TransitionFor Hospital</v>
      </c>
      <c r="N330">
        <f>VLOOKUP(SpaceTypesTable[[#This Row],[LookupColumn]],InteriorLightingTable[],5,FALSE)</f>
        <v>1</v>
      </c>
      <c r="Q330">
        <v>0</v>
      </c>
      <c r="R330">
        <v>0.7</v>
      </c>
      <c r="S330">
        <v>0.2</v>
      </c>
      <c r="T330" t="s">
        <v>1946</v>
      </c>
      <c r="U330" t="s">
        <v>636</v>
      </c>
      <c r="V330" t="s">
        <v>569</v>
      </c>
      <c r="W330" t="s">
        <v>570</v>
      </c>
      <c r="X330" s="70" t="str">
        <f>SpaceTypesTable[[#This Row],[Ventilation Standard]]&amp;SpaceTypesTable[[#This Row],[Ventilation Primary Space Type]]&amp;SpaceTypesTable[[#This Row],[Ventilation Secondary Space Type]]</f>
        <v>ASHRAE 62.1-1999Public SpacesCorridors and utilities</v>
      </c>
      <c r="Y330">
        <f>VLOOKUP(SpaceTypesTable[[#This Row],[Lookup]],VentilationStandardsTable[],6,FALSE)</f>
        <v>0.05</v>
      </c>
      <c r="Z330">
        <f>VLOOKUP(SpaceTypesTable[[#This Row],[Lookup]],VentilationStandardsTable[],5,FALSE)</f>
        <v>0</v>
      </c>
      <c r="AA330">
        <f>VLOOKUP(SpaceTypesTable[[#This Row],[Lookup]],VentilationStandardsTable[],7,FALSE)</f>
        <v>0</v>
      </c>
      <c r="AB330">
        <v>0</v>
      </c>
      <c r="AC330" t="s">
        <v>1981</v>
      </c>
      <c r="AD330" t="s">
        <v>1988</v>
      </c>
      <c r="AE330">
        <v>5.9499999999999997E-2</v>
      </c>
      <c r="AF330" t="s">
        <v>2006</v>
      </c>
      <c r="AH330" t="s">
        <v>997</v>
      </c>
      <c r="AI330" t="s">
        <v>997</v>
      </c>
      <c r="AJ330" t="s">
        <v>997</v>
      </c>
      <c r="AL330">
        <v>0.40000000000000008</v>
      </c>
      <c r="AM330">
        <v>0</v>
      </c>
      <c r="AN330">
        <v>0.5</v>
      </c>
      <c r="AO330">
        <v>0</v>
      </c>
      <c r="AP330" t="s">
        <v>1925</v>
      </c>
      <c r="AQ330" t="s">
        <v>2031</v>
      </c>
      <c r="AR330" t="s">
        <v>2045</v>
      </c>
      <c r="AU330" t="str">
        <f>IF(SpaceTypesTable[[#This Row],[Peak Flow Rate (gal/h)]]=0,"",SpaceTypesTable[[#This Row],[Peak Flow Rate (gal/h)]]/SpaceTypesTable[[#This Row],[area (ft^2)]])</f>
        <v/>
      </c>
      <c r="BE330" t="str">
        <f t="shared" si="28"/>
        <v/>
      </c>
    </row>
    <row r="331" spans="1:57">
      <c r="A331" t="s">
        <v>52</v>
      </c>
      <c r="B331">
        <v>99</v>
      </c>
      <c r="C331" t="s">
        <v>2146</v>
      </c>
      <c r="D331" t="s">
        <v>791</v>
      </c>
      <c r="E331" t="s">
        <v>793</v>
      </c>
      <c r="F331" t="s">
        <v>841</v>
      </c>
      <c r="G331" t="s">
        <v>1027</v>
      </c>
      <c r="H331" t="s">
        <v>987</v>
      </c>
      <c r="I331" t="s">
        <v>872</v>
      </c>
      <c r="J331" t="s">
        <v>868</v>
      </c>
      <c r="K331" t="str">
        <f>SpaceTypesTable[[#This Row],[Lighting Standard]]&amp;SpaceTypesTable[[#This Row],[Lighting Primary Space Type]]&amp;SpaceTypesTable[[#This Row],[Lighting Secondary Space Type]]</f>
        <v>ASHRAE 189.1-2009Corridor/TransitionFor Hospital</v>
      </c>
      <c r="N331">
        <f>VLOOKUP(SpaceTypesTable[[#This Row],[LookupColumn]],InteriorLightingTable[],5,FALSE)</f>
        <v>0.9</v>
      </c>
      <c r="Q331">
        <v>0</v>
      </c>
      <c r="R331">
        <v>0.7</v>
      </c>
      <c r="S331">
        <v>0.2</v>
      </c>
      <c r="T331" t="s">
        <v>1946</v>
      </c>
      <c r="U331" t="s">
        <v>636</v>
      </c>
      <c r="V331" t="s">
        <v>569</v>
      </c>
      <c r="W331" t="s">
        <v>570</v>
      </c>
      <c r="X331" s="70" t="str">
        <f>SpaceTypesTable[[#This Row],[Ventilation Standard]]&amp;SpaceTypesTable[[#This Row],[Ventilation Primary Space Type]]&amp;SpaceTypesTable[[#This Row],[Ventilation Secondary Space Type]]</f>
        <v>ASHRAE 62.1-1999Public SpacesCorridors and utilities</v>
      </c>
      <c r="Y331">
        <f>VLOOKUP(SpaceTypesTable[[#This Row],[Lookup]],VentilationStandardsTable[],6,FALSE)</f>
        <v>0.05</v>
      </c>
      <c r="Z331">
        <f>VLOOKUP(SpaceTypesTable[[#This Row],[Lookup]],VentilationStandardsTable[],5,FALSE)</f>
        <v>0</v>
      </c>
      <c r="AA331">
        <f>VLOOKUP(SpaceTypesTable[[#This Row],[Lookup]],VentilationStandardsTable[],7,FALSE)</f>
        <v>0</v>
      </c>
      <c r="AB331">
        <v>0</v>
      </c>
      <c r="AC331" t="s">
        <v>1981</v>
      </c>
      <c r="AD331" t="s">
        <v>1988</v>
      </c>
      <c r="AE331">
        <v>5.9499999999999997E-2</v>
      </c>
      <c r="AF331" t="s">
        <v>2006</v>
      </c>
      <c r="AH331" t="s">
        <v>997</v>
      </c>
      <c r="AI331" t="s">
        <v>997</v>
      </c>
      <c r="AJ331" t="s">
        <v>997</v>
      </c>
      <c r="AL331">
        <v>0.28999999999999998</v>
      </c>
      <c r="AM331">
        <v>0</v>
      </c>
      <c r="AN331">
        <v>0.5</v>
      </c>
      <c r="AO331">
        <v>0</v>
      </c>
      <c r="AP331" t="s">
        <v>1925</v>
      </c>
      <c r="AQ331" t="s">
        <v>2031</v>
      </c>
      <c r="AR331" t="s">
        <v>2045</v>
      </c>
      <c r="AU331" t="str">
        <f>IF(SpaceTypesTable[[#This Row],[Peak Flow Rate (gal/h)]]=0,"",SpaceTypesTable[[#This Row],[Peak Flow Rate (gal/h)]]/SpaceTypesTable[[#This Row],[area (ft^2)]])</f>
        <v/>
      </c>
      <c r="BE331" t="str">
        <f t="shared" si="28"/>
        <v/>
      </c>
    </row>
    <row r="332" spans="1:57">
      <c r="A332" t="s">
        <v>86</v>
      </c>
      <c r="B332">
        <v>453</v>
      </c>
      <c r="C332" t="s">
        <v>2146</v>
      </c>
      <c r="D332" t="s">
        <v>792</v>
      </c>
      <c r="E332" t="s">
        <v>793</v>
      </c>
      <c r="F332" t="s">
        <v>841</v>
      </c>
      <c r="G332" t="s">
        <v>1027</v>
      </c>
      <c r="H332" t="s">
        <v>987</v>
      </c>
      <c r="I332" t="s">
        <v>872</v>
      </c>
      <c r="J332" t="s">
        <v>868</v>
      </c>
      <c r="K332" t="str">
        <f>SpaceTypesTable[[#This Row],[Lighting Standard]]&amp;SpaceTypesTable[[#This Row],[Lighting Primary Space Type]]&amp;SpaceTypesTable[[#This Row],[Lighting Secondary Space Type]]</f>
        <v>ASHRAE 189.1-2009Corridor/TransitionFor Hospital</v>
      </c>
      <c r="N332">
        <f>VLOOKUP(SpaceTypesTable[[#This Row],[LookupColumn]],InteriorLightingTable[],5,FALSE)</f>
        <v>0.9</v>
      </c>
      <c r="Q332">
        <v>0</v>
      </c>
      <c r="R332">
        <v>0.7</v>
      </c>
      <c r="S332">
        <v>0.2</v>
      </c>
      <c r="T332" t="s">
        <v>1946</v>
      </c>
      <c r="U332" t="s">
        <v>636</v>
      </c>
      <c r="V332" t="s">
        <v>569</v>
      </c>
      <c r="W332" t="s">
        <v>570</v>
      </c>
      <c r="X332" s="70" t="str">
        <f>SpaceTypesTable[[#This Row],[Ventilation Standard]]&amp;SpaceTypesTable[[#This Row],[Ventilation Primary Space Type]]&amp;SpaceTypesTable[[#This Row],[Ventilation Secondary Space Type]]</f>
        <v>ASHRAE 62.1-1999Public SpacesCorridors and utilities</v>
      </c>
      <c r="Y332">
        <f>VLOOKUP(SpaceTypesTable[[#This Row],[Lookup]],VentilationStandardsTable[],6,FALSE)</f>
        <v>0.05</v>
      </c>
      <c r="Z332">
        <f>VLOOKUP(SpaceTypesTable[[#This Row],[Lookup]],VentilationStandardsTable[],5,FALSE)</f>
        <v>0</v>
      </c>
      <c r="AA332">
        <f>VLOOKUP(SpaceTypesTable[[#This Row],[Lookup]],VentilationStandardsTable[],7,FALSE)</f>
        <v>0</v>
      </c>
      <c r="AB332">
        <v>0</v>
      </c>
      <c r="AC332" t="s">
        <v>1981</v>
      </c>
      <c r="AD332" t="s">
        <v>1988</v>
      </c>
      <c r="AE332">
        <v>4.4600000000000001E-2</v>
      </c>
      <c r="AF332" t="s">
        <v>2006</v>
      </c>
      <c r="AH332" t="s">
        <v>997</v>
      </c>
      <c r="AI332" t="s">
        <v>997</v>
      </c>
      <c r="AJ332" t="s">
        <v>997</v>
      </c>
      <c r="AL332">
        <v>0.28999999999999998</v>
      </c>
      <c r="AM332">
        <v>0</v>
      </c>
      <c r="AN332">
        <v>0.5</v>
      </c>
      <c r="AO332">
        <v>0</v>
      </c>
      <c r="AP332" t="s">
        <v>1925</v>
      </c>
      <c r="AQ332" t="s">
        <v>2031</v>
      </c>
      <c r="AR332" t="s">
        <v>2045</v>
      </c>
      <c r="AU332" t="str">
        <f>IF(SpaceTypesTable[[#This Row],[Peak Flow Rate (gal/h)]]=0,"",SpaceTypesTable[[#This Row],[Peak Flow Rate (gal/h)]]/SpaceTypesTable[[#This Row],[area (ft^2)]])</f>
        <v/>
      </c>
      <c r="BE332" t="str">
        <f t="shared" si="28"/>
        <v/>
      </c>
    </row>
    <row r="333" spans="1:57">
      <c r="A333" t="s">
        <v>423</v>
      </c>
      <c r="B333">
        <v>88</v>
      </c>
      <c r="C333" t="s">
        <v>2143</v>
      </c>
      <c r="D333" t="s">
        <v>790</v>
      </c>
      <c r="E333" t="s">
        <v>793</v>
      </c>
      <c r="F333" t="s">
        <v>841</v>
      </c>
      <c r="G333" t="s">
        <v>1027</v>
      </c>
      <c r="K333" t="str">
        <f>SpaceTypesTable[[#This Row],[Lighting Standard]]&amp;SpaceTypesTable[[#This Row],[Lighting Primary Space Type]]&amp;SpaceTypesTable[[#This Row],[Lighting Secondary Space Type]]</f>
        <v/>
      </c>
      <c r="N333">
        <v>0.80000000000000016</v>
      </c>
      <c r="Q333">
        <v>0</v>
      </c>
      <c r="R333">
        <v>0.7</v>
      </c>
      <c r="S333">
        <v>0.2</v>
      </c>
      <c r="T333" t="s">
        <v>1946</v>
      </c>
      <c r="U333" t="s">
        <v>636</v>
      </c>
      <c r="V333" t="s">
        <v>569</v>
      </c>
      <c r="W333" t="s">
        <v>570</v>
      </c>
      <c r="X333" s="70" t="str">
        <f>SpaceTypesTable[[#This Row],[Ventilation Standard]]&amp;SpaceTypesTable[[#This Row],[Ventilation Primary Space Type]]&amp;SpaceTypesTable[[#This Row],[Ventilation Secondary Space Type]]</f>
        <v>ASHRAE 62.1-1999Public SpacesCorridors and utilities</v>
      </c>
      <c r="Y333">
        <f>VLOOKUP(SpaceTypesTable[[#This Row],[Lookup]],VentilationStandardsTable[],6,FALSE)</f>
        <v>0.05</v>
      </c>
      <c r="Z333">
        <f>VLOOKUP(SpaceTypesTable[[#This Row],[Lookup]],VentilationStandardsTable[],5,FALSE)</f>
        <v>0</v>
      </c>
      <c r="AA333">
        <f>VLOOKUP(SpaceTypesTable[[#This Row],[Lookup]],VentilationStandardsTable[],7,FALSE)</f>
        <v>0</v>
      </c>
      <c r="AB333">
        <v>0</v>
      </c>
      <c r="AC333" t="s">
        <v>1981</v>
      </c>
      <c r="AD333" t="s">
        <v>1988</v>
      </c>
      <c r="AE333">
        <v>0.22320000000000001</v>
      </c>
      <c r="AF333" t="s">
        <v>2006</v>
      </c>
      <c r="AH333" t="s">
        <v>997</v>
      </c>
      <c r="AI333" t="s">
        <v>997</v>
      </c>
      <c r="AJ333" t="s">
        <v>997</v>
      </c>
      <c r="AL333">
        <v>0.40000000000000008</v>
      </c>
      <c r="AM333">
        <v>0</v>
      </c>
      <c r="AN333">
        <v>0.5</v>
      </c>
      <c r="AO333">
        <v>0</v>
      </c>
      <c r="AP333" t="s">
        <v>1925</v>
      </c>
      <c r="AQ333" t="s">
        <v>2031</v>
      </c>
      <c r="AR333" t="s">
        <v>2045</v>
      </c>
      <c r="AU333" t="str">
        <f>IF(SpaceTypesTable[[#This Row],[Peak Flow Rate (gal/h)]]=0,"",SpaceTypesTable[[#This Row],[Peak Flow Rate (gal/h)]]/SpaceTypesTable[[#This Row],[area (ft^2)]])</f>
        <v/>
      </c>
      <c r="BE333" t="str">
        <f t="shared" si="28"/>
        <v/>
      </c>
    </row>
    <row r="334" spans="1:57">
      <c r="C334" t="s">
        <v>2213</v>
      </c>
      <c r="D334" t="s">
        <v>790</v>
      </c>
      <c r="E334" t="s">
        <v>793</v>
      </c>
      <c r="F334" s="70" t="s">
        <v>841</v>
      </c>
      <c r="G334" t="s">
        <v>1027</v>
      </c>
      <c r="H334" t="s">
        <v>2195</v>
      </c>
      <c r="I334" t="s">
        <v>872</v>
      </c>
      <c r="J334" t="s">
        <v>868</v>
      </c>
      <c r="K334" t="str">
        <f>SpaceTypesTable[[#This Row],[Lighting Standard]]&amp;SpaceTypesTable[[#This Row],[Lighting Primary Space Type]]&amp;SpaceTypesTable[[#This Row],[Lighting Secondary Space Type]]</f>
        <v>ASHRAE 90.1-2010Corridor/TransitionFor Hospital</v>
      </c>
      <c r="N334">
        <f>VLOOKUP(SpaceTypesTable[[#This Row],[LookupColumn]],InteriorLightingTable[],5,FALSE)</f>
        <v>0.89</v>
      </c>
      <c r="Q334">
        <v>0</v>
      </c>
      <c r="R334">
        <v>0.7</v>
      </c>
      <c r="S334">
        <v>0.2</v>
      </c>
      <c r="T334" t="s">
        <v>1946</v>
      </c>
      <c r="U334" t="s">
        <v>638</v>
      </c>
      <c r="V334" t="s">
        <v>751</v>
      </c>
      <c r="W334" t="s">
        <v>624</v>
      </c>
      <c r="X334" s="70" t="str">
        <f>SpaceTypesTable[[#This Row],[Ventilation Standard]]&amp;SpaceTypesTable[[#This Row],[Ventilation Primary Space Type]]&amp;SpaceTypesTable[[#This Row],[Ventilation Secondary Space Type]]</f>
        <v>ASHRAE 62.1-2007GeneralCorridors</v>
      </c>
      <c r="Y334">
        <f>VLOOKUP(SpaceTypesTable[[#This Row],[Lookup]],VentilationStandardsTable[],6,FALSE)</f>
        <v>0.06</v>
      </c>
      <c r="Z334">
        <f>VLOOKUP(SpaceTypesTable[[#This Row],[Lookup]],VentilationStandardsTable[],5,FALSE)</f>
        <v>0</v>
      </c>
      <c r="AA334">
        <f>VLOOKUP(SpaceTypesTable[[#This Row],[Lookup]],VentilationStandardsTable[],7,FALSE)</f>
        <v>0</v>
      </c>
      <c r="AB334">
        <v>0</v>
      </c>
      <c r="AC334" t="s">
        <v>1981</v>
      </c>
      <c r="AD334" t="s">
        <v>1988</v>
      </c>
      <c r="AE334">
        <v>4.4600000000000001E-2</v>
      </c>
      <c r="AF334" t="s">
        <v>2006</v>
      </c>
      <c r="AH334" t="s">
        <v>997</v>
      </c>
      <c r="AI334" t="s">
        <v>997</v>
      </c>
      <c r="AJ334" t="s">
        <v>997</v>
      </c>
      <c r="AL334">
        <v>0.28999999999999998</v>
      </c>
      <c r="AM334">
        <v>0</v>
      </c>
      <c r="AN334">
        <v>0.5</v>
      </c>
      <c r="AO334">
        <v>0</v>
      </c>
      <c r="AP334" t="s">
        <v>1925</v>
      </c>
      <c r="AQ334" t="s">
        <v>2031</v>
      </c>
      <c r="AR334" t="s">
        <v>2045</v>
      </c>
      <c r="AU334" t="s">
        <v>997</v>
      </c>
      <c r="BE334" t="s">
        <v>997</v>
      </c>
    </row>
    <row r="335" spans="1:57">
      <c r="A335" t="s">
        <v>191</v>
      </c>
      <c r="B335">
        <v>248</v>
      </c>
      <c r="C335" s="39" t="s">
        <v>2144</v>
      </c>
      <c r="D335" s="39" t="s">
        <v>790</v>
      </c>
      <c r="E335" s="39" t="s">
        <v>767</v>
      </c>
      <c r="F335" s="39" t="s">
        <v>846</v>
      </c>
      <c r="G335" t="s">
        <v>1029</v>
      </c>
      <c r="K335" t="str">
        <f>SpaceTypesTable[[#This Row],[Lighting Standard]]&amp;SpaceTypesTable[[#This Row],[Lighting Primary Space Type]]&amp;SpaceTypesTable[[#This Row],[Lighting Secondary Space Type]]</f>
        <v/>
      </c>
      <c r="N335">
        <v>1.7100000000000002</v>
      </c>
      <c r="Q335">
        <v>0</v>
      </c>
      <c r="R335">
        <v>0.7</v>
      </c>
      <c r="S335">
        <v>0.2</v>
      </c>
      <c r="T335" t="s">
        <v>1938</v>
      </c>
      <c r="U335" t="s">
        <v>947</v>
      </c>
      <c r="V335" t="s">
        <v>948</v>
      </c>
      <c r="W335" t="s">
        <v>950</v>
      </c>
      <c r="X335" s="70" t="str">
        <f>SpaceTypesTable[[#This Row],[Ventilation Standard]]&amp;SpaceTypesTable[[#This Row],[Ventilation Primary Space Type]]&amp;SpaceTypesTable[[#This Row],[Ventilation Secondary Space Type]]</f>
        <v>AIA 2001Surgery and Critical CareCritical and Intensive Care</v>
      </c>
      <c r="Y335">
        <f>VLOOKUP(SpaceTypesTable[[#This Row],[Lookup]],VentilationStandardsTable[],6,FALSE)</f>
        <v>0</v>
      </c>
      <c r="Z335">
        <f>VLOOKUP(SpaceTypesTable[[#This Row],[Lookup]],VentilationStandardsTable[],5,FALSE)</f>
        <v>0</v>
      </c>
      <c r="AA335">
        <f>VLOOKUP(SpaceTypesTable[[#This Row],[Lookup]],VentilationStandardsTable[],7,FALSE)</f>
        <v>2</v>
      </c>
      <c r="AB335">
        <v>5</v>
      </c>
      <c r="AC335" t="s">
        <v>1996</v>
      </c>
      <c r="AD335" t="s">
        <v>1995</v>
      </c>
      <c r="AE335">
        <v>0.22320000000000001</v>
      </c>
      <c r="AF335" t="s">
        <v>2000</v>
      </c>
      <c r="AH335" t="s">
        <v>997</v>
      </c>
      <c r="AI335" t="s">
        <v>997</v>
      </c>
      <c r="AJ335" t="s">
        <v>997</v>
      </c>
      <c r="AL335">
        <v>2</v>
      </c>
      <c r="AM335">
        <v>0</v>
      </c>
      <c r="AN335">
        <v>0.5</v>
      </c>
      <c r="AO335">
        <v>0</v>
      </c>
      <c r="AP335" t="s">
        <v>2025</v>
      </c>
      <c r="AQ335" t="s">
        <v>2085</v>
      </c>
      <c r="AR335" t="s">
        <v>2085</v>
      </c>
      <c r="AU335" t="str">
        <f>IF(SpaceTypesTable[[#This Row],[Peak Flow Rate (gal/h)]]=0,"",SpaceTypesTable[[#This Row],[Peak Flow Rate (gal/h)]]/SpaceTypesTable[[#This Row],[area (ft^2)]])</f>
        <v/>
      </c>
      <c r="BE335" t="str">
        <f t="shared" ref="BE335:BE340" si="29">IF(ISBLANK(BD335),"",BD335/(BA335/AZ335))</f>
        <v/>
      </c>
    </row>
    <row r="336" spans="1:57">
      <c r="A336" t="s">
        <v>512</v>
      </c>
      <c r="B336">
        <v>102</v>
      </c>
      <c r="C336" s="39" t="s">
        <v>2145</v>
      </c>
      <c r="D336" s="39" t="s">
        <v>790</v>
      </c>
      <c r="E336" s="39" t="s">
        <v>767</v>
      </c>
      <c r="F336" s="39" t="s">
        <v>846</v>
      </c>
      <c r="G336" t="s">
        <v>1029</v>
      </c>
      <c r="H336" t="s">
        <v>745</v>
      </c>
      <c r="I336" t="s">
        <v>767</v>
      </c>
      <c r="J336" t="s">
        <v>775</v>
      </c>
      <c r="K336" t="str">
        <f>SpaceTypesTable[[#This Row],[Lighting Standard]]&amp;SpaceTypesTable[[#This Row],[Lighting Primary Space Type]]&amp;SpaceTypesTable[[#This Row],[Lighting Secondary Space Type]]</f>
        <v>ASHRAE 90.1-2004HospitalNurse Station</v>
      </c>
      <c r="N336">
        <f>VLOOKUP(SpaceTypesTable[[#This Row],[LookupColumn]],InteriorLightingTable[],5,FALSE)</f>
        <v>1</v>
      </c>
      <c r="Q336">
        <v>0</v>
      </c>
      <c r="R336">
        <v>0.7</v>
      </c>
      <c r="S336">
        <v>0.2</v>
      </c>
      <c r="T336" t="s">
        <v>1938</v>
      </c>
      <c r="U336" t="s">
        <v>947</v>
      </c>
      <c r="V336" t="s">
        <v>948</v>
      </c>
      <c r="W336" t="s">
        <v>950</v>
      </c>
      <c r="X336" s="70" t="str">
        <f>SpaceTypesTable[[#This Row],[Ventilation Standard]]&amp;SpaceTypesTable[[#This Row],[Ventilation Primary Space Type]]&amp;SpaceTypesTable[[#This Row],[Ventilation Secondary Space Type]]</f>
        <v>AIA 2001Surgery and Critical CareCritical and Intensive Care</v>
      </c>
      <c r="Y336">
        <f>VLOOKUP(SpaceTypesTable[[#This Row],[Lookup]],VentilationStandardsTable[],6,FALSE)</f>
        <v>0</v>
      </c>
      <c r="Z336">
        <f>VLOOKUP(SpaceTypesTable[[#This Row],[Lookup]],VentilationStandardsTable[],5,FALSE)</f>
        <v>0</v>
      </c>
      <c r="AA336">
        <f>VLOOKUP(SpaceTypesTable[[#This Row],[Lookup]],VentilationStandardsTable[],7,FALSE)</f>
        <v>2</v>
      </c>
      <c r="AB336">
        <v>5</v>
      </c>
      <c r="AC336" t="s">
        <v>1996</v>
      </c>
      <c r="AD336" t="s">
        <v>1995</v>
      </c>
      <c r="AE336">
        <v>5.9499999999999997E-2</v>
      </c>
      <c r="AF336" t="s">
        <v>2000</v>
      </c>
      <c r="AH336" t="s">
        <v>997</v>
      </c>
      <c r="AI336" t="s">
        <v>997</v>
      </c>
      <c r="AJ336" t="s">
        <v>997</v>
      </c>
      <c r="AL336">
        <v>2</v>
      </c>
      <c r="AM336">
        <v>0</v>
      </c>
      <c r="AN336">
        <v>0.5</v>
      </c>
      <c r="AO336">
        <v>0</v>
      </c>
      <c r="AP336" t="s">
        <v>2025</v>
      </c>
      <c r="AQ336" t="s">
        <v>2085</v>
      </c>
      <c r="AR336" t="s">
        <v>2085</v>
      </c>
      <c r="AU336" t="str">
        <f>IF(SpaceTypesTable[[#This Row],[Peak Flow Rate (gal/h)]]=0,"",SpaceTypesTable[[#This Row],[Peak Flow Rate (gal/h)]]/SpaceTypesTable[[#This Row],[area (ft^2)]])</f>
        <v/>
      </c>
      <c r="BE336" t="str">
        <f t="shared" si="29"/>
        <v/>
      </c>
    </row>
    <row r="337" spans="1:57">
      <c r="A337" t="s">
        <v>327</v>
      </c>
      <c r="B337">
        <v>560</v>
      </c>
      <c r="C337" s="39" t="s">
        <v>2146</v>
      </c>
      <c r="D337" s="39" t="s">
        <v>791</v>
      </c>
      <c r="E337" s="39" t="s">
        <v>767</v>
      </c>
      <c r="F337" s="39" t="s">
        <v>846</v>
      </c>
      <c r="G337" t="s">
        <v>1029</v>
      </c>
      <c r="H337" t="s">
        <v>987</v>
      </c>
      <c r="I337" t="s">
        <v>767</v>
      </c>
      <c r="J337" t="s">
        <v>775</v>
      </c>
      <c r="K337" t="str">
        <f>SpaceTypesTable[[#This Row],[Lighting Standard]]&amp;SpaceTypesTable[[#This Row],[Lighting Primary Space Type]]&amp;SpaceTypesTable[[#This Row],[Lighting Secondary Space Type]]</f>
        <v>ASHRAE 189.1-2009HospitalNurse Station</v>
      </c>
      <c r="N337">
        <f>VLOOKUP(SpaceTypesTable[[#This Row],[LookupColumn]],InteriorLightingTable[],5,FALSE)</f>
        <v>0.9</v>
      </c>
      <c r="Q337">
        <v>0</v>
      </c>
      <c r="R337">
        <v>0.7</v>
      </c>
      <c r="S337">
        <v>0.2</v>
      </c>
      <c r="T337" t="s">
        <v>1938</v>
      </c>
      <c r="U337" t="s">
        <v>947</v>
      </c>
      <c r="V337" t="s">
        <v>948</v>
      </c>
      <c r="W337" t="s">
        <v>950</v>
      </c>
      <c r="X337" s="70" t="str">
        <f>SpaceTypesTable[[#This Row],[Ventilation Standard]]&amp;SpaceTypesTable[[#This Row],[Ventilation Primary Space Type]]&amp;SpaceTypesTable[[#This Row],[Ventilation Secondary Space Type]]</f>
        <v>AIA 2001Surgery and Critical CareCritical and Intensive Care</v>
      </c>
      <c r="Y337">
        <f>VLOOKUP(SpaceTypesTable[[#This Row],[Lookup]],VentilationStandardsTable[],6,FALSE)</f>
        <v>0</v>
      </c>
      <c r="Z337">
        <f>VLOOKUP(SpaceTypesTable[[#This Row],[Lookup]],VentilationStandardsTable[],5,FALSE)</f>
        <v>0</v>
      </c>
      <c r="AA337">
        <f>VLOOKUP(SpaceTypesTable[[#This Row],[Lookup]],VentilationStandardsTable[],7,FALSE)</f>
        <v>2</v>
      </c>
      <c r="AB337">
        <v>5</v>
      </c>
      <c r="AC337" t="s">
        <v>1996</v>
      </c>
      <c r="AD337" t="s">
        <v>1995</v>
      </c>
      <c r="AE337">
        <v>5.9499999999999997E-2</v>
      </c>
      <c r="AF337" t="s">
        <v>2000</v>
      </c>
      <c r="AH337" t="s">
        <v>997</v>
      </c>
      <c r="AI337" t="s">
        <v>997</v>
      </c>
      <c r="AJ337" t="s">
        <v>997</v>
      </c>
      <c r="AL337">
        <v>1.46</v>
      </c>
      <c r="AM337">
        <v>0</v>
      </c>
      <c r="AN337">
        <v>0.5</v>
      </c>
      <c r="AO337">
        <v>0</v>
      </c>
      <c r="AP337" t="s">
        <v>2025</v>
      </c>
      <c r="AQ337" t="s">
        <v>2085</v>
      </c>
      <c r="AR337" t="s">
        <v>2085</v>
      </c>
      <c r="AU337" t="str">
        <f>IF(SpaceTypesTable[[#This Row],[Peak Flow Rate (gal/h)]]=0,"",SpaceTypesTable[[#This Row],[Peak Flow Rate (gal/h)]]/SpaceTypesTable[[#This Row],[area (ft^2)]])</f>
        <v/>
      </c>
      <c r="BE337" t="str">
        <f t="shared" si="29"/>
        <v/>
      </c>
    </row>
    <row r="338" spans="1:57">
      <c r="A338" t="s">
        <v>60</v>
      </c>
      <c r="B338">
        <v>110</v>
      </c>
      <c r="C338" s="39" t="s">
        <v>2146</v>
      </c>
      <c r="D338" s="39" t="s">
        <v>792</v>
      </c>
      <c r="E338" s="39" t="s">
        <v>767</v>
      </c>
      <c r="F338" s="39" t="s">
        <v>846</v>
      </c>
      <c r="G338" t="s">
        <v>1029</v>
      </c>
      <c r="H338" t="s">
        <v>987</v>
      </c>
      <c r="I338" t="s">
        <v>767</v>
      </c>
      <c r="J338" t="s">
        <v>775</v>
      </c>
      <c r="K338" t="str">
        <f>SpaceTypesTable[[#This Row],[Lighting Standard]]&amp;SpaceTypesTable[[#This Row],[Lighting Primary Space Type]]&amp;SpaceTypesTable[[#This Row],[Lighting Secondary Space Type]]</f>
        <v>ASHRAE 189.1-2009HospitalNurse Station</v>
      </c>
      <c r="N338">
        <f>VLOOKUP(SpaceTypesTable[[#This Row],[LookupColumn]],InteriorLightingTable[],5,FALSE)</f>
        <v>0.9</v>
      </c>
      <c r="Q338">
        <v>0</v>
      </c>
      <c r="R338">
        <v>0.7</v>
      </c>
      <c r="S338">
        <v>0.2</v>
      </c>
      <c r="T338" t="s">
        <v>1938</v>
      </c>
      <c r="U338" t="s">
        <v>947</v>
      </c>
      <c r="V338" t="s">
        <v>948</v>
      </c>
      <c r="W338" t="s">
        <v>950</v>
      </c>
      <c r="X338" s="70" t="str">
        <f>SpaceTypesTable[[#This Row],[Ventilation Standard]]&amp;SpaceTypesTable[[#This Row],[Ventilation Primary Space Type]]&amp;SpaceTypesTable[[#This Row],[Ventilation Secondary Space Type]]</f>
        <v>AIA 2001Surgery and Critical CareCritical and Intensive Care</v>
      </c>
      <c r="Y338">
        <f>VLOOKUP(SpaceTypesTable[[#This Row],[Lookup]],VentilationStandardsTable[],6,FALSE)</f>
        <v>0</v>
      </c>
      <c r="Z338">
        <f>VLOOKUP(SpaceTypesTable[[#This Row],[Lookup]],VentilationStandardsTable[],5,FALSE)</f>
        <v>0</v>
      </c>
      <c r="AA338">
        <f>VLOOKUP(SpaceTypesTable[[#This Row],[Lookup]],VentilationStandardsTable[],7,FALSE)</f>
        <v>2</v>
      </c>
      <c r="AB338">
        <v>5</v>
      </c>
      <c r="AC338" t="s">
        <v>1996</v>
      </c>
      <c r="AD338" t="s">
        <v>1995</v>
      </c>
      <c r="AE338">
        <v>4.4600000000000001E-2</v>
      </c>
      <c r="AF338" t="s">
        <v>2000</v>
      </c>
      <c r="AH338" t="s">
        <v>997</v>
      </c>
      <c r="AI338" t="s">
        <v>997</v>
      </c>
      <c r="AJ338" t="s">
        <v>997</v>
      </c>
      <c r="AL338">
        <v>1.46</v>
      </c>
      <c r="AM338">
        <v>0</v>
      </c>
      <c r="AN338">
        <v>0.5</v>
      </c>
      <c r="AO338">
        <v>0</v>
      </c>
      <c r="AP338" t="s">
        <v>2025</v>
      </c>
      <c r="AQ338" t="s">
        <v>2085</v>
      </c>
      <c r="AR338" t="s">
        <v>2085</v>
      </c>
      <c r="AU338" t="str">
        <f>IF(SpaceTypesTable[[#This Row],[Peak Flow Rate (gal/h)]]=0,"",SpaceTypesTable[[#This Row],[Peak Flow Rate (gal/h)]]/SpaceTypesTable[[#This Row],[area (ft^2)]])</f>
        <v/>
      </c>
      <c r="BE338" t="str">
        <f t="shared" si="29"/>
        <v/>
      </c>
    </row>
    <row r="339" spans="1:57">
      <c r="A339" t="s">
        <v>486</v>
      </c>
      <c r="B339">
        <v>143</v>
      </c>
      <c r="C339" s="39" t="s">
        <v>2143</v>
      </c>
      <c r="D339" s="39" t="s">
        <v>790</v>
      </c>
      <c r="E339" s="39" t="s">
        <v>767</v>
      </c>
      <c r="F339" s="39" t="s">
        <v>846</v>
      </c>
      <c r="G339" t="s">
        <v>1029</v>
      </c>
      <c r="K339" t="str">
        <f>SpaceTypesTable[[#This Row],[Lighting Standard]]&amp;SpaceTypesTable[[#This Row],[Lighting Primary Space Type]]&amp;SpaceTypesTable[[#This Row],[Lighting Secondary Space Type]]</f>
        <v/>
      </c>
      <c r="N339">
        <v>1.64</v>
      </c>
      <c r="Q339">
        <v>0</v>
      </c>
      <c r="R339">
        <v>0.7</v>
      </c>
      <c r="S339">
        <v>0.2</v>
      </c>
      <c r="T339" t="s">
        <v>1938</v>
      </c>
      <c r="U339" t="s">
        <v>947</v>
      </c>
      <c r="V339" t="s">
        <v>948</v>
      </c>
      <c r="W339" t="s">
        <v>950</v>
      </c>
      <c r="X339" s="70" t="str">
        <f>SpaceTypesTable[[#This Row],[Ventilation Standard]]&amp;SpaceTypesTable[[#This Row],[Ventilation Primary Space Type]]&amp;SpaceTypesTable[[#This Row],[Ventilation Secondary Space Type]]</f>
        <v>AIA 2001Surgery and Critical CareCritical and Intensive Care</v>
      </c>
      <c r="Y339">
        <f>VLOOKUP(SpaceTypesTable[[#This Row],[Lookup]],VentilationStandardsTable[],6,FALSE)</f>
        <v>0</v>
      </c>
      <c r="Z339">
        <f>VLOOKUP(SpaceTypesTable[[#This Row],[Lookup]],VentilationStandardsTable[],5,FALSE)</f>
        <v>0</v>
      </c>
      <c r="AA339">
        <f>VLOOKUP(SpaceTypesTable[[#This Row],[Lookup]],VentilationStandardsTable[],7,FALSE)</f>
        <v>2</v>
      </c>
      <c r="AB339">
        <v>5</v>
      </c>
      <c r="AC339" t="s">
        <v>1996</v>
      </c>
      <c r="AD339" t="s">
        <v>1995</v>
      </c>
      <c r="AE339">
        <v>0.22320000000000001</v>
      </c>
      <c r="AF339" t="s">
        <v>2000</v>
      </c>
      <c r="AH339" t="s">
        <v>997</v>
      </c>
      <c r="AI339" t="s">
        <v>997</v>
      </c>
      <c r="AJ339" t="s">
        <v>997</v>
      </c>
      <c r="AL339">
        <v>2</v>
      </c>
      <c r="AM339">
        <v>0</v>
      </c>
      <c r="AN339">
        <v>0.5</v>
      </c>
      <c r="AO339">
        <v>0</v>
      </c>
      <c r="AP339" t="s">
        <v>2025</v>
      </c>
      <c r="AQ339" t="s">
        <v>2085</v>
      </c>
      <c r="AR339" t="s">
        <v>2085</v>
      </c>
      <c r="AU339" t="str">
        <f>IF(SpaceTypesTable[[#This Row],[Peak Flow Rate (gal/h)]]=0,"",SpaceTypesTable[[#This Row],[Peak Flow Rate (gal/h)]]/SpaceTypesTable[[#This Row],[area (ft^2)]])</f>
        <v/>
      </c>
      <c r="BE339" t="str">
        <f t="shared" si="29"/>
        <v/>
      </c>
    </row>
    <row r="340" spans="1:57">
      <c r="C340" t="s">
        <v>2147</v>
      </c>
      <c r="D340" t="s">
        <v>790</v>
      </c>
      <c r="E340" s="39" t="s">
        <v>767</v>
      </c>
      <c r="F340" s="39" t="s">
        <v>846</v>
      </c>
      <c r="G340" t="s">
        <v>1029</v>
      </c>
      <c r="H340" t="s">
        <v>746</v>
      </c>
      <c r="I340" t="s">
        <v>767</v>
      </c>
      <c r="J340" t="s">
        <v>775</v>
      </c>
      <c r="K340" t="str">
        <f>SpaceTypesTable[[#This Row],[Lighting Standard]]&amp;SpaceTypesTable[[#This Row],[Lighting Primary Space Type]]&amp;SpaceTypesTable[[#This Row],[Lighting Secondary Space Type]]</f>
        <v>ASHRAE 90.1-2007HospitalNurse Station</v>
      </c>
      <c r="N340">
        <f>VLOOKUP(SpaceTypesTable[[#This Row],[LookupColumn]],InteriorLightingTable[],5,FALSE)</f>
        <v>1</v>
      </c>
      <c r="Q340">
        <v>0</v>
      </c>
      <c r="R340">
        <v>0.7</v>
      </c>
      <c r="S340">
        <v>0.2</v>
      </c>
      <c r="T340" t="s">
        <v>1938</v>
      </c>
      <c r="U340" t="s">
        <v>947</v>
      </c>
      <c r="V340" t="s">
        <v>948</v>
      </c>
      <c r="W340" t="s">
        <v>950</v>
      </c>
      <c r="X340" s="70" t="str">
        <f>SpaceTypesTable[[#This Row],[Ventilation Standard]]&amp;SpaceTypesTable[[#This Row],[Ventilation Primary Space Type]]&amp;SpaceTypesTable[[#This Row],[Ventilation Secondary Space Type]]</f>
        <v>AIA 2001Surgery and Critical CareCritical and Intensive Care</v>
      </c>
      <c r="Y340">
        <f>VLOOKUP(SpaceTypesTable[[#This Row],[Lookup]],VentilationStandardsTable[],6,FALSE)</f>
        <v>0</v>
      </c>
      <c r="Z340">
        <f>VLOOKUP(SpaceTypesTable[[#This Row],[Lookup]],VentilationStandardsTable[],5,FALSE)</f>
        <v>0</v>
      </c>
      <c r="AA340">
        <f>VLOOKUP(SpaceTypesTable[[#This Row],[Lookup]],VentilationStandardsTable[],7,FALSE)</f>
        <v>2</v>
      </c>
      <c r="AB340">
        <v>5</v>
      </c>
      <c r="AC340" t="s">
        <v>1996</v>
      </c>
      <c r="AD340" t="s">
        <v>1995</v>
      </c>
      <c r="AE340">
        <v>4.4600000000000001E-2</v>
      </c>
      <c r="AF340" t="s">
        <v>2000</v>
      </c>
      <c r="AH340" t="s">
        <v>997</v>
      </c>
      <c r="AI340" t="s">
        <v>997</v>
      </c>
      <c r="AJ340" t="s">
        <v>997</v>
      </c>
      <c r="AL340">
        <v>1.46</v>
      </c>
      <c r="AM340">
        <v>0</v>
      </c>
      <c r="AN340">
        <v>0.5</v>
      </c>
      <c r="AO340">
        <v>0</v>
      </c>
      <c r="AP340" t="s">
        <v>2025</v>
      </c>
      <c r="AQ340" t="s">
        <v>2085</v>
      </c>
      <c r="AR340" t="s">
        <v>2085</v>
      </c>
      <c r="AU340" t="str">
        <f>IF(SpaceTypesTable[[#This Row],[Peak Flow Rate (gal/h)]]=0,"",SpaceTypesTable[[#This Row],[Peak Flow Rate (gal/h)]]/SpaceTypesTable[[#This Row],[area (ft^2)]])</f>
        <v/>
      </c>
      <c r="BE340" t="str">
        <f t="shared" si="29"/>
        <v/>
      </c>
    </row>
    <row r="341" spans="1:57">
      <c r="C341" t="s">
        <v>2213</v>
      </c>
      <c r="D341" t="s">
        <v>790</v>
      </c>
      <c r="E341" s="39" t="s">
        <v>767</v>
      </c>
      <c r="F341" s="39" t="s">
        <v>846</v>
      </c>
      <c r="G341" t="s">
        <v>1029</v>
      </c>
      <c r="H341" t="s">
        <v>2195</v>
      </c>
      <c r="I341" t="s">
        <v>767</v>
      </c>
      <c r="J341" t="s">
        <v>775</v>
      </c>
      <c r="K341" t="str">
        <f>SpaceTypesTable[[#This Row],[Lighting Standard]]&amp;SpaceTypesTable[[#This Row],[Lighting Primary Space Type]]&amp;SpaceTypesTable[[#This Row],[Lighting Secondary Space Type]]</f>
        <v>ASHRAE 90.1-2010HospitalNurse Station</v>
      </c>
      <c r="N341">
        <f>VLOOKUP(SpaceTypesTable[[#This Row],[LookupColumn]],InteriorLightingTable[],5,FALSE)</f>
        <v>0.87</v>
      </c>
      <c r="Q341">
        <v>0</v>
      </c>
      <c r="R341">
        <v>0.7</v>
      </c>
      <c r="S341">
        <v>0.2</v>
      </c>
      <c r="T341" t="s">
        <v>1938</v>
      </c>
      <c r="U341" t="s">
        <v>947</v>
      </c>
      <c r="V341" t="s">
        <v>948</v>
      </c>
      <c r="W341" t="s">
        <v>950</v>
      </c>
      <c r="X341" s="70" t="str">
        <f>SpaceTypesTable[[#This Row],[Ventilation Standard]]&amp;SpaceTypesTable[[#This Row],[Ventilation Primary Space Type]]&amp;SpaceTypesTable[[#This Row],[Ventilation Secondary Space Type]]</f>
        <v>AIA 2001Surgery and Critical CareCritical and Intensive Care</v>
      </c>
      <c r="Y341">
        <f>VLOOKUP(SpaceTypesTable[[#This Row],[Lookup]],VentilationStandardsTable[],6,FALSE)</f>
        <v>0</v>
      </c>
      <c r="Z341">
        <f>VLOOKUP(SpaceTypesTable[[#This Row],[Lookup]],VentilationStandardsTable[],5,FALSE)</f>
        <v>0</v>
      </c>
      <c r="AA341">
        <f>VLOOKUP(SpaceTypesTable[[#This Row],[Lookup]],VentilationStandardsTable[],7,FALSE)</f>
        <v>2</v>
      </c>
      <c r="AB341">
        <v>5</v>
      </c>
      <c r="AC341" t="s">
        <v>1996</v>
      </c>
      <c r="AD341" t="s">
        <v>1995</v>
      </c>
      <c r="AE341">
        <v>4.4600000000000001E-2</v>
      </c>
      <c r="AF341" t="s">
        <v>2000</v>
      </c>
      <c r="AH341" t="s">
        <v>997</v>
      </c>
      <c r="AI341" t="s">
        <v>997</v>
      </c>
      <c r="AJ341" t="s">
        <v>997</v>
      </c>
      <c r="AL341">
        <v>1.46</v>
      </c>
      <c r="AM341">
        <v>0</v>
      </c>
      <c r="AN341">
        <v>0.5</v>
      </c>
      <c r="AO341">
        <v>0</v>
      </c>
      <c r="AP341" t="s">
        <v>2025</v>
      </c>
      <c r="AQ341" t="s">
        <v>2085</v>
      </c>
      <c r="AR341" t="s">
        <v>2085</v>
      </c>
      <c r="AU341" t="s">
        <v>997</v>
      </c>
      <c r="BE341" t="s">
        <v>997</v>
      </c>
    </row>
    <row r="342" spans="1:57">
      <c r="A342" t="s">
        <v>272</v>
      </c>
      <c r="B342">
        <v>415</v>
      </c>
      <c r="C342" s="39" t="s">
        <v>2144</v>
      </c>
      <c r="D342" s="39" t="s">
        <v>790</v>
      </c>
      <c r="E342" s="39" t="s">
        <v>767</v>
      </c>
      <c r="F342" s="39" t="s">
        <v>819</v>
      </c>
      <c r="G342" t="s">
        <v>1030</v>
      </c>
      <c r="K342" t="str">
        <f>SpaceTypesTable[[#This Row],[Lighting Standard]]&amp;SpaceTypesTable[[#This Row],[Lighting Primary Space Type]]&amp;SpaceTypesTable[[#This Row],[Lighting Secondary Space Type]]</f>
        <v/>
      </c>
      <c r="N342">
        <v>3.84</v>
      </c>
      <c r="Q342">
        <v>0</v>
      </c>
      <c r="R342">
        <v>0.7</v>
      </c>
      <c r="S342">
        <v>0.2</v>
      </c>
      <c r="T342" t="s">
        <v>1938</v>
      </c>
      <c r="U342" t="s">
        <v>947</v>
      </c>
      <c r="V342" t="s">
        <v>948</v>
      </c>
      <c r="W342" t="s">
        <v>950</v>
      </c>
      <c r="X342" s="70" t="str">
        <f>SpaceTypesTable[[#This Row],[Ventilation Standard]]&amp;SpaceTypesTable[[#This Row],[Ventilation Primary Space Type]]&amp;SpaceTypesTable[[#This Row],[Ventilation Secondary Space Type]]</f>
        <v>AIA 2001Surgery and Critical CareCritical and Intensive Care</v>
      </c>
      <c r="Y342">
        <f>VLOOKUP(SpaceTypesTable[[#This Row],[Lookup]],VentilationStandardsTable[],6,FALSE)</f>
        <v>0</v>
      </c>
      <c r="Z342">
        <f>VLOOKUP(SpaceTypesTable[[#This Row],[Lookup]],VentilationStandardsTable[],5,FALSE)</f>
        <v>0</v>
      </c>
      <c r="AA342">
        <f>VLOOKUP(SpaceTypesTable[[#This Row],[Lookup]],VentilationStandardsTable[],7,FALSE)</f>
        <v>2</v>
      </c>
      <c r="AB342">
        <v>20</v>
      </c>
      <c r="AC342" t="s">
        <v>1996</v>
      </c>
      <c r="AD342" t="s">
        <v>1995</v>
      </c>
      <c r="AE342">
        <v>0.22320000000000001</v>
      </c>
      <c r="AF342" t="s">
        <v>2000</v>
      </c>
      <c r="AH342" t="s">
        <v>997</v>
      </c>
      <c r="AI342" t="s">
        <v>997</v>
      </c>
      <c r="AJ342" t="s">
        <v>997</v>
      </c>
      <c r="AL342">
        <v>3.0000000000000004</v>
      </c>
      <c r="AM342">
        <v>0</v>
      </c>
      <c r="AN342">
        <v>0.5</v>
      </c>
      <c r="AO342">
        <v>0</v>
      </c>
      <c r="AP342" t="s">
        <v>2025</v>
      </c>
      <c r="AQ342" t="s">
        <v>2085</v>
      </c>
      <c r="AR342" t="s">
        <v>2085</v>
      </c>
      <c r="AU342" t="str">
        <f>IF(SpaceTypesTable[[#This Row],[Peak Flow Rate (gal/h)]]=0,"",SpaceTypesTable[[#This Row],[Peak Flow Rate (gal/h)]]/SpaceTypesTable[[#This Row],[area (ft^2)]])</f>
        <v/>
      </c>
      <c r="BE342" t="str">
        <f t="shared" ref="BE342:BE347" si="30">IF(ISBLANK(BD342),"",BD342/(BA342/AZ342))</f>
        <v/>
      </c>
    </row>
    <row r="343" spans="1:57">
      <c r="A343" t="s">
        <v>482</v>
      </c>
      <c r="B343">
        <v>409</v>
      </c>
      <c r="C343" s="39" t="s">
        <v>2145</v>
      </c>
      <c r="D343" s="39" t="s">
        <v>790</v>
      </c>
      <c r="E343" s="39" t="s">
        <v>767</v>
      </c>
      <c r="F343" s="39" t="s">
        <v>819</v>
      </c>
      <c r="G343" t="s">
        <v>1030</v>
      </c>
      <c r="H343" t="s">
        <v>745</v>
      </c>
      <c r="I343" t="s">
        <v>767</v>
      </c>
      <c r="J343" t="s">
        <v>881</v>
      </c>
      <c r="K343" t="str">
        <f>SpaceTypesTable[[#This Row],[Lighting Standard]]&amp;SpaceTypesTable[[#This Row],[Lighting Primary Space Type]]&amp;SpaceTypesTable[[#This Row],[Lighting Secondary Space Type]]</f>
        <v>ASHRAE 90.1-2004HospitalRecovery</v>
      </c>
      <c r="N343">
        <f>VLOOKUP(SpaceTypesTable[[#This Row],[LookupColumn]],InteriorLightingTable[],5,FALSE)</f>
        <v>0.8</v>
      </c>
      <c r="Q343">
        <v>0</v>
      </c>
      <c r="R343">
        <v>0.7</v>
      </c>
      <c r="S343">
        <v>0.2</v>
      </c>
      <c r="T343" t="s">
        <v>1938</v>
      </c>
      <c r="U343" t="s">
        <v>947</v>
      </c>
      <c r="V343" t="s">
        <v>948</v>
      </c>
      <c r="W343" t="s">
        <v>950</v>
      </c>
      <c r="X343" s="70" t="str">
        <f>SpaceTypesTable[[#This Row],[Ventilation Standard]]&amp;SpaceTypesTable[[#This Row],[Ventilation Primary Space Type]]&amp;SpaceTypesTable[[#This Row],[Ventilation Secondary Space Type]]</f>
        <v>AIA 2001Surgery and Critical CareCritical and Intensive Care</v>
      </c>
      <c r="Y343">
        <f>VLOOKUP(SpaceTypesTable[[#This Row],[Lookup]],VentilationStandardsTable[],6,FALSE)</f>
        <v>0</v>
      </c>
      <c r="Z343">
        <f>VLOOKUP(SpaceTypesTable[[#This Row],[Lookup]],VentilationStandardsTable[],5,FALSE)</f>
        <v>0</v>
      </c>
      <c r="AA343">
        <f>VLOOKUP(SpaceTypesTable[[#This Row],[Lookup]],VentilationStandardsTable[],7,FALSE)</f>
        <v>2</v>
      </c>
      <c r="AB343">
        <v>20</v>
      </c>
      <c r="AC343" t="s">
        <v>1996</v>
      </c>
      <c r="AD343" t="s">
        <v>1995</v>
      </c>
      <c r="AE343">
        <v>5.9499999999999997E-2</v>
      </c>
      <c r="AF343" t="s">
        <v>2000</v>
      </c>
      <c r="AH343" t="s">
        <v>997</v>
      </c>
      <c r="AI343" t="s">
        <v>997</v>
      </c>
      <c r="AJ343" t="s">
        <v>997</v>
      </c>
      <c r="AL343">
        <v>3.0000000000000004</v>
      </c>
      <c r="AM343">
        <v>0</v>
      </c>
      <c r="AN343">
        <v>0.5</v>
      </c>
      <c r="AO343">
        <v>0</v>
      </c>
      <c r="AP343" t="s">
        <v>2025</v>
      </c>
      <c r="AQ343" t="s">
        <v>2085</v>
      </c>
      <c r="AR343" t="s">
        <v>2085</v>
      </c>
      <c r="AU343" t="str">
        <f>IF(SpaceTypesTable[[#This Row],[Peak Flow Rate (gal/h)]]=0,"",SpaceTypesTable[[#This Row],[Peak Flow Rate (gal/h)]]/SpaceTypesTable[[#This Row],[area (ft^2)]])</f>
        <v/>
      </c>
      <c r="BE343" t="str">
        <f t="shared" si="30"/>
        <v/>
      </c>
    </row>
    <row r="344" spans="1:57">
      <c r="A344" t="s">
        <v>84</v>
      </c>
      <c r="B344">
        <v>27</v>
      </c>
      <c r="C344" s="39" t="s">
        <v>2146</v>
      </c>
      <c r="D344" s="39" t="s">
        <v>791</v>
      </c>
      <c r="E344" s="39" t="s">
        <v>767</v>
      </c>
      <c r="F344" s="39" t="s">
        <v>819</v>
      </c>
      <c r="G344" t="s">
        <v>1030</v>
      </c>
      <c r="H344" t="s">
        <v>987</v>
      </c>
      <c r="I344" t="s">
        <v>767</v>
      </c>
      <c r="J344" t="s">
        <v>881</v>
      </c>
      <c r="K344" t="str">
        <f>SpaceTypesTable[[#This Row],[Lighting Standard]]&amp;SpaceTypesTable[[#This Row],[Lighting Primary Space Type]]&amp;SpaceTypesTable[[#This Row],[Lighting Secondary Space Type]]</f>
        <v>ASHRAE 189.1-2009HospitalRecovery</v>
      </c>
      <c r="N344">
        <f>VLOOKUP(SpaceTypesTable[[#This Row],[LookupColumn]],InteriorLightingTable[],5,FALSE)</f>
        <v>0.72000000000000008</v>
      </c>
      <c r="Q344">
        <v>0</v>
      </c>
      <c r="R344">
        <v>0.7</v>
      </c>
      <c r="S344">
        <v>0.2</v>
      </c>
      <c r="T344" t="s">
        <v>1938</v>
      </c>
      <c r="U344" t="s">
        <v>947</v>
      </c>
      <c r="V344" t="s">
        <v>948</v>
      </c>
      <c r="W344" t="s">
        <v>950</v>
      </c>
      <c r="X344" s="70" t="str">
        <f>SpaceTypesTable[[#This Row],[Ventilation Standard]]&amp;SpaceTypesTable[[#This Row],[Ventilation Primary Space Type]]&amp;SpaceTypesTable[[#This Row],[Ventilation Secondary Space Type]]</f>
        <v>AIA 2001Surgery and Critical CareCritical and Intensive Care</v>
      </c>
      <c r="Y344">
        <f>VLOOKUP(SpaceTypesTable[[#This Row],[Lookup]],VentilationStandardsTable[],6,FALSE)</f>
        <v>0</v>
      </c>
      <c r="Z344">
        <f>VLOOKUP(SpaceTypesTable[[#This Row],[Lookup]],VentilationStandardsTable[],5,FALSE)</f>
        <v>0</v>
      </c>
      <c r="AA344">
        <f>VLOOKUP(SpaceTypesTable[[#This Row],[Lookup]],VentilationStandardsTable[],7,FALSE)</f>
        <v>2</v>
      </c>
      <c r="AB344">
        <v>20</v>
      </c>
      <c r="AC344" t="s">
        <v>1996</v>
      </c>
      <c r="AD344" t="s">
        <v>1995</v>
      </c>
      <c r="AE344">
        <v>5.9499999999999997E-2</v>
      </c>
      <c r="AF344" t="s">
        <v>2000</v>
      </c>
      <c r="AH344" t="s">
        <v>997</v>
      </c>
      <c r="AI344" t="s">
        <v>997</v>
      </c>
      <c r="AJ344" t="s">
        <v>997</v>
      </c>
      <c r="AL344">
        <v>2.19</v>
      </c>
      <c r="AM344">
        <v>0</v>
      </c>
      <c r="AN344">
        <v>0.5</v>
      </c>
      <c r="AO344">
        <v>0</v>
      </c>
      <c r="AP344" t="s">
        <v>2025</v>
      </c>
      <c r="AQ344" t="s">
        <v>2085</v>
      </c>
      <c r="AR344" t="s">
        <v>2085</v>
      </c>
      <c r="AU344" t="str">
        <f>IF(SpaceTypesTable[[#This Row],[Peak Flow Rate (gal/h)]]=0,"",SpaceTypesTable[[#This Row],[Peak Flow Rate (gal/h)]]/SpaceTypesTable[[#This Row],[area (ft^2)]])</f>
        <v/>
      </c>
      <c r="BE344" t="str">
        <f t="shared" si="30"/>
        <v/>
      </c>
    </row>
    <row r="345" spans="1:57">
      <c r="A345" t="s">
        <v>441</v>
      </c>
      <c r="B345">
        <v>210</v>
      </c>
      <c r="C345" s="39" t="s">
        <v>2146</v>
      </c>
      <c r="D345" s="39" t="s">
        <v>792</v>
      </c>
      <c r="E345" s="39" t="s">
        <v>767</v>
      </c>
      <c r="F345" s="39" t="s">
        <v>819</v>
      </c>
      <c r="G345" t="s">
        <v>1030</v>
      </c>
      <c r="H345" t="s">
        <v>987</v>
      </c>
      <c r="I345" t="s">
        <v>767</v>
      </c>
      <c r="J345" t="s">
        <v>881</v>
      </c>
      <c r="K345" t="str">
        <f>SpaceTypesTable[[#This Row],[Lighting Standard]]&amp;SpaceTypesTable[[#This Row],[Lighting Primary Space Type]]&amp;SpaceTypesTable[[#This Row],[Lighting Secondary Space Type]]</f>
        <v>ASHRAE 189.1-2009HospitalRecovery</v>
      </c>
      <c r="N345">
        <f>VLOOKUP(SpaceTypesTable[[#This Row],[LookupColumn]],InteriorLightingTable[],5,FALSE)</f>
        <v>0.72000000000000008</v>
      </c>
      <c r="Q345">
        <v>0</v>
      </c>
      <c r="R345">
        <v>0.7</v>
      </c>
      <c r="S345">
        <v>0.2</v>
      </c>
      <c r="T345" t="s">
        <v>1938</v>
      </c>
      <c r="U345" t="s">
        <v>947</v>
      </c>
      <c r="V345" t="s">
        <v>948</v>
      </c>
      <c r="W345" t="s">
        <v>950</v>
      </c>
      <c r="X345" s="70" t="str">
        <f>SpaceTypesTable[[#This Row],[Ventilation Standard]]&amp;SpaceTypesTable[[#This Row],[Ventilation Primary Space Type]]&amp;SpaceTypesTable[[#This Row],[Ventilation Secondary Space Type]]</f>
        <v>AIA 2001Surgery and Critical CareCritical and Intensive Care</v>
      </c>
      <c r="Y345">
        <f>VLOOKUP(SpaceTypesTable[[#This Row],[Lookup]],VentilationStandardsTable[],6,FALSE)</f>
        <v>0</v>
      </c>
      <c r="Z345">
        <f>VLOOKUP(SpaceTypesTable[[#This Row],[Lookup]],VentilationStandardsTable[],5,FALSE)</f>
        <v>0</v>
      </c>
      <c r="AA345">
        <f>VLOOKUP(SpaceTypesTable[[#This Row],[Lookup]],VentilationStandardsTable[],7,FALSE)</f>
        <v>2</v>
      </c>
      <c r="AB345">
        <v>20</v>
      </c>
      <c r="AC345" t="s">
        <v>1996</v>
      </c>
      <c r="AD345" t="s">
        <v>1995</v>
      </c>
      <c r="AE345">
        <v>4.4600000000000001E-2</v>
      </c>
      <c r="AF345" t="s">
        <v>2000</v>
      </c>
      <c r="AH345" t="s">
        <v>997</v>
      </c>
      <c r="AI345" t="s">
        <v>997</v>
      </c>
      <c r="AJ345" t="s">
        <v>997</v>
      </c>
      <c r="AL345">
        <v>2.19</v>
      </c>
      <c r="AM345">
        <v>0</v>
      </c>
      <c r="AN345">
        <v>0.5</v>
      </c>
      <c r="AO345">
        <v>0</v>
      </c>
      <c r="AP345" t="s">
        <v>2025</v>
      </c>
      <c r="AQ345" t="s">
        <v>2085</v>
      </c>
      <c r="AR345" t="s">
        <v>2085</v>
      </c>
      <c r="AU345" t="str">
        <f>IF(SpaceTypesTable[[#This Row],[Peak Flow Rate (gal/h)]]=0,"",SpaceTypesTable[[#This Row],[Peak Flow Rate (gal/h)]]/SpaceTypesTable[[#This Row],[area (ft^2)]])</f>
        <v/>
      </c>
      <c r="BE345" t="str">
        <f t="shared" si="30"/>
        <v/>
      </c>
    </row>
    <row r="346" spans="1:57">
      <c r="A346" t="s">
        <v>426</v>
      </c>
      <c r="B346">
        <v>407</v>
      </c>
      <c r="C346" s="39" t="s">
        <v>2143</v>
      </c>
      <c r="D346" s="39" t="s">
        <v>790</v>
      </c>
      <c r="E346" s="39" t="s">
        <v>767</v>
      </c>
      <c r="F346" s="39" t="s">
        <v>819</v>
      </c>
      <c r="G346" t="s">
        <v>1030</v>
      </c>
      <c r="K346" t="str">
        <f>SpaceTypesTable[[#This Row],[Lighting Standard]]&amp;SpaceTypesTable[[#This Row],[Lighting Primary Space Type]]&amp;SpaceTypesTable[[#This Row],[Lighting Secondary Space Type]]</f>
        <v/>
      </c>
      <c r="N346">
        <v>4.22</v>
      </c>
      <c r="Q346">
        <v>0</v>
      </c>
      <c r="R346">
        <v>0.7</v>
      </c>
      <c r="S346">
        <v>0.2</v>
      </c>
      <c r="T346" t="s">
        <v>1938</v>
      </c>
      <c r="U346" t="s">
        <v>947</v>
      </c>
      <c r="V346" t="s">
        <v>948</v>
      </c>
      <c r="W346" t="s">
        <v>950</v>
      </c>
      <c r="X346" s="70" t="str">
        <f>SpaceTypesTable[[#This Row],[Ventilation Standard]]&amp;SpaceTypesTable[[#This Row],[Ventilation Primary Space Type]]&amp;SpaceTypesTable[[#This Row],[Ventilation Secondary Space Type]]</f>
        <v>AIA 2001Surgery and Critical CareCritical and Intensive Care</v>
      </c>
      <c r="Y346">
        <f>VLOOKUP(SpaceTypesTable[[#This Row],[Lookup]],VentilationStandardsTable[],6,FALSE)</f>
        <v>0</v>
      </c>
      <c r="Z346">
        <f>VLOOKUP(SpaceTypesTable[[#This Row],[Lookup]],VentilationStandardsTable[],5,FALSE)</f>
        <v>0</v>
      </c>
      <c r="AA346">
        <f>VLOOKUP(SpaceTypesTable[[#This Row],[Lookup]],VentilationStandardsTable[],7,FALSE)</f>
        <v>2</v>
      </c>
      <c r="AB346">
        <v>20</v>
      </c>
      <c r="AC346" t="s">
        <v>1996</v>
      </c>
      <c r="AD346" t="s">
        <v>1995</v>
      </c>
      <c r="AE346">
        <v>0.22320000000000001</v>
      </c>
      <c r="AF346" t="s">
        <v>2000</v>
      </c>
      <c r="AH346" t="s">
        <v>997</v>
      </c>
      <c r="AI346" t="s">
        <v>997</v>
      </c>
      <c r="AJ346" t="s">
        <v>997</v>
      </c>
      <c r="AL346">
        <v>3.0000000000000004</v>
      </c>
      <c r="AM346">
        <v>0</v>
      </c>
      <c r="AN346">
        <v>0.5</v>
      </c>
      <c r="AO346">
        <v>0</v>
      </c>
      <c r="AP346" t="s">
        <v>2025</v>
      </c>
      <c r="AQ346" t="s">
        <v>2085</v>
      </c>
      <c r="AR346" t="s">
        <v>2085</v>
      </c>
      <c r="AU346" t="str">
        <f>IF(SpaceTypesTable[[#This Row],[Peak Flow Rate (gal/h)]]=0,"",SpaceTypesTable[[#This Row],[Peak Flow Rate (gal/h)]]/SpaceTypesTable[[#This Row],[area (ft^2)]])</f>
        <v/>
      </c>
      <c r="BE346" t="str">
        <f t="shared" si="30"/>
        <v/>
      </c>
    </row>
    <row r="347" spans="1:57">
      <c r="C347" t="s">
        <v>2147</v>
      </c>
      <c r="D347" t="s">
        <v>790</v>
      </c>
      <c r="E347" s="39" t="s">
        <v>767</v>
      </c>
      <c r="F347" s="39" t="s">
        <v>819</v>
      </c>
      <c r="G347" t="s">
        <v>1030</v>
      </c>
      <c r="H347" t="s">
        <v>746</v>
      </c>
      <c r="I347" t="s">
        <v>767</v>
      </c>
      <c r="J347" t="s">
        <v>881</v>
      </c>
      <c r="K347" t="str">
        <f>SpaceTypesTable[[#This Row],[Lighting Standard]]&amp;SpaceTypesTable[[#This Row],[Lighting Primary Space Type]]&amp;SpaceTypesTable[[#This Row],[Lighting Secondary Space Type]]</f>
        <v>ASHRAE 90.1-2007HospitalRecovery</v>
      </c>
      <c r="N347">
        <f>VLOOKUP(SpaceTypesTable[[#This Row],[LookupColumn]],InteriorLightingTable[],5,FALSE)</f>
        <v>0.8</v>
      </c>
      <c r="Q347">
        <v>0</v>
      </c>
      <c r="R347">
        <v>0.7</v>
      </c>
      <c r="S347">
        <v>0.2</v>
      </c>
      <c r="T347" t="s">
        <v>1938</v>
      </c>
      <c r="U347" t="s">
        <v>947</v>
      </c>
      <c r="V347" t="s">
        <v>948</v>
      </c>
      <c r="W347" t="s">
        <v>950</v>
      </c>
      <c r="X347" s="70" t="str">
        <f>SpaceTypesTable[[#This Row],[Ventilation Standard]]&amp;SpaceTypesTable[[#This Row],[Ventilation Primary Space Type]]&amp;SpaceTypesTable[[#This Row],[Ventilation Secondary Space Type]]</f>
        <v>AIA 2001Surgery and Critical CareCritical and Intensive Care</v>
      </c>
      <c r="Y347">
        <f>VLOOKUP(SpaceTypesTable[[#This Row],[Lookup]],VentilationStandardsTable[],6,FALSE)</f>
        <v>0</v>
      </c>
      <c r="Z347">
        <f>VLOOKUP(SpaceTypesTable[[#This Row],[Lookup]],VentilationStandardsTable[],5,FALSE)</f>
        <v>0</v>
      </c>
      <c r="AA347">
        <f>VLOOKUP(SpaceTypesTable[[#This Row],[Lookup]],VentilationStandardsTable[],7,FALSE)</f>
        <v>2</v>
      </c>
      <c r="AB347">
        <v>20</v>
      </c>
      <c r="AC347" t="s">
        <v>1996</v>
      </c>
      <c r="AD347" t="s">
        <v>1995</v>
      </c>
      <c r="AE347">
        <v>4.4600000000000001E-2</v>
      </c>
      <c r="AF347" t="s">
        <v>2000</v>
      </c>
      <c r="AH347" t="s">
        <v>997</v>
      </c>
      <c r="AI347" t="s">
        <v>997</v>
      </c>
      <c r="AJ347" t="s">
        <v>997</v>
      </c>
      <c r="AL347">
        <v>2.19</v>
      </c>
      <c r="AM347">
        <v>0</v>
      </c>
      <c r="AN347">
        <v>0.5</v>
      </c>
      <c r="AO347">
        <v>0</v>
      </c>
      <c r="AP347" t="s">
        <v>2025</v>
      </c>
      <c r="AQ347" t="s">
        <v>2085</v>
      </c>
      <c r="AR347" t="s">
        <v>2085</v>
      </c>
      <c r="AU347" t="str">
        <f>IF(SpaceTypesTable[[#This Row],[Peak Flow Rate (gal/h)]]=0,"",SpaceTypesTable[[#This Row],[Peak Flow Rate (gal/h)]]/SpaceTypesTable[[#This Row],[area (ft^2)]])</f>
        <v/>
      </c>
      <c r="BE347" t="str">
        <f t="shared" si="30"/>
        <v/>
      </c>
    </row>
    <row r="348" spans="1:57">
      <c r="C348" t="s">
        <v>2213</v>
      </c>
      <c r="D348" t="s">
        <v>790</v>
      </c>
      <c r="E348" s="39" t="s">
        <v>767</v>
      </c>
      <c r="F348" s="39" t="s">
        <v>819</v>
      </c>
      <c r="G348" t="s">
        <v>1030</v>
      </c>
      <c r="H348" t="s">
        <v>2195</v>
      </c>
      <c r="I348" t="s">
        <v>767</v>
      </c>
      <c r="J348" t="s">
        <v>881</v>
      </c>
      <c r="K348" t="str">
        <f>SpaceTypesTable[[#This Row],[Lighting Standard]]&amp;SpaceTypesTable[[#This Row],[Lighting Primary Space Type]]&amp;SpaceTypesTable[[#This Row],[Lighting Secondary Space Type]]</f>
        <v>ASHRAE 90.1-2010HospitalRecovery</v>
      </c>
      <c r="N348">
        <f>VLOOKUP(SpaceTypesTable[[#This Row],[LookupColumn]],InteriorLightingTable[],5,FALSE)</f>
        <v>1.1499999999999999</v>
      </c>
      <c r="Q348">
        <v>0</v>
      </c>
      <c r="R348">
        <v>0.7</v>
      </c>
      <c r="S348">
        <v>0.2</v>
      </c>
      <c r="T348" t="s">
        <v>1938</v>
      </c>
      <c r="U348" t="s">
        <v>947</v>
      </c>
      <c r="V348" t="s">
        <v>948</v>
      </c>
      <c r="W348" t="s">
        <v>950</v>
      </c>
      <c r="X348" s="70" t="str">
        <f>SpaceTypesTable[[#This Row],[Ventilation Standard]]&amp;SpaceTypesTable[[#This Row],[Ventilation Primary Space Type]]&amp;SpaceTypesTable[[#This Row],[Ventilation Secondary Space Type]]</f>
        <v>AIA 2001Surgery and Critical CareCritical and Intensive Care</v>
      </c>
      <c r="Y348">
        <f>VLOOKUP(SpaceTypesTable[[#This Row],[Lookup]],VentilationStandardsTable[],6,FALSE)</f>
        <v>0</v>
      </c>
      <c r="Z348">
        <f>VLOOKUP(SpaceTypesTable[[#This Row],[Lookup]],VentilationStandardsTable[],5,FALSE)</f>
        <v>0</v>
      </c>
      <c r="AA348">
        <f>VLOOKUP(SpaceTypesTable[[#This Row],[Lookup]],VentilationStandardsTable[],7,FALSE)</f>
        <v>2</v>
      </c>
      <c r="AB348">
        <v>20</v>
      </c>
      <c r="AC348" t="s">
        <v>1996</v>
      </c>
      <c r="AD348" t="s">
        <v>1995</v>
      </c>
      <c r="AE348">
        <v>4.4600000000000001E-2</v>
      </c>
      <c r="AF348" t="s">
        <v>2000</v>
      </c>
      <c r="AH348" t="s">
        <v>997</v>
      </c>
      <c r="AI348" t="s">
        <v>997</v>
      </c>
      <c r="AJ348" t="s">
        <v>997</v>
      </c>
      <c r="AL348">
        <v>2.19</v>
      </c>
      <c r="AM348">
        <v>0</v>
      </c>
      <c r="AN348">
        <v>0.5</v>
      </c>
      <c r="AO348">
        <v>0</v>
      </c>
      <c r="AP348" t="s">
        <v>2025</v>
      </c>
      <c r="AQ348" t="s">
        <v>2085</v>
      </c>
      <c r="AR348" t="s">
        <v>2085</v>
      </c>
      <c r="AU348" t="s">
        <v>997</v>
      </c>
      <c r="BE348" t="s">
        <v>997</v>
      </c>
    </row>
    <row r="349" spans="1:57">
      <c r="A349" t="s">
        <v>104</v>
      </c>
      <c r="B349">
        <v>52</v>
      </c>
      <c r="C349" s="39" t="s">
        <v>2144</v>
      </c>
      <c r="D349" s="39" t="s">
        <v>790</v>
      </c>
      <c r="E349" s="39" t="s">
        <v>767</v>
      </c>
      <c r="F349" s="39" t="s">
        <v>829</v>
      </c>
      <c r="G349" t="s">
        <v>1030</v>
      </c>
      <c r="K349" t="str">
        <f>SpaceTypesTable[[#This Row],[Lighting Standard]]&amp;SpaceTypesTable[[#This Row],[Lighting Primary Space Type]]&amp;SpaceTypesTable[[#This Row],[Lighting Secondary Space Type]]</f>
        <v/>
      </c>
      <c r="N349">
        <v>3.84</v>
      </c>
      <c r="Q349">
        <v>0</v>
      </c>
      <c r="R349">
        <v>0.7</v>
      </c>
      <c r="S349">
        <v>0.2</v>
      </c>
      <c r="T349" t="s">
        <v>1938</v>
      </c>
      <c r="U349" t="s">
        <v>947</v>
      </c>
      <c r="V349" t="s">
        <v>948</v>
      </c>
      <c r="W349" t="s">
        <v>950</v>
      </c>
      <c r="X349" s="70" t="str">
        <f>SpaceTypesTable[[#This Row],[Ventilation Standard]]&amp;SpaceTypesTable[[#This Row],[Ventilation Primary Space Type]]&amp;SpaceTypesTable[[#This Row],[Ventilation Secondary Space Type]]</f>
        <v>AIA 2001Surgery and Critical CareCritical and Intensive Care</v>
      </c>
      <c r="Y349">
        <f>VLOOKUP(SpaceTypesTable[[#This Row],[Lookup]],VentilationStandardsTable[],6,FALSE)</f>
        <v>0</v>
      </c>
      <c r="Z349">
        <f>VLOOKUP(SpaceTypesTable[[#This Row],[Lookup]],VentilationStandardsTable[],5,FALSE)</f>
        <v>0</v>
      </c>
      <c r="AA349">
        <f>VLOOKUP(SpaceTypesTable[[#This Row],[Lookup]],VentilationStandardsTable[],7,FALSE)</f>
        <v>2</v>
      </c>
      <c r="AB349">
        <v>5</v>
      </c>
      <c r="AC349" t="s">
        <v>1996</v>
      </c>
      <c r="AD349" t="s">
        <v>1995</v>
      </c>
      <c r="AE349">
        <v>0.22320000000000001</v>
      </c>
      <c r="AF349" t="s">
        <v>2000</v>
      </c>
      <c r="AH349" t="s">
        <v>997</v>
      </c>
      <c r="AI349" t="s">
        <v>997</v>
      </c>
      <c r="AJ349" t="s">
        <v>997</v>
      </c>
      <c r="AL349">
        <v>3.0000000000000004</v>
      </c>
      <c r="AM349">
        <v>0</v>
      </c>
      <c r="AN349">
        <v>0.5</v>
      </c>
      <c r="AO349">
        <v>0</v>
      </c>
      <c r="AP349" t="s">
        <v>2025</v>
      </c>
      <c r="AQ349" t="s">
        <v>2085</v>
      </c>
      <c r="AR349" t="s">
        <v>2085</v>
      </c>
      <c r="AU349" t="str">
        <f>IF(SpaceTypesTable[[#This Row],[Peak Flow Rate (gal/h)]]=0,"",SpaceTypesTable[[#This Row],[Peak Flow Rate (gal/h)]]/SpaceTypesTable[[#This Row],[area (ft^2)]])</f>
        <v/>
      </c>
      <c r="BE349" t="str">
        <f t="shared" ref="BE349:BE354" si="31">IF(ISBLANK(BD349),"",BD349/(BA349/AZ349))</f>
        <v/>
      </c>
    </row>
    <row r="350" spans="1:57">
      <c r="A350" t="s">
        <v>289</v>
      </c>
      <c r="B350">
        <v>386</v>
      </c>
      <c r="C350" s="39" t="s">
        <v>2145</v>
      </c>
      <c r="D350" s="39" t="s">
        <v>790</v>
      </c>
      <c r="E350" s="39" t="s">
        <v>767</v>
      </c>
      <c r="F350" s="39" t="s">
        <v>829</v>
      </c>
      <c r="G350" t="s">
        <v>1030</v>
      </c>
      <c r="H350" t="s">
        <v>745</v>
      </c>
      <c r="I350" t="s">
        <v>767</v>
      </c>
      <c r="J350" t="s">
        <v>777</v>
      </c>
      <c r="K350" t="str">
        <f>SpaceTypesTable[[#This Row],[Lighting Standard]]&amp;SpaceTypesTable[[#This Row],[Lighting Primary Space Type]]&amp;SpaceTypesTable[[#This Row],[Lighting Secondary Space Type]]</f>
        <v>ASHRAE 90.1-2004HospitalPatient Room</v>
      </c>
      <c r="N350">
        <f>VLOOKUP(SpaceTypesTable[[#This Row],[LookupColumn]],InteriorLightingTable[],5,FALSE)</f>
        <v>0.7</v>
      </c>
      <c r="Q350">
        <v>0</v>
      </c>
      <c r="R350">
        <v>0.7</v>
      </c>
      <c r="S350">
        <v>0.2</v>
      </c>
      <c r="T350" t="s">
        <v>1938</v>
      </c>
      <c r="U350" t="s">
        <v>947</v>
      </c>
      <c r="V350" t="s">
        <v>948</v>
      </c>
      <c r="W350" t="s">
        <v>950</v>
      </c>
      <c r="X350" s="70" t="str">
        <f>SpaceTypesTable[[#This Row],[Ventilation Standard]]&amp;SpaceTypesTable[[#This Row],[Ventilation Primary Space Type]]&amp;SpaceTypesTable[[#This Row],[Ventilation Secondary Space Type]]</f>
        <v>AIA 2001Surgery and Critical CareCritical and Intensive Care</v>
      </c>
      <c r="Y350">
        <f>VLOOKUP(SpaceTypesTable[[#This Row],[Lookup]],VentilationStandardsTable[],6,FALSE)</f>
        <v>0</v>
      </c>
      <c r="Z350">
        <f>VLOOKUP(SpaceTypesTable[[#This Row],[Lookup]],VentilationStandardsTable[],5,FALSE)</f>
        <v>0</v>
      </c>
      <c r="AA350">
        <f>VLOOKUP(SpaceTypesTable[[#This Row],[Lookup]],VentilationStandardsTable[],7,FALSE)</f>
        <v>2</v>
      </c>
      <c r="AB350">
        <v>5</v>
      </c>
      <c r="AC350" t="s">
        <v>1996</v>
      </c>
      <c r="AD350" t="s">
        <v>1995</v>
      </c>
      <c r="AE350">
        <v>5.9499999999999997E-2</v>
      </c>
      <c r="AF350" t="s">
        <v>2000</v>
      </c>
      <c r="AH350" t="s">
        <v>997</v>
      </c>
      <c r="AI350" t="s">
        <v>997</v>
      </c>
      <c r="AJ350" t="s">
        <v>997</v>
      </c>
      <c r="AL350">
        <v>3.0000000000000004</v>
      </c>
      <c r="AM350">
        <v>0</v>
      </c>
      <c r="AN350">
        <v>0.5</v>
      </c>
      <c r="AO350">
        <v>0</v>
      </c>
      <c r="AP350" t="s">
        <v>2025</v>
      </c>
      <c r="AQ350" t="s">
        <v>2085</v>
      </c>
      <c r="AR350" t="s">
        <v>2085</v>
      </c>
      <c r="AU350" t="str">
        <f>IF(SpaceTypesTable[[#This Row],[Peak Flow Rate (gal/h)]]=0,"",SpaceTypesTable[[#This Row],[Peak Flow Rate (gal/h)]]/SpaceTypesTable[[#This Row],[area (ft^2)]])</f>
        <v/>
      </c>
      <c r="BE350" t="str">
        <f t="shared" si="31"/>
        <v/>
      </c>
    </row>
    <row r="351" spans="1:57">
      <c r="A351" t="s">
        <v>386</v>
      </c>
      <c r="B351">
        <v>476</v>
      </c>
      <c r="C351" s="39" t="s">
        <v>2146</v>
      </c>
      <c r="D351" s="39" t="s">
        <v>791</v>
      </c>
      <c r="E351" s="39" t="s">
        <v>767</v>
      </c>
      <c r="F351" s="39" t="s">
        <v>829</v>
      </c>
      <c r="G351" t="s">
        <v>1030</v>
      </c>
      <c r="H351" t="s">
        <v>987</v>
      </c>
      <c r="I351" t="s">
        <v>767</v>
      </c>
      <c r="J351" t="s">
        <v>777</v>
      </c>
      <c r="K351" t="str">
        <f>SpaceTypesTable[[#This Row],[Lighting Standard]]&amp;SpaceTypesTable[[#This Row],[Lighting Primary Space Type]]&amp;SpaceTypesTable[[#This Row],[Lighting Secondary Space Type]]</f>
        <v>ASHRAE 189.1-2009HospitalPatient Room</v>
      </c>
      <c r="N351">
        <f>VLOOKUP(SpaceTypesTable[[#This Row],[LookupColumn]],InteriorLightingTable[],5,FALSE)</f>
        <v>0.63</v>
      </c>
      <c r="Q351">
        <v>0</v>
      </c>
      <c r="R351">
        <v>0.7</v>
      </c>
      <c r="S351">
        <v>0.2</v>
      </c>
      <c r="T351" t="s">
        <v>1938</v>
      </c>
      <c r="U351" t="s">
        <v>947</v>
      </c>
      <c r="V351" t="s">
        <v>948</v>
      </c>
      <c r="W351" t="s">
        <v>950</v>
      </c>
      <c r="X351" s="70" t="str">
        <f>SpaceTypesTable[[#This Row],[Ventilation Standard]]&amp;SpaceTypesTable[[#This Row],[Ventilation Primary Space Type]]&amp;SpaceTypesTable[[#This Row],[Ventilation Secondary Space Type]]</f>
        <v>AIA 2001Surgery and Critical CareCritical and Intensive Care</v>
      </c>
      <c r="Y351">
        <f>VLOOKUP(SpaceTypesTable[[#This Row],[Lookup]],VentilationStandardsTable[],6,FALSE)</f>
        <v>0</v>
      </c>
      <c r="Z351">
        <f>VLOOKUP(SpaceTypesTable[[#This Row],[Lookup]],VentilationStandardsTable[],5,FALSE)</f>
        <v>0</v>
      </c>
      <c r="AA351">
        <f>VLOOKUP(SpaceTypesTable[[#This Row],[Lookup]],VentilationStandardsTable[],7,FALSE)</f>
        <v>2</v>
      </c>
      <c r="AB351">
        <v>5</v>
      </c>
      <c r="AC351" t="s">
        <v>1996</v>
      </c>
      <c r="AD351" t="s">
        <v>1995</v>
      </c>
      <c r="AE351">
        <v>5.9499999999999997E-2</v>
      </c>
      <c r="AF351" t="s">
        <v>2000</v>
      </c>
      <c r="AH351" t="s">
        <v>997</v>
      </c>
      <c r="AI351" t="s">
        <v>997</v>
      </c>
      <c r="AJ351" t="s">
        <v>997</v>
      </c>
      <c r="AL351">
        <v>2.19</v>
      </c>
      <c r="AM351">
        <v>0</v>
      </c>
      <c r="AN351">
        <v>0.5</v>
      </c>
      <c r="AO351">
        <v>0</v>
      </c>
      <c r="AP351" t="s">
        <v>2025</v>
      </c>
      <c r="AQ351" t="s">
        <v>2085</v>
      </c>
      <c r="AR351" t="s">
        <v>2085</v>
      </c>
      <c r="AU351" t="str">
        <f>IF(SpaceTypesTable[[#This Row],[Peak Flow Rate (gal/h)]]=0,"",SpaceTypesTable[[#This Row],[Peak Flow Rate (gal/h)]]/SpaceTypesTable[[#This Row],[area (ft^2)]])</f>
        <v/>
      </c>
      <c r="BE351" t="str">
        <f t="shared" si="31"/>
        <v/>
      </c>
    </row>
    <row r="352" spans="1:57">
      <c r="A352" t="s">
        <v>337</v>
      </c>
      <c r="B352">
        <v>433</v>
      </c>
      <c r="C352" s="39" t="s">
        <v>2146</v>
      </c>
      <c r="D352" s="39" t="s">
        <v>792</v>
      </c>
      <c r="E352" s="39" t="s">
        <v>767</v>
      </c>
      <c r="F352" s="39" t="s">
        <v>829</v>
      </c>
      <c r="G352" t="s">
        <v>1030</v>
      </c>
      <c r="H352" t="s">
        <v>987</v>
      </c>
      <c r="I352" t="s">
        <v>767</v>
      </c>
      <c r="J352" t="s">
        <v>777</v>
      </c>
      <c r="K352" t="str">
        <f>SpaceTypesTable[[#This Row],[Lighting Standard]]&amp;SpaceTypesTable[[#This Row],[Lighting Primary Space Type]]&amp;SpaceTypesTable[[#This Row],[Lighting Secondary Space Type]]</f>
        <v>ASHRAE 189.1-2009HospitalPatient Room</v>
      </c>
      <c r="N352">
        <f>VLOOKUP(SpaceTypesTable[[#This Row],[LookupColumn]],InteriorLightingTable[],5,FALSE)</f>
        <v>0.63</v>
      </c>
      <c r="Q352">
        <v>0</v>
      </c>
      <c r="R352">
        <v>0.7</v>
      </c>
      <c r="S352">
        <v>0.2</v>
      </c>
      <c r="T352" t="s">
        <v>1938</v>
      </c>
      <c r="U352" t="s">
        <v>947</v>
      </c>
      <c r="V352" t="s">
        <v>948</v>
      </c>
      <c r="W352" t="s">
        <v>950</v>
      </c>
      <c r="X352" s="70" t="str">
        <f>SpaceTypesTable[[#This Row],[Ventilation Standard]]&amp;SpaceTypesTable[[#This Row],[Ventilation Primary Space Type]]&amp;SpaceTypesTable[[#This Row],[Ventilation Secondary Space Type]]</f>
        <v>AIA 2001Surgery and Critical CareCritical and Intensive Care</v>
      </c>
      <c r="Y352">
        <f>VLOOKUP(SpaceTypesTable[[#This Row],[Lookup]],VentilationStandardsTable[],6,FALSE)</f>
        <v>0</v>
      </c>
      <c r="Z352">
        <f>VLOOKUP(SpaceTypesTable[[#This Row],[Lookup]],VentilationStandardsTable[],5,FALSE)</f>
        <v>0</v>
      </c>
      <c r="AA352">
        <f>VLOOKUP(SpaceTypesTable[[#This Row],[Lookup]],VentilationStandardsTable[],7,FALSE)</f>
        <v>2</v>
      </c>
      <c r="AB352">
        <v>5</v>
      </c>
      <c r="AC352" t="s">
        <v>1996</v>
      </c>
      <c r="AD352" t="s">
        <v>1995</v>
      </c>
      <c r="AE352">
        <v>4.4600000000000001E-2</v>
      </c>
      <c r="AF352" t="s">
        <v>2000</v>
      </c>
      <c r="AH352" t="s">
        <v>997</v>
      </c>
      <c r="AI352" t="s">
        <v>997</v>
      </c>
      <c r="AJ352" t="s">
        <v>997</v>
      </c>
      <c r="AL352">
        <v>2.19</v>
      </c>
      <c r="AM352">
        <v>0</v>
      </c>
      <c r="AN352">
        <v>0.5</v>
      </c>
      <c r="AO352">
        <v>0</v>
      </c>
      <c r="AP352" t="s">
        <v>2025</v>
      </c>
      <c r="AQ352" t="s">
        <v>2085</v>
      </c>
      <c r="AR352" t="s">
        <v>2085</v>
      </c>
      <c r="AU352" t="str">
        <f>IF(SpaceTypesTable[[#This Row],[Peak Flow Rate (gal/h)]]=0,"",SpaceTypesTable[[#This Row],[Peak Flow Rate (gal/h)]]/SpaceTypesTable[[#This Row],[area (ft^2)]])</f>
        <v/>
      </c>
      <c r="BE352" t="str">
        <f t="shared" si="31"/>
        <v/>
      </c>
    </row>
    <row r="353" spans="1:57">
      <c r="A353" t="s">
        <v>135</v>
      </c>
      <c r="B353">
        <v>76</v>
      </c>
      <c r="C353" t="s">
        <v>2143</v>
      </c>
      <c r="D353" t="s">
        <v>790</v>
      </c>
      <c r="E353" t="s">
        <v>767</v>
      </c>
      <c r="F353" t="s">
        <v>829</v>
      </c>
      <c r="G353" t="s">
        <v>1030</v>
      </c>
      <c r="K353" t="str">
        <f>SpaceTypesTable[[#This Row],[Lighting Standard]]&amp;SpaceTypesTable[[#This Row],[Lighting Primary Space Type]]&amp;SpaceTypesTable[[#This Row],[Lighting Secondary Space Type]]</f>
        <v/>
      </c>
      <c r="N353">
        <v>4.22</v>
      </c>
      <c r="Q353">
        <v>0</v>
      </c>
      <c r="R353">
        <v>0.7</v>
      </c>
      <c r="S353">
        <v>0.2</v>
      </c>
      <c r="T353" t="s">
        <v>1938</v>
      </c>
      <c r="U353" t="s">
        <v>947</v>
      </c>
      <c r="V353" t="s">
        <v>948</v>
      </c>
      <c r="W353" t="s">
        <v>950</v>
      </c>
      <c r="X353" s="70" t="str">
        <f>SpaceTypesTable[[#This Row],[Ventilation Standard]]&amp;SpaceTypesTable[[#This Row],[Ventilation Primary Space Type]]&amp;SpaceTypesTable[[#This Row],[Ventilation Secondary Space Type]]</f>
        <v>AIA 2001Surgery and Critical CareCritical and Intensive Care</v>
      </c>
      <c r="Y353">
        <f>VLOOKUP(SpaceTypesTable[[#This Row],[Lookup]],VentilationStandardsTable[],6,FALSE)</f>
        <v>0</v>
      </c>
      <c r="Z353">
        <f>VLOOKUP(SpaceTypesTable[[#This Row],[Lookup]],VentilationStandardsTable[],5,FALSE)</f>
        <v>0</v>
      </c>
      <c r="AA353">
        <f>VLOOKUP(SpaceTypesTable[[#This Row],[Lookup]],VentilationStandardsTable[],7,FALSE)</f>
        <v>2</v>
      </c>
      <c r="AB353">
        <v>5</v>
      </c>
      <c r="AC353" t="s">
        <v>1996</v>
      </c>
      <c r="AD353" t="s">
        <v>1995</v>
      </c>
      <c r="AE353">
        <v>0.22320000000000001</v>
      </c>
      <c r="AF353" t="s">
        <v>2000</v>
      </c>
      <c r="AH353" t="s">
        <v>997</v>
      </c>
      <c r="AI353" t="s">
        <v>997</v>
      </c>
      <c r="AJ353" t="s">
        <v>997</v>
      </c>
      <c r="AL353">
        <v>3.0000000000000004</v>
      </c>
      <c r="AM353">
        <v>0</v>
      </c>
      <c r="AN353">
        <v>0.5</v>
      </c>
      <c r="AO353">
        <v>0</v>
      </c>
      <c r="AP353" t="s">
        <v>2025</v>
      </c>
      <c r="AQ353" t="s">
        <v>2085</v>
      </c>
      <c r="AR353" t="s">
        <v>2085</v>
      </c>
      <c r="AU353" t="str">
        <f>IF(SpaceTypesTable[[#This Row],[Peak Flow Rate (gal/h)]]=0,"",SpaceTypesTable[[#This Row],[Peak Flow Rate (gal/h)]]/SpaceTypesTable[[#This Row],[area (ft^2)]])</f>
        <v/>
      </c>
      <c r="BE353" t="str">
        <f t="shared" si="31"/>
        <v/>
      </c>
    </row>
    <row r="354" spans="1:57">
      <c r="C354" t="s">
        <v>2147</v>
      </c>
      <c r="D354" t="s">
        <v>790</v>
      </c>
      <c r="E354" s="39" t="s">
        <v>767</v>
      </c>
      <c r="F354" s="39" t="s">
        <v>829</v>
      </c>
      <c r="G354" t="s">
        <v>1030</v>
      </c>
      <c r="H354" t="s">
        <v>746</v>
      </c>
      <c r="I354" t="s">
        <v>767</v>
      </c>
      <c r="J354" t="s">
        <v>777</v>
      </c>
      <c r="K354" t="str">
        <f>SpaceTypesTable[[#This Row],[Lighting Standard]]&amp;SpaceTypesTable[[#This Row],[Lighting Primary Space Type]]&amp;SpaceTypesTable[[#This Row],[Lighting Secondary Space Type]]</f>
        <v>ASHRAE 90.1-2007HospitalPatient Room</v>
      </c>
      <c r="N354">
        <f>VLOOKUP(SpaceTypesTable[[#This Row],[LookupColumn]],InteriorLightingTable[],5,FALSE)</f>
        <v>0.7</v>
      </c>
      <c r="Q354">
        <v>0</v>
      </c>
      <c r="R354">
        <v>0.7</v>
      </c>
      <c r="S354">
        <v>0.2</v>
      </c>
      <c r="T354" t="s">
        <v>1938</v>
      </c>
      <c r="U354" t="s">
        <v>947</v>
      </c>
      <c r="V354" t="s">
        <v>948</v>
      </c>
      <c r="W354" t="s">
        <v>950</v>
      </c>
      <c r="X354" s="70" t="str">
        <f>SpaceTypesTable[[#This Row],[Ventilation Standard]]&amp;SpaceTypesTable[[#This Row],[Ventilation Primary Space Type]]&amp;SpaceTypesTable[[#This Row],[Ventilation Secondary Space Type]]</f>
        <v>AIA 2001Surgery and Critical CareCritical and Intensive Care</v>
      </c>
      <c r="Y354">
        <f>VLOOKUP(SpaceTypesTable[[#This Row],[Lookup]],VentilationStandardsTable[],6,FALSE)</f>
        <v>0</v>
      </c>
      <c r="Z354">
        <f>VLOOKUP(SpaceTypesTable[[#This Row],[Lookup]],VentilationStandardsTable[],5,FALSE)</f>
        <v>0</v>
      </c>
      <c r="AA354">
        <f>VLOOKUP(SpaceTypesTable[[#This Row],[Lookup]],VentilationStandardsTable[],7,FALSE)</f>
        <v>2</v>
      </c>
      <c r="AB354">
        <v>5</v>
      </c>
      <c r="AC354" t="s">
        <v>1996</v>
      </c>
      <c r="AD354" t="s">
        <v>1995</v>
      </c>
      <c r="AE354">
        <v>4.4600000000000001E-2</v>
      </c>
      <c r="AF354" t="s">
        <v>2000</v>
      </c>
      <c r="AH354" t="s">
        <v>997</v>
      </c>
      <c r="AI354" t="s">
        <v>997</v>
      </c>
      <c r="AJ354" t="s">
        <v>997</v>
      </c>
      <c r="AL354">
        <v>2.19</v>
      </c>
      <c r="AM354">
        <v>0</v>
      </c>
      <c r="AN354">
        <v>0.5</v>
      </c>
      <c r="AO354">
        <v>0</v>
      </c>
      <c r="AP354" t="s">
        <v>2025</v>
      </c>
      <c r="AQ354" t="s">
        <v>2085</v>
      </c>
      <c r="AR354" t="s">
        <v>2085</v>
      </c>
      <c r="AU354" t="str">
        <f>IF(SpaceTypesTable[[#This Row],[Peak Flow Rate (gal/h)]]=0,"",SpaceTypesTable[[#This Row],[Peak Flow Rate (gal/h)]]/SpaceTypesTable[[#This Row],[area (ft^2)]])</f>
        <v/>
      </c>
      <c r="BE354" t="str">
        <f t="shared" si="31"/>
        <v/>
      </c>
    </row>
    <row r="355" spans="1:57">
      <c r="C355" t="s">
        <v>2213</v>
      </c>
      <c r="D355" t="s">
        <v>790</v>
      </c>
      <c r="E355" s="39" t="s">
        <v>767</v>
      </c>
      <c r="F355" s="39" t="s">
        <v>829</v>
      </c>
      <c r="G355" t="s">
        <v>1030</v>
      </c>
      <c r="H355" t="s">
        <v>2195</v>
      </c>
      <c r="I355" t="s">
        <v>767</v>
      </c>
      <c r="J355" t="s">
        <v>777</v>
      </c>
      <c r="K355" t="str">
        <f>SpaceTypesTable[[#This Row],[Lighting Standard]]&amp;SpaceTypesTable[[#This Row],[Lighting Primary Space Type]]&amp;SpaceTypesTable[[#This Row],[Lighting Secondary Space Type]]</f>
        <v>ASHRAE 90.1-2010HospitalPatient Room</v>
      </c>
      <c r="N355">
        <f>VLOOKUP(SpaceTypesTable[[#This Row],[LookupColumn]],InteriorLightingTable[],5,FALSE)</f>
        <v>0.62</v>
      </c>
      <c r="Q355">
        <v>0</v>
      </c>
      <c r="R355">
        <v>0.7</v>
      </c>
      <c r="S355">
        <v>0.2</v>
      </c>
      <c r="T355" t="s">
        <v>1938</v>
      </c>
      <c r="U355" t="s">
        <v>947</v>
      </c>
      <c r="V355" t="s">
        <v>948</v>
      </c>
      <c r="W355" t="s">
        <v>950</v>
      </c>
      <c r="X355" s="70" t="str">
        <f>SpaceTypesTable[[#This Row],[Ventilation Standard]]&amp;SpaceTypesTable[[#This Row],[Ventilation Primary Space Type]]&amp;SpaceTypesTable[[#This Row],[Ventilation Secondary Space Type]]</f>
        <v>AIA 2001Surgery and Critical CareCritical and Intensive Care</v>
      </c>
      <c r="Y355">
        <f>VLOOKUP(SpaceTypesTable[[#This Row],[Lookup]],VentilationStandardsTable[],6,FALSE)</f>
        <v>0</v>
      </c>
      <c r="Z355">
        <f>VLOOKUP(SpaceTypesTable[[#This Row],[Lookup]],VentilationStandardsTable[],5,FALSE)</f>
        <v>0</v>
      </c>
      <c r="AA355">
        <f>VLOOKUP(SpaceTypesTable[[#This Row],[Lookup]],VentilationStandardsTable[],7,FALSE)</f>
        <v>2</v>
      </c>
      <c r="AB355">
        <v>5</v>
      </c>
      <c r="AC355" t="s">
        <v>1996</v>
      </c>
      <c r="AD355" t="s">
        <v>1995</v>
      </c>
      <c r="AE355">
        <v>4.4600000000000001E-2</v>
      </c>
      <c r="AF355" t="s">
        <v>2000</v>
      </c>
      <c r="AH355" t="s">
        <v>997</v>
      </c>
      <c r="AI355" t="s">
        <v>997</v>
      </c>
      <c r="AJ355" t="s">
        <v>997</v>
      </c>
      <c r="AL355">
        <v>2.19</v>
      </c>
      <c r="AM355">
        <v>0</v>
      </c>
      <c r="AN355">
        <v>0.5</v>
      </c>
      <c r="AO355">
        <v>0</v>
      </c>
      <c r="AP355" t="s">
        <v>2025</v>
      </c>
      <c r="AQ355" t="s">
        <v>2085</v>
      </c>
      <c r="AR355" t="s">
        <v>2085</v>
      </c>
      <c r="AU355" t="s">
        <v>997</v>
      </c>
      <c r="BE355" t="s">
        <v>997</v>
      </c>
    </row>
    <row r="356" spans="1:57">
      <c r="C356" s="3" t="s">
        <v>2144</v>
      </c>
      <c r="D356" t="s">
        <v>790</v>
      </c>
      <c r="E356" t="s">
        <v>750</v>
      </c>
      <c r="F356" t="s">
        <v>831</v>
      </c>
      <c r="G356" t="s">
        <v>1038</v>
      </c>
      <c r="N356">
        <v>1.55</v>
      </c>
      <c r="Q356">
        <v>0.4</v>
      </c>
      <c r="R356">
        <v>0.4</v>
      </c>
      <c r="S356">
        <v>0.2</v>
      </c>
      <c r="T356" t="s">
        <v>1046</v>
      </c>
      <c r="U356" t="s">
        <v>636</v>
      </c>
      <c r="V356" t="s">
        <v>569</v>
      </c>
      <c r="W356" t="s">
        <v>570</v>
      </c>
      <c r="X356" s="70" t="str">
        <f>SpaceTypesTable[[#This Row],[Ventilation Standard]]&amp;SpaceTypesTable[[#This Row],[Ventilation Primary Space Type]]&amp;SpaceTypesTable[[#This Row],[Ventilation Secondary Space Type]]</f>
        <v>ASHRAE 62.1-1999Public SpacesCorridors and utilities</v>
      </c>
      <c r="Y356">
        <f>VLOOKUP(SpaceTypesTable[[#This Row],[Lookup]],VentilationStandardsTable[],6,FALSE)</f>
        <v>0.05</v>
      </c>
      <c r="Z356">
        <f>VLOOKUP(SpaceTypesTable[[#This Row],[Lookup]],VentilationStandardsTable[],5,FALSE)</f>
        <v>0</v>
      </c>
      <c r="AA356">
        <f>VLOOKUP(SpaceTypesTable[[#This Row],[Lookup]],VentilationStandardsTable[],7,FALSE)</f>
        <v>0</v>
      </c>
      <c r="AB356">
        <v>5</v>
      </c>
      <c r="AC356" t="s">
        <v>1049</v>
      </c>
      <c r="AD356" t="s">
        <v>1047</v>
      </c>
      <c r="AE356">
        <v>0.22320000000000001</v>
      </c>
      <c r="AF356" t="s">
        <v>1050</v>
      </c>
      <c r="AL356">
        <v>2</v>
      </c>
      <c r="AM356">
        <v>0</v>
      </c>
      <c r="AN356">
        <v>0.5</v>
      </c>
      <c r="AO356">
        <v>0</v>
      </c>
      <c r="AP356" t="s">
        <v>1051</v>
      </c>
      <c r="AQ356" t="s">
        <v>2028</v>
      </c>
      <c r="AR356" t="s">
        <v>2042</v>
      </c>
    </row>
    <row r="357" spans="1:57">
      <c r="C357" s="3" t="s">
        <v>2146</v>
      </c>
      <c r="D357" t="s">
        <v>791</v>
      </c>
      <c r="E357" t="s">
        <v>750</v>
      </c>
      <c r="F357" t="s">
        <v>831</v>
      </c>
      <c r="G357" t="s">
        <v>1038</v>
      </c>
      <c r="H357" t="s">
        <v>987</v>
      </c>
      <c r="I357" t="s">
        <v>882</v>
      </c>
      <c r="J357" t="s">
        <v>751</v>
      </c>
      <c r="K357" t="str">
        <f>SpaceTypesTable[[#This Row],[Lighting Standard]]&amp;SpaceTypesTable[[#This Row],[Lighting Primary Space Type]]&amp;SpaceTypesTable[[#This Row],[Lighting Secondary Space Type]]</f>
        <v>ASHRAE 189.1-2009Office-EnclosedGeneral</v>
      </c>
      <c r="N357">
        <f>VLOOKUP(SpaceTypesTable[[#This Row],[LookupColumn]],InteriorLightingTable[],5,FALSE)</f>
        <v>0.9900000000000001</v>
      </c>
      <c r="Q357">
        <v>0.4</v>
      </c>
      <c r="R357">
        <v>0.4</v>
      </c>
      <c r="S357">
        <v>0.2</v>
      </c>
      <c r="T357" t="s">
        <v>1046</v>
      </c>
      <c r="U357" t="s">
        <v>636</v>
      </c>
      <c r="V357" t="s">
        <v>569</v>
      </c>
      <c r="W357" t="s">
        <v>570</v>
      </c>
      <c r="X357" s="70" t="str">
        <f>SpaceTypesTable[[#This Row],[Ventilation Standard]]&amp;SpaceTypesTable[[#This Row],[Ventilation Primary Space Type]]&amp;SpaceTypesTable[[#This Row],[Ventilation Secondary Space Type]]</f>
        <v>ASHRAE 62.1-1999Public SpacesCorridors and utilities</v>
      </c>
      <c r="Y357">
        <f>VLOOKUP(SpaceTypesTable[[#This Row],[Lookup]],VentilationStandardsTable[],6,FALSE)</f>
        <v>0.05</v>
      </c>
      <c r="Z357">
        <f>VLOOKUP(SpaceTypesTable[[#This Row],[Lookup]],VentilationStandardsTable[],5,FALSE)</f>
        <v>0</v>
      </c>
      <c r="AA357">
        <f>VLOOKUP(SpaceTypesTable[[#This Row],[Lookup]],VentilationStandardsTable[],7,FALSE)</f>
        <v>0</v>
      </c>
      <c r="AB357">
        <v>5</v>
      </c>
      <c r="AC357" t="s">
        <v>1049</v>
      </c>
      <c r="AD357" t="s">
        <v>1047</v>
      </c>
      <c r="AE357">
        <v>5.9499999999999997E-2</v>
      </c>
      <c r="AF357" t="s">
        <v>1050</v>
      </c>
      <c r="AL357">
        <v>1.56</v>
      </c>
      <c r="AM357">
        <v>0</v>
      </c>
      <c r="AN357">
        <v>0.5</v>
      </c>
      <c r="AO357">
        <v>0</v>
      </c>
      <c r="AP357" t="s">
        <v>1051</v>
      </c>
      <c r="AQ357" t="s">
        <v>2028</v>
      </c>
      <c r="AR357" t="s">
        <v>2042</v>
      </c>
    </row>
    <row r="358" spans="1:57">
      <c r="C358" s="3" t="s">
        <v>2146</v>
      </c>
      <c r="D358" t="s">
        <v>792</v>
      </c>
      <c r="E358" t="s">
        <v>750</v>
      </c>
      <c r="F358" t="s">
        <v>831</v>
      </c>
      <c r="G358" t="s">
        <v>1038</v>
      </c>
      <c r="H358" t="s">
        <v>987</v>
      </c>
      <c r="I358" t="s">
        <v>882</v>
      </c>
      <c r="J358" t="s">
        <v>751</v>
      </c>
      <c r="K358" t="str">
        <f>SpaceTypesTable[[#This Row],[Lighting Standard]]&amp;SpaceTypesTable[[#This Row],[Lighting Primary Space Type]]&amp;SpaceTypesTable[[#This Row],[Lighting Secondary Space Type]]</f>
        <v>ASHRAE 189.1-2009Office-EnclosedGeneral</v>
      </c>
      <c r="N358">
        <f>VLOOKUP(SpaceTypesTable[[#This Row],[LookupColumn]],InteriorLightingTable[],5,FALSE)</f>
        <v>0.9900000000000001</v>
      </c>
      <c r="Q358">
        <v>0.4</v>
      </c>
      <c r="R358">
        <v>0.4</v>
      </c>
      <c r="S358">
        <v>0.2</v>
      </c>
      <c r="T358" t="s">
        <v>1046</v>
      </c>
      <c r="U358" t="s">
        <v>636</v>
      </c>
      <c r="V358" t="s">
        <v>569</v>
      </c>
      <c r="W358" t="s">
        <v>570</v>
      </c>
      <c r="X358" s="70" t="str">
        <f>SpaceTypesTable[[#This Row],[Ventilation Standard]]&amp;SpaceTypesTable[[#This Row],[Ventilation Primary Space Type]]&amp;SpaceTypesTable[[#This Row],[Ventilation Secondary Space Type]]</f>
        <v>ASHRAE 62.1-1999Public SpacesCorridors and utilities</v>
      </c>
      <c r="Y358">
        <f>VLOOKUP(SpaceTypesTable[[#This Row],[Lookup]],VentilationStandardsTable[],6,FALSE)</f>
        <v>0.05</v>
      </c>
      <c r="Z358">
        <f>VLOOKUP(SpaceTypesTable[[#This Row],[Lookup]],VentilationStandardsTable[],5,FALSE)</f>
        <v>0</v>
      </c>
      <c r="AA358">
        <f>VLOOKUP(SpaceTypesTable[[#This Row],[Lookup]],VentilationStandardsTable[],7,FALSE)</f>
        <v>0</v>
      </c>
      <c r="AB358">
        <v>5</v>
      </c>
      <c r="AC358" t="s">
        <v>1049</v>
      </c>
      <c r="AD358" t="s">
        <v>1047</v>
      </c>
      <c r="AE358">
        <v>4.4600000000000001E-2</v>
      </c>
      <c r="AF358" t="s">
        <v>1050</v>
      </c>
      <c r="AL358">
        <v>1.56</v>
      </c>
      <c r="AM358">
        <v>0</v>
      </c>
      <c r="AN358">
        <v>0.5</v>
      </c>
      <c r="AO358">
        <v>0</v>
      </c>
      <c r="AP358" t="s">
        <v>1051</v>
      </c>
      <c r="AQ358" t="s">
        <v>2028</v>
      </c>
      <c r="AR358" t="s">
        <v>2042</v>
      </c>
    </row>
    <row r="359" spans="1:57">
      <c r="C359" t="s">
        <v>2145</v>
      </c>
      <c r="D359" t="s">
        <v>790</v>
      </c>
      <c r="E359" t="s">
        <v>750</v>
      </c>
      <c r="F359" t="s">
        <v>831</v>
      </c>
      <c r="G359" t="s">
        <v>1038</v>
      </c>
      <c r="H359" t="s">
        <v>745</v>
      </c>
      <c r="I359" t="s">
        <v>882</v>
      </c>
      <c r="J359" t="s">
        <v>751</v>
      </c>
      <c r="K359" t="str">
        <f>SpaceTypesTable[[#This Row],[Lighting Standard]]&amp;SpaceTypesTable[[#This Row],[Lighting Primary Space Type]]&amp;SpaceTypesTable[[#This Row],[Lighting Secondary Space Type]]</f>
        <v>ASHRAE 90.1-2004Office-EnclosedGeneral</v>
      </c>
      <c r="N359">
        <f>VLOOKUP(SpaceTypesTable[[#This Row],[LookupColumn]],InteriorLightingTable[],5,FALSE)</f>
        <v>1.1000000000000001</v>
      </c>
      <c r="Q359">
        <v>0.4</v>
      </c>
      <c r="R359">
        <v>0.4</v>
      </c>
      <c r="S359">
        <v>0.2</v>
      </c>
      <c r="T359" t="s">
        <v>1046</v>
      </c>
      <c r="U359" t="s">
        <v>636</v>
      </c>
      <c r="V359" t="s">
        <v>569</v>
      </c>
      <c r="W359" t="s">
        <v>570</v>
      </c>
      <c r="X359" s="70" t="str">
        <f>SpaceTypesTable[[#This Row],[Ventilation Standard]]&amp;SpaceTypesTable[[#This Row],[Ventilation Primary Space Type]]&amp;SpaceTypesTable[[#This Row],[Ventilation Secondary Space Type]]</f>
        <v>ASHRAE 62.1-1999Public SpacesCorridors and utilities</v>
      </c>
      <c r="Y359">
        <f>VLOOKUP(SpaceTypesTable[[#This Row],[Lookup]],VentilationStandardsTable[],6,FALSE)</f>
        <v>0.05</v>
      </c>
      <c r="Z359">
        <f>VLOOKUP(SpaceTypesTable[[#This Row],[Lookup]],VentilationStandardsTable[],5,FALSE)</f>
        <v>0</v>
      </c>
      <c r="AA359">
        <f>VLOOKUP(SpaceTypesTable[[#This Row],[Lookup]],VentilationStandardsTable[],7,FALSE)</f>
        <v>0</v>
      </c>
      <c r="AB359">
        <v>5</v>
      </c>
      <c r="AC359" t="s">
        <v>1049</v>
      </c>
      <c r="AD359" t="s">
        <v>1047</v>
      </c>
      <c r="AE359">
        <v>5.9499999999999997E-2</v>
      </c>
      <c r="AF359" t="s">
        <v>1050</v>
      </c>
      <c r="AL359">
        <v>2</v>
      </c>
      <c r="AM359">
        <v>0</v>
      </c>
      <c r="AN359">
        <v>0.5</v>
      </c>
      <c r="AO359">
        <v>0</v>
      </c>
      <c r="AP359" t="s">
        <v>1051</v>
      </c>
      <c r="AQ359" t="s">
        <v>2028</v>
      </c>
      <c r="AR359" t="s">
        <v>2042</v>
      </c>
    </row>
    <row r="360" spans="1:57">
      <c r="C360" s="46" t="s">
        <v>2143</v>
      </c>
      <c r="D360" t="s">
        <v>790</v>
      </c>
      <c r="E360" t="s">
        <v>750</v>
      </c>
      <c r="F360" t="s">
        <v>831</v>
      </c>
      <c r="G360" t="s">
        <v>1038</v>
      </c>
      <c r="N360">
        <v>2.09</v>
      </c>
      <c r="Q360">
        <v>0.4</v>
      </c>
      <c r="R360">
        <v>0.4</v>
      </c>
      <c r="S360">
        <v>0.2</v>
      </c>
      <c r="T360" t="s">
        <v>1046</v>
      </c>
      <c r="U360" t="s">
        <v>636</v>
      </c>
      <c r="V360" t="s">
        <v>569</v>
      </c>
      <c r="W360" t="s">
        <v>570</v>
      </c>
      <c r="X360" s="70" t="str">
        <f>SpaceTypesTable[[#This Row],[Ventilation Standard]]&amp;SpaceTypesTable[[#This Row],[Ventilation Primary Space Type]]&amp;SpaceTypesTable[[#This Row],[Ventilation Secondary Space Type]]</f>
        <v>ASHRAE 62.1-1999Public SpacesCorridors and utilities</v>
      </c>
      <c r="Y360">
        <f>VLOOKUP(SpaceTypesTable[[#This Row],[Lookup]],VentilationStandardsTable[],6,FALSE)</f>
        <v>0.05</v>
      </c>
      <c r="Z360">
        <f>VLOOKUP(SpaceTypesTable[[#This Row],[Lookup]],VentilationStandardsTable[],5,FALSE)</f>
        <v>0</v>
      </c>
      <c r="AA360">
        <f>VLOOKUP(SpaceTypesTable[[#This Row],[Lookup]],VentilationStandardsTable[],7,FALSE)</f>
        <v>0</v>
      </c>
      <c r="AB360">
        <v>5</v>
      </c>
      <c r="AC360" t="s">
        <v>1049</v>
      </c>
      <c r="AD360" t="s">
        <v>1047</v>
      </c>
      <c r="AE360">
        <v>0.22320000000000001</v>
      </c>
      <c r="AF360" t="s">
        <v>1050</v>
      </c>
      <c r="AL360">
        <v>2</v>
      </c>
      <c r="AM360">
        <v>0</v>
      </c>
      <c r="AN360">
        <v>0.5</v>
      </c>
      <c r="AO360">
        <v>0</v>
      </c>
      <c r="AP360" t="s">
        <v>1051</v>
      </c>
      <c r="AQ360" t="s">
        <v>2028</v>
      </c>
      <c r="AR360" t="s">
        <v>2042</v>
      </c>
    </row>
    <row r="361" spans="1:57">
      <c r="C361" t="s">
        <v>2147</v>
      </c>
      <c r="D361" t="s">
        <v>790</v>
      </c>
      <c r="E361" t="s">
        <v>750</v>
      </c>
      <c r="F361" t="s">
        <v>831</v>
      </c>
      <c r="G361" t="s">
        <v>1038</v>
      </c>
      <c r="H361" t="s">
        <v>746</v>
      </c>
      <c r="I361" t="s">
        <v>882</v>
      </c>
      <c r="J361" t="s">
        <v>751</v>
      </c>
      <c r="K361" t="str">
        <f>SpaceTypesTable[[#This Row],[Lighting Standard]]&amp;SpaceTypesTable[[#This Row],[Lighting Primary Space Type]]&amp;SpaceTypesTable[[#This Row],[Lighting Secondary Space Type]]</f>
        <v>ASHRAE 90.1-2007Office-EnclosedGeneral</v>
      </c>
      <c r="N361">
        <f>VLOOKUP(SpaceTypesTable[[#This Row],[LookupColumn]],InteriorLightingTable[],5,FALSE)</f>
        <v>1.1000000000000001</v>
      </c>
      <c r="Q361">
        <v>0.4</v>
      </c>
      <c r="R361">
        <v>0.4</v>
      </c>
      <c r="S361">
        <v>0.2</v>
      </c>
      <c r="T361" t="s">
        <v>1046</v>
      </c>
      <c r="U361" t="s">
        <v>637</v>
      </c>
      <c r="V361" t="s">
        <v>1863</v>
      </c>
      <c r="W361" t="s">
        <v>1876</v>
      </c>
      <c r="X361" s="70" t="str">
        <f>SpaceTypesTable[[#This Row],[Ventilation Standard]]&amp;SpaceTypesTable[[#This Row],[Ventilation Primary Space Type]]&amp;SpaceTypesTable[[#This Row],[Ventilation Secondary Space Type]]</f>
        <v>ASHRAE 62.1-2004Office BuildingsTelephone/data entry</v>
      </c>
      <c r="Y361">
        <f>VLOOKUP(SpaceTypesTable[[#This Row],[Lookup]],VentilationStandardsTable[],6,FALSE)</f>
        <v>0.06</v>
      </c>
      <c r="Z361">
        <f>VLOOKUP(SpaceTypesTable[[#This Row],[Lookup]],VentilationStandardsTable[],5,FALSE)</f>
        <v>5</v>
      </c>
      <c r="AA361">
        <f>VLOOKUP(SpaceTypesTable[[#This Row],[Lookup]],VentilationStandardsTable[],7,FALSE)</f>
        <v>0</v>
      </c>
      <c r="AB361">
        <v>5</v>
      </c>
      <c r="AC361" t="s">
        <v>1983</v>
      </c>
      <c r="AD361" t="s">
        <v>1986</v>
      </c>
      <c r="AE361">
        <v>4.4600000000000001E-2</v>
      </c>
      <c r="AF361" t="s">
        <v>2003</v>
      </c>
      <c r="AL361">
        <v>1.56</v>
      </c>
      <c r="AM361">
        <v>0</v>
      </c>
      <c r="AN361">
        <v>0.5</v>
      </c>
      <c r="AO361">
        <v>0</v>
      </c>
      <c r="AP361" t="s">
        <v>2061</v>
      </c>
      <c r="AQ361" t="s">
        <v>2028</v>
      </c>
      <c r="AR361" t="s">
        <v>2042</v>
      </c>
    </row>
    <row r="362" spans="1:57">
      <c r="C362" t="s">
        <v>2147</v>
      </c>
      <c r="D362" t="s">
        <v>790</v>
      </c>
      <c r="E362" t="s">
        <v>793</v>
      </c>
      <c r="F362" t="s">
        <v>831</v>
      </c>
      <c r="G362" t="s">
        <v>1038</v>
      </c>
      <c r="H362" t="s">
        <v>746</v>
      </c>
      <c r="I362" t="s">
        <v>882</v>
      </c>
      <c r="J362" t="s">
        <v>751</v>
      </c>
      <c r="K362" t="str">
        <f>SpaceTypesTable[[#This Row],[Lighting Standard]]&amp;SpaceTypesTable[[#This Row],[Lighting Primary Space Type]]&amp;SpaceTypesTable[[#This Row],[Lighting Secondary Space Type]]</f>
        <v>ASHRAE 90.1-2007Office-EnclosedGeneral</v>
      </c>
      <c r="N362">
        <f>VLOOKUP(SpaceTypesTable[[#This Row],[LookupColumn]],InteriorLightingTable[],5,FALSE)</f>
        <v>1.1000000000000001</v>
      </c>
      <c r="Q362">
        <v>0</v>
      </c>
      <c r="R362">
        <v>0.7</v>
      </c>
      <c r="S362">
        <v>0.2</v>
      </c>
      <c r="T362" t="s">
        <v>1946</v>
      </c>
      <c r="U362" t="s">
        <v>637</v>
      </c>
      <c r="V362" t="s">
        <v>1863</v>
      </c>
      <c r="W362" t="s">
        <v>1876</v>
      </c>
      <c r="X362" s="70" t="str">
        <f>SpaceTypesTable[[#This Row],[Ventilation Standard]]&amp;SpaceTypesTable[[#This Row],[Ventilation Primary Space Type]]&amp;SpaceTypesTable[[#This Row],[Ventilation Secondary Space Type]]</f>
        <v>ASHRAE 62.1-2004Office BuildingsTelephone/data entry</v>
      </c>
      <c r="Y362">
        <f>VLOOKUP(SpaceTypesTable[[#This Row],[Lookup]],VentilationStandardsTable[],6,FALSE)</f>
        <v>0.06</v>
      </c>
      <c r="Z362">
        <f>VLOOKUP(SpaceTypesTable[[#This Row],[Lookup]],VentilationStandardsTable[],5,FALSE)</f>
        <v>5</v>
      </c>
      <c r="AA362">
        <f>VLOOKUP(SpaceTypesTable[[#This Row],[Lookup]],VentilationStandardsTable[],7,FALSE)</f>
        <v>0</v>
      </c>
      <c r="AB362">
        <v>4.6500000000000004</v>
      </c>
      <c r="AC362" t="s">
        <v>1981</v>
      </c>
      <c r="AD362" t="s">
        <v>1988</v>
      </c>
      <c r="AE362">
        <v>4.4600000000000001E-2</v>
      </c>
      <c r="AF362" t="s">
        <v>2006</v>
      </c>
      <c r="AH362" t="s">
        <v>997</v>
      </c>
      <c r="AI362" t="s">
        <v>997</v>
      </c>
      <c r="AJ362" t="s">
        <v>997</v>
      </c>
      <c r="AL362">
        <v>0.80000000000000016</v>
      </c>
      <c r="AM362">
        <v>0</v>
      </c>
      <c r="AN362">
        <v>0.5</v>
      </c>
      <c r="AO362">
        <v>0</v>
      </c>
      <c r="AP362" t="s">
        <v>1925</v>
      </c>
      <c r="AQ362" t="s">
        <v>2031</v>
      </c>
      <c r="AR362" t="s">
        <v>2045</v>
      </c>
      <c r="AU362" t="str">
        <f>IF(SpaceTypesTable[[#This Row],[Peak Flow Rate (gal/h)]]=0,"",SpaceTypesTable[[#This Row],[Peak Flow Rate (gal/h)]]/SpaceTypesTable[[#This Row],[area (ft^2)]])</f>
        <v/>
      </c>
      <c r="BE362" t="str">
        <f t="shared" ref="BE362:BE367" si="32">IF(ISBLANK(BD362),"",BD362/(BA362/AZ362))</f>
        <v/>
      </c>
    </row>
    <row r="363" spans="1:57">
      <c r="A363" t="s">
        <v>397</v>
      </c>
      <c r="B363">
        <v>59</v>
      </c>
      <c r="C363" t="s">
        <v>2144</v>
      </c>
      <c r="D363" t="s">
        <v>790</v>
      </c>
      <c r="E363" t="s">
        <v>793</v>
      </c>
      <c r="F363" t="s">
        <v>831</v>
      </c>
      <c r="G363" t="s">
        <v>1038</v>
      </c>
      <c r="K363" t="str">
        <f>SpaceTypesTable[[#This Row],[Lighting Standard]]&amp;SpaceTypesTable[[#This Row],[Lighting Primary Space Type]]&amp;SpaceTypesTable[[#This Row],[Lighting Secondary Space Type]]</f>
        <v/>
      </c>
      <c r="N363">
        <v>1.8</v>
      </c>
      <c r="Q363">
        <v>0</v>
      </c>
      <c r="R363">
        <v>0.7</v>
      </c>
      <c r="S363">
        <v>0.2</v>
      </c>
      <c r="T363" t="s">
        <v>1946</v>
      </c>
      <c r="U363" t="s">
        <v>636</v>
      </c>
      <c r="V363" t="s">
        <v>565</v>
      </c>
      <c r="W363" t="s">
        <v>568</v>
      </c>
      <c r="X363" s="70" t="str">
        <f>SpaceTypesTable[[#This Row],[Ventilation Standard]]&amp;SpaceTypesTable[[#This Row],[Ventilation Primary Space Type]]&amp;SpaceTypesTable[[#This Row],[Ventilation Secondary Space Type]]</f>
        <v>ASHRAE 62.1-1999OfficesTelecommunication centers and data entry areas</v>
      </c>
      <c r="Y363">
        <f>VLOOKUP(SpaceTypesTable[[#This Row],[Lookup]],VentilationStandardsTable[],6,FALSE)</f>
        <v>0</v>
      </c>
      <c r="Z363">
        <f>VLOOKUP(SpaceTypesTable[[#This Row],[Lookup]],VentilationStandardsTable[],5,FALSE)</f>
        <v>20</v>
      </c>
      <c r="AA363">
        <f>VLOOKUP(SpaceTypesTable[[#This Row],[Lookup]],VentilationStandardsTable[],7,FALSE)</f>
        <v>0</v>
      </c>
      <c r="AB363">
        <v>4.6500000000000004</v>
      </c>
      <c r="AC363" t="s">
        <v>1981</v>
      </c>
      <c r="AD363" t="s">
        <v>1988</v>
      </c>
      <c r="AE363">
        <v>0.22320000000000001</v>
      </c>
      <c r="AF363" t="s">
        <v>2006</v>
      </c>
      <c r="AH363" t="s">
        <v>997</v>
      </c>
      <c r="AI363" t="s">
        <v>997</v>
      </c>
      <c r="AJ363" t="s">
        <v>997</v>
      </c>
      <c r="AL363">
        <v>1.1000000000000001</v>
      </c>
      <c r="AM363">
        <v>0</v>
      </c>
      <c r="AN363">
        <v>0.5</v>
      </c>
      <c r="AO363">
        <v>0</v>
      </c>
      <c r="AP363" t="s">
        <v>1925</v>
      </c>
      <c r="AQ363" t="s">
        <v>2031</v>
      </c>
      <c r="AR363" t="s">
        <v>2045</v>
      </c>
      <c r="AU363" t="str">
        <f>IF(SpaceTypesTable[[#This Row],[Peak Flow Rate (gal/h)]]=0,"",SpaceTypesTable[[#This Row],[Peak Flow Rate (gal/h)]]/SpaceTypesTable[[#This Row],[area (ft^2)]])</f>
        <v/>
      </c>
      <c r="BE363" t="str">
        <f t="shared" si="32"/>
        <v/>
      </c>
    </row>
    <row r="364" spans="1:57">
      <c r="A364" t="s">
        <v>174</v>
      </c>
      <c r="B364">
        <v>479</v>
      </c>
      <c r="C364" t="s">
        <v>2145</v>
      </c>
      <c r="D364" t="s">
        <v>790</v>
      </c>
      <c r="E364" t="s">
        <v>793</v>
      </c>
      <c r="F364" t="s">
        <v>831</v>
      </c>
      <c r="G364" t="s">
        <v>1038</v>
      </c>
      <c r="H364" t="s">
        <v>745</v>
      </c>
      <c r="I364" t="s">
        <v>882</v>
      </c>
      <c r="J364" t="s">
        <v>751</v>
      </c>
      <c r="K364" t="str">
        <f>SpaceTypesTable[[#This Row],[Lighting Standard]]&amp;SpaceTypesTable[[#This Row],[Lighting Primary Space Type]]&amp;SpaceTypesTable[[#This Row],[Lighting Secondary Space Type]]</f>
        <v>ASHRAE 90.1-2004Office-EnclosedGeneral</v>
      </c>
      <c r="N364">
        <f>VLOOKUP(SpaceTypesTable[[#This Row],[LookupColumn]],InteriorLightingTable[],5,FALSE)</f>
        <v>1.1000000000000001</v>
      </c>
      <c r="Q364">
        <v>0</v>
      </c>
      <c r="R364">
        <v>0.7</v>
      </c>
      <c r="S364">
        <v>0.2</v>
      </c>
      <c r="T364" t="s">
        <v>1946</v>
      </c>
      <c r="U364" t="s">
        <v>636</v>
      </c>
      <c r="V364" t="s">
        <v>565</v>
      </c>
      <c r="W364" t="s">
        <v>568</v>
      </c>
      <c r="X364" s="70" t="str">
        <f>SpaceTypesTable[[#This Row],[Ventilation Standard]]&amp;SpaceTypesTable[[#This Row],[Ventilation Primary Space Type]]&amp;SpaceTypesTable[[#This Row],[Ventilation Secondary Space Type]]</f>
        <v>ASHRAE 62.1-1999OfficesTelecommunication centers and data entry areas</v>
      </c>
      <c r="Y364">
        <f>VLOOKUP(SpaceTypesTable[[#This Row],[Lookup]],VentilationStandardsTable[],6,FALSE)</f>
        <v>0</v>
      </c>
      <c r="Z364">
        <f>VLOOKUP(SpaceTypesTable[[#This Row],[Lookup]],VentilationStandardsTable[],5,FALSE)</f>
        <v>20</v>
      </c>
      <c r="AA364">
        <f>VLOOKUP(SpaceTypesTable[[#This Row],[Lookup]],VentilationStandardsTable[],7,FALSE)</f>
        <v>0</v>
      </c>
      <c r="AB364">
        <v>4.6500000000000004</v>
      </c>
      <c r="AC364" t="s">
        <v>1981</v>
      </c>
      <c r="AD364" t="s">
        <v>1988</v>
      </c>
      <c r="AE364">
        <v>5.9499999999999997E-2</v>
      </c>
      <c r="AF364" t="s">
        <v>2006</v>
      </c>
      <c r="AH364" t="s">
        <v>997</v>
      </c>
      <c r="AI364" t="s">
        <v>997</v>
      </c>
      <c r="AJ364" t="s">
        <v>997</v>
      </c>
      <c r="AL364">
        <v>1.1000000000000001</v>
      </c>
      <c r="AM364">
        <v>0</v>
      </c>
      <c r="AN364">
        <v>0.5</v>
      </c>
      <c r="AO364">
        <v>0</v>
      </c>
      <c r="AP364" t="s">
        <v>1925</v>
      </c>
      <c r="AQ364" t="s">
        <v>2031</v>
      </c>
      <c r="AR364" t="s">
        <v>2045</v>
      </c>
      <c r="AU364" t="str">
        <f>IF(SpaceTypesTable[[#This Row],[Peak Flow Rate (gal/h)]]=0,"",SpaceTypesTable[[#This Row],[Peak Flow Rate (gal/h)]]/SpaceTypesTable[[#This Row],[area (ft^2)]])</f>
        <v/>
      </c>
      <c r="BE364" t="str">
        <f t="shared" si="32"/>
        <v/>
      </c>
    </row>
    <row r="365" spans="1:57">
      <c r="A365" t="s">
        <v>54</v>
      </c>
      <c r="B365">
        <v>274</v>
      </c>
      <c r="C365" t="s">
        <v>2146</v>
      </c>
      <c r="D365" t="s">
        <v>791</v>
      </c>
      <c r="E365" t="s">
        <v>793</v>
      </c>
      <c r="F365" t="s">
        <v>831</v>
      </c>
      <c r="G365" t="s">
        <v>1038</v>
      </c>
      <c r="H365" t="s">
        <v>987</v>
      </c>
      <c r="I365" t="s">
        <v>882</v>
      </c>
      <c r="J365" t="s">
        <v>751</v>
      </c>
      <c r="K365" t="str">
        <f>SpaceTypesTable[[#This Row],[Lighting Standard]]&amp;SpaceTypesTable[[#This Row],[Lighting Primary Space Type]]&amp;SpaceTypesTable[[#This Row],[Lighting Secondary Space Type]]</f>
        <v>ASHRAE 189.1-2009Office-EnclosedGeneral</v>
      </c>
      <c r="N365">
        <f>VLOOKUP(SpaceTypesTable[[#This Row],[LookupColumn]],InteriorLightingTable[],5,FALSE)</f>
        <v>0.9900000000000001</v>
      </c>
      <c r="Q365">
        <v>0</v>
      </c>
      <c r="R365">
        <v>0.7</v>
      </c>
      <c r="S365">
        <v>0.2</v>
      </c>
      <c r="T365" t="s">
        <v>1946</v>
      </c>
      <c r="U365" t="s">
        <v>636</v>
      </c>
      <c r="V365" t="s">
        <v>565</v>
      </c>
      <c r="W365" t="s">
        <v>568</v>
      </c>
      <c r="X365" s="70" t="str">
        <f>SpaceTypesTable[[#This Row],[Ventilation Standard]]&amp;SpaceTypesTable[[#This Row],[Ventilation Primary Space Type]]&amp;SpaceTypesTable[[#This Row],[Ventilation Secondary Space Type]]</f>
        <v>ASHRAE 62.1-1999OfficesTelecommunication centers and data entry areas</v>
      </c>
      <c r="Y365">
        <f>VLOOKUP(SpaceTypesTable[[#This Row],[Lookup]],VentilationStandardsTable[],6,FALSE)</f>
        <v>0</v>
      </c>
      <c r="Z365">
        <f>VLOOKUP(SpaceTypesTable[[#This Row],[Lookup]],VentilationStandardsTable[],5,FALSE)</f>
        <v>20</v>
      </c>
      <c r="AA365">
        <f>VLOOKUP(SpaceTypesTable[[#This Row],[Lookup]],VentilationStandardsTable[],7,FALSE)</f>
        <v>0</v>
      </c>
      <c r="AB365">
        <v>4.6500000000000004</v>
      </c>
      <c r="AC365" t="s">
        <v>1981</v>
      </c>
      <c r="AD365" t="s">
        <v>1988</v>
      </c>
      <c r="AE365">
        <v>5.9499999999999997E-2</v>
      </c>
      <c r="AF365" t="s">
        <v>2006</v>
      </c>
      <c r="AH365" t="s">
        <v>997</v>
      </c>
      <c r="AI365" t="s">
        <v>997</v>
      </c>
      <c r="AJ365" t="s">
        <v>997</v>
      </c>
      <c r="AL365">
        <v>0.80000000000000016</v>
      </c>
      <c r="AM365">
        <v>0</v>
      </c>
      <c r="AN365">
        <v>0.5</v>
      </c>
      <c r="AO365">
        <v>0</v>
      </c>
      <c r="AP365" t="s">
        <v>1925</v>
      </c>
      <c r="AQ365" t="s">
        <v>2031</v>
      </c>
      <c r="AR365" t="s">
        <v>2045</v>
      </c>
      <c r="AU365" t="str">
        <f>IF(SpaceTypesTable[[#This Row],[Peak Flow Rate (gal/h)]]=0,"",SpaceTypesTable[[#This Row],[Peak Flow Rate (gal/h)]]/SpaceTypesTable[[#This Row],[area (ft^2)]])</f>
        <v/>
      </c>
      <c r="BE365" t="str">
        <f t="shared" si="32"/>
        <v/>
      </c>
    </row>
    <row r="366" spans="1:57">
      <c r="A366" t="s">
        <v>305</v>
      </c>
      <c r="B366">
        <v>200</v>
      </c>
      <c r="C366" t="s">
        <v>2146</v>
      </c>
      <c r="D366" t="s">
        <v>792</v>
      </c>
      <c r="E366" t="s">
        <v>793</v>
      </c>
      <c r="F366" t="s">
        <v>831</v>
      </c>
      <c r="G366" t="s">
        <v>1038</v>
      </c>
      <c r="H366" t="s">
        <v>987</v>
      </c>
      <c r="I366" t="s">
        <v>882</v>
      </c>
      <c r="J366" t="s">
        <v>751</v>
      </c>
      <c r="K366" t="str">
        <f>SpaceTypesTable[[#This Row],[Lighting Standard]]&amp;SpaceTypesTable[[#This Row],[Lighting Primary Space Type]]&amp;SpaceTypesTable[[#This Row],[Lighting Secondary Space Type]]</f>
        <v>ASHRAE 189.1-2009Office-EnclosedGeneral</v>
      </c>
      <c r="N366">
        <f>VLOOKUP(SpaceTypesTable[[#This Row],[LookupColumn]],InteriorLightingTable[],5,FALSE)</f>
        <v>0.9900000000000001</v>
      </c>
      <c r="Q366">
        <v>0</v>
      </c>
      <c r="R366">
        <v>0.7</v>
      </c>
      <c r="S366">
        <v>0.2</v>
      </c>
      <c r="T366" t="s">
        <v>1946</v>
      </c>
      <c r="U366" t="s">
        <v>636</v>
      </c>
      <c r="V366" t="s">
        <v>565</v>
      </c>
      <c r="W366" t="s">
        <v>568</v>
      </c>
      <c r="X366" s="70" t="str">
        <f>SpaceTypesTable[[#This Row],[Ventilation Standard]]&amp;SpaceTypesTable[[#This Row],[Ventilation Primary Space Type]]&amp;SpaceTypesTable[[#This Row],[Ventilation Secondary Space Type]]</f>
        <v>ASHRAE 62.1-1999OfficesTelecommunication centers and data entry areas</v>
      </c>
      <c r="Y366">
        <f>VLOOKUP(SpaceTypesTable[[#This Row],[Lookup]],VentilationStandardsTable[],6,FALSE)</f>
        <v>0</v>
      </c>
      <c r="Z366">
        <f>VLOOKUP(SpaceTypesTable[[#This Row],[Lookup]],VentilationStandardsTable[],5,FALSE)</f>
        <v>20</v>
      </c>
      <c r="AA366">
        <f>VLOOKUP(SpaceTypesTable[[#This Row],[Lookup]],VentilationStandardsTable[],7,FALSE)</f>
        <v>0</v>
      </c>
      <c r="AB366">
        <v>4.6500000000000004</v>
      </c>
      <c r="AC366" t="s">
        <v>1981</v>
      </c>
      <c r="AD366" t="s">
        <v>1988</v>
      </c>
      <c r="AE366">
        <v>4.4600000000000001E-2</v>
      </c>
      <c r="AF366" t="s">
        <v>2006</v>
      </c>
      <c r="AH366" t="s">
        <v>997</v>
      </c>
      <c r="AI366" t="s">
        <v>997</v>
      </c>
      <c r="AJ366" t="s">
        <v>997</v>
      </c>
      <c r="AL366">
        <v>0.80000000000000016</v>
      </c>
      <c r="AM366">
        <v>0</v>
      </c>
      <c r="AN366">
        <v>0.5</v>
      </c>
      <c r="AO366">
        <v>0</v>
      </c>
      <c r="AP366" t="s">
        <v>1925</v>
      </c>
      <c r="AQ366" t="s">
        <v>2031</v>
      </c>
      <c r="AR366" t="s">
        <v>2045</v>
      </c>
      <c r="AU366" t="str">
        <f>IF(SpaceTypesTable[[#This Row],[Peak Flow Rate (gal/h)]]=0,"",SpaceTypesTable[[#This Row],[Peak Flow Rate (gal/h)]]/SpaceTypesTable[[#This Row],[area (ft^2)]])</f>
        <v/>
      </c>
      <c r="BE366" t="str">
        <f t="shared" si="32"/>
        <v/>
      </c>
    </row>
    <row r="367" spans="1:57">
      <c r="A367" t="s">
        <v>340</v>
      </c>
      <c r="B367">
        <v>519</v>
      </c>
      <c r="C367" t="s">
        <v>2143</v>
      </c>
      <c r="D367" t="s">
        <v>790</v>
      </c>
      <c r="E367" t="s">
        <v>793</v>
      </c>
      <c r="F367" t="s">
        <v>831</v>
      </c>
      <c r="G367" t="s">
        <v>1038</v>
      </c>
      <c r="K367" t="str">
        <f>SpaceTypesTable[[#This Row],[Lighting Standard]]&amp;SpaceTypesTable[[#This Row],[Lighting Primary Space Type]]&amp;SpaceTypesTable[[#This Row],[Lighting Secondary Space Type]]</f>
        <v/>
      </c>
      <c r="N367">
        <v>1.8</v>
      </c>
      <c r="Q367">
        <v>0</v>
      </c>
      <c r="R367">
        <v>0.7</v>
      </c>
      <c r="S367">
        <v>0.2</v>
      </c>
      <c r="T367" t="s">
        <v>1946</v>
      </c>
      <c r="U367" t="s">
        <v>636</v>
      </c>
      <c r="V367" t="s">
        <v>565</v>
      </c>
      <c r="W367" t="s">
        <v>568</v>
      </c>
      <c r="X367" s="70" t="str">
        <f>SpaceTypesTable[[#This Row],[Ventilation Standard]]&amp;SpaceTypesTable[[#This Row],[Ventilation Primary Space Type]]&amp;SpaceTypesTable[[#This Row],[Ventilation Secondary Space Type]]</f>
        <v>ASHRAE 62.1-1999OfficesTelecommunication centers and data entry areas</v>
      </c>
      <c r="Y367">
        <f>VLOOKUP(SpaceTypesTable[[#This Row],[Lookup]],VentilationStandardsTable[],6,FALSE)</f>
        <v>0</v>
      </c>
      <c r="Z367">
        <f>VLOOKUP(SpaceTypesTable[[#This Row],[Lookup]],VentilationStandardsTable[],5,FALSE)</f>
        <v>20</v>
      </c>
      <c r="AA367">
        <f>VLOOKUP(SpaceTypesTable[[#This Row],[Lookup]],VentilationStandardsTable[],7,FALSE)</f>
        <v>0</v>
      </c>
      <c r="AB367">
        <v>4.6500000000000004</v>
      </c>
      <c r="AC367" t="s">
        <v>1981</v>
      </c>
      <c r="AD367" t="s">
        <v>1988</v>
      </c>
      <c r="AE367">
        <v>0.22320000000000001</v>
      </c>
      <c r="AF367" t="s">
        <v>2006</v>
      </c>
      <c r="AH367" t="s">
        <v>997</v>
      </c>
      <c r="AI367" t="s">
        <v>997</v>
      </c>
      <c r="AJ367" t="s">
        <v>997</v>
      </c>
      <c r="AL367">
        <v>1.1000000000000001</v>
      </c>
      <c r="AM367">
        <v>0</v>
      </c>
      <c r="AN367">
        <v>0.5</v>
      </c>
      <c r="AO367">
        <v>0</v>
      </c>
      <c r="AP367" t="s">
        <v>1925</v>
      </c>
      <c r="AQ367" t="s">
        <v>2031</v>
      </c>
      <c r="AR367" t="s">
        <v>2045</v>
      </c>
      <c r="AU367" t="str">
        <f>IF(SpaceTypesTable[[#This Row],[Peak Flow Rate (gal/h)]]=0,"",SpaceTypesTable[[#This Row],[Peak Flow Rate (gal/h)]]/SpaceTypesTable[[#This Row],[area (ft^2)]])</f>
        <v/>
      </c>
      <c r="BE367" t="str">
        <f t="shared" si="32"/>
        <v/>
      </c>
    </row>
    <row r="368" spans="1:57">
      <c r="C368" t="s">
        <v>2213</v>
      </c>
      <c r="D368" t="s">
        <v>790</v>
      </c>
      <c r="E368" t="s">
        <v>750</v>
      </c>
      <c r="F368" t="s">
        <v>831</v>
      </c>
      <c r="G368" t="s">
        <v>1038</v>
      </c>
      <c r="H368" t="s">
        <v>2195</v>
      </c>
      <c r="I368" t="s">
        <v>882</v>
      </c>
      <c r="J368" t="s">
        <v>751</v>
      </c>
      <c r="K368" t="str">
        <f>SpaceTypesTable[[#This Row],[Lighting Standard]]&amp;SpaceTypesTable[[#This Row],[Lighting Primary Space Type]]&amp;SpaceTypesTable[[#This Row],[Lighting Secondary Space Type]]</f>
        <v>ASHRAE 90.1-2010Office-EnclosedGeneral</v>
      </c>
      <c r="N368">
        <f>VLOOKUP(SpaceTypesTable[[#This Row],[LookupColumn]],InteriorLightingTable[],5,FALSE)</f>
        <v>1.1100000000000001</v>
      </c>
      <c r="Q368">
        <v>0.4</v>
      </c>
      <c r="R368">
        <v>0.4</v>
      </c>
      <c r="S368">
        <v>0.2</v>
      </c>
      <c r="T368" t="s">
        <v>1046</v>
      </c>
      <c r="U368" t="s">
        <v>638</v>
      </c>
      <c r="V368" t="s">
        <v>1863</v>
      </c>
      <c r="W368" t="s">
        <v>1876</v>
      </c>
      <c r="X368" s="70" t="str">
        <f>SpaceTypesTable[[#This Row],[Ventilation Standard]]&amp;SpaceTypesTable[[#This Row],[Ventilation Primary Space Type]]&amp;SpaceTypesTable[[#This Row],[Ventilation Secondary Space Type]]</f>
        <v>ASHRAE 62.1-2007Office BuildingsTelephone/data entry</v>
      </c>
      <c r="Y368">
        <f>VLOOKUP(SpaceTypesTable[[#This Row],[Lookup]],VentilationStandardsTable[],6,FALSE)</f>
        <v>0.06</v>
      </c>
      <c r="Z368">
        <f>VLOOKUP(SpaceTypesTable[[#This Row],[Lookup]],VentilationStandardsTable[],5,FALSE)</f>
        <v>5</v>
      </c>
      <c r="AA368">
        <f>VLOOKUP(SpaceTypesTable[[#This Row],[Lookup]],VentilationStandardsTable[],7,FALSE)</f>
        <v>0</v>
      </c>
      <c r="AB368">
        <v>5</v>
      </c>
      <c r="AC368" t="s">
        <v>1983</v>
      </c>
      <c r="AD368" t="s">
        <v>1986</v>
      </c>
      <c r="AE368">
        <v>4.4600000000000001E-2</v>
      </c>
      <c r="AF368" t="s">
        <v>2003</v>
      </c>
      <c r="AL368">
        <v>1.56</v>
      </c>
      <c r="AM368">
        <v>0</v>
      </c>
      <c r="AN368">
        <v>0.5</v>
      </c>
      <c r="AO368">
        <v>0</v>
      </c>
      <c r="AP368" t="s">
        <v>2061</v>
      </c>
      <c r="AQ368" t="s">
        <v>2028</v>
      </c>
      <c r="AR368" t="s">
        <v>2042</v>
      </c>
    </row>
    <row r="369" spans="1:58">
      <c r="C369" t="s">
        <v>2213</v>
      </c>
      <c r="D369" t="s">
        <v>790</v>
      </c>
      <c r="E369" t="s">
        <v>793</v>
      </c>
      <c r="F369" t="s">
        <v>831</v>
      </c>
      <c r="G369" t="s">
        <v>1038</v>
      </c>
      <c r="H369" t="s">
        <v>2195</v>
      </c>
      <c r="I369" t="s">
        <v>882</v>
      </c>
      <c r="J369" t="s">
        <v>751</v>
      </c>
      <c r="K369" t="str">
        <f>SpaceTypesTable[[#This Row],[Lighting Standard]]&amp;SpaceTypesTable[[#This Row],[Lighting Primary Space Type]]&amp;SpaceTypesTable[[#This Row],[Lighting Secondary Space Type]]</f>
        <v>ASHRAE 90.1-2010Office-EnclosedGeneral</v>
      </c>
      <c r="N369">
        <f>VLOOKUP(SpaceTypesTable[[#This Row],[LookupColumn]],InteriorLightingTable[],5,FALSE)</f>
        <v>1.1100000000000001</v>
      </c>
      <c r="Q369">
        <v>0</v>
      </c>
      <c r="R369">
        <v>0.7</v>
      </c>
      <c r="S369">
        <v>0.2</v>
      </c>
      <c r="T369" t="s">
        <v>1946</v>
      </c>
      <c r="U369" t="s">
        <v>638</v>
      </c>
      <c r="V369" t="s">
        <v>1863</v>
      </c>
      <c r="W369" t="s">
        <v>1876</v>
      </c>
      <c r="X369" s="70" t="str">
        <f>SpaceTypesTable[[#This Row],[Ventilation Standard]]&amp;SpaceTypesTable[[#This Row],[Ventilation Primary Space Type]]&amp;SpaceTypesTable[[#This Row],[Ventilation Secondary Space Type]]</f>
        <v>ASHRAE 62.1-2007Office BuildingsTelephone/data entry</v>
      </c>
      <c r="Y369">
        <f>VLOOKUP(SpaceTypesTable[[#This Row],[Lookup]],VentilationStandardsTable[],6,FALSE)</f>
        <v>0.06</v>
      </c>
      <c r="Z369">
        <f>VLOOKUP(SpaceTypesTable[[#This Row],[Lookup]],VentilationStandardsTable[],5,FALSE)</f>
        <v>5</v>
      </c>
      <c r="AA369">
        <f>VLOOKUP(SpaceTypesTable[[#This Row],[Lookup]],VentilationStandardsTable[],7,FALSE)</f>
        <v>0</v>
      </c>
      <c r="AB369">
        <v>4.6500000000000004</v>
      </c>
      <c r="AC369" t="s">
        <v>1981</v>
      </c>
      <c r="AD369" t="s">
        <v>1988</v>
      </c>
      <c r="AE369">
        <v>4.4600000000000001E-2</v>
      </c>
      <c r="AF369" t="s">
        <v>2006</v>
      </c>
      <c r="AH369" t="s">
        <v>997</v>
      </c>
      <c r="AI369" t="s">
        <v>997</v>
      </c>
      <c r="AJ369" t="s">
        <v>997</v>
      </c>
      <c r="AL369">
        <v>0.80000000000000016</v>
      </c>
      <c r="AM369">
        <v>0</v>
      </c>
      <c r="AN369">
        <v>0.5</v>
      </c>
      <c r="AO369">
        <v>0</v>
      </c>
      <c r="AP369" t="s">
        <v>1925</v>
      </c>
      <c r="AQ369" t="s">
        <v>2031</v>
      </c>
      <c r="AR369" t="s">
        <v>2045</v>
      </c>
      <c r="AU369" t="s">
        <v>997</v>
      </c>
      <c r="BE369" t="s">
        <v>997</v>
      </c>
    </row>
    <row r="370" spans="1:58">
      <c r="A370" t="s">
        <v>477</v>
      </c>
      <c r="B370">
        <v>338</v>
      </c>
      <c r="C370" t="s">
        <v>2144</v>
      </c>
      <c r="D370" t="s">
        <v>790</v>
      </c>
      <c r="E370" t="s">
        <v>793</v>
      </c>
      <c r="F370" t="s">
        <v>857</v>
      </c>
      <c r="G370" t="s">
        <v>1036</v>
      </c>
      <c r="K370" t="str">
        <f>SpaceTypesTable[[#This Row],[Lighting Standard]]&amp;SpaceTypesTable[[#This Row],[Lighting Primary Space Type]]&amp;SpaceTypesTable[[#This Row],[Lighting Secondary Space Type]]</f>
        <v/>
      </c>
      <c r="N370">
        <v>1</v>
      </c>
      <c r="Q370">
        <v>0</v>
      </c>
      <c r="R370">
        <v>0.7</v>
      </c>
      <c r="S370">
        <v>0.2</v>
      </c>
      <c r="T370" t="s">
        <v>1946</v>
      </c>
      <c r="U370" t="s">
        <v>943</v>
      </c>
      <c r="V370" t="s">
        <v>768</v>
      </c>
      <c r="W370" t="s">
        <v>913</v>
      </c>
      <c r="X370" s="70" t="str">
        <f>SpaceTypesTable[[#This Row],[Ventilation Standard]]&amp;SpaceTypesTable[[#This Row],[Ventilation Primary Space Type]]&amp;SpaceTypesTable[[#This Row],[Ventilation Secondary Space Type]]</f>
        <v>GGHC v2.2Health CareJanitors Closet / Utility</v>
      </c>
      <c r="Y370">
        <f>VLOOKUP(SpaceTypesTable[[#This Row],[Lookup]],VentilationStandardsTable[],6,FALSE)</f>
        <v>1.5</v>
      </c>
      <c r="Z370">
        <f>VLOOKUP(SpaceTypesTable[[#This Row],[Lookup]],VentilationStandardsTable[],5,FALSE)</f>
        <v>0</v>
      </c>
      <c r="AA370">
        <f>VLOOKUP(SpaceTypesTable[[#This Row],[Lookup]],VentilationStandardsTable[],7,FALSE)</f>
        <v>0</v>
      </c>
      <c r="AB370">
        <v>0</v>
      </c>
      <c r="AC370" t="s">
        <v>1981</v>
      </c>
      <c r="AD370" t="s">
        <v>1988</v>
      </c>
      <c r="AE370">
        <v>0.22320000000000001</v>
      </c>
      <c r="AF370" t="s">
        <v>2006</v>
      </c>
      <c r="AH370" t="s">
        <v>997</v>
      </c>
      <c r="AI370" t="s">
        <v>997</v>
      </c>
      <c r="AJ370" t="s">
        <v>997</v>
      </c>
      <c r="AL370">
        <v>0</v>
      </c>
      <c r="AM370">
        <v>0</v>
      </c>
      <c r="AN370">
        <v>0.3</v>
      </c>
      <c r="AO370">
        <v>0.7</v>
      </c>
      <c r="AP370" t="s">
        <v>1925</v>
      </c>
      <c r="AQ370" t="s">
        <v>2031</v>
      </c>
      <c r="AR370" t="s">
        <v>2045</v>
      </c>
      <c r="AU370" t="str">
        <f>IF(SpaceTypesTable[[#This Row],[Peak Flow Rate (gal/h)]]=0,"",SpaceTypesTable[[#This Row],[Peak Flow Rate (gal/h)]]/SpaceTypesTable[[#This Row],[area (ft^2)]])</f>
        <v/>
      </c>
      <c r="BE370" t="str">
        <f t="shared" ref="BE370:BE375" si="33">IF(ISBLANK(BD370),"",BD370/(BA370/AZ370))</f>
        <v/>
      </c>
    </row>
    <row r="371" spans="1:58">
      <c r="A371" t="s">
        <v>270</v>
      </c>
      <c r="B371">
        <v>271</v>
      </c>
      <c r="C371" t="s">
        <v>2145</v>
      </c>
      <c r="D371" t="s">
        <v>790</v>
      </c>
      <c r="E371" t="s">
        <v>793</v>
      </c>
      <c r="F371" t="s">
        <v>857</v>
      </c>
      <c r="G371" t="s">
        <v>1036</v>
      </c>
      <c r="H371" t="s">
        <v>745</v>
      </c>
      <c r="I371" t="s">
        <v>770</v>
      </c>
      <c r="J371" t="s">
        <v>751</v>
      </c>
      <c r="K371" t="str">
        <f>SpaceTypesTable[[#This Row],[Lighting Standard]]&amp;SpaceTypesTable[[#This Row],[Lighting Primary Space Type]]&amp;SpaceTypesTable[[#This Row],[Lighting Secondary Space Type]]</f>
        <v>ASHRAE 90.1-2004Active StorageGeneral</v>
      </c>
      <c r="N371">
        <f>VLOOKUP(SpaceTypesTable[[#This Row],[LookupColumn]],InteriorLightingTable[],5,FALSE)</f>
        <v>0.8</v>
      </c>
      <c r="Q371">
        <v>0</v>
      </c>
      <c r="R371">
        <v>0.7</v>
      </c>
      <c r="S371">
        <v>0.2</v>
      </c>
      <c r="T371" t="s">
        <v>1946</v>
      </c>
      <c r="U371" t="s">
        <v>943</v>
      </c>
      <c r="V371" t="s">
        <v>768</v>
      </c>
      <c r="W371" t="s">
        <v>913</v>
      </c>
      <c r="X371" s="70" t="str">
        <f>SpaceTypesTable[[#This Row],[Ventilation Standard]]&amp;SpaceTypesTable[[#This Row],[Ventilation Primary Space Type]]&amp;SpaceTypesTable[[#This Row],[Ventilation Secondary Space Type]]</f>
        <v>GGHC v2.2Health CareJanitors Closet / Utility</v>
      </c>
      <c r="Y371">
        <f>VLOOKUP(SpaceTypesTable[[#This Row],[Lookup]],VentilationStandardsTable[],6,FALSE)</f>
        <v>1.5</v>
      </c>
      <c r="Z371">
        <f>VLOOKUP(SpaceTypesTable[[#This Row],[Lookup]],VentilationStandardsTable[],5,FALSE)</f>
        <v>0</v>
      </c>
      <c r="AA371">
        <f>VLOOKUP(SpaceTypesTable[[#This Row],[Lookup]],VentilationStandardsTable[],7,FALSE)</f>
        <v>0</v>
      </c>
      <c r="AB371">
        <v>0</v>
      </c>
      <c r="AC371" t="s">
        <v>1981</v>
      </c>
      <c r="AD371" t="s">
        <v>1988</v>
      </c>
      <c r="AE371">
        <v>5.9499999999999997E-2</v>
      </c>
      <c r="AF371" t="s">
        <v>2006</v>
      </c>
      <c r="AH371" t="s">
        <v>997</v>
      </c>
      <c r="AI371" t="s">
        <v>997</v>
      </c>
      <c r="AJ371" t="s">
        <v>997</v>
      </c>
      <c r="AL371">
        <v>0</v>
      </c>
      <c r="AM371">
        <v>0</v>
      </c>
      <c r="AN371">
        <v>0.3</v>
      </c>
      <c r="AO371">
        <v>0.7</v>
      </c>
      <c r="AP371" t="s">
        <v>1925</v>
      </c>
      <c r="AQ371" t="s">
        <v>2031</v>
      </c>
      <c r="AR371" t="s">
        <v>2045</v>
      </c>
      <c r="AU371" t="str">
        <f>IF(SpaceTypesTable[[#This Row],[Peak Flow Rate (gal/h)]]=0,"",SpaceTypesTable[[#This Row],[Peak Flow Rate (gal/h)]]/SpaceTypesTable[[#This Row],[area (ft^2)]])</f>
        <v/>
      </c>
      <c r="BE371" t="str">
        <f t="shared" si="33"/>
        <v/>
      </c>
    </row>
    <row r="372" spans="1:58">
      <c r="A372" t="s">
        <v>194</v>
      </c>
      <c r="B372">
        <v>220</v>
      </c>
      <c r="C372" t="s">
        <v>2146</v>
      </c>
      <c r="D372" t="s">
        <v>791</v>
      </c>
      <c r="E372" t="s">
        <v>793</v>
      </c>
      <c r="F372" t="s">
        <v>857</v>
      </c>
      <c r="G372" t="s">
        <v>1036</v>
      </c>
      <c r="H372" t="s">
        <v>987</v>
      </c>
      <c r="I372" t="s">
        <v>770</v>
      </c>
      <c r="J372" t="s">
        <v>751</v>
      </c>
      <c r="K372" t="str">
        <f>SpaceTypesTable[[#This Row],[Lighting Standard]]&amp;SpaceTypesTable[[#This Row],[Lighting Primary Space Type]]&amp;SpaceTypesTable[[#This Row],[Lighting Secondary Space Type]]</f>
        <v>ASHRAE 189.1-2009Active StorageGeneral</v>
      </c>
      <c r="N372">
        <f>VLOOKUP(SpaceTypesTable[[#This Row],[LookupColumn]],InteriorLightingTable[],5,FALSE)</f>
        <v>0.72000000000000008</v>
      </c>
      <c r="Q372">
        <v>0</v>
      </c>
      <c r="R372">
        <v>0.7</v>
      </c>
      <c r="S372">
        <v>0.2</v>
      </c>
      <c r="T372" t="s">
        <v>1946</v>
      </c>
      <c r="U372" t="s">
        <v>943</v>
      </c>
      <c r="V372" t="s">
        <v>768</v>
      </c>
      <c r="W372" t="s">
        <v>913</v>
      </c>
      <c r="X372" s="70" t="str">
        <f>SpaceTypesTable[[#This Row],[Ventilation Standard]]&amp;SpaceTypesTable[[#This Row],[Ventilation Primary Space Type]]&amp;SpaceTypesTable[[#This Row],[Ventilation Secondary Space Type]]</f>
        <v>GGHC v2.2Health CareJanitors Closet / Utility</v>
      </c>
      <c r="Y372">
        <f>VLOOKUP(SpaceTypesTable[[#This Row],[Lookup]],VentilationStandardsTable[],6,FALSE)</f>
        <v>1.5</v>
      </c>
      <c r="Z372">
        <f>VLOOKUP(SpaceTypesTable[[#This Row],[Lookup]],VentilationStandardsTable[],5,FALSE)</f>
        <v>0</v>
      </c>
      <c r="AA372">
        <f>VLOOKUP(SpaceTypesTable[[#This Row],[Lookup]],VentilationStandardsTable[],7,FALSE)</f>
        <v>0</v>
      </c>
      <c r="AB372">
        <v>0</v>
      </c>
      <c r="AC372" t="s">
        <v>1981</v>
      </c>
      <c r="AD372" t="s">
        <v>1988</v>
      </c>
      <c r="AE372">
        <v>5.9499999999999997E-2</v>
      </c>
      <c r="AF372" t="s">
        <v>2006</v>
      </c>
      <c r="AH372" t="s">
        <v>997</v>
      </c>
      <c r="AI372" t="s">
        <v>997</v>
      </c>
      <c r="AJ372" t="s">
        <v>997</v>
      </c>
      <c r="AL372">
        <v>0</v>
      </c>
      <c r="AM372">
        <v>0</v>
      </c>
      <c r="AN372">
        <v>0.3</v>
      </c>
      <c r="AO372">
        <v>0.7</v>
      </c>
      <c r="AP372" t="s">
        <v>1925</v>
      </c>
      <c r="AQ372" t="s">
        <v>2031</v>
      </c>
      <c r="AR372" t="s">
        <v>2045</v>
      </c>
      <c r="AU372" t="str">
        <f>IF(SpaceTypesTable[[#This Row],[Peak Flow Rate (gal/h)]]=0,"",SpaceTypesTable[[#This Row],[Peak Flow Rate (gal/h)]]/SpaceTypesTable[[#This Row],[area (ft^2)]])</f>
        <v/>
      </c>
      <c r="BE372" t="str">
        <f t="shared" si="33"/>
        <v/>
      </c>
    </row>
    <row r="373" spans="1:58">
      <c r="A373" t="s">
        <v>188</v>
      </c>
      <c r="B373">
        <v>175</v>
      </c>
      <c r="C373" t="s">
        <v>2146</v>
      </c>
      <c r="D373" t="s">
        <v>792</v>
      </c>
      <c r="E373" t="s">
        <v>793</v>
      </c>
      <c r="F373" t="s">
        <v>857</v>
      </c>
      <c r="G373" t="s">
        <v>1036</v>
      </c>
      <c r="H373" t="s">
        <v>987</v>
      </c>
      <c r="I373" t="s">
        <v>770</v>
      </c>
      <c r="J373" t="s">
        <v>751</v>
      </c>
      <c r="K373" t="str">
        <f>SpaceTypesTable[[#This Row],[Lighting Standard]]&amp;SpaceTypesTable[[#This Row],[Lighting Primary Space Type]]&amp;SpaceTypesTable[[#This Row],[Lighting Secondary Space Type]]</f>
        <v>ASHRAE 189.1-2009Active StorageGeneral</v>
      </c>
      <c r="N373">
        <f>VLOOKUP(SpaceTypesTable[[#This Row],[LookupColumn]],InteriorLightingTable[],5,FALSE)</f>
        <v>0.72000000000000008</v>
      </c>
      <c r="Q373">
        <v>0</v>
      </c>
      <c r="R373">
        <v>0.7</v>
      </c>
      <c r="S373">
        <v>0.2</v>
      </c>
      <c r="T373" t="s">
        <v>1946</v>
      </c>
      <c r="U373" t="s">
        <v>943</v>
      </c>
      <c r="V373" t="s">
        <v>768</v>
      </c>
      <c r="W373" t="s">
        <v>913</v>
      </c>
      <c r="X373" s="70" t="str">
        <f>SpaceTypesTable[[#This Row],[Ventilation Standard]]&amp;SpaceTypesTable[[#This Row],[Ventilation Primary Space Type]]&amp;SpaceTypesTable[[#This Row],[Ventilation Secondary Space Type]]</f>
        <v>GGHC v2.2Health CareJanitors Closet / Utility</v>
      </c>
      <c r="Y373">
        <f>VLOOKUP(SpaceTypesTable[[#This Row],[Lookup]],VentilationStandardsTable[],6,FALSE)</f>
        <v>1.5</v>
      </c>
      <c r="Z373">
        <f>VLOOKUP(SpaceTypesTable[[#This Row],[Lookup]],VentilationStandardsTable[],5,FALSE)</f>
        <v>0</v>
      </c>
      <c r="AA373">
        <f>VLOOKUP(SpaceTypesTable[[#This Row],[Lookup]],VentilationStandardsTable[],7,FALSE)</f>
        <v>0</v>
      </c>
      <c r="AB373">
        <v>0</v>
      </c>
      <c r="AC373" t="s">
        <v>1981</v>
      </c>
      <c r="AD373" t="s">
        <v>1988</v>
      </c>
      <c r="AE373">
        <v>4.4600000000000001E-2</v>
      </c>
      <c r="AF373" t="s">
        <v>2006</v>
      </c>
      <c r="AH373" t="s">
        <v>997</v>
      </c>
      <c r="AI373" t="s">
        <v>997</v>
      </c>
      <c r="AJ373" t="s">
        <v>997</v>
      </c>
      <c r="AL373">
        <v>0</v>
      </c>
      <c r="AM373">
        <v>0</v>
      </c>
      <c r="AN373">
        <v>0.3</v>
      </c>
      <c r="AO373">
        <v>0.7</v>
      </c>
      <c r="AP373" t="s">
        <v>1925</v>
      </c>
      <c r="AQ373" t="s">
        <v>2031</v>
      </c>
      <c r="AR373" t="s">
        <v>2045</v>
      </c>
      <c r="AU373" t="str">
        <f>IF(SpaceTypesTable[[#This Row],[Peak Flow Rate (gal/h)]]=0,"",SpaceTypesTable[[#This Row],[Peak Flow Rate (gal/h)]]/SpaceTypesTable[[#This Row],[area (ft^2)]])</f>
        <v/>
      </c>
      <c r="BE373" t="str">
        <f t="shared" si="33"/>
        <v/>
      </c>
    </row>
    <row r="374" spans="1:58">
      <c r="A374" t="s">
        <v>332</v>
      </c>
      <c r="B374">
        <v>264</v>
      </c>
      <c r="C374" t="s">
        <v>2143</v>
      </c>
      <c r="D374" t="s">
        <v>790</v>
      </c>
      <c r="E374" t="s">
        <v>793</v>
      </c>
      <c r="F374" t="s">
        <v>857</v>
      </c>
      <c r="G374" t="s">
        <v>1036</v>
      </c>
      <c r="K374" t="str">
        <f>SpaceTypesTable[[#This Row],[Lighting Standard]]&amp;SpaceTypesTable[[#This Row],[Lighting Primary Space Type]]&amp;SpaceTypesTable[[#This Row],[Lighting Secondary Space Type]]</f>
        <v/>
      </c>
      <c r="N374">
        <v>1</v>
      </c>
      <c r="Q374">
        <v>0</v>
      </c>
      <c r="R374">
        <v>0.7</v>
      </c>
      <c r="S374">
        <v>0.2</v>
      </c>
      <c r="T374" t="s">
        <v>1946</v>
      </c>
      <c r="U374" t="s">
        <v>943</v>
      </c>
      <c r="V374" t="s">
        <v>768</v>
      </c>
      <c r="W374" t="s">
        <v>913</v>
      </c>
      <c r="X374" s="70" t="str">
        <f>SpaceTypesTable[[#This Row],[Ventilation Standard]]&amp;SpaceTypesTable[[#This Row],[Ventilation Primary Space Type]]&amp;SpaceTypesTable[[#This Row],[Ventilation Secondary Space Type]]</f>
        <v>GGHC v2.2Health CareJanitors Closet / Utility</v>
      </c>
      <c r="Y374">
        <f>VLOOKUP(SpaceTypesTable[[#This Row],[Lookup]],VentilationStandardsTable[],6,FALSE)</f>
        <v>1.5</v>
      </c>
      <c r="Z374">
        <f>VLOOKUP(SpaceTypesTable[[#This Row],[Lookup]],VentilationStandardsTable[],5,FALSE)</f>
        <v>0</v>
      </c>
      <c r="AA374">
        <f>VLOOKUP(SpaceTypesTable[[#This Row],[Lookup]],VentilationStandardsTable[],7,FALSE)</f>
        <v>0</v>
      </c>
      <c r="AB374">
        <v>0</v>
      </c>
      <c r="AC374" t="s">
        <v>1981</v>
      </c>
      <c r="AD374" t="s">
        <v>1988</v>
      </c>
      <c r="AE374">
        <v>0.22320000000000001</v>
      </c>
      <c r="AF374" t="s">
        <v>2006</v>
      </c>
      <c r="AH374" t="s">
        <v>997</v>
      </c>
      <c r="AI374" t="s">
        <v>997</v>
      </c>
      <c r="AJ374" t="s">
        <v>997</v>
      </c>
      <c r="AL374">
        <v>0</v>
      </c>
      <c r="AM374">
        <v>0</v>
      </c>
      <c r="AN374">
        <v>0.3</v>
      </c>
      <c r="AO374">
        <v>0.7</v>
      </c>
      <c r="AP374" t="s">
        <v>1925</v>
      </c>
      <c r="AQ374" t="s">
        <v>2031</v>
      </c>
      <c r="AR374" t="s">
        <v>2045</v>
      </c>
      <c r="AU374" t="str">
        <f>IF(SpaceTypesTable[[#This Row],[Peak Flow Rate (gal/h)]]=0,"",SpaceTypesTable[[#This Row],[Peak Flow Rate (gal/h)]]/SpaceTypesTable[[#This Row],[area (ft^2)]])</f>
        <v/>
      </c>
      <c r="BE374" t="str">
        <f t="shared" si="33"/>
        <v/>
      </c>
    </row>
    <row r="375" spans="1:58">
      <c r="C375" t="s">
        <v>2147</v>
      </c>
      <c r="D375" t="s">
        <v>790</v>
      </c>
      <c r="E375" t="s">
        <v>793</v>
      </c>
      <c r="F375" t="s">
        <v>857</v>
      </c>
      <c r="G375" t="s">
        <v>1036</v>
      </c>
      <c r="H375" t="s">
        <v>746</v>
      </c>
      <c r="I375" t="s">
        <v>770</v>
      </c>
      <c r="J375" t="s">
        <v>751</v>
      </c>
      <c r="K375" t="str">
        <f>SpaceTypesTable[[#This Row],[Lighting Standard]]&amp;SpaceTypesTable[[#This Row],[Lighting Primary Space Type]]&amp;SpaceTypesTable[[#This Row],[Lighting Secondary Space Type]]</f>
        <v>ASHRAE 90.1-2007Active StorageGeneral</v>
      </c>
      <c r="N375">
        <f>VLOOKUP(SpaceTypesTable[[#This Row],[LookupColumn]],InteriorLightingTable[],5,FALSE)</f>
        <v>0.8</v>
      </c>
      <c r="Q375">
        <v>0</v>
      </c>
      <c r="R375">
        <v>0.7</v>
      </c>
      <c r="S375">
        <v>0.2</v>
      </c>
      <c r="T375" t="s">
        <v>1946</v>
      </c>
      <c r="U375" t="s">
        <v>943</v>
      </c>
      <c r="V375" t="s">
        <v>768</v>
      </c>
      <c r="W375" t="s">
        <v>913</v>
      </c>
      <c r="X375" s="70" t="str">
        <f>SpaceTypesTable[[#This Row],[Ventilation Standard]]&amp;SpaceTypesTable[[#This Row],[Ventilation Primary Space Type]]&amp;SpaceTypesTable[[#This Row],[Ventilation Secondary Space Type]]</f>
        <v>GGHC v2.2Health CareJanitors Closet / Utility</v>
      </c>
      <c r="Y375">
        <f>VLOOKUP(SpaceTypesTable[[#This Row],[Lookup]],VentilationStandardsTable[],6,FALSE)</f>
        <v>1.5</v>
      </c>
      <c r="Z375">
        <f>VLOOKUP(SpaceTypesTable[[#This Row],[Lookup]],VentilationStandardsTable[],5,FALSE)</f>
        <v>0</v>
      </c>
      <c r="AA375">
        <f>VLOOKUP(SpaceTypesTable[[#This Row],[Lookup]],VentilationStandardsTable[],7,FALSE)</f>
        <v>0</v>
      </c>
      <c r="AB375">
        <v>0</v>
      </c>
      <c r="AC375" t="s">
        <v>1981</v>
      </c>
      <c r="AD375" t="s">
        <v>1988</v>
      </c>
      <c r="AE375">
        <v>4.4600000000000001E-2</v>
      </c>
      <c r="AF375" t="s">
        <v>2006</v>
      </c>
      <c r="AH375" t="s">
        <v>997</v>
      </c>
      <c r="AI375" t="s">
        <v>997</v>
      </c>
      <c r="AJ375" t="s">
        <v>997</v>
      </c>
      <c r="AL375">
        <v>0</v>
      </c>
      <c r="AM375">
        <v>0</v>
      </c>
      <c r="AN375">
        <v>0.3</v>
      </c>
      <c r="AO375">
        <v>0.7</v>
      </c>
      <c r="AP375" t="s">
        <v>1925</v>
      </c>
      <c r="AQ375" t="s">
        <v>2031</v>
      </c>
      <c r="AR375" t="s">
        <v>2045</v>
      </c>
      <c r="AU375" t="str">
        <f>IF(SpaceTypesTable[[#This Row],[Peak Flow Rate (gal/h)]]=0,"",SpaceTypesTable[[#This Row],[Peak Flow Rate (gal/h)]]/SpaceTypesTable[[#This Row],[area (ft^2)]])</f>
        <v/>
      </c>
      <c r="BE375" t="str">
        <f t="shared" si="33"/>
        <v/>
      </c>
    </row>
    <row r="376" spans="1:58">
      <c r="C376" t="s">
        <v>2213</v>
      </c>
      <c r="D376" t="s">
        <v>790</v>
      </c>
      <c r="E376" t="s">
        <v>793</v>
      </c>
      <c r="F376" t="s">
        <v>857</v>
      </c>
      <c r="G376" t="s">
        <v>1036</v>
      </c>
      <c r="H376" t="s">
        <v>2195</v>
      </c>
      <c r="I376" t="s">
        <v>842</v>
      </c>
      <c r="J376" t="s">
        <v>751</v>
      </c>
      <c r="K376" t="str">
        <f>SpaceTypesTable[[#This Row],[Lighting Standard]]&amp;SpaceTypesTable[[#This Row],[Lighting Primary Space Type]]&amp;SpaceTypesTable[[#This Row],[Lighting Secondary Space Type]]</f>
        <v>ASHRAE 90.1-2010StorageGeneral</v>
      </c>
      <c r="N376">
        <f>VLOOKUP(SpaceTypesTable[[#This Row],[LookupColumn]],InteriorLightingTable[],5,FALSE)</f>
        <v>0.63</v>
      </c>
      <c r="Q376">
        <v>0</v>
      </c>
      <c r="R376">
        <v>0.7</v>
      </c>
      <c r="S376">
        <v>0.2</v>
      </c>
      <c r="T376" t="s">
        <v>1946</v>
      </c>
      <c r="U376" t="s">
        <v>943</v>
      </c>
      <c r="V376" t="s">
        <v>768</v>
      </c>
      <c r="W376" t="s">
        <v>913</v>
      </c>
      <c r="X376" s="70" t="str">
        <f>SpaceTypesTable[[#This Row],[Ventilation Standard]]&amp;SpaceTypesTable[[#This Row],[Ventilation Primary Space Type]]&amp;SpaceTypesTable[[#This Row],[Ventilation Secondary Space Type]]</f>
        <v>GGHC v2.2Health CareJanitors Closet / Utility</v>
      </c>
      <c r="Y376">
        <f>VLOOKUP(SpaceTypesTable[[#This Row],[Lookup]],VentilationStandardsTable[],6,FALSE)</f>
        <v>1.5</v>
      </c>
      <c r="Z376">
        <f>VLOOKUP(SpaceTypesTable[[#This Row],[Lookup]],VentilationStandardsTable[],5,FALSE)</f>
        <v>0</v>
      </c>
      <c r="AA376">
        <f>VLOOKUP(SpaceTypesTable[[#This Row],[Lookup]],VentilationStandardsTable[],7,FALSE)</f>
        <v>0</v>
      </c>
      <c r="AB376">
        <v>0</v>
      </c>
      <c r="AC376" t="s">
        <v>1981</v>
      </c>
      <c r="AD376" t="s">
        <v>1988</v>
      </c>
      <c r="AE376">
        <v>4.4600000000000001E-2</v>
      </c>
      <c r="AF376" t="s">
        <v>2006</v>
      </c>
      <c r="AH376" t="s">
        <v>997</v>
      </c>
      <c r="AI376" t="s">
        <v>997</v>
      </c>
      <c r="AJ376" t="s">
        <v>997</v>
      </c>
      <c r="AL376">
        <v>0</v>
      </c>
      <c r="AM376">
        <v>0</v>
      </c>
      <c r="AN376">
        <v>0.3</v>
      </c>
      <c r="AO376">
        <v>0.7</v>
      </c>
      <c r="AP376" t="s">
        <v>1925</v>
      </c>
      <c r="AQ376" t="s">
        <v>2031</v>
      </c>
      <c r="AR376" t="s">
        <v>2045</v>
      </c>
      <c r="AU376" t="s">
        <v>997</v>
      </c>
      <c r="BE376" t="s">
        <v>997</v>
      </c>
    </row>
    <row r="377" spans="1:58">
      <c r="A377" t="s">
        <v>290</v>
      </c>
      <c r="B377">
        <v>242</v>
      </c>
      <c r="C377" s="39" t="s">
        <v>2144</v>
      </c>
      <c r="D377" s="39" t="s">
        <v>790</v>
      </c>
      <c r="E377" s="39" t="s">
        <v>797</v>
      </c>
      <c r="F377" s="39" t="s">
        <v>807</v>
      </c>
      <c r="G377" t="s">
        <v>1026</v>
      </c>
      <c r="K377" t="str">
        <f>SpaceTypesTable[[#This Row],[Lighting Standard]]&amp;SpaceTypesTable[[#This Row],[Lighting Primary Space Type]]&amp;SpaceTypesTable[[#This Row],[Lighting Secondary Space Type]]</f>
        <v/>
      </c>
      <c r="N377">
        <v>1.52</v>
      </c>
      <c r="Q377">
        <v>0</v>
      </c>
      <c r="R377">
        <v>0.7</v>
      </c>
      <c r="S377">
        <v>0.2</v>
      </c>
      <c r="T377" t="s">
        <v>1937</v>
      </c>
      <c r="U377" t="s">
        <v>636</v>
      </c>
      <c r="V377" t="s">
        <v>546</v>
      </c>
      <c r="W377" t="s">
        <v>550</v>
      </c>
      <c r="X377" s="70" t="str">
        <f>SpaceTypesTable[[#This Row],[Ventilation Standard]]&amp;SpaceTypesTable[[#This Row],[Ventilation Primary Space Type]]&amp;SpaceTypesTable[[#This Row],[Ventilation Secondary Space Type]]</f>
        <v>ASHRAE 62.1-1999Food and Beverage ServiceKitchens (cooking)</v>
      </c>
      <c r="Y377">
        <f>VLOOKUP(SpaceTypesTable[[#This Row],[Lookup]],VentilationStandardsTable[],6,FALSE)</f>
        <v>0</v>
      </c>
      <c r="Z377">
        <f>VLOOKUP(SpaceTypesTable[[#This Row],[Lookup]],VentilationStandardsTable[],5,FALSE)</f>
        <v>15</v>
      </c>
      <c r="AA377">
        <f>VLOOKUP(SpaceTypesTable[[#This Row],[Lookup]],VentilationStandardsTable[],7,FALSE)</f>
        <v>0</v>
      </c>
      <c r="AB377">
        <v>5</v>
      </c>
      <c r="AC377" t="s">
        <v>1997</v>
      </c>
      <c r="AD377" t="s">
        <v>1998</v>
      </c>
      <c r="AE377">
        <v>0.22320000000000001</v>
      </c>
      <c r="AF377" t="s">
        <v>1999</v>
      </c>
      <c r="AG377">
        <v>378.75</v>
      </c>
      <c r="AH377">
        <v>0.1</v>
      </c>
      <c r="AI377">
        <v>0.2</v>
      </c>
      <c r="AJ377">
        <v>0.7</v>
      </c>
      <c r="AK377" t="s">
        <v>2023</v>
      </c>
      <c r="AL377">
        <v>35</v>
      </c>
      <c r="AM377">
        <v>0.25</v>
      </c>
      <c r="AN377">
        <v>0.3</v>
      </c>
      <c r="AO377">
        <v>0.2</v>
      </c>
      <c r="AP377" t="s">
        <v>2024</v>
      </c>
      <c r="AQ377" t="s">
        <v>2071</v>
      </c>
      <c r="AR377" t="s">
        <v>2054</v>
      </c>
      <c r="AS377">
        <v>133</v>
      </c>
      <c r="AT377">
        <v>1501</v>
      </c>
      <c r="AU377">
        <f>IF(SpaceTypesTable[[#This Row],[Peak Flow Rate (gal/h)]]=0,"",SpaceTypesTable[[#This Row],[Peak Flow Rate (gal/h)]]/SpaceTypesTable[[#This Row],[area (ft^2)]])</f>
        <v>8.8607594936708861E-2</v>
      </c>
      <c r="AV377">
        <v>49</v>
      </c>
      <c r="AW377">
        <v>0.2</v>
      </c>
      <c r="AX377">
        <v>0.05</v>
      </c>
      <c r="AY377" t="s">
        <v>2117</v>
      </c>
      <c r="AZ377">
        <v>0.7</v>
      </c>
      <c r="BA377">
        <v>4000</v>
      </c>
      <c r="BB377">
        <v>0.33800000000000002</v>
      </c>
      <c r="BC377">
        <v>0.5</v>
      </c>
      <c r="BD377">
        <v>694.50231963774752</v>
      </c>
      <c r="BE377">
        <f t="shared" ref="BE377:BE412" si="34">IF(ISBLANK(BD377),"",BD377/(BA377/AZ377))</f>
        <v>0.12153790593660581</v>
      </c>
      <c r="BF377" t="s">
        <v>2087</v>
      </c>
    </row>
    <row r="378" spans="1:58">
      <c r="A378" t="s">
        <v>213</v>
      </c>
      <c r="B378">
        <v>12</v>
      </c>
      <c r="C378" s="39" t="s">
        <v>2145</v>
      </c>
      <c r="D378" s="39" t="s">
        <v>790</v>
      </c>
      <c r="E378" s="39" t="s">
        <v>797</v>
      </c>
      <c r="F378" s="39" t="s">
        <v>807</v>
      </c>
      <c r="G378" t="s">
        <v>1026</v>
      </c>
      <c r="H378" t="s">
        <v>745</v>
      </c>
      <c r="I378" t="s">
        <v>666</v>
      </c>
      <c r="J378" t="s">
        <v>751</v>
      </c>
      <c r="K378" t="str">
        <f>SpaceTypesTable[[#This Row],[Lighting Standard]]&amp;SpaceTypesTable[[#This Row],[Lighting Primary Space Type]]&amp;SpaceTypesTable[[#This Row],[Lighting Secondary Space Type]]</f>
        <v>ASHRAE 90.1-2004Food PreparationGeneral</v>
      </c>
      <c r="N378">
        <f>VLOOKUP(SpaceTypesTable[[#This Row],[LookupColumn]],InteriorLightingTable[],5,FALSE)</f>
        <v>1.2</v>
      </c>
      <c r="Q378">
        <v>0</v>
      </c>
      <c r="R378">
        <v>0.7</v>
      </c>
      <c r="S378">
        <v>0.2</v>
      </c>
      <c r="T378" t="s">
        <v>1937</v>
      </c>
      <c r="U378" t="s">
        <v>636</v>
      </c>
      <c r="V378" t="s">
        <v>546</v>
      </c>
      <c r="W378" t="s">
        <v>550</v>
      </c>
      <c r="X378" s="70" t="str">
        <f>SpaceTypesTable[[#This Row],[Ventilation Standard]]&amp;SpaceTypesTable[[#This Row],[Ventilation Primary Space Type]]&amp;SpaceTypesTable[[#This Row],[Ventilation Secondary Space Type]]</f>
        <v>ASHRAE 62.1-1999Food and Beverage ServiceKitchens (cooking)</v>
      </c>
      <c r="Y378">
        <f>VLOOKUP(SpaceTypesTable[[#This Row],[Lookup]],VentilationStandardsTable[],6,FALSE)</f>
        <v>0</v>
      </c>
      <c r="Z378">
        <f>VLOOKUP(SpaceTypesTable[[#This Row],[Lookup]],VentilationStandardsTable[],5,FALSE)</f>
        <v>15</v>
      </c>
      <c r="AA378">
        <f>VLOOKUP(SpaceTypesTable[[#This Row],[Lookup]],VentilationStandardsTable[],7,FALSE)</f>
        <v>0</v>
      </c>
      <c r="AB378">
        <v>5</v>
      </c>
      <c r="AC378" t="s">
        <v>1997</v>
      </c>
      <c r="AD378" t="s">
        <v>1998</v>
      </c>
      <c r="AE378">
        <v>5.9499999999999997E-2</v>
      </c>
      <c r="AF378" t="s">
        <v>1999</v>
      </c>
      <c r="AG378">
        <v>378.75</v>
      </c>
      <c r="AH378">
        <v>0.1</v>
      </c>
      <c r="AI378">
        <v>0.2</v>
      </c>
      <c r="AJ378">
        <v>0.7</v>
      </c>
      <c r="AK378" t="s">
        <v>2023</v>
      </c>
      <c r="AL378">
        <v>35</v>
      </c>
      <c r="AM378">
        <v>0.25</v>
      </c>
      <c r="AN378">
        <v>0.3</v>
      </c>
      <c r="AO378">
        <v>0.2</v>
      </c>
      <c r="AP378" t="s">
        <v>2024</v>
      </c>
      <c r="AQ378" t="s">
        <v>2071</v>
      </c>
      <c r="AR378" t="s">
        <v>2054</v>
      </c>
      <c r="AS378">
        <v>133</v>
      </c>
      <c r="AT378">
        <v>1501</v>
      </c>
      <c r="AU378">
        <f>IF(SpaceTypesTable[[#This Row],[Peak Flow Rate (gal/h)]]=0,"",SpaceTypesTable[[#This Row],[Peak Flow Rate (gal/h)]]/SpaceTypesTable[[#This Row],[area (ft^2)]])</f>
        <v>8.8607594936708861E-2</v>
      </c>
      <c r="AV378">
        <v>49</v>
      </c>
      <c r="AW378">
        <v>0.2</v>
      </c>
      <c r="AX378">
        <v>0.05</v>
      </c>
      <c r="AY378" t="s">
        <v>2117</v>
      </c>
      <c r="AZ378">
        <v>0.7</v>
      </c>
      <c r="BA378">
        <v>4000</v>
      </c>
      <c r="BB378">
        <v>0.33800000000000002</v>
      </c>
      <c r="BC378">
        <v>0.5</v>
      </c>
      <c r="BD378">
        <v>694.50231963774752</v>
      </c>
      <c r="BE378">
        <f t="shared" si="34"/>
        <v>0.12153790593660581</v>
      </c>
      <c r="BF378" t="s">
        <v>2087</v>
      </c>
    </row>
    <row r="379" spans="1:58">
      <c r="A379" t="s">
        <v>161</v>
      </c>
      <c r="B379">
        <v>44</v>
      </c>
      <c r="C379" t="s">
        <v>2146</v>
      </c>
      <c r="D379" t="s">
        <v>791</v>
      </c>
      <c r="E379" t="s">
        <v>797</v>
      </c>
      <c r="F379" t="s">
        <v>807</v>
      </c>
      <c r="G379" t="s">
        <v>1026</v>
      </c>
      <c r="H379" t="s">
        <v>987</v>
      </c>
      <c r="I379" t="s">
        <v>666</v>
      </c>
      <c r="J379" t="s">
        <v>751</v>
      </c>
      <c r="K379" t="str">
        <f>SpaceTypesTable[[#This Row],[Lighting Standard]]&amp;SpaceTypesTable[[#This Row],[Lighting Primary Space Type]]&amp;SpaceTypesTable[[#This Row],[Lighting Secondary Space Type]]</f>
        <v>ASHRAE 189.1-2009Food PreparationGeneral</v>
      </c>
      <c r="N379">
        <f>VLOOKUP(SpaceTypesTable[[#This Row],[LookupColumn]],InteriorLightingTable[],5,FALSE)</f>
        <v>1.08</v>
      </c>
      <c r="Q379">
        <v>0</v>
      </c>
      <c r="R379">
        <v>0.7</v>
      </c>
      <c r="S379">
        <v>0.2</v>
      </c>
      <c r="T379" t="s">
        <v>1937</v>
      </c>
      <c r="U379" t="s">
        <v>636</v>
      </c>
      <c r="V379" t="s">
        <v>546</v>
      </c>
      <c r="W379" t="s">
        <v>550</v>
      </c>
      <c r="X379" s="70" t="str">
        <f>SpaceTypesTable[[#This Row],[Ventilation Standard]]&amp;SpaceTypesTable[[#This Row],[Ventilation Primary Space Type]]&amp;SpaceTypesTable[[#This Row],[Ventilation Secondary Space Type]]</f>
        <v>ASHRAE 62.1-1999Food and Beverage ServiceKitchens (cooking)</v>
      </c>
      <c r="Y379">
        <f>VLOOKUP(SpaceTypesTable[[#This Row],[Lookup]],VentilationStandardsTable[],6,FALSE)</f>
        <v>0</v>
      </c>
      <c r="Z379">
        <f>VLOOKUP(SpaceTypesTable[[#This Row],[Lookup]],VentilationStandardsTable[],5,FALSE)</f>
        <v>15</v>
      </c>
      <c r="AA379">
        <f>VLOOKUP(SpaceTypesTable[[#This Row],[Lookup]],VentilationStandardsTable[],7,FALSE)</f>
        <v>0</v>
      </c>
      <c r="AB379">
        <v>5</v>
      </c>
      <c r="AC379" t="s">
        <v>1997</v>
      </c>
      <c r="AD379" t="s">
        <v>1998</v>
      </c>
      <c r="AE379">
        <v>5.9499999999999997E-2</v>
      </c>
      <c r="AF379" t="s">
        <v>1999</v>
      </c>
      <c r="AG379">
        <v>276.72000000000003</v>
      </c>
      <c r="AH379">
        <v>0.1</v>
      </c>
      <c r="AI379">
        <v>0.2</v>
      </c>
      <c r="AJ379">
        <v>0.7</v>
      </c>
      <c r="AK379" t="s">
        <v>2023</v>
      </c>
      <c r="AL379">
        <v>25.500010979193352</v>
      </c>
      <c r="AM379">
        <v>0.25</v>
      </c>
      <c r="AN379">
        <v>0.3</v>
      </c>
      <c r="AO379">
        <v>0.2</v>
      </c>
      <c r="AP379" t="s">
        <v>2024</v>
      </c>
      <c r="AQ379" t="s">
        <v>2071</v>
      </c>
      <c r="AR379" t="s">
        <v>2054</v>
      </c>
      <c r="AS379">
        <v>133</v>
      </c>
      <c r="AT379">
        <v>1501</v>
      </c>
      <c r="AU379">
        <f>IF(SpaceTypesTable[[#This Row],[Peak Flow Rate (gal/h)]]=0,"",SpaceTypesTable[[#This Row],[Peak Flow Rate (gal/h)]]/SpaceTypesTable[[#This Row],[area (ft^2)]])</f>
        <v>8.8607594936708861E-2</v>
      </c>
      <c r="AV379">
        <v>49</v>
      </c>
      <c r="AW379">
        <v>0.2</v>
      </c>
      <c r="AX379">
        <v>0.05</v>
      </c>
      <c r="AY379" t="s">
        <v>2117</v>
      </c>
      <c r="AZ379">
        <v>0.7</v>
      </c>
      <c r="BA379">
        <v>4000</v>
      </c>
      <c r="BB379">
        <v>0.33800000000000002</v>
      </c>
      <c r="BC379">
        <v>0.5</v>
      </c>
      <c r="BD379">
        <v>694.50231963774752</v>
      </c>
      <c r="BE379">
        <f t="shared" si="34"/>
        <v>0.12153790593660581</v>
      </c>
      <c r="BF379" t="s">
        <v>2087</v>
      </c>
    </row>
    <row r="380" spans="1:58">
      <c r="A380" t="s">
        <v>527</v>
      </c>
      <c r="B380">
        <v>448</v>
      </c>
      <c r="C380" t="s">
        <v>2146</v>
      </c>
      <c r="D380" t="s">
        <v>792</v>
      </c>
      <c r="E380" t="s">
        <v>797</v>
      </c>
      <c r="F380" t="s">
        <v>807</v>
      </c>
      <c r="G380" t="s">
        <v>1026</v>
      </c>
      <c r="H380" t="s">
        <v>987</v>
      </c>
      <c r="I380" t="s">
        <v>666</v>
      </c>
      <c r="J380" t="s">
        <v>751</v>
      </c>
      <c r="K380" t="str">
        <f>SpaceTypesTable[[#This Row],[Lighting Standard]]&amp;SpaceTypesTable[[#This Row],[Lighting Primary Space Type]]&amp;SpaceTypesTable[[#This Row],[Lighting Secondary Space Type]]</f>
        <v>ASHRAE 189.1-2009Food PreparationGeneral</v>
      </c>
      <c r="N380">
        <f>VLOOKUP(SpaceTypesTable[[#This Row],[LookupColumn]],InteriorLightingTable[],5,FALSE)</f>
        <v>1.08</v>
      </c>
      <c r="Q380">
        <v>0</v>
      </c>
      <c r="R380">
        <v>0.7</v>
      </c>
      <c r="S380">
        <v>0.2</v>
      </c>
      <c r="T380" t="s">
        <v>1937</v>
      </c>
      <c r="U380" t="s">
        <v>636</v>
      </c>
      <c r="V380" t="s">
        <v>546</v>
      </c>
      <c r="W380" t="s">
        <v>550</v>
      </c>
      <c r="X380" s="70" t="str">
        <f>SpaceTypesTable[[#This Row],[Ventilation Standard]]&amp;SpaceTypesTable[[#This Row],[Ventilation Primary Space Type]]&amp;SpaceTypesTable[[#This Row],[Ventilation Secondary Space Type]]</f>
        <v>ASHRAE 62.1-1999Food and Beverage ServiceKitchens (cooking)</v>
      </c>
      <c r="Y380">
        <f>VLOOKUP(SpaceTypesTable[[#This Row],[Lookup]],VentilationStandardsTable[],6,FALSE)</f>
        <v>0</v>
      </c>
      <c r="Z380">
        <f>VLOOKUP(SpaceTypesTable[[#This Row],[Lookup]],VentilationStandardsTable[],5,FALSE)</f>
        <v>15</v>
      </c>
      <c r="AA380">
        <f>VLOOKUP(SpaceTypesTable[[#This Row],[Lookup]],VentilationStandardsTable[],7,FALSE)</f>
        <v>0</v>
      </c>
      <c r="AB380">
        <v>5</v>
      </c>
      <c r="AC380" t="s">
        <v>1997</v>
      </c>
      <c r="AD380" t="s">
        <v>1998</v>
      </c>
      <c r="AE380">
        <v>4.4600000000000001E-2</v>
      </c>
      <c r="AF380" t="s">
        <v>1999</v>
      </c>
      <c r="AG380">
        <v>276.72000000000003</v>
      </c>
      <c r="AH380">
        <v>0.1</v>
      </c>
      <c r="AI380">
        <v>0.2</v>
      </c>
      <c r="AJ380">
        <v>0.7</v>
      </c>
      <c r="AK380" t="s">
        <v>2023</v>
      </c>
      <c r="AL380">
        <v>25.500010979193352</v>
      </c>
      <c r="AM380">
        <v>0.25</v>
      </c>
      <c r="AN380">
        <v>0.3</v>
      </c>
      <c r="AO380">
        <v>0.2</v>
      </c>
      <c r="AP380" t="s">
        <v>2024</v>
      </c>
      <c r="AQ380" t="s">
        <v>2071</v>
      </c>
      <c r="AR380" t="s">
        <v>2054</v>
      </c>
      <c r="AS380">
        <v>133</v>
      </c>
      <c r="AT380">
        <v>1501</v>
      </c>
      <c r="AU380">
        <f>IF(SpaceTypesTable[[#This Row],[Peak Flow Rate (gal/h)]]=0,"",SpaceTypesTable[[#This Row],[Peak Flow Rate (gal/h)]]/SpaceTypesTable[[#This Row],[area (ft^2)]])</f>
        <v>8.8607594936708861E-2</v>
      </c>
      <c r="AV380">
        <v>49</v>
      </c>
      <c r="AW380">
        <v>0.2</v>
      </c>
      <c r="AX380">
        <v>0.05</v>
      </c>
      <c r="AY380" t="s">
        <v>2117</v>
      </c>
      <c r="AZ380">
        <v>0.7</v>
      </c>
      <c r="BA380">
        <v>4000</v>
      </c>
      <c r="BB380">
        <v>0.33800000000000002</v>
      </c>
      <c r="BC380">
        <v>0.5</v>
      </c>
      <c r="BD380">
        <v>694.50231963774752</v>
      </c>
      <c r="BE380">
        <f t="shared" si="34"/>
        <v>0.12153790593660581</v>
      </c>
      <c r="BF380" t="s">
        <v>2087</v>
      </c>
    </row>
    <row r="381" spans="1:58">
      <c r="A381" t="s">
        <v>30</v>
      </c>
      <c r="B381">
        <v>128</v>
      </c>
      <c r="C381" s="39" t="s">
        <v>2143</v>
      </c>
      <c r="D381" s="39" t="s">
        <v>790</v>
      </c>
      <c r="E381" s="39" t="s">
        <v>797</v>
      </c>
      <c r="F381" s="39" t="s">
        <v>807</v>
      </c>
      <c r="G381" t="s">
        <v>1026</v>
      </c>
      <c r="K381" t="str">
        <f>SpaceTypesTable[[#This Row],[Lighting Standard]]&amp;SpaceTypesTable[[#This Row],[Lighting Primary Space Type]]&amp;SpaceTypesTable[[#This Row],[Lighting Secondary Space Type]]</f>
        <v/>
      </c>
      <c r="N381">
        <v>2.2400000000000002</v>
      </c>
      <c r="Q381">
        <v>0</v>
      </c>
      <c r="R381">
        <v>0.7</v>
      </c>
      <c r="S381">
        <v>0.2</v>
      </c>
      <c r="T381" t="s">
        <v>1937</v>
      </c>
      <c r="U381" t="s">
        <v>636</v>
      </c>
      <c r="V381" t="s">
        <v>546</v>
      </c>
      <c r="W381" t="s">
        <v>550</v>
      </c>
      <c r="X381" s="70" t="str">
        <f>SpaceTypesTable[[#This Row],[Ventilation Standard]]&amp;SpaceTypesTable[[#This Row],[Ventilation Primary Space Type]]&amp;SpaceTypesTable[[#This Row],[Ventilation Secondary Space Type]]</f>
        <v>ASHRAE 62.1-1999Food and Beverage ServiceKitchens (cooking)</v>
      </c>
      <c r="Y381">
        <f>VLOOKUP(SpaceTypesTable[[#This Row],[Lookup]],VentilationStandardsTable[],6,FALSE)</f>
        <v>0</v>
      </c>
      <c r="Z381">
        <f>VLOOKUP(SpaceTypesTable[[#This Row],[Lookup]],VentilationStandardsTable[],5,FALSE)</f>
        <v>15</v>
      </c>
      <c r="AA381">
        <f>VLOOKUP(SpaceTypesTable[[#This Row],[Lookup]],VentilationStandardsTable[],7,FALSE)</f>
        <v>0</v>
      </c>
      <c r="AB381">
        <v>5</v>
      </c>
      <c r="AC381" t="s">
        <v>1997</v>
      </c>
      <c r="AD381" t="s">
        <v>1998</v>
      </c>
      <c r="AE381">
        <v>0.22320000000000001</v>
      </c>
      <c r="AF381" t="s">
        <v>1999</v>
      </c>
      <c r="AG381">
        <v>378.75</v>
      </c>
      <c r="AH381">
        <v>0.1</v>
      </c>
      <c r="AI381">
        <v>0.2</v>
      </c>
      <c r="AJ381">
        <v>0.7</v>
      </c>
      <c r="AK381" t="s">
        <v>2023</v>
      </c>
      <c r="AL381">
        <v>35</v>
      </c>
      <c r="AM381">
        <v>0.25</v>
      </c>
      <c r="AN381">
        <v>0.3</v>
      </c>
      <c r="AO381">
        <v>0.2</v>
      </c>
      <c r="AP381" t="s">
        <v>2024</v>
      </c>
      <c r="AQ381" t="s">
        <v>2071</v>
      </c>
      <c r="AR381" t="s">
        <v>2054</v>
      </c>
      <c r="AS381">
        <v>133</v>
      </c>
      <c r="AT381">
        <v>1501</v>
      </c>
      <c r="AU381">
        <f>IF(SpaceTypesTable[[#This Row],[Peak Flow Rate (gal/h)]]=0,"",SpaceTypesTable[[#This Row],[Peak Flow Rate (gal/h)]]/SpaceTypesTable[[#This Row],[area (ft^2)]])</f>
        <v>8.8607594936708861E-2</v>
      </c>
      <c r="AV381">
        <v>49</v>
      </c>
      <c r="AW381">
        <v>0.2</v>
      </c>
      <c r="AX381">
        <v>0.05</v>
      </c>
      <c r="AY381" t="s">
        <v>2117</v>
      </c>
      <c r="AZ381">
        <v>0.7</v>
      </c>
      <c r="BA381">
        <v>4000</v>
      </c>
      <c r="BB381">
        <v>0.33800000000000002</v>
      </c>
      <c r="BC381">
        <v>0.5</v>
      </c>
      <c r="BD381">
        <v>694.50231963774752</v>
      </c>
      <c r="BE381">
        <f t="shared" si="34"/>
        <v>0.12153790593660581</v>
      </c>
      <c r="BF381" t="s">
        <v>2087</v>
      </c>
    </row>
    <row r="382" spans="1:58">
      <c r="C382" t="s">
        <v>2147</v>
      </c>
      <c r="D382" t="s">
        <v>790</v>
      </c>
      <c r="E382" t="s">
        <v>797</v>
      </c>
      <c r="F382" t="s">
        <v>807</v>
      </c>
      <c r="G382" t="s">
        <v>1026</v>
      </c>
      <c r="H382" t="s">
        <v>746</v>
      </c>
      <c r="I382" t="s">
        <v>666</v>
      </c>
      <c r="J382" t="s">
        <v>751</v>
      </c>
      <c r="K382" t="str">
        <f>SpaceTypesTable[[#This Row],[Lighting Standard]]&amp;SpaceTypesTable[[#This Row],[Lighting Primary Space Type]]&amp;SpaceTypesTable[[#This Row],[Lighting Secondary Space Type]]</f>
        <v>ASHRAE 90.1-2007Food PreparationGeneral</v>
      </c>
      <c r="N382">
        <f>VLOOKUP(SpaceTypesTable[[#This Row],[LookupColumn]],InteriorLightingTable[],5,FALSE)</f>
        <v>1.2</v>
      </c>
      <c r="Q382">
        <v>0</v>
      </c>
      <c r="R382">
        <v>0.7</v>
      </c>
      <c r="S382">
        <v>0.2</v>
      </c>
      <c r="T382" t="s">
        <v>1937</v>
      </c>
      <c r="U382" t="s">
        <v>637</v>
      </c>
      <c r="V382" t="s">
        <v>546</v>
      </c>
      <c r="W382" t="s">
        <v>2171</v>
      </c>
      <c r="X382" s="70" t="str">
        <f>SpaceTypesTable[[#This Row],[Ventilation Standard]]&amp;SpaceTypesTable[[#This Row],[Ventilation Primary Space Type]]&amp;SpaceTypesTable[[#This Row],[Ventilation Secondary Space Type]]</f>
        <v>ASHRAE 62.1-2004Food and Beverage ServiceCafeteria/fast food dining</v>
      </c>
      <c r="Y382">
        <f>VLOOKUP(SpaceTypesTable[[#This Row],[Lookup]],VentilationStandardsTable[],6,FALSE)</f>
        <v>0.18</v>
      </c>
      <c r="Z382">
        <f>VLOOKUP(SpaceTypesTable[[#This Row],[Lookup]],VentilationStandardsTable[],5,FALSE)</f>
        <v>7.5</v>
      </c>
      <c r="AA382">
        <f>VLOOKUP(SpaceTypesTable[[#This Row],[Lookup]],VentilationStandardsTable[],7,FALSE)</f>
        <v>0</v>
      </c>
      <c r="AB382">
        <v>5</v>
      </c>
      <c r="AC382" t="s">
        <v>1997</v>
      </c>
      <c r="AD382" t="s">
        <v>1998</v>
      </c>
      <c r="AE382">
        <v>4.4600000000000001E-2</v>
      </c>
      <c r="AF382" t="s">
        <v>1999</v>
      </c>
      <c r="AG382">
        <v>276.72000000000003</v>
      </c>
      <c r="AH382">
        <v>0.1</v>
      </c>
      <c r="AI382">
        <v>0.2</v>
      </c>
      <c r="AJ382">
        <v>0.7</v>
      </c>
      <c r="AK382" t="s">
        <v>2023</v>
      </c>
      <c r="AL382">
        <v>25.500010979193352</v>
      </c>
      <c r="AM382">
        <v>0.25</v>
      </c>
      <c r="AN382">
        <v>0.3</v>
      </c>
      <c r="AO382">
        <v>0.2</v>
      </c>
      <c r="AP382" t="s">
        <v>2024</v>
      </c>
      <c r="AQ382" t="s">
        <v>2071</v>
      </c>
      <c r="AR382" t="s">
        <v>2054</v>
      </c>
      <c r="AS382">
        <v>133</v>
      </c>
      <c r="AT382">
        <v>1501</v>
      </c>
      <c r="AU382">
        <f>IF(SpaceTypesTable[[#This Row],[Peak Flow Rate (gal/h)]]=0,"",SpaceTypesTable[[#This Row],[Peak Flow Rate (gal/h)]]/SpaceTypesTable[[#This Row],[area (ft^2)]])</f>
        <v>8.8607594936708861E-2</v>
      </c>
      <c r="AV382">
        <v>49</v>
      </c>
      <c r="AW382">
        <v>0.2</v>
      </c>
      <c r="AX382">
        <v>0.05</v>
      </c>
      <c r="AY382" t="s">
        <v>2117</v>
      </c>
      <c r="AZ382">
        <v>0.7</v>
      </c>
      <c r="BA382">
        <v>4000</v>
      </c>
      <c r="BB382">
        <v>0.33800000000000002</v>
      </c>
      <c r="BC382">
        <v>0.5</v>
      </c>
      <c r="BD382">
        <v>694.50231963774752</v>
      </c>
      <c r="BE382">
        <f t="shared" si="34"/>
        <v>0.12153790593660581</v>
      </c>
      <c r="BF382" t="s">
        <v>2087</v>
      </c>
    </row>
    <row r="383" spans="1:58">
      <c r="A383" t="s">
        <v>277</v>
      </c>
      <c r="B383">
        <v>373</v>
      </c>
      <c r="C383" t="s">
        <v>2144</v>
      </c>
      <c r="D383" t="s">
        <v>790</v>
      </c>
      <c r="E383" t="s">
        <v>767</v>
      </c>
      <c r="F383" t="s">
        <v>807</v>
      </c>
      <c r="G383" t="s">
        <v>1026</v>
      </c>
      <c r="K383" t="str">
        <f>SpaceTypesTable[[#This Row],[Lighting Standard]]&amp;SpaceTypesTable[[#This Row],[Lighting Primary Space Type]]&amp;SpaceTypesTable[[#This Row],[Lighting Secondary Space Type]]</f>
        <v/>
      </c>
      <c r="N383">
        <v>1.42</v>
      </c>
      <c r="Q383">
        <v>0</v>
      </c>
      <c r="R383">
        <v>0.7</v>
      </c>
      <c r="S383">
        <v>0.2</v>
      </c>
      <c r="T383" t="s">
        <v>1938</v>
      </c>
      <c r="U383" t="s">
        <v>636</v>
      </c>
      <c r="V383" t="s">
        <v>546</v>
      </c>
      <c r="W383" t="s">
        <v>550</v>
      </c>
      <c r="X383" s="70" t="str">
        <f>SpaceTypesTable[[#This Row],[Ventilation Standard]]&amp;SpaceTypesTable[[#This Row],[Ventilation Primary Space Type]]&amp;SpaceTypesTable[[#This Row],[Ventilation Secondary Space Type]]</f>
        <v>ASHRAE 62.1-1999Food and Beverage ServiceKitchens (cooking)</v>
      </c>
      <c r="Y383">
        <f>VLOOKUP(SpaceTypesTable[[#This Row],[Lookup]],VentilationStandardsTable[],6,FALSE)</f>
        <v>0</v>
      </c>
      <c r="Z383">
        <f>VLOOKUP(SpaceTypesTable[[#This Row],[Lookup]],VentilationStandardsTable[],5,FALSE)</f>
        <v>15</v>
      </c>
      <c r="AA383">
        <f>VLOOKUP(SpaceTypesTable[[#This Row],[Lookup]],VentilationStandardsTable[],7,FALSE)</f>
        <v>0</v>
      </c>
      <c r="AB383">
        <v>5</v>
      </c>
      <c r="AC383" t="s">
        <v>1994</v>
      </c>
      <c r="AD383" t="s">
        <v>1995</v>
      </c>
      <c r="AE383">
        <v>0.22320000000000001</v>
      </c>
      <c r="AF383" t="s">
        <v>2000</v>
      </c>
      <c r="AG383">
        <v>96.7</v>
      </c>
      <c r="AH383">
        <v>0.1</v>
      </c>
      <c r="AI383">
        <v>0.2</v>
      </c>
      <c r="AJ383">
        <v>0.7</v>
      </c>
      <c r="AK383" t="s">
        <v>2022</v>
      </c>
      <c r="AL383">
        <v>7.5</v>
      </c>
      <c r="AM383">
        <v>0.2</v>
      </c>
      <c r="AN383">
        <v>0.5</v>
      </c>
      <c r="AO383">
        <v>0.1</v>
      </c>
      <c r="AP383" t="s">
        <v>2025</v>
      </c>
      <c r="AQ383" t="s">
        <v>2058</v>
      </c>
      <c r="AR383" t="s">
        <v>2059</v>
      </c>
      <c r="AS383">
        <v>150</v>
      </c>
      <c r="AT383">
        <v>10000</v>
      </c>
      <c r="AU383">
        <f>IF(SpaceTypesTable[[#This Row],[Peak Flow Rate (gal/h)]]=0,"",SpaceTypesTable[[#This Row],[Peak Flow Rate (gal/h)]]/SpaceTypesTable[[#This Row],[area (ft^2)]])</f>
        <v>1.4999999999999999E-2</v>
      </c>
      <c r="AV383">
        <v>49</v>
      </c>
      <c r="AW383">
        <v>0.2</v>
      </c>
      <c r="AX383">
        <v>0.05</v>
      </c>
      <c r="AY383" t="s">
        <v>2118</v>
      </c>
      <c r="AZ383">
        <v>0.7</v>
      </c>
      <c r="BA383">
        <v>5300</v>
      </c>
      <c r="BB383">
        <v>0.33800000000000002</v>
      </c>
      <c r="BC383">
        <f t="shared" ref="BC383:BC388" si="35">125/248.8</f>
        <v>0.502411575562701</v>
      </c>
      <c r="BD383">
        <f t="shared" ref="BD383:BD388" si="36">BA383*BC383/BB383/8.52</f>
        <v>924.65391229905106</v>
      </c>
      <c r="BE383">
        <f t="shared" si="34"/>
        <v>0.12212410162440297</v>
      </c>
      <c r="BF383" t="s">
        <v>2088</v>
      </c>
    </row>
    <row r="384" spans="1:58">
      <c r="A384" t="s">
        <v>133</v>
      </c>
      <c r="B384">
        <v>423</v>
      </c>
      <c r="C384" t="s">
        <v>2145</v>
      </c>
      <c r="D384" t="s">
        <v>790</v>
      </c>
      <c r="E384" t="s">
        <v>767</v>
      </c>
      <c r="F384" t="s">
        <v>807</v>
      </c>
      <c r="G384" t="s">
        <v>1026</v>
      </c>
      <c r="H384" t="s">
        <v>745</v>
      </c>
      <c r="I384" t="s">
        <v>666</v>
      </c>
      <c r="J384" t="s">
        <v>751</v>
      </c>
      <c r="K384" t="str">
        <f>SpaceTypesTable[[#This Row],[Lighting Standard]]&amp;SpaceTypesTable[[#This Row],[Lighting Primary Space Type]]&amp;SpaceTypesTable[[#This Row],[Lighting Secondary Space Type]]</f>
        <v>ASHRAE 90.1-2004Food PreparationGeneral</v>
      </c>
      <c r="N384">
        <f>VLOOKUP(SpaceTypesTable[[#This Row],[LookupColumn]],InteriorLightingTable[],5,FALSE)</f>
        <v>1.2</v>
      </c>
      <c r="Q384">
        <v>0</v>
      </c>
      <c r="R384">
        <v>0.7</v>
      </c>
      <c r="S384">
        <v>0.2</v>
      </c>
      <c r="T384" t="s">
        <v>1938</v>
      </c>
      <c r="U384" t="s">
        <v>636</v>
      </c>
      <c r="V384" t="s">
        <v>546</v>
      </c>
      <c r="W384" t="s">
        <v>550</v>
      </c>
      <c r="X384" s="70" t="str">
        <f>SpaceTypesTable[[#This Row],[Ventilation Standard]]&amp;SpaceTypesTable[[#This Row],[Ventilation Primary Space Type]]&amp;SpaceTypesTable[[#This Row],[Ventilation Secondary Space Type]]</f>
        <v>ASHRAE 62.1-1999Food and Beverage ServiceKitchens (cooking)</v>
      </c>
      <c r="Y384">
        <f>VLOOKUP(SpaceTypesTable[[#This Row],[Lookup]],VentilationStandardsTable[],6,FALSE)</f>
        <v>0</v>
      </c>
      <c r="Z384">
        <f>VLOOKUP(SpaceTypesTable[[#This Row],[Lookup]],VentilationStandardsTable[],5,FALSE)</f>
        <v>15</v>
      </c>
      <c r="AA384">
        <f>VLOOKUP(SpaceTypesTable[[#This Row],[Lookup]],VentilationStandardsTable[],7,FALSE)</f>
        <v>0</v>
      </c>
      <c r="AB384">
        <v>5</v>
      </c>
      <c r="AC384" t="s">
        <v>1994</v>
      </c>
      <c r="AD384" t="s">
        <v>1995</v>
      </c>
      <c r="AE384">
        <v>5.9499999999999997E-2</v>
      </c>
      <c r="AF384" t="s">
        <v>2000</v>
      </c>
      <c r="AG384">
        <v>96.7</v>
      </c>
      <c r="AH384">
        <v>0.1</v>
      </c>
      <c r="AI384">
        <v>0.2</v>
      </c>
      <c r="AJ384">
        <v>0.7</v>
      </c>
      <c r="AK384" t="s">
        <v>2022</v>
      </c>
      <c r="AL384">
        <v>7.5</v>
      </c>
      <c r="AM384">
        <v>0.2</v>
      </c>
      <c r="AN384">
        <v>0.5</v>
      </c>
      <c r="AO384">
        <v>0.1</v>
      </c>
      <c r="AP384" t="s">
        <v>2025</v>
      </c>
      <c r="AQ384" t="s">
        <v>2058</v>
      </c>
      <c r="AR384" t="s">
        <v>2059</v>
      </c>
      <c r="AS384">
        <v>150</v>
      </c>
      <c r="AT384">
        <v>10000</v>
      </c>
      <c r="AU384">
        <f>IF(SpaceTypesTable[[#This Row],[Peak Flow Rate (gal/h)]]=0,"",SpaceTypesTable[[#This Row],[Peak Flow Rate (gal/h)]]/SpaceTypesTable[[#This Row],[area (ft^2)]])</f>
        <v>1.4999999999999999E-2</v>
      </c>
      <c r="AV384">
        <v>49</v>
      </c>
      <c r="AW384">
        <v>0.2</v>
      </c>
      <c r="AX384">
        <v>0.05</v>
      </c>
      <c r="AY384" t="s">
        <v>2118</v>
      </c>
      <c r="AZ384">
        <v>0.7</v>
      </c>
      <c r="BA384">
        <v>5300</v>
      </c>
      <c r="BB384">
        <v>0.33800000000000002</v>
      </c>
      <c r="BC384">
        <f t="shared" si="35"/>
        <v>0.502411575562701</v>
      </c>
      <c r="BD384">
        <f t="shared" si="36"/>
        <v>924.65391229905106</v>
      </c>
      <c r="BE384">
        <f t="shared" si="34"/>
        <v>0.12212410162440297</v>
      </c>
      <c r="BF384" t="s">
        <v>2088</v>
      </c>
    </row>
    <row r="385" spans="1:58">
      <c r="A385" t="s">
        <v>43</v>
      </c>
      <c r="B385">
        <v>162</v>
      </c>
      <c r="C385" t="s">
        <v>2146</v>
      </c>
      <c r="D385" t="s">
        <v>791</v>
      </c>
      <c r="E385" t="s">
        <v>767</v>
      </c>
      <c r="F385" t="s">
        <v>807</v>
      </c>
      <c r="G385" t="s">
        <v>1026</v>
      </c>
      <c r="H385" t="s">
        <v>987</v>
      </c>
      <c r="I385" t="s">
        <v>666</v>
      </c>
      <c r="J385" t="s">
        <v>751</v>
      </c>
      <c r="K385" t="str">
        <f>SpaceTypesTable[[#This Row],[Lighting Standard]]&amp;SpaceTypesTable[[#This Row],[Lighting Primary Space Type]]&amp;SpaceTypesTable[[#This Row],[Lighting Secondary Space Type]]</f>
        <v>ASHRAE 189.1-2009Food PreparationGeneral</v>
      </c>
      <c r="N385">
        <f>VLOOKUP(SpaceTypesTable[[#This Row],[LookupColumn]],InteriorLightingTable[],5,FALSE)</f>
        <v>1.08</v>
      </c>
      <c r="Q385">
        <v>0</v>
      </c>
      <c r="R385">
        <v>0.7</v>
      </c>
      <c r="S385">
        <v>0.2</v>
      </c>
      <c r="T385" t="s">
        <v>1938</v>
      </c>
      <c r="U385" t="s">
        <v>636</v>
      </c>
      <c r="V385" t="s">
        <v>546</v>
      </c>
      <c r="W385" t="s">
        <v>550</v>
      </c>
      <c r="X385" s="70" t="str">
        <f>SpaceTypesTable[[#This Row],[Ventilation Standard]]&amp;SpaceTypesTable[[#This Row],[Ventilation Primary Space Type]]&amp;SpaceTypesTable[[#This Row],[Ventilation Secondary Space Type]]</f>
        <v>ASHRAE 62.1-1999Food and Beverage ServiceKitchens (cooking)</v>
      </c>
      <c r="Y385">
        <f>VLOOKUP(SpaceTypesTable[[#This Row],[Lookup]],VentilationStandardsTable[],6,FALSE)</f>
        <v>0</v>
      </c>
      <c r="Z385">
        <f>VLOOKUP(SpaceTypesTable[[#This Row],[Lookup]],VentilationStandardsTable[],5,FALSE)</f>
        <v>15</v>
      </c>
      <c r="AA385">
        <f>VLOOKUP(SpaceTypesTable[[#This Row],[Lookup]],VentilationStandardsTable[],7,FALSE)</f>
        <v>0</v>
      </c>
      <c r="AB385">
        <v>5</v>
      </c>
      <c r="AC385" t="s">
        <v>1994</v>
      </c>
      <c r="AD385" t="s">
        <v>1995</v>
      </c>
      <c r="AE385">
        <v>5.9499999999999997E-2</v>
      </c>
      <c r="AF385" t="s">
        <v>2000</v>
      </c>
      <c r="AG385">
        <v>70.459999999999994</v>
      </c>
      <c r="AH385">
        <v>0.1</v>
      </c>
      <c r="AI385">
        <v>0.2</v>
      </c>
      <c r="AJ385">
        <v>0.7</v>
      </c>
      <c r="AK385" t="s">
        <v>2022</v>
      </c>
      <c r="AL385">
        <v>5.47</v>
      </c>
      <c r="AM385">
        <v>0.2</v>
      </c>
      <c r="AN385">
        <v>0.5</v>
      </c>
      <c r="AO385">
        <v>0.1</v>
      </c>
      <c r="AP385" t="s">
        <v>2025</v>
      </c>
      <c r="AQ385" t="s">
        <v>2058</v>
      </c>
      <c r="AR385" t="s">
        <v>2059</v>
      </c>
      <c r="AS385">
        <v>150</v>
      </c>
      <c r="AT385">
        <v>10000</v>
      </c>
      <c r="AU385">
        <f>IF(SpaceTypesTable[[#This Row],[Peak Flow Rate (gal/h)]]=0,"",SpaceTypesTable[[#This Row],[Peak Flow Rate (gal/h)]]/SpaceTypesTable[[#This Row],[area (ft^2)]])</f>
        <v>1.4999999999999999E-2</v>
      </c>
      <c r="AV385">
        <v>49</v>
      </c>
      <c r="AW385">
        <v>0.2</v>
      </c>
      <c r="AX385">
        <v>0.05</v>
      </c>
      <c r="AY385" t="s">
        <v>2118</v>
      </c>
      <c r="AZ385">
        <v>0.7</v>
      </c>
      <c r="BA385">
        <v>5300</v>
      </c>
      <c r="BB385">
        <v>0.33800000000000002</v>
      </c>
      <c r="BC385">
        <f t="shared" si="35"/>
        <v>0.502411575562701</v>
      </c>
      <c r="BD385">
        <f t="shared" si="36"/>
        <v>924.65391229905106</v>
      </c>
      <c r="BE385">
        <f t="shared" si="34"/>
        <v>0.12212410162440297</v>
      </c>
      <c r="BF385" t="s">
        <v>2088</v>
      </c>
    </row>
    <row r="386" spans="1:58">
      <c r="A386" t="s">
        <v>519</v>
      </c>
      <c r="B386">
        <v>451</v>
      </c>
      <c r="C386" t="s">
        <v>2146</v>
      </c>
      <c r="D386" t="s">
        <v>792</v>
      </c>
      <c r="E386" t="s">
        <v>767</v>
      </c>
      <c r="F386" t="s">
        <v>807</v>
      </c>
      <c r="G386" t="s">
        <v>1026</v>
      </c>
      <c r="H386" t="s">
        <v>987</v>
      </c>
      <c r="I386" t="s">
        <v>666</v>
      </c>
      <c r="J386" t="s">
        <v>751</v>
      </c>
      <c r="K386" t="str">
        <f>SpaceTypesTable[[#This Row],[Lighting Standard]]&amp;SpaceTypesTable[[#This Row],[Lighting Primary Space Type]]&amp;SpaceTypesTable[[#This Row],[Lighting Secondary Space Type]]</f>
        <v>ASHRAE 189.1-2009Food PreparationGeneral</v>
      </c>
      <c r="N386">
        <f>VLOOKUP(SpaceTypesTable[[#This Row],[LookupColumn]],InteriorLightingTable[],5,FALSE)</f>
        <v>1.08</v>
      </c>
      <c r="Q386">
        <v>0</v>
      </c>
      <c r="R386">
        <v>0.7</v>
      </c>
      <c r="S386">
        <v>0.2</v>
      </c>
      <c r="T386" t="s">
        <v>1938</v>
      </c>
      <c r="U386" t="s">
        <v>636</v>
      </c>
      <c r="V386" t="s">
        <v>546</v>
      </c>
      <c r="W386" t="s">
        <v>550</v>
      </c>
      <c r="X386" s="70" t="str">
        <f>SpaceTypesTable[[#This Row],[Ventilation Standard]]&amp;SpaceTypesTable[[#This Row],[Ventilation Primary Space Type]]&amp;SpaceTypesTable[[#This Row],[Ventilation Secondary Space Type]]</f>
        <v>ASHRAE 62.1-1999Food and Beverage ServiceKitchens (cooking)</v>
      </c>
      <c r="Y386">
        <f>VLOOKUP(SpaceTypesTable[[#This Row],[Lookup]],VentilationStandardsTable[],6,FALSE)</f>
        <v>0</v>
      </c>
      <c r="Z386">
        <f>VLOOKUP(SpaceTypesTable[[#This Row],[Lookup]],VentilationStandardsTable[],5,FALSE)</f>
        <v>15</v>
      </c>
      <c r="AA386">
        <f>VLOOKUP(SpaceTypesTable[[#This Row],[Lookup]],VentilationStandardsTable[],7,FALSE)</f>
        <v>0</v>
      </c>
      <c r="AB386">
        <v>5</v>
      </c>
      <c r="AC386" t="s">
        <v>1994</v>
      </c>
      <c r="AD386" t="s">
        <v>1995</v>
      </c>
      <c r="AE386">
        <v>4.4600000000000001E-2</v>
      </c>
      <c r="AF386" t="s">
        <v>2000</v>
      </c>
      <c r="AG386">
        <v>70.459999999999994</v>
      </c>
      <c r="AH386">
        <v>0.1</v>
      </c>
      <c r="AI386">
        <v>0.2</v>
      </c>
      <c r="AJ386">
        <v>0.7</v>
      </c>
      <c r="AK386" t="s">
        <v>2022</v>
      </c>
      <c r="AL386">
        <v>5.47</v>
      </c>
      <c r="AM386">
        <v>0.2</v>
      </c>
      <c r="AN386">
        <v>0.5</v>
      </c>
      <c r="AO386">
        <v>0.1</v>
      </c>
      <c r="AP386" t="s">
        <v>2025</v>
      </c>
      <c r="AQ386" t="s">
        <v>2058</v>
      </c>
      <c r="AR386" t="s">
        <v>2059</v>
      </c>
      <c r="AS386">
        <v>150</v>
      </c>
      <c r="AT386">
        <v>10000</v>
      </c>
      <c r="AU386">
        <f>IF(SpaceTypesTable[[#This Row],[Peak Flow Rate (gal/h)]]=0,"",SpaceTypesTable[[#This Row],[Peak Flow Rate (gal/h)]]/SpaceTypesTable[[#This Row],[area (ft^2)]])</f>
        <v>1.4999999999999999E-2</v>
      </c>
      <c r="AV386">
        <v>49</v>
      </c>
      <c r="AW386">
        <v>0.2</v>
      </c>
      <c r="AX386">
        <v>0.05</v>
      </c>
      <c r="AY386" t="s">
        <v>2118</v>
      </c>
      <c r="AZ386">
        <v>0.7</v>
      </c>
      <c r="BA386">
        <v>5300</v>
      </c>
      <c r="BB386">
        <v>0.33800000000000002</v>
      </c>
      <c r="BC386">
        <f t="shared" si="35"/>
        <v>0.502411575562701</v>
      </c>
      <c r="BD386">
        <f t="shared" si="36"/>
        <v>924.65391229905106</v>
      </c>
      <c r="BE386">
        <f t="shared" si="34"/>
        <v>0.12212410162440297</v>
      </c>
      <c r="BF386" t="s">
        <v>2088</v>
      </c>
    </row>
    <row r="387" spans="1:58">
      <c r="A387" t="s">
        <v>455</v>
      </c>
      <c r="B387">
        <v>126</v>
      </c>
      <c r="C387" t="s">
        <v>2143</v>
      </c>
      <c r="D387" t="s">
        <v>790</v>
      </c>
      <c r="E387" t="s">
        <v>767</v>
      </c>
      <c r="F387" t="s">
        <v>807</v>
      </c>
      <c r="G387" t="s">
        <v>1026</v>
      </c>
      <c r="K387" t="str">
        <f>SpaceTypesTable[[#This Row],[Lighting Standard]]&amp;SpaceTypesTable[[#This Row],[Lighting Primary Space Type]]&amp;SpaceTypesTable[[#This Row],[Lighting Secondary Space Type]]</f>
        <v/>
      </c>
      <c r="N387">
        <v>2.2400000000000002</v>
      </c>
      <c r="Q387">
        <v>0</v>
      </c>
      <c r="R387">
        <v>0.7</v>
      </c>
      <c r="S387">
        <v>0.2</v>
      </c>
      <c r="T387" t="s">
        <v>1938</v>
      </c>
      <c r="U387" t="s">
        <v>636</v>
      </c>
      <c r="V387" t="s">
        <v>546</v>
      </c>
      <c r="W387" t="s">
        <v>550</v>
      </c>
      <c r="X387" s="70" t="str">
        <f>SpaceTypesTable[[#This Row],[Ventilation Standard]]&amp;SpaceTypesTable[[#This Row],[Ventilation Primary Space Type]]&amp;SpaceTypesTable[[#This Row],[Ventilation Secondary Space Type]]</f>
        <v>ASHRAE 62.1-1999Food and Beverage ServiceKitchens (cooking)</v>
      </c>
      <c r="Y387">
        <f>VLOOKUP(SpaceTypesTable[[#This Row],[Lookup]],VentilationStandardsTable[],6,FALSE)</f>
        <v>0</v>
      </c>
      <c r="Z387">
        <f>VLOOKUP(SpaceTypesTable[[#This Row],[Lookup]],VentilationStandardsTable[],5,FALSE)</f>
        <v>15</v>
      </c>
      <c r="AA387">
        <f>VLOOKUP(SpaceTypesTable[[#This Row],[Lookup]],VentilationStandardsTable[],7,FALSE)</f>
        <v>0</v>
      </c>
      <c r="AB387">
        <v>5</v>
      </c>
      <c r="AC387" t="s">
        <v>1994</v>
      </c>
      <c r="AD387" t="s">
        <v>1995</v>
      </c>
      <c r="AE387">
        <v>0.22320000000000001</v>
      </c>
      <c r="AF387" t="s">
        <v>2000</v>
      </c>
      <c r="AG387">
        <v>96.7</v>
      </c>
      <c r="AH387">
        <v>0.1</v>
      </c>
      <c r="AI387">
        <v>0.2</v>
      </c>
      <c r="AJ387">
        <v>0.7</v>
      </c>
      <c r="AK387" t="s">
        <v>2022</v>
      </c>
      <c r="AL387">
        <v>7.5</v>
      </c>
      <c r="AM387">
        <v>0.2</v>
      </c>
      <c r="AN387">
        <v>0.5</v>
      </c>
      <c r="AO387">
        <v>0.1</v>
      </c>
      <c r="AP387" t="s">
        <v>2025</v>
      </c>
      <c r="AQ387" t="s">
        <v>2058</v>
      </c>
      <c r="AR387" t="s">
        <v>2059</v>
      </c>
      <c r="AS387">
        <v>150</v>
      </c>
      <c r="AT387">
        <v>10000</v>
      </c>
      <c r="AU387">
        <f>IF(SpaceTypesTable[[#This Row],[Peak Flow Rate (gal/h)]]=0,"",SpaceTypesTable[[#This Row],[Peak Flow Rate (gal/h)]]/SpaceTypesTable[[#This Row],[area (ft^2)]])</f>
        <v>1.4999999999999999E-2</v>
      </c>
      <c r="AV387">
        <v>49</v>
      </c>
      <c r="AW387">
        <v>0.2</v>
      </c>
      <c r="AX387">
        <v>0.05</v>
      </c>
      <c r="AY387" t="s">
        <v>2118</v>
      </c>
      <c r="AZ387">
        <v>0.7</v>
      </c>
      <c r="BA387">
        <v>5300</v>
      </c>
      <c r="BB387">
        <v>0.33800000000000002</v>
      </c>
      <c r="BC387">
        <f t="shared" si="35"/>
        <v>0.502411575562701</v>
      </c>
      <c r="BD387">
        <f t="shared" si="36"/>
        <v>924.65391229905106</v>
      </c>
      <c r="BE387">
        <f t="shared" si="34"/>
        <v>0.12212410162440297</v>
      </c>
      <c r="BF387" t="s">
        <v>2088</v>
      </c>
    </row>
    <row r="388" spans="1:58">
      <c r="C388" t="s">
        <v>2147</v>
      </c>
      <c r="D388" t="s">
        <v>790</v>
      </c>
      <c r="E388" t="s">
        <v>767</v>
      </c>
      <c r="F388" t="s">
        <v>807</v>
      </c>
      <c r="G388" t="s">
        <v>1026</v>
      </c>
      <c r="H388" t="s">
        <v>746</v>
      </c>
      <c r="I388" t="s">
        <v>666</v>
      </c>
      <c r="J388" t="s">
        <v>751</v>
      </c>
      <c r="K388" t="str">
        <f>SpaceTypesTable[[#This Row],[Lighting Standard]]&amp;SpaceTypesTable[[#This Row],[Lighting Primary Space Type]]&amp;SpaceTypesTable[[#This Row],[Lighting Secondary Space Type]]</f>
        <v>ASHRAE 90.1-2007Food PreparationGeneral</v>
      </c>
      <c r="N388">
        <f>VLOOKUP(SpaceTypesTable[[#This Row],[LookupColumn]],InteriorLightingTable[],5,FALSE)</f>
        <v>1.2</v>
      </c>
      <c r="Q388">
        <v>0</v>
      </c>
      <c r="R388">
        <v>0.7</v>
      </c>
      <c r="S388">
        <v>0.2</v>
      </c>
      <c r="T388" t="s">
        <v>1938</v>
      </c>
      <c r="U388" t="s">
        <v>637</v>
      </c>
      <c r="V388" t="s">
        <v>546</v>
      </c>
      <c r="W388" t="s">
        <v>2171</v>
      </c>
      <c r="X388" s="70" t="str">
        <f>SpaceTypesTable[[#This Row],[Ventilation Standard]]&amp;SpaceTypesTable[[#This Row],[Ventilation Primary Space Type]]&amp;SpaceTypesTable[[#This Row],[Ventilation Secondary Space Type]]</f>
        <v>ASHRAE 62.1-2004Food and Beverage ServiceCafeteria/fast food dining</v>
      </c>
      <c r="Y388">
        <f>VLOOKUP(SpaceTypesTable[[#This Row],[Lookup]],VentilationStandardsTable[],6,FALSE)</f>
        <v>0.18</v>
      </c>
      <c r="Z388">
        <f>VLOOKUP(SpaceTypesTable[[#This Row],[Lookup]],VentilationStandardsTable[],5,FALSE)</f>
        <v>7.5</v>
      </c>
      <c r="AA388">
        <f>VLOOKUP(SpaceTypesTable[[#This Row],[Lookup]],VentilationStandardsTable[],7,FALSE)</f>
        <v>0</v>
      </c>
      <c r="AB388">
        <v>5</v>
      </c>
      <c r="AC388" t="s">
        <v>1994</v>
      </c>
      <c r="AD388" t="s">
        <v>1995</v>
      </c>
      <c r="AE388">
        <v>4.4600000000000001E-2</v>
      </c>
      <c r="AF388" t="s">
        <v>2000</v>
      </c>
      <c r="AG388">
        <v>70.459999999999994</v>
      </c>
      <c r="AH388">
        <v>0.1</v>
      </c>
      <c r="AI388">
        <v>0.2</v>
      </c>
      <c r="AJ388">
        <v>0.7</v>
      </c>
      <c r="AK388" t="s">
        <v>2022</v>
      </c>
      <c r="AL388">
        <v>5.47</v>
      </c>
      <c r="AM388">
        <v>0.2</v>
      </c>
      <c r="AN388">
        <v>0.5</v>
      </c>
      <c r="AO388">
        <v>0.1</v>
      </c>
      <c r="AP388" t="s">
        <v>2025</v>
      </c>
      <c r="AQ388" t="s">
        <v>2058</v>
      </c>
      <c r="AR388" t="s">
        <v>2059</v>
      </c>
      <c r="AS388">
        <v>150</v>
      </c>
      <c r="AT388">
        <v>10000</v>
      </c>
      <c r="AU388">
        <f>IF(SpaceTypesTable[[#This Row],[Peak Flow Rate (gal/h)]]=0,"",SpaceTypesTable[[#This Row],[Peak Flow Rate (gal/h)]]/SpaceTypesTable[[#This Row],[area (ft^2)]])</f>
        <v>1.4999999999999999E-2</v>
      </c>
      <c r="AV388">
        <v>49</v>
      </c>
      <c r="AW388">
        <v>0.2</v>
      </c>
      <c r="AX388">
        <v>0.05</v>
      </c>
      <c r="AY388" t="s">
        <v>2118</v>
      </c>
      <c r="AZ388">
        <v>0.7</v>
      </c>
      <c r="BA388">
        <v>5300</v>
      </c>
      <c r="BB388">
        <v>0.33800000000000002</v>
      </c>
      <c r="BC388">
        <f t="shared" si="35"/>
        <v>0.502411575562701</v>
      </c>
      <c r="BD388">
        <f t="shared" si="36"/>
        <v>924.65391229905106</v>
      </c>
      <c r="BE388">
        <f t="shared" si="34"/>
        <v>0.12212410162440297</v>
      </c>
      <c r="BF388" t="s">
        <v>2088</v>
      </c>
    </row>
    <row r="389" spans="1:58">
      <c r="A389" t="s">
        <v>276</v>
      </c>
      <c r="B389">
        <v>218</v>
      </c>
      <c r="C389" t="s">
        <v>2144</v>
      </c>
      <c r="D389" t="s">
        <v>790</v>
      </c>
      <c r="E389" t="s">
        <v>798</v>
      </c>
      <c r="F389" t="s">
        <v>807</v>
      </c>
      <c r="G389" t="s">
        <v>1026</v>
      </c>
      <c r="K389" t="str">
        <f>SpaceTypesTable[[#This Row],[Lighting Standard]]&amp;SpaceTypesTable[[#This Row],[Lighting Primary Space Type]]&amp;SpaceTypesTable[[#This Row],[Lighting Secondary Space Type]]</f>
        <v/>
      </c>
      <c r="N389">
        <v>1.56</v>
      </c>
      <c r="Q389">
        <v>0</v>
      </c>
      <c r="R389">
        <v>0.7</v>
      </c>
      <c r="S389">
        <v>0.2</v>
      </c>
      <c r="T389" t="s">
        <v>1939</v>
      </c>
      <c r="U389" t="s">
        <v>636</v>
      </c>
      <c r="V389" t="s">
        <v>546</v>
      </c>
      <c r="W389" t="s">
        <v>550</v>
      </c>
      <c r="X389" s="70" t="str">
        <f>SpaceTypesTable[[#This Row],[Ventilation Standard]]&amp;SpaceTypesTable[[#This Row],[Ventilation Primary Space Type]]&amp;SpaceTypesTable[[#This Row],[Ventilation Secondary Space Type]]</f>
        <v>ASHRAE 62.1-1999Food and Beverage ServiceKitchens (cooking)</v>
      </c>
      <c r="Y389">
        <f>VLOOKUP(SpaceTypesTable[[#This Row],[Lookup]],VentilationStandardsTable[],6,FALSE)</f>
        <v>0</v>
      </c>
      <c r="Z389">
        <f>VLOOKUP(SpaceTypesTable[[#This Row],[Lookup]],VentilationStandardsTable[],5,FALSE)</f>
        <v>15</v>
      </c>
      <c r="AA389">
        <f>VLOOKUP(SpaceTypesTable[[#This Row],[Lookup]],VentilationStandardsTable[],7,FALSE)</f>
        <v>0</v>
      </c>
      <c r="AB389">
        <v>5</v>
      </c>
      <c r="AC389" t="s">
        <v>1991</v>
      </c>
      <c r="AD389" t="s">
        <v>1992</v>
      </c>
      <c r="AE389">
        <v>0.22320000000000001</v>
      </c>
      <c r="AF389" t="s">
        <v>2001</v>
      </c>
      <c r="AG389">
        <v>511</v>
      </c>
      <c r="AH389">
        <v>0.1</v>
      </c>
      <c r="AI389">
        <v>0.2</v>
      </c>
      <c r="AJ389">
        <v>0.7</v>
      </c>
      <c r="AK389" t="s">
        <v>2020</v>
      </c>
      <c r="AL389">
        <v>47.22</v>
      </c>
      <c r="AM389">
        <v>0.2</v>
      </c>
      <c r="AN389">
        <v>0.5</v>
      </c>
      <c r="AO389">
        <v>0.1</v>
      </c>
      <c r="AP389" t="s">
        <v>2089</v>
      </c>
      <c r="AQ389" t="s">
        <v>2136</v>
      </c>
      <c r="AR389" t="s">
        <v>2137</v>
      </c>
      <c r="AS389">
        <v>133</v>
      </c>
      <c r="AT389">
        <v>1112</v>
      </c>
      <c r="AU389">
        <f>IF(SpaceTypesTable[[#This Row],[Peak Flow Rate (gal/h)]]=0,"",SpaceTypesTable[[#This Row],[Peak Flow Rate (gal/h)]]/SpaceTypesTable[[#This Row],[area (ft^2)]])</f>
        <v>0.1196043165467626</v>
      </c>
      <c r="AV389">
        <v>49</v>
      </c>
      <c r="AW389">
        <v>0.2</v>
      </c>
      <c r="AX389">
        <v>0.05</v>
      </c>
      <c r="AY389" t="s">
        <v>2128</v>
      </c>
      <c r="AZ389">
        <v>0.7</v>
      </c>
      <c r="BA389">
        <v>4000</v>
      </c>
      <c r="BB389">
        <v>0.33800000000000002</v>
      </c>
      <c r="BC389">
        <v>0.502411575562701</v>
      </c>
      <c r="BD389">
        <v>697.85200928230267</v>
      </c>
      <c r="BE389">
        <f t="shared" si="34"/>
        <v>0.12212410162440296</v>
      </c>
      <c r="BF389" t="s">
        <v>2090</v>
      </c>
    </row>
    <row r="390" spans="1:58">
      <c r="A390" t="s">
        <v>346</v>
      </c>
      <c r="B390">
        <v>398</v>
      </c>
      <c r="C390" t="s">
        <v>2145</v>
      </c>
      <c r="D390" t="s">
        <v>790</v>
      </c>
      <c r="E390" t="s">
        <v>798</v>
      </c>
      <c r="F390" t="s">
        <v>807</v>
      </c>
      <c r="G390" t="s">
        <v>1026</v>
      </c>
      <c r="H390" t="s">
        <v>745</v>
      </c>
      <c r="I390" t="s">
        <v>666</v>
      </c>
      <c r="J390" t="s">
        <v>751</v>
      </c>
      <c r="K390" t="str">
        <f>SpaceTypesTable[[#This Row],[Lighting Standard]]&amp;SpaceTypesTable[[#This Row],[Lighting Primary Space Type]]&amp;SpaceTypesTable[[#This Row],[Lighting Secondary Space Type]]</f>
        <v>ASHRAE 90.1-2004Food PreparationGeneral</v>
      </c>
      <c r="N390">
        <f>VLOOKUP(SpaceTypesTable[[#This Row],[LookupColumn]],InteriorLightingTable[],5,FALSE)</f>
        <v>1.2</v>
      </c>
      <c r="Q390">
        <v>0</v>
      </c>
      <c r="R390">
        <v>0.7</v>
      </c>
      <c r="S390">
        <v>0.2</v>
      </c>
      <c r="T390" t="s">
        <v>1939</v>
      </c>
      <c r="U390" t="s">
        <v>636</v>
      </c>
      <c r="V390" t="s">
        <v>546</v>
      </c>
      <c r="W390" t="s">
        <v>550</v>
      </c>
      <c r="X390" s="70" t="str">
        <f>SpaceTypesTable[[#This Row],[Ventilation Standard]]&amp;SpaceTypesTable[[#This Row],[Ventilation Primary Space Type]]&amp;SpaceTypesTable[[#This Row],[Ventilation Secondary Space Type]]</f>
        <v>ASHRAE 62.1-1999Food and Beverage ServiceKitchens (cooking)</v>
      </c>
      <c r="Y390">
        <f>VLOOKUP(SpaceTypesTable[[#This Row],[Lookup]],VentilationStandardsTable[],6,FALSE)</f>
        <v>0</v>
      </c>
      <c r="Z390">
        <f>VLOOKUP(SpaceTypesTable[[#This Row],[Lookup]],VentilationStandardsTable[],5,FALSE)</f>
        <v>15</v>
      </c>
      <c r="AA390">
        <f>VLOOKUP(SpaceTypesTable[[#This Row],[Lookup]],VentilationStandardsTable[],7,FALSE)</f>
        <v>0</v>
      </c>
      <c r="AB390">
        <v>5</v>
      </c>
      <c r="AC390" t="s">
        <v>1991</v>
      </c>
      <c r="AD390" t="s">
        <v>1992</v>
      </c>
      <c r="AE390">
        <v>5.9499999999999997E-2</v>
      </c>
      <c r="AF390" t="s">
        <v>2001</v>
      </c>
      <c r="AG390">
        <v>511</v>
      </c>
      <c r="AH390">
        <v>0.1</v>
      </c>
      <c r="AI390">
        <v>0.2</v>
      </c>
      <c r="AJ390">
        <v>0.7</v>
      </c>
      <c r="AK390" t="s">
        <v>2020</v>
      </c>
      <c r="AL390">
        <v>47.22</v>
      </c>
      <c r="AM390">
        <v>0.2</v>
      </c>
      <c r="AN390">
        <v>0.5</v>
      </c>
      <c r="AO390">
        <v>0.1</v>
      </c>
      <c r="AP390" t="s">
        <v>2089</v>
      </c>
      <c r="AQ390" t="s">
        <v>2136</v>
      </c>
      <c r="AR390" t="s">
        <v>2137</v>
      </c>
      <c r="AS390">
        <v>133</v>
      </c>
      <c r="AT390">
        <v>1112</v>
      </c>
      <c r="AU390">
        <f>IF(SpaceTypesTable[[#This Row],[Peak Flow Rate (gal/h)]]=0,"",SpaceTypesTable[[#This Row],[Peak Flow Rate (gal/h)]]/SpaceTypesTable[[#This Row],[area (ft^2)]])</f>
        <v>0.1196043165467626</v>
      </c>
      <c r="AV390">
        <v>49</v>
      </c>
      <c r="AW390">
        <v>0.2</v>
      </c>
      <c r="AX390">
        <v>0.05</v>
      </c>
      <c r="AY390" t="s">
        <v>2128</v>
      </c>
      <c r="AZ390">
        <v>0.7</v>
      </c>
      <c r="BA390">
        <v>4000</v>
      </c>
      <c r="BB390">
        <v>0.33800000000000002</v>
      </c>
      <c r="BC390">
        <v>0.502411575562701</v>
      </c>
      <c r="BD390">
        <v>697.85200928230267</v>
      </c>
      <c r="BE390">
        <f t="shared" si="34"/>
        <v>0.12212410162440296</v>
      </c>
      <c r="BF390" t="s">
        <v>2090</v>
      </c>
    </row>
    <row r="391" spans="1:58">
      <c r="A391" t="s">
        <v>108</v>
      </c>
      <c r="B391">
        <v>173</v>
      </c>
      <c r="C391" t="s">
        <v>2146</v>
      </c>
      <c r="D391" t="s">
        <v>791</v>
      </c>
      <c r="E391" t="s">
        <v>798</v>
      </c>
      <c r="F391" t="s">
        <v>807</v>
      </c>
      <c r="G391" t="s">
        <v>1026</v>
      </c>
      <c r="H391" t="s">
        <v>987</v>
      </c>
      <c r="I391" t="s">
        <v>666</v>
      </c>
      <c r="J391" t="s">
        <v>751</v>
      </c>
      <c r="K391" t="str">
        <f>SpaceTypesTable[[#This Row],[Lighting Standard]]&amp;SpaceTypesTable[[#This Row],[Lighting Primary Space Type]]&amp;SpaceTypesTable[[#This Row],[Lighting Secondary Space Type]]</f>
        <v>ASHRAE 189.1-2009Food PreparationGeneral</v>
      </c>
      <c r="N391">
        <f>VLOOKUP(SpaceTypesTable[[#This Row],[LookupColumn]],InteriorLightingTable[],5,FALSE)</f>
        <v>1.08</v>
      </c>
      <c r="Q391">
        <v>0</v>
      </c>
      <c r="R391">
        <v>0.7</v>
      </c>
      <c r="S391">
        <v>0.2</v>
      </c>
      <c r="T391" t="s">
        <v>1939</v>
      </c>
      <c r="U391" t="s">
        <v>636</v>
      </c>
      <c r="V391" t="s">
        <v>546</v>
      </c>
      <c r="W391" t="s">
        <v>550</v>
      </c>
      <c r="X391" s="70" t="str">
        <f>SpaceTypesTable[[#This Row],[Ventilation Standard]]&amp;SpaceTypesTable[[#This Row],[Ventilation Primary Space Type]]&amp;SpaceTypesTable[[#This Row],[Ventilation Secondary Space Type]]</f>
        <v>ASHRAE 62.1-1999Food and Beverage ServiceKitchens (cooking)</v>
      </c>
      <c r="Y391">
        <f>VLOOKUP(SpaceTypesTable[[#This Row],[Lookup]],VentilationStandardsTable[],6,FALSE)</f>
        <v>0</v>
      </c>
      <c r="Z391">
        <f>VLOOKUP(SpaceTypesTable[[#This Row],[Lookup]],VentilationStandardsTable[],5,FALSE)</f>
        <v>15</v>
      </c>
      <c r="AA391">
        <f>VLOOKUP(SpaceTypesTable[[#This Row],[Lookup]],VentilationStandardsTable[],7,FALSE)</f>
        <v>0</v>
      </c>
      <c r="AB391">
        <v>5</v>
      </c>
      <c r="AC391" t="s">
        <v>1991</v>
      </c>
      <c r="AD391" t="s">
        <v>1992</v>
      </c>
      <c r="AE391">
        <v>5.9499999999999997E-2</v>
      </c>
      <c r="AF391" t="s">
        <v>2001</v>
      </c>
      <c r="AG391">
        <v>373.8</v>
      </c>
      <c r="AH391">
        <v>0.1</v>
      </c>
      <c r="AI391">
        <v>0.2</v>
      </c>
      <c r="AJ391">
        <v>0.7</v>
      </c>
      <c r="AK391" t="s">
        <v>2020</v>
      </c>
      <c r="AL391">
        <v>24.16</v>
      </c>
      <c r="AM391">
        <v>0.2</v>
      </c>
      <c r="AN391">
        <v>0.5</v>
      </c>
      <c r="AO391">
        <v>0.1</v>
      </c>
      <c r="AP391" t="s">
        <v>2089</v>
      </c>
      <c r="AQ391" t="s">
        <v>2136</v>
      </c>
      <c r="AR391" t="s">
        <v>2137</v>
      </c>
      <c r="AS391">
        <v>133</v>
      </c>
      <c r="AT391">
        <v>1112</v>
      </c>
      <c r="AU391">
        <f>IF(SpaceTypesTable[[#This Row],[Peak Flow Rate (gal/h)]]=0,"",SpaceTypesTable[[#This Row],[Peak Flow Rate (gal/h)]]/SpaceTypesTable[[#This Row],[area (ft^2)]])</f>
        <v>0.1196043165467626</v>
      </c>
      <c r="AV391">
        <v>49</v>
      </c>
      <c r="AW391">
        <v>0.2</v>
      </c>
      <c r="AX391">
        <v>0.05</v>
      </c>
      <c r="AY391" t="s">
        <v>2128</v>
      </c>
      <c r="AZ391">
        <v>0.7</v>
      </c>
      <c r="BA391">
        <v>4000</v>
      </c>
      <c r="BB391">
        <v>0.33800000000000002</v>
      </c>
      <c r="BC391">
        <v>0.502411575562701</v>
      </c>
      <c r="BD391">
        <v>697.85200928230267</v>
      </c>
      <c r="BE391">
        <f t="shared" si="34"/>
        <v>0.12212410162440296</v>
      </c>
      <c r="BF391" t="s">
        <v>2090</v>
      </c>
    </row>
    <row r="392" spans="1:58">
      <c r="A392" t="s">
        <v>56</v>
      </c>
      <c r="B392">
        <v>287</v>
      </c>
      <c r="C392" t="s">
        <v>2146</v>
      </c>
      <c r="D392" t="s">
        <v>792</v>
      </c>
      <c r="E392" t="s">
        <v>798</v>
      </c>
      <c r="F392" t="s">
        <v>807</v>
      </c>
      <c r="G392" t="s">
        <v>1026</v>
      </c>
      <c r="H392" t="s">
        <v>987</v>
      </c>
      <c r="I392" t="s">
        <v>666</v>
      </c>
      <c r="J392" t="s">
        <v>751</v>
      </c>
      <c r="K392" t="str">
        <f>SpaceTypesTable[[#This Row],[Lighting Standard]]&amp;SpaceTypesTable[[#This Row],[Lighting Primary Space Type]]&amp;SpaceTypesTable[[#This Row],[Lighting Secondary Space Type]]</f>
        <v>ASHRAE 189.1-2009Food PreparationGeneral</v>
      </c>
      <c r="N392">
        <f>VLOOKUP(SpaceTypesTable[[#This Row],[LookupColumn]],InteriorLightingTable[],5,FALSE)</f>
        <v>1.08</v>
      </c>
      <c r="Q392">
        <v>0</v>
      </c>
      <c r="R392">
        <v>0.7</v>
      </c>
      <c r="S392">
        <v>0.2</v>
      </c>
      <c r="T392" t="s">
        <v>1939</v>
      </c>
      <c r="U392" t="s">
        <v>636</v>
      </c>
      <c r="V392" t="s">
        <v>546</v>
      </c>
      <c r="W392" t="s">
        <v>550</v>
      </c>
      <c r="X392" s="70" t="str">
        <f>SpaceTypesTable[[#This Row],[Ventilation Standard]]&amp;SpaceTypesTable[[#This Row],[Ventilation Primary Space Type]]&amp;SpaceTypesTable[[#This Row],[Ventilation Secondary Space Type]]</f>
        <v>ASHRAE 62.1-1999Food and Beverage ServiceKitchens (cooking)</v>
      </c>
      <c r="Y392">
        <f>VLOOKUP(SpaceTypesTable[[#This Row],[Lookup]],VentilationStandardsTable[],6,FALSE)</f>
        <v>0</v>
      </c>
      <c r="Z392">
        <f>VLOOKUP(SpaceTypesTable[[#This Row],[Lookup]],VentilationStandardsTable[],5,FALSE)</f>
        <v>15</v>
      </c>
      <c r="AA392">
        <f>VLOOKUP(SpaceTypesTable[[#This Row],[Lookup]],VentilationStandardsTable[],7,FALSE)</f>
        <v>0</v>
      </c>
      <c r="AB392">
        <v>5</v>
      </c>
      <c r="AC392" t="s">
        <v>1991</v>
      </c>
      <c r="AD392" t="s">
        <v>1992</v>
      </c>
      <c r="AE392">
        <v>4.4600000000000001E-2</v>
      </c>
      <c r="AF392" t="s">
        <v>2001</v>
      </c>
      <c r="AG392">
        <v>373.8</v>
      </c>
      <c r="AH392">
        <v>0.1</v>
      </c>
      <c r="AI392">
        <v>0.2</v>
      </c>
      <c r="AJ392">
        <v>0.7</v>
      </c>
      <c r="AK392" t="s">
        <v>2020</v>
      </c>
      <c r="AL392">
        <v>24.16</v>
      </c>
      <c r="AM392">
        <v>0.2</v>
      </c>
      <c r="AN392">
        <v>0.5</v>
      </c>
      <c r="AO392">
        <v>0.1</v>
      </c>
      <c r="AP392" t="s">
        <v>2089</v>
      </c>
      <c r="AQ392" t="s">
        <v>2136</v>
      </c>
      <c r="AR392" t="s">
        <v>2137</v>
      </c>
      <c r="AS392">
        <v>133</v>
      </c>
      <c r="AT392">
        <v>1112</v>
      </c>
      <c r="AU392">
        <f>IF(SpaceTypesTable[[#This Row],[Peak Flow Rate (gal/h)]]=0,"",SpaceTypesTable[[#This Row],[Peak Flow Rate (gal/h)]]/SpaceTypesTable[[#This Row],[area (ft^2)]])</f>
        <v>0.1196043165467626</v>
      </c>
      <c r="AV392">
        <v>49</v>
      </c>
      <c r="AW392">
        <v>0.2</v>
      </c>
      <c r="AX392">
        <v>0.05</v>
      </c>
      <c r="AY392" t="s">
        <v>2128</v>
      </c>
      <c r="AZ392">
        <v>0.7</v>
      </c>
      <c r="BA392">
        <v>4000</v>
      </c>
      <c r="BB392">
        <v>0.33800000000000002</v>
      </c>
      <c r="BC392">
        <v>0.502411575562701</v>
      </c>
      <c r="BD392">
        <v>697.85200928230267</v>
      </c>
      <c r="BE392">
        <f t="shared" si="34"/>
        <v>0.12212410162440296</v>
      </c>
      <c r="BF392" t="s">
        <v>2090</v>
      </c>
    </row>
    <row r="393" spans="1:58">
      <c r="A393" t="s">
        <v>471</v>
      </c>
      <c r="B393">
        <v>282</v>
      </c>
      <c r="C393" t="s">
        <v>2143</v>
      </c>
      <c r="D393" t="s">
        <v>790</v>
      </c>
      <c r="E393" t="s">
        <v>798</v>
      </c>
      <c r="F393" t="s">
        <v>807</v>
      </c>
      <c r="G393" t="s">
        <v>1026</v>
      </c>
      <c r="K393" t="str">
        <f>SpaceTypesTable[[#This Row],[Lighting Standard]]&amp;SpaceTypesTable[[#This Row],[Lighting Primary Space Type]]&amp;SpaceTypesTable[[#This Row],[Lighting Secondary Space Type]]</f>
        <v/>
      </c>
      <c r="N393">
        <v>2.2400000000000002</v>
      </c>
      <c r="Q393">
        <v>0</v>
      </c>
      <c r="R393">
        <v>0.7</v>
      </c>
      <c r="S393">
        <v>0.2</v>
      </c>
      <c r="T393" t="s">
        <v>1939</v>
      </c>
      <c r="U393" t="s">
        <v>636</v>
      </c>
      <c r="V393" t="s">
        <v>546</v>
      </c>
      <c r="W393" t="s">
        <v>550</v>
      </c>
      <c r="X393" s="70" t="str">
        <f>SpaceTypesTable[[#This Row],[Ventilation Standard]]&amp;SpaceTypesTable[[#This Row],[Ventilation Primary Space Type]]&amp;SpaceTypesTable[[#This Row],[Ventilation Secondary Space Type]]</f>
        <v>ASHRAE 62.1-1999Food and Beverage ServiceKitchens (cooking)</v>
      </c>
      <c r="Y393">
        <f>VLOOKUP(SpaceTypesTable[[#This Row],[Lookup]],VentilationStandardsTable[],6,FALSE)</f>
        <v>0</v>
      </c>
      <c r="Z393">
        <f>VLOOKUP(SpaceTypesTable[[#This Row],[Lookup]],VentilationStandardsTable[],5,FALSE)</f>
        <v>15</v>
      </c>
      <c r="AA393">
        <f>VLOOKUP(SpaceTypesTable[[#This Row],[Lookup]],VentilationStandardsTable[],7,FALSE)</f>
        <v>0</v>
      </c>
      <c r="AB393">
        <v>5</v>
      </c>
      <c r="AC393" t="s">
        <v>1991</v>
      </c>
      <c r="AD393" t="s">
        <v>1992</v>
      </c>
      <c r="AE393">
        <v>0.22320000000000001</v>
      </c>
      <c r="AF393" t="s">
        <v>2001</v>
      </c>
      <c r="AG393">
        <v>511</v>
      </c>
      <c r="AH393">
        <v>0.1</v>
      </c>
      <c r="AI393">
        <v>0.2</v>
      </c>
      <c r="AJ393">
        <v>0.7</v>
      </c>
      <c r="AK393" t="s">
        <v>2020</v>
      </c>
      <c r="AL393">
        <v>47.22</v>
      </c>
      <c r="AM393">
        <v>0.2</v>
      </c>
      <c r="AN393">
        <v>0.5</v>
      </c>
      <c r="AO393">
        <v>0.1</v>
      </c>
      <c r="AP393" t="s">
        <v>2089</v>
      </c>
      <c r="AQ393" t="s">
        <v>2136</v>
      </c>
      <c r="AR393" t="s">
        <v>2137</v>
      </c>
      <c r="AS393">
        <v>133</v>
      </c>
      <c r="AT393">
        <v>1112</v>
      </c>
      <c r="AU393">
        <f>IF(SpaceTypesTable[[#This Row],[Peak Flow Rate (gal/h)]]=0,"",SpaceTypesTable[[#This Row],[Peak Flow Rate (gal/h)]]/SpaceTypesTable[[#This Row],[area (ft^2)]])</f>
        <v>0.1196043165467626</v>
      </c>
      <c r="AV393">
        <v>49</v>
      </c>
      <c r="AW393">
        <v>0.2</v>
      </c>
      <c r="AX393">
        <v>0.05</v>
      </c>
      <c r="AY393" t="s">
        <v>2128</v>
      </c>
      <c r="AZ393">
        <v>0.7</v>
      </c>
      <c r="BA393">
        <v>4000</v>
      </c>
      <c r="BB393">
        <v>0.33800000000000002</v>
      </c>
      <c r="BC393">
        <v>0.502411575562701</v>
      </c>
      <c r="BD393">
        <v>697.85200928230267</v>
      </c>
      <c r="BE393">
        <f t="shared" si="34"/>
        <v>0.12212410162440296</v>
      </c>
      <c r="BF393" t="s">
        <v>2090</v>
      </c>
    </row>
    <row r="394" spans="1:58">
      <c r="C394" t="s">
        <v>2147</v>
      </c>
      <c r="D394" t="s">
        <v>790</v>
      </c>
      <c r="E394" t="s">
        <v>798</v>
      </c>
      <c r="F394" t="s">
        <v>807</v>
      </c>
      <c r="G394" t="s">
        <v>1026</v>
      </c>
      <c r="H394" t="s">
        <v>746</v>
      </c>
      <c r="I394" t="s">
        <v>666</v>
      </c>
      <c r="J394" t="s">
        <v>751</v>
      </c>
      <c r="K394" t="str">
        <f>SpaceTypesTable[[#This Row],[Lighting Standard]]&amp;SpaceTypesTable[[#This Row],[Lighting Primary Space Type]]&amp;SpaceTypesTable[[#This Row],[Lighting Secondary Space Type]]</f>
        <v>ASHRAE 90.1-2007Food PreparationGeneral</v>
      </c>
      <c r="N394">
        <f>VLOOKUP(SpaceTypesTable[[#This Row],[LookupColumn]],InteriorLightingTable[],5,FALSE)</f>
        <v>1.2</v>
      </c>
      <c r="Q394">
        <v>0</v>
      </c>
      <c r="R394">
        <v>0.7</v>
      </c>
      <c r="S394">
        <v>0.2</v>
      </c>
      <c r="T394" t="s">
        <v>1939</v>
      </c>
      <c r="U394" t="s">
        <v>637</v>
      </c>
      <c r="V394" t="s">
        <v>546</v>
      </c>
      <c r="W394" t="s">
        <v>2171</v>
      </c>
      <c r="X394" s="70" t="str">
        <f>SpaceTypesTable[[#This Row],[Ventilation Standard]]&amp;SpaceTypesTable[[#This Row],[Ventilation Primary Space Type]]&amp;SpaceTypesTable[[#This Row],[Ventilation Secondary Space Type]]</f>
        <v>ASHRAE 62.1-2004Food and Beverage ServiceCafeteria/fast food dining</v>
      </c>
      <c r="Y394">
        <f>VLOOKUP(SpaceTypesTable[[#This Row],[Lookup]],VentilationStandardsTable[],6,FALSE)</f>
        <v>0.18</v>
      </c>
      <c r="Z394">
        <f>VLOOKUP(SpaceTypesTable[[#This Row],[Lookup]],VentilationStandardsTable[],5,FALSE)</f>
        <v>7.5</v>
      </c>
      <c r="AA394">
        <f>VLOOKUP(SpaceTypesTable[[#This Row],[Lookup]],VentilationStandardsTable[],7,FALSE)</f>
        <v>0</v>
      </c>
      <c r="AB394">
        <v>5</v>
      </c>
      <c r="AC394" t="s">
        <v>1991</v>
      </c>
      <c r="AD394" t="s">
        <v>1992</v>
      </c>
      <c r="AE394">
        <v>4.4600000000000001E-2</v>
      </c>
      <c r="AF394" t="s">
        <v>2001</v>
      </c>
      <c r="AG394">
        <v>373.8</v>
      </c>
      <c r="AH394">
        <v>0.1</v>
      </c>
      <c r="AI394">
        <v>0.2</v>
      </c>
      <c r="AJ394">
        <v>0.7</v>
      </c>
      <c r="AK394" t="s">
        <v>2020</v>
      </c>
      <c r="AL394">
        <v>24.16</v>
      </c>
      <c r="AM394">
        <v>0.2</v>
      </c>
      <c r="AN394">
        <v>0.5</v>
      </c>
      <c r="AO394">
        <v>0.1</v>
      </c>
      <c r="AP394" t="s">
        <v>2089</v>
      </c>
      <c r="AQ394" t="s">
        <v>2136</v>
      </c>
      <c r="AR394" t="s">
        <v>2137</v>
      </c>
      <c r="AS394">
        <v>133</v>
      </c>
      <c r="AT394">
        <v>1112</v>
      </c>
      <c r="AU394">
        <f>IF(SpaceTypesTable[[#This Row],[Peak Flow Rate (gal/h)]]=0,"",SpaceTypesTable[[#This Row],[Peak Flow Rate (gal/h)]]/SpaceTypesTable[[#This Row],[area (ft^2)]])</f>
        <v>0.1196043165467626</v>
      </c>
      <c r="AV394">
        <v>49</v>
      </c>
      <c r="AW394">
        <v>0.2</v>
      </c>
      <c r="AX394">
        <v>0.05</v>
      </c>
      <c r="AY394" t="s">
        <v>2128</v>
      </c>
      <c r="AZ394">
        <v>0.7</v>
      </c>
      <c r="BA394">
        <v>4000</v>
      </c>
      <c r="BB394">
        <v>0.33800000000000002</v>
      </c>
      <c r="BC394">
        <v>0.502411575562701</v>
      </c>
      <c r="BD394">
        <v>697.85200928230267</v>
      </c>
      <c r="BE394">
        <f t="shared" si="34"/>
        <v>0.12212410162440296</v>
      </c>
      <c r="BF394" t="s">
        <v>2090</v>
      </c>
    </row>
    <row r="395" spans="1:58">
      <c r="C395" t="s">
        <v>2147</v>
      </c>
      <c r="D395" t="s">
        <v>790</v>
      </c>
      <c r="E395" t="s">
        <v>796</v>
      </c>
      <c r="F395" t="s">
        <v>807</v>
      </c>
      <c r="G395" t="s">
        <v>1026</v>
      </c>
      <c r="H395" t="s">
        <v>746</v>
      </c>
      <c r="I395" t="s">
        <v>666</v>
      </c>
      <c r="J395" t="s">
        <v>751</v>
      </c>
      <c r="K395" t="str">
        <f>SpaceTypesTable[[#This Row],[Lighting Standard]]&amp;SpaceTypesTable[[#This Row],[Lighting Primary Space Type]]&amp;SpaceTypesTable[[#This Row],[Lighting Secondary Space Type]]</f>
        <v>ASHRAE 90.1-2007Food PreparationGeneral</v>
      </c>
      <c r="N395">
        <f>VLOOKUP(SpaceTypesTable[[#This Row],[LookupColumn]],InteriorLightingTable[],5,FALSE)</f>
        <v>1.2</v>
      </c>
      <c r="Q395">
        <v>0</v>
      </c>
      <c r="R395">
        <v>0.37</v>
      </c>
      <c r="S395">
        <v>0.2</v>
      </c>
      <c r="T395" t="s">
        <v>1947</v>
      </c>
      <c r="U395" t="s">
        <v>637</v>
      </c>
      <c r="V395" t="s">
        <v>546</v>
      </c>
      <c r="W395" t="s">
        <v>2171</v>
      </c>
      <c r="X395" s="70" t="str">
        <f>SpaceTypesTable[[#This Row],[Ventilation Standard]]&amp;SpaceTypesTable[[#This Row],[Ventilation Primary Space Type]]&amp;SpaceTypesTable[[#This Row],[Ventilation Secondary Space Type]]</f>
        <v>ASHRAE 62.1-2004Food and Beverage ServiceCafeteria/fast food dining</v>
      </c>
      <c r="Y395">
        <f>VLOOKUP(SpaceTypesTable[[#This Row],[Lookup]],VentilationStandardsTable[],6,FALSE)</f>
        <v>0.18</v>
      </c>
      <c r="Z395">
        <f>VLOOKUP(SpaceTypesTable[[#This Row],[Lookup]],VentilationStandardsTable[],5,FALSE)</f>
        <v>7.5</v>
      </c>
      <c r="AA395">
        <f>VLOOKUP(SpaceTypesTable[[#This Row],[Lookup]],VentilationStandardsTable[],7,FALSE)</f>
        <v>0</v>
      </c>
      <c r="AB395">
        <v>13.93</v>
      </c>
      <c r="AC395" t="s">
        <v>1978</v>
      </c>
      <c r="AD395" t="s">
        <v>2103</v>
      </c>
      <c r="AE395">
        <v>4.4600000000000001E-2</v>
      </c>
      <c r="AF395" t="s">
        <v>2007</v>
      </c>
      <c r="AG395">
        <v>220.5</v>
      </c>
      <c r="AH395">
        <v>0.1</v>
      </c>
      <c r="AI395">
        <v>0.2</v>
      </c>
      <c r="AJ395">
        <v>0.7</v>
      </c>
      <c r="AK395" t="s">
        <v>2019</v>
      </c>
      <c r="AL395">
        <v>13.130000000000003</v>
      </c>
      <c r="AM395">
        <v>0.25</v>
      </c>
      <c r="AN395">
        <v>0.3</v>
      </c>
      <c r="AO395">
        <v>0.2</v>
      </c>
      <c r="AP395" t="s">
        <v>2091</v>
      </c>
      <c r="AQ395" t="s">
        <v>2083</v>
      </c>
      <c r="AR395" t="s">
        <v>2113</v>
      </c>
      <c r="AS395">
        <v>100</v>
      </c>
      <c r="AT395">
        <v>1808</v>
      </c>
      <c r="AU395">
        <f>IF(SpaceTypesTable[[#This Row],[Peak Flow Rate (gal/h)]]=0,"",SpaceTypesTable[[#This Row],[Peak Flow Rate (gal/h)]]/SpaceTypesTable[[#This Row],[area (ft^2)]])</f>
        <v>5.5309734513274339E-2</v>
      </c>
      <c r="AV395">
        <v>49</v>
      </c>
      <c r="AW395">
        <v>0.2</v>
      </c>
      <c r="AX395">
        <v>0.05</v>
      </c>
      <c r="AY395" t="s">
        <v>2122</v>
      </c>
      <c r="AZ395">
        <v>0.7</v>
      </c>
      <c r="BA395">
        <v>3300</v>
      </c>
      <c r="BB395">
        <v>0.33800000000000002</v>
      </c>
      <c r="BC395">
        <v>0.5</v>
      </c>
      <c r="BD395">
        <v>572.96441370114178</v>
      </c>
      <c r="BE395">
        <f t="shared" si="34"/>
        <v>0.12153790593660582</v>
      </c>
      <c r="BF395" t="s">
        <v>2092</v>
      </c>
    </row>
    <row r="396" spans="1:58">
      <c r="A396" t="s">
        <v>463</v>
      </c>
      <c r="B396">
        <v>106</v>
      </c>
      <c r="C396" t="s">
        <v>2144</v>
      </c>
      <c r="D396" t="s">
        <v>790</v>
      </c>
      <c r="E396" t="s">
        <v>796</v>
      </c>
      <c r="F396" t="s">
        <v>807</v>
      </c>
      <c r="G396" t="s">
        <v>1026</v>
      </c>
      <c r="K396" t="str">
        <f>SpaceTypesTable[[#This Row],[Lighting Standard]]&amp;SpaceTypesTable[[#This Row],[Lighting Primary Space Type]]&amp;SpaceTypesTable[[#This Row],[Lighting Secondary Space Type]]</f>
        <v/>
      </c>
      <c r="N396">
        <v>1.6000000000000003</v>
      </c>
      <c r="Q396">
        <v>0</v>
      </c>
      <c r="R396">
        <v>0.37</v>
      </c>
      <c r="S396">
        <v>0.2</v>
      </c>
      <c r="T396" t="s">
        <v>1947</v>
      </c>
      <c r="U396" t="s">
        <v>636</v>
      </c>
      <c r="V396" t="s">
        <v>546</v>
      </c>
      <c r="W396" t="s">
        <v>550</v>
      </c>
      <c r="X396" s="70" t="str">
        <f>SpaceTypesTable[[#This Row],[Ventilation Standard]]&amp;SpaceTypesTable[[#This Row],[Ventilation Primary Space Type]]&amp;SpaceTypesTable[[#This Row],[Ventilation Secondary Space Type]]</f>
        <v>ASHRAE 62.1-1999Food and Beverage ServiceKitchens (cooking)</v>
      </c>
      <c r="Y396">
        <f>VLOOKUP(SpaceTypesTable[[#This Row],[Lookup]],VentilationStandardsTable[],6,FALSE)</f>
        <v>0</v>
      </c>
      <c r="Z396">
        <f>VLOOKUP(SpaceTypesTable[[#This Row],[Lookup]],VentilationStandardsTable[],5,FALSE)</f>
        <v>15</v>
      </c>
      <c r="AA396">
        <f>VLOOKUP(SpaceTypesTable[[#This Row],[Lookup]],VentilationStandardsTable[],7,FALSE)</f>
        <v>0</v>
      </c>
      <c r="AB396">
        <v>13.93</v>
      </c>
      <c r="AC396" t="s">
        <v>1978</v>
      </c>
      <c r="AD396" t="s">
        <v>2103</v>
      </c>
      <c r="AE396">
        <v>0.22320000000000001</v>
      </c>
      <c r="AF396" t="s">
        <v>2007</v>
      </c>
      <c r="AG396">
        <v>302.60000000000002</v>
      </c>
      <c r="AH396">
        <v>0.1</v>
      </c>
      <c r="AI396">
        <v>0.2</v>
      </c>
      <c r="AJ396">
        <v>0.7</v>
      </c>
      <c r="AK396" t="s">
        <v>2019</v>
      </c>
      <c r="AL396">
        <v>17.7</v>
      </c>
      <c r="AM396">
        <v>0.25</v>
      </c>
      <c r="AN396">
        <v>0.3</v>
      </c>
      <c r="AO396">
        <v>0.2</v>
      </c>
      <c r="AP396" t="s">
        <v>2091</v>
      </c>
      <c r="AQ396" t="s">
        <v>2083</v>
      </c>
      <c r="AR396" t="s">
        <v>2113</v>
      </c>
      <c r="AS396">
        <v>100</v>
      </c>
      <c r="AT396">
        <v>1808</v>
      </c>
      <c r="AU396">
        <f>IF(SpaceTypesTable[[#This Row],[Peak Flow Rate (gal/h)]]=0,"",SpaceTypesTable[[#This Row],[Peak Flow Rate (gal/h)]]/SpaceTypesTable[[#This Row],[area (ft^2)]])</f>
        <v>5.5309734513274339E-2</v>
      </c>
      <c r="AV396">
        <v>49</v>
      </c>
      <c r="AW396">
        <v>0.2</v>
      </c>
      <c r="AX396">
        <v>0.05</v>
      </c>
      <c r="AY396" t="s">
        <v>2122</v>
      </c>
      <c r="AZ396">
        <v>0.7</v>
      </c>
      <c r="BA396">
        <v>3300</v>
      </c>
      <c r="BB396">
        <v>0.33800000000000002</v>
      </c>
      <c r="BC396">
        <v>0.5</v>
      </c>
      <c r="BD396">
        <v>572.96441370114178</v>
      </c>
      <c r="BE396">
        <f t="shared" si="34"/>
        <v>0.12153790593660582</v>
      </c>
      <c r="BF396" t="s">
        <v>2092</v>
      </c>
    </row>
    <row r="397" spans="1:58">
      <c r="A397" t="s">
        <v>118</v>
      </c>
      <c r="B397">
        <v>231</v>
      </c>
      <c r="C397" t="s">
        <v>2145</v>
      </c>
      <c r="D397" t="s">
        <v>790</v>
      </c>
      <c r="E397" t="s">
        <v>796</v>
      </c>
      <c r="F397" t="s">
        <v>807</v>
      </c>
      <c r="G397" t="s">
        <v>1026</v>
      </c>
      <c r="H397" t="s">
        <v>745</v>
      </c>
      <c r="I397" t="s">
        <v>666</v>
      </c>
      <c r="J397" t="s">
        <v>751</v>
      </c>
      <c r="K397" t="str">
        <f>SpaceTypesTable[[#This Row],[Lighting Standard]]&amp;SpaceTypesTable[[#This Row],[Lighting Primary Space Type]]&amp;SpaceTypesTable[[#This Row],[Lighting Secondary Space Type]]</f>
        <v>ASHRAE 90.1-2004Food PreparationGeneral</v>
      </c>
      <c r="N397">
        <f>VLOOKUP(SpaceTypesTable[[#This Row],[LookupColumn]],InteriorLightingTable[],5,FALSE)</f>
        <v>1.2</v>
      </c>
      <c r="Q397">
        <v>0</v>
      </c>
      <c r="R397">
        <v>0.37</v>
      </c>
      <c r="S397">
        <v>0.2</v>
      </c>
      <c r="T397" t="s">
        <v>1947</v>
      </c>
      <c r="U397" t="s">
        <v>636</v>
      </c>
      <c r="V397" t="s">
        <v>546</v>
      </c>
      <c r="W397" t="s">
        <v>550</v>
      </c>
      <c r="X397" s="70" t="str">
        <f>SpaceTypesTable[[#This Row],[Ventilation Standard]]&amp;SpaceTypesTable[[#This Row],[Ventilation Primary Space Type]]&amp;SpaceTypesTable[[#This Row],[Ventilation Secondary Space Type]]</f>
        <v>ASHRAE 62.1-1999Food and Beverage ServiceKitchens (cooking)</v>
      </c>
      <c r="Y397">
        <f>VLOOKUP(SpaceTypesTable[[#This Row],[Lookup]],VentilationStandardsTable[],6,FALSE)</f>
        <v>0</v>
      </c>
      <c r="Z397">
        <f>VLOOKUP(SpaceTypesTable[[#This Row],[Lookup]],VentilationStandardsTable[],5,FALSE)</f>
        <v>15</v>
      </c>
      <c r="AA397">
        <f>VLOOKUP(SpaceTypesTable[[#This Row],[Lookup]],VentilationStandardsTable[],7,FALSE)</f>
        <v>0</v>
      </c>
      <c r="AB397">
        <v>13.93</v>
      </c>
      <c r="AC397" t="s">
        <v>1978</v>
      </c>
      <c r="AD397" t="s">
        <v>2103</v>
      </c>
      <c r="AE397">
        <v>5.9499999999999997E-2</v>
      </c>
      <c r="AF397" t="s">
        <v>2007</v>
      </c>
      <c r="AG397">
        <v>302.60000000000002</v>
      </c>
      <c r="AH397">
        <v>0.1</v>
      </c>
      <c r="AI397">
        <v>0.2</v>
      </c>
      <c r="AJ397">
        <v>0.7</v>
      </c>
      <c r="AK397" t="s">
        <v>2019</v>
      </c>
      <c r="AL397">
        <v>17.7</v>
      </c>
      <c r="AM397">
        <v>0.25</v>
      </c>
      <c r="AN397">
        <v>0.3</v>
      </c>
      <c r="AO397">
        <v>0.2</v>
      </c>
      <c r="AP397" t="s">
        <v>2091</v>
      </c>
      <c r="AQ397" t="s">
        <v>2083</v>
      </c>
      <c r="AR397" t="s">
        <v>2113</v>
      </c>
      <c r="AS397">
        <v>100</v>
      </c>
      <c r="AT397">
        <v>1808</v>
      </c>
      <c r="AU397">
        <f>IF(SpaceTypesTable[[#This Row],[Peak Flow Rate (gal/h)]]=0,"",SpaceTypesTable[[#This Row],[Peak Flow Rate (gal/h)]]/SpaceTypesTable[[#This Row],[area (ft^2)]])</f>
        <v>5.5309734513274339E-2</v>
      </c>
      <c r="AV397">
        <v>49</v>
      </c>
      <c r="AW397">
        <v>0.2</v>
      </c>
      <c r="AX397">
        <v>0.05</v>
      </c>
      <c r="AY397" t="s">
        <v>2122</v>
      </c>
      <c r="AZ397">
        <v>0.7</v>
      </c>
      <c r="BA397">
        <v>3300</v>
      </c>
      <c r="BB397">
        <v>0.33800000000000002</v>
      </c>
      <c r="BC397">
        <v>0.5</v>
      </c>
      <c r="BD397">
        <v>572.96441370114178</v>
      </c>
      <c r="BE397">
        <f t="shared" si="34"/>
        <v>0.12153790593660582</v>
      </c>
      <c r="BF397" t="s">
        <v>2092</v>
      </c>
    </row>
    <row r="398" spans="1:58">
      <c r="A398" t="s">
        <v>134</v>
      </c>
      <c r="B398">
        <v>463</v>
      </c>
      <c r="C398" t="s">
        <v>2146</v>
      </c>
      <c r="D398" t="s">
        <v>791</v>
      </c>
      <c r="E398" t="s">
        <v>796</v>
      </c>
      <c r="F398" t="s">
        <v>807</v>
      </c>
      <c r="G398" t="s">
        <v>1026</v>
      </c>
      <c r="H398" t="s">
        <v>987</v>
      </c>
      <c r="I398" t="s">
        <v>666</v>
      </c>
      <c r="J398" t="s">
        <v>751</v>
      </c>
      <c r="K398" t="str">
        <f>SpaceTypesTable[[#This Row],[Lighting Standard]]&amp;SpaceTypesTable[[#This Row],[Lighting Primary Space Type]]&amp;SpaceTypesTable[[#This Row],[Lighting Secondary Space Type]]</f>
        <v>ASHRAE 189.1-2009Food PreparationGeneral</v>
      </c>
      <c r="N398">
        <f>VLOOKUP(SpaceTypesTable[[#This Row],[LookupColumn]],InteriorLightingTable[],5,FALSE)</f>
        <v>1.08</v>
      </c>
      <c r="Q398">
        <v>0</v>
      </c>
      <c r="R398">
        <v>0.37</v>
      </c>
      <c r="S398">
        <v>0.2</v>
      </c>
      <c r="T398" t="s">
        <v>1947</v>
      </c>
      <c r="U398" t="s">
        <v>636</v>
      </c>
      <c r="V398" t="s">
        <v>546</v>
      </c>
      <c r="W398" t="s">
        <v>550</v>
      </c>
      <c r="X398" s="70" t="str">
        <f>SpaceTypesTable[[#This Row],[Ventilation Standard]]&amp;SpaceTypesTable[[#This Row],[Ventilation Primary Space Type]]&amp;SpaceTypesTable[[#This Row],[Ventilation Secondary Space Type]]</f>
        <v>ASHRAE 62.1-1999Food and Beverage ServiceKitchens (cooking)</v>
      </c>
      <c r="Y398">
        <f>VLOOKUP(SpaceTypesTable[[#This Row],[Lookup]],VentilationStandardsTable[],6,FALSE)</f>
        <v>0</v>
      </c>
      <c r="Z398">
        <f>VLOOKUP(SpaceTypesTable[[#This Row],[Lookup]],VentilationStandardsTable[],5,FALSE)</f>
        <v>15</v>
      </c>
      <c r="AA398">
        <f>VLOOKUP(SpaceTypesTable[[#This Row],[Lookup]],VentilationStandardsTable[],7,FALSE)</f>
        <v>0</v>
      </c>
      <c r="AB398">
        <v>13.93</v>
      </c>
      <c r="AC398" t="s">
        <v>1978</v>
      </c>
      <c r="AD398" t="s">
        <v>2103</v>
      </c>
      <c r="AE398">
        <v>5.9499999999999997E-2</v>
      </c>
      <c r="AF398" t="s">
        <v>2007</v>
      </c>
      <c r="AG398">
        <v>220.5</v>
      </c>
      <c r="AH398">
        <v>0.1</v>
      </c>
      <c r="AI398">
        <v>0.2</v>
      </c>
      <c r="AJ398">
        <v>0.7</v>
      </c>
      <c r="AK398" t="s">
        <v>2019</v>
      </c>
      <c r="AL398">
        <v>13.130000000000003</v>
      </c>
      <c r="AM398">
        <v>0.25</v>
      </c>
      <c r="AN398">
        <v>0.3</v>
      </c>
      <c r="AO398">
        <v>0.2</v>
      </c>
      <c r="AP398" t="s">
        <v>2091</v>
      </c>
      <c r="AQ398" t="s">
        <v>2083</v>
      </c>
      <c r="AR398" t="s">
        <v>2113</v>
      </c>
      <c r="AS398">
        <v>100</v>
      </c>
      <c r="AT398">
        <v>1808</v>
      </c>
      <c r="AU398">
        <f>IF(SpaceTypesTable[[#This Row],[Peak Flow Rate (gal/h)]]=0,"",SpaceTypesTable[[#This Row],[Peak Flow Rate (gal/h)]]/SpaceTypesTable[[#This Row],[area (ft^2)]])</f>
        <v>5.5309734513274339E-2</v>
      </c>
      <c r="AV398">
        <v>49</v>
      </c>
      <c r="AW398">
        <v>0.2</v>
      </c>
      <c r="AX398">
        <v>0.05</v>
      </c>
      <c r="AY398" t="s">
        <v>2122</v>
      </c>
      <c r="AZ398">
        <v>0.7</v>
      </c>
      <c r="BA398">
        <v>3300</v>
      </c>
      <c r="BB398">
        <v>0.33800000000000002</v>
      </c>
      <c r="BC398">
        <v>0.5</v>
      </c>
      <c r="BD398">
        <v>572.96441370114178</v>
      </c>
      <c r="BE398">
        <f t="shared" si="34"/>
        <v>0.12153790593660582</v>
      </c>
      <c r="BF398" t="s">
        <v>2092</v>
      </c>
    </row>
    <row r="399" spans="1:58">
      <c r="A399" t="s">
        <v>446</v>
      </c>
      <c r="B399">
        <v>456</v>
      </c>
      <c r="C399" t="s">
        <v>2146</v>
      </c>
      <c r="D399" t="s">
        <v>792</v>
      </c>
      <c r="E399" t="s">
        <v>796</v>
      </c>
      <c r="F399" t="s">
        <v>807</v>
      </c>
      <c r="G399" t="s">
        <v>1026</v>
      </c>
      <c r="H399" t="s">
        <v>987</v>
      </c>
      <c r="I399" t="s">
        <v>666</v>
      </c>
      <c r="J399" t="s">
        <v>751</v>
      </c>
      <c r="K399" t="str">
        <f>SpaceTypesTable[[#This Row],[Lighting Standard]]&amp;SpaceTypesTable[[#This Row],[Lighting Primary Space Type]]&amp;SpaceTypesTable[[#This Row],[Lighting Secondary Space Type]]</f>
        <v>ASHRAE 189.1-2009Food PreparationGeneral</v>
      </c>
      <c r="N399">
        <f>VLOOKUP(SpaceTypesTable[[#This Row],[LookupColumn]],InteriorLightingTable[],5,FALSE)</f>
        <v>1.08</v>
      </c>
      <c r="Q399">
        <v>0</v>
      </c>
      <c r="R399">
        <v>0.37</v>
      </c>
      <c r="S399">
        <v>0.2</v>
      </c>
      <c r="T399" t="s">
        <v>1947</v>
      </c>
      <c r="U399" t="s">
        <v>636</v>
      </c>
      <c r="V399" t="s">
        <v>546</v>
      </c>
      <c r="W399" t="s">
        <v>550</v>
      </c>
      <c r="X399" s="70" t="str">
        <f>SpaceTypesTable[[#This Row],[Ventilation Standard]]&amp;SpaceTypesTable[[#This Row],[Ventilation Primary Space Type]]&amp;SpaceTypesTable[[#This Row],[Ventilation Secondary Space Type]]</f>
        <v>ASHRAE 62.1-1999Food and Beverage ServiceKitchens (cooking)</v>
      </c>
      <c r="Y399">
        <f>VLOOKUP(SpaceTypesTable[[#This Row],[Lookup]],VentilationStandardsTable[],6,FALSE)</f>
        <v>0</v>
      </c>
      <c r="Z399">
        <f>VLOOKUP(SpaceTypesTable[[#This Row],[Lookup]],VentilationStandardsTable[],5,FALSE)</f>
        <v>15</v>
      </c>
      <c r="AA399">
        <f>VLOOKUP(SpaceTypesTable[[#This Row],[Lookup]],VentilationStandardsTable[],7,FALSE)</f>
        <v>0</v>
      </c>
      <c r="AB399">
        <v>13.93</v>
      </c>
      <c r="AC399" t="s">
        <v>1978</v>
      </c>
      <c r="AD399" t="s">
        <v>2103</v>
      </c>
      <c r="AE399">
        <v>4.4600000000000001E-2</v>
      </c>
      <c r="AF399" t="s">
        <v>2007</v>
      </c>
      <c r="AG399">
        <v>220.5</v>
      </c>
      <c r="AH399">
        <v>0.1</v>
      </c>
      <c r="AI399">
        <v>0.2</v>
      </c>
      <c r="AJ399">
        <v>0.7</v>
      </c>
      <c r="AK399" t="s">
        <v>2019</v>
      </c>
      <c r="AL399">
        <v>13.130000000000003</v>
      </c>
      <c r="AM399">
        <v>0.25</v>
      </c>
      <c r="AN399">
        <v>0.3</v>
      </c>
      <c r="AO399">
        <v>0.2</v>
      </c>
      <c r="AP399" t="s">
        <v>2091</v>
      </c>
      <c r="AQ399" t="s">
        <v>2083</v>
      </c>
      <c r="AR399" t="s">
        <v>2113</v>
      </c>
      <c r="AS399">
        <v>100</v>
      </c>
      <c r="AT399">
        <v>1808</v>
      </c>
      <c r="AU399">
        <f>IF(SpaceTypesTable[[#This Row],[Peak Flow Rate (gal/h)]]=0,"",SpaceTypesTable[[#This Row],[Peak Flow Rate (gal/h)]]/SpaceTypesTable[[#This Row],[area (ft^2)]])</f>
        <v>5.5309734513274339E-2</v>
      </c>
      <c r="AV399">
        <v>49</v>
      </c>
      <c r="AW399">
        <v>0.2</v>
      </c>
      <c r="AX399">
        <v>0.05</v>
      </c>
      <c r="AY399" t="s">
        <v>2122</v>
      </c>
      <c r="AZ399">
        <v>0.7</v>
      </c>
      <c r="BA399">
        <v>3300</v>
      </c>
      <c r="BB399">
        <v>0.33800000000000002</v>
      </c>
      <c r="BC399">
        <v>0.5</v>
      </c>
      <c r="BD399">
        <v>572.96441370114178</v>
      </c>
      <c r="BE399">
        <f t="shared" si="34"/>
        <v>0.12153790593660582</v>
      </c>
      <c r="BF399" t="s">
        <v>2092</v>
      </c>
    </row>
    <row r="400" spans="1:58">
      <c r="A400" t="s">
        <v>263</v>
      </c>
      <c r="B400">
        <v>305</v>
      </c>
      <c r="C400" t="s">
        <v>2143</v>
      </c>
      <c r="D400" t="s">
        <v>790</v>
      </c>
      <c r="E400" t="s">
        <v>796</v>
      </c>
      <c r="F400" t="s">
        <v>807</v>
      </c>
      <c r="G400" t="s">
        <v>1026</v>
      </c>
      <c r="K400" t="str">
        <f>SpaceTypesTable[[#This Row],[Lighting Standard]]&amp;SpaceTypesTable[[#This Row],[Lighting Primary Space Type]]&amp;SpaceTypesTable[[#This Row],[Lighting Secondary Space Type]]</f>
        <v/>
      </c>
      <c r="N400">
        <v>2.2400000000000002</v>
      </c>
      <c r="Q400">
        <v>0</v>
      </c>
      <c r="R400">
        <v>0.37</v>
      </c>
      <c r="S400">
        <v>0.2</v>
      </c>
      <c r="T400" t="s">
        <v>1947</v>
      </c>
      <c r="U400" t="s">
        <v>636</v>
      </c>
      <c r="V400" t="s">
        <v>546</v>
      </c>
      <c r="W400" t="s">
        <v>550</v>
      </c>
      <c r="X400" s="70" t="str">
        <f>SpaceTypesTable[[#This Row],[Ventilation Standard]]&amp;SpaceTypesTable[[#This Row],[Ventilation Primary Space Type]]&amp;SpaceTypesTable[[#This Row],[Ventilation Secondary Space Type]]</f>
        <v>ASHRAE 62.1-1999Food and Beverage ServiceKitchens (cooking)</v>
      </c>
      <c r="Y400">
        <f>VLOOKUP(SpaceTypesTable[[#This Row],[Lookup]],VentilationStandardsTable[],6,FALSE)</f>
        <v>0</v>
      </c>
      <c r="Z400">
        <f>VLOOKUP(SpaceTypesTable[[#This Row],[Lookup]],VentilationStandardsTable[],5,FALSE)</f>
        <v>15</v>
      </c>
      <c r="AA400">
        <f>VLOOKUP(SpaceTypesTable[[#This Row],[Lookup]],VentilationStandardsTable[],7,FALSE)</f>
        <v>0</v>
      </c>
      <c r="AB400">
        <v>13.93</v>
      </c>
      <c r="AC400" t="s">
        <v>1978</v>
      </c>
      <c r="AD400" t="s">
        <v>2103</v>
      </c>
      <c r="AE400">
        <v>0.22320000000000001</v>
      </c>
      <c r="AF400" t="s">
        <v>2007</v>
      </c>
      <c r="AG400">
        <v>302.60000000000002</v>
      </c>
      <c r="AH400">
        <v>0.1</v>
      </c>
      <c r="AI400">
        <v>0.2</v>
      </c>
      <c r="AJ400">
        <v>0.7</v>
      </c>
      <c r="AK400" t="s">
        <v>2019</v>
      </c>
      <c r="AL400">
        <v>17.7</v>
      </c>
      <c r="AM400">
        <v>0.25</v>
      </c>
      <c r="AN400">
        <v>0.3</v>
      </c>
      <c r="AO400">
        <v>0.2</v>
      </c>
      <c r="AP400" t="s">
        <v>2091</v>
      </c>
      <c r="AQ400" t="s">
        <v>2083</v>
      </c>
      <c r="AR400" t="s">
        <v>2113</v>
      </c>
      <c r="AS400">
        <v>100</v>
      </c>
      <c r="AT400">
        <v>1808</v>
      </c>
      <c r="AU400">
        <f>IF(SpaceTypesTable[[#This Row],[Peak Flow Rate (gal/h)]]=0,"",SpaceTypesTable[[#This Row],[Peak Flow Rate (gal/h)]]/SpaceTypesTable[[#This Row],[area (ft^2)]])</f>
        <v>5.5309734513274339E-2</v>
      </c>
      <c r="AV400">
        <v>49</v>
      </c>
      <c r="AW400">
        <v>0.2</v>
      </c>
      <c r="AX400">
        <v>0.05</v>
      </c>
      <c r="AY400" t="s">
        <v>2122</v>
      </c>
      <c r="AZ400">
        <v>0.7</v>
      </c>
      <c r="BA400">
        <v>3300</v>
      </c>
      <c r="BB400">
        <v>0.33800000000000002</v>
      </c>
      <c r="BC400">
        <v>0.5</v>
      </c>
      <c r="BD400">
        <v>572.96441370114178</v>
      </c>
      <c r="BE400">
        <f t="shared" si="34"/>
        <v>0.12153790593660582</v>
      </c>
      <c r="BF400" t="s">
        <v>2092</v>
      </c>
    </row>
    <row r="401" spans="1:58">
      <c r="C401" t="s">
        <v>2147</v>
      </c>
      <c r="D401" t="s">
        <v>790</v>
      </c>
      <c r="E401" t="s">
        <v>800</v>
      </c>
      <c r="F401" t="s">
        <v>807</v>
      </c>
      <c r="G401" t="s">
        <v>1026</v>
      </c>
      <c r="H401" t="s">
        <v>746</v>
      </c>
      <c r="I401" t="s">
        <v>666</v>
      </c>
      <c r="J401" t="s">
        <v>751</v>
      </c>
      <c r="K401" t="str">
        <f>SpaceTypesTable[[#This Row],[Lighting Standard]]&amp;SpaceTypesTable[[#This Row],[Lighting Primary Space Type]]&amp;SpaceTypesTable[[#This Row],[Lighting Secondary Space Type]]</f>
        <v>ASHRAE 90.1-2007Food PreparationGeneral</v>
      </c>
      <c r="N401">
        <f>VLOOKUP(SpaceTypesTable[[#This Row],[LookupColumn]],InteriorLightingTable[],5,FALSE)</f>
        <v>1.2</v>
      </c>
      <c r="Q401">
        <v>0</v>
      </c>
      <c r="R401">
        <v>0.7</v>
      </c>
      <c r="S401">
        <v>0.2</v>
      </c>
      <c r="T401" t="s">
        <v>1948</v>
      </c>
      <c r="U401" t="s">
        <v>637</v>
      </c>
      <c r="V401" t="s">
        <v>546</v>
      </c>
      <c r="W401" t="s">
        <v>2171</v>
      </c>
      <c r="X401" s="70" t="str">
        <f>SpaceTypesTable[[#This Row],[Ventilation Standard]]&amp;SpaceTypesTable[[#This Row],[Ventilation Primary Space Type]]&amp;SpaceTypesTable[[#This Row],[Ventilation Secondary Space Type]]</f>
        <v>ASHRAE 62.1-2004Food and Beverage ServiceCafeteria/fast food dining</v>
      </c>
      <c r="Y401">
        <f>VLOOKUP(SpaceTypesTable[[#This Row],[Lookup]],VentilationStandardsTable[],6,FALSE)</f>
        <v>0.18</v>
      </c>
      <c r="Z401">
        <f>VLOOKUP(SpaceTypesTable[[#This Row],[Lookup]],VentilationStandardsTable[],5,FALSE)</f>
        <v>7.5</v>
      </c>
      <c r="AA401">
        <f>VLOOKUP(SpaceTypesTable[[#This Row],[Lookup]],VentilationStandardsTable[],7,FALSE)</f>
        <v>0</v>
      </c>
      <c r="AB401">
        <v>5</v>
      </c>
      <c r="AC401" t="s">
        <v>1977</v>
      </c>
      <c r="AD401" t="s">
        <v>2104</v>
      </c>
      <c r="AE401">
        <v>4.4600000000000001E-2</v>
      </c>
      <c r="AF401" t="s">
        <v>2008</v>
      </c>
      <c r="AG401">
        <v>298.60000000000002</v>
      </c>
      <c r="AH401">
        <v>0.1</v>
      </c>
      <c r="AI401">
        <v>0.2</v>
      </c>
      <c r="AJ401">
        <v>0.7</v>
      </c>
      <c r="AK401" t="s">
        <v>2018</v>
      </c>
      <c r="AL401">
        <v>20.400008783354682</v>
      </c>
      <c r="AM401">
        <v>0.25</v>
      </c>
      <c r="AN401">
        <v>0.3</v>
      </c>
      <c r="AO401">
        <v>0.3</v>
      </c>
      <c r="AP401" t="s">
        <v>2065</v>
      </c>
      <c r="AQ401" t="s">
        <v>2072</v>
      </c>
      <c r="AR401" t="s">
        <v>2055</v>
      </c>
      <c r="AS401">
        <v>40</v>
      </c>
      <c r="AT401">
        <v>1250</v>
      </c>
      <c r="AU401">
        <f>IF(SpaceTypesTable[[#This Row],[Peak Flow Rate (gal/h)]]=0,"",SpaceTypesTable[[#This Row],[Peak Flow Rate (gal/h)]]/SpaceTypesTable[[#This Row],[area (ft^2)]])</f>
        <v>3.2000000000000001E-2</v>
      </c>
      <c r="AV401">
        <v>49</v>
      </c>
      <c r="AW401">
        <v>0.2</v>
      </c>
      <c r="AX401">
        <v>0.05</v>
      </c>
      <c r="AY401" t="s">
        <v>2123</v>
      </c>
      <c r="AZ401">
        <v>0.7</v>
      </c>
      <c r="BA401">
        <v>3300</v>
      </c>
      <c r="BB401">
        <v>0.33800000000000002</v>
      </c>
      <c r="BC401">
        <v>0.502411575562701</v>
      </c>
      <c r="BD401">
        <v>575.72790765789978</v>
      </c>
      <c r="BE401">
        <f t="shared" si="34"/>
        <v>0.12212410162440297</v>
      </c>
      <c r="BF401" t="s">
        <v>2093</v>
      </c>
    </row>
    <row r="402" spans="1:58">
      <c r="A402" t="s">
        <v>231</v>
      </c>
      <c r="B402">
        <v>303</v>
      </c>
      <c r="C402" t="s">
        <v>2144</v>
      </c>
      <c r="D402" t="s">
        <v>790</v>
      </c>
      <c r="E402" t="s">
        <v>800</v>
      </c>
      <c r="F402" t="s">
        <v>807</v>
      </c>
      <c r="G402" t="s">
        <v>1026</v>
      </c>
      <c r="K402" t="str">
        <f>SpaceTypesTable[[#This Row],[Lighting Standard]]&amp;SpaceTypesTable[[#This Row],[Lighting Primary Space Type]]&amp;SpaceTypesTable[[#This Row],[Lighting Secondary Space Type]]</f>
        <v/>
      </c>
      <c r="N402">
        <v>1.55</v>
      </c>
      <c r="Q402">
        <v>0</v>
      </c>
      <c r="R402">
        <v>0.7</v>
      </c>
      <c r="S402">
        <v>0.2</v>
      </c>
      <c r="T402" t="s">
        <v>1948</v>
      </c>
      <c r="U402" t="s">
        <v>636</v>
      </c>
      <c r="V402" t="s">
        <v>546</v>
      </c>
      <c r="W402" t="s">
        <v>550</v>
      </c>
      <c r="X402" s="70" t="str">
        <f>SpaceTypesTable[[#This Row],[Ventilation Standard]]&amp;SpaceTypesTable[[#This Row],[Ventilation Primary Space Type]]&amp;SpaceTypesTable[[#This Row],[Ventilation Secondary Space Type]]</f>
        <v>ASHRAE 62.1-1999Food and Beverage ServiceKitchens (cooking)</v>
      </c>
      <c r="Y402">
        <f>VLOOKUP(SpaceTypesTable[[#This Row],[Lookup]],VentilationStandardsTable[],6,FALSE)</f>
        <v>0</v>
      </c>
      <c r="Z402">
        <f>VLOOKUP(SpaceTypesTable[[#This Row],[Lookup]],VentilationStandardsTable[],5,FALSE)</f>
        <v>15</v>
      </c>
      <c r="AA402">
        <f>VLOOKUP(SpaceTypesTable[[#This Row],[Lookup]],VentilationStandardsTable[],7,FALSE)</f>
        <v>0</v>
      </c>
      <c r="AB402">
        <v>5</v>
      </c>
      <c r="AC402" t="s">
        <v>1977</v>
      </c>
      <c r="AD402" t="s">
        <v>2104</v>
      </c>
      <c r="AE402">
        <v>0.22320000000000001</v>
      </c>
      <c r="AF402" t="s">
        <v>2008</v>
      </c>
      <c r="AG402">
        <v>409.6</v>
      </c>
      <c r="AH402">
        <v>0.1</v>
      </c>
      <c r="AI402">
        <v>0.2</v>
      </c>
      <c r="AJ402">
        <v>0.7</v>
      </c>
      <c r="AK402" t="s">
        <v>2018</v>
      </c>
      <c r="AL402">
        <v>28</v>
      </c>
      <c r="AM402">
        <v>0.25</v>
      </c>
      <c r="AN402">
        <v>0.3</v>
      </c>
      <c r="AO402">
        <v>0.3</v>
      </c>
      <c r="AP402" t="s">
        <v>2065</v>
      </c>
      <c r="AQ402" t="s">
        <v>2072</v>
      </c>
      <c r="AR402" t="s">
        <v>2055</v>
      </c>
      <c r="AS402">
        <v>40</v>
      </c>
      <c r="AT402">
        <v>1250</v>
      </c>
      <c r="AU402">
        <f>IF(SpaceTypesTable[[#This Row],[Peak Flow Rate (gal/h)]]=0,"",SpaceTypesTable[[#This Row],[Peak Flow Rate (gal/h)]]/SpaceTypesTable[[#This Row],[area (ft^2)]])</f>
        <v>3.2000000000000001E-2</v>
      </c>
      <c r="AV402">
        <v>49</v>
      </c>
      <c r="AW402">
        <v>0.2</v>
      </c>
      <c r="AX402">
        <v>0.05</v>
      </c>
      <c r="AY402" t="s">
        <v>2123</v>
      </c>
      <c r="AZ402">
        <v>0.7</v>
      </c>
      <c r="BA402">
        <v>3300</v>
      </c>
      <c r="BB402">
        <v>0.33800000000000002</v>
      </c>
      <c r="BC402">
        <v>0.502411575562701</v>
      </c>
      <c r="BD402">
        <v>575.72790765789978</v>
      </c>
      <c r="BE402">
        <f t="shared" si="34"/>
        <v>0.12212410162440297</v>
      </c>
      <c r="BF402" t="s">
        <v>2093</v>
      </c>
    </row>
    <row r="403" spans="1:58">
      <c r="A403" t="s">
        <v>339</v>
      </c>
      <c r="B403">
        <v>141</v>
      </c>
      <c r="C403" t="s">
        <v>2145</v>
      </c>
      <c r="D403" t="s">
        <v>790</v>
      </c>
      <c r="E403" t="s">
        <v>800</v>
      </c>
      <c r="F403" t="s">
        <v>807</v>
      </c>
      <c r="G403" t="s">
        <v>1026</v>
      </c>
      <c r="H403" t="s">
        <v>745</v>
      </c>
      <c r="I403" t="s">
        <v>666</v>
      </c>
      <c r="J403" t="s">
        <v>751</v>
      </c>
      <c r="K403" t="str">
        <f>SpaceTypesTable[[#This Row],[Lighting Standard]]&amp;SpaceTypesTable[[#This Row],[Lighting Primary Space Type]]&amp;SpaceTypesTable[[#This Row],[Lighting Secondary Space Type]]</f>
        <v>ASHRAE 90.1-2004Food PreparationGeneral</v>
      </c>
      <c r="N403">
        <f>VLOOKUP(SpaceTypesTable[[#This Row],[LookupColumn]],InteriorLightingTable[],5,FALSE)</f>
        <v>1.2</v>
      </c>
      <c r="Q403">
        <v>0</v>
      </c>
      <c r="R403">
        <v>0.7</v>
      </c>
      <c r="S403">
        <v>0.2</v>
      </c>
      <c r="T403" t="s">
        <v>1948</v>
      </c>
      <c r="U403" t="s">
        <v>636</v>
      </c>
      <c r="V403" t="s">
        <v>546</v>
      </c>
      <c r="W403" t="s">
        <v>550</v>
      </c>
      <c r="X403" s="70" t="str">
        <f>SpaceTypesTable[[#This Row],[Ventilation Standard]]&amp;SpaceTypesTable[[#This Row],[Ventilation Primary Space Type]]&amp;SpaceTypesTable[[#This Row],[Ventilation Secondary Space Type]]</f>
        <v>ASHRAE 62.1-1999Food and Beverage ServiceKitchens (cooking)</v>
      </c>
      <c r="Y403">
        <f>VLOOKUP(SpaceTypesTable[[#This Row],[Lookup]],VentilationStandardsTable[],6,FALSE)</f>
        <v>0</v>
      </c>
      <c r="Z403">
        <f>VLOOKUP(SpaceTypesTable[[#This Row],[Lookup]],VentilationStandardsTable[],5,FALSE)</f>
        <v>15</v>
      </c>
      <c r="AA403">
        <f>VLOOKUP(SpaceTypesTable[[#This Row],[Lookup]],VentilationStandardsTable[],7,FALSE)</f>
        <v>0</v>
      </c>
      <c r="AB403">
        <v>5</v>
      </c>
      <c r="AC403" t="s">
        <v>1977</v>
      </c>
      <c r="AD403" t="s">
        <v>2104</v>
      </c>
      <c r="AE403">
        <v>5.9499999999999997E-2</v>
      </c>
      <c r="AF403" t="s">
        <v>2008</v>
      </c>
      <c r="AG403">
        <v>409.6</v>
      </c>
      <c r="AH403">
        <v>0.1</v>
      </c>
      <c r="AI403">
        <v>0.2</v>
      </c>
      <c r="AJ403">
        <v>0.7</v>
      </c>
      <c r="AK403" t="s">
        <v>2018</v>
      </c>
      <c r="AL403">
        <v>28</v>
      </c>
      <c r="AM403">
        <v>0.25</v>
      </c>
      <c r="AN403">
        <v>0.3</v>
      </c>
      <c r="AO403">
        <v>0.3</v>
      </c>
      <c r="AP403" t="s">
        <v>2065</v>
      </c>
      <c r="AQ403" t="s">
        <v>2072</v>
      </c>
      <c r="AR403" t="s">
        <v>2055</v>
      </c>
      <c r="AS403">
        <v>40</v>
      </c>
      <c r="AT403">
        <v>1250</v>
      </c>
      <c r="AU403">
        <f>IF(SpaceTypesTable[[#This Row],[Peak Flow Rate (gal/h)]]=0,"",SpaceTypesTable[[#This Row],[Peak Flow Rate (gal/h)]]/SpaceTypesTable[[#This Row],[area (ft^2)]])</f>
        <v>3.2000000000000001E-2</v>
      </c>
      <c r="AV403">
        <v>49</v>
      </c>
      <c r="AW403">
        <v>0.2</v>
      </c>
      <c r="AX403">
        <v>0.05</v>
      </c>
      <c r="AY403" t="s">
        <v>2123</v>
      </c>
      <c r="AZ403">
        <v>0.7</v>
      </c>
      <c r="BA403">
        <v>3300</v>
      </c>
      <c r="BB403">
        <v>0.33800000000000002</v>
      </c>
      <c r="BC403">
        <v>0.502411575562701</v>
      </c>
      <c r="BD403">
        <v>575.72790765789978</v>
      </c>
      <c r="BE403">
        <f t="shared" si="34"/>
        <v>0.12212410162440297</v>
      </c>
      <c r="BF403" t="s">
        <v>2093</v>
      </c>
    </row>
    <row r="404" spans="1:58">
      <c r="A404" t="s">
        <v>149</v>
      </c>
      <c r="B404">
        <v>64</v>
      </c>
      <c r="C404" t="s">
        <v>2146</v>
      </c>
      <c r="D404" t="s">
        <v>791</v>
      </c>
      <c r="E404" t="s">
        <v>800</v>
      </c>
      <c r="F404" t="s">
        <v>807</v>
      </c>
      <c r="G404" t="s">
        <v>1026</v>
      </c>
      <c r="H404" t="s">
        <v>987</v>
      </c>
      <c r="I404" t="s">
        <v>666</v>
      </c>
      <c r="J404" t="s">
        <v>751</v>
      </c>
      <c r="K404" t="str">
        <f>SpaceTypesTable[[#This Row],[Lighting Standard]]&amp;SpaceTypesTable[[#This Row],[Lighting Primary Space Type]]&amp;SpaceTypesTable[[#This Row],[Lighting Secondary Space Type]]</f>
        <v>ASHRAE 189.1-2009Food PreparationGeneral</v>
      </c>
      <c r="N404">
        <f>VLOOKUP(SpaceTypesTable[[#This Row],[LookupColumn]],InteriorLightingTable[],5,FALSE)</f>
        <v>1.08</v>
      </c>
      <c r="Q404">
        <v>0</v>
      </c>
      <c r="R404">
        <v>0.7</v>
      </c>
      <c r="S404">
        <v>0.2</v>
      </c>
      <c r="T404" t="s">
        <v>1948</v>
      </c>
      <c r="U404" t="s">
        <v>636</v>
      </c>
      <c r="V404" t="s">
        <v>546</v>
      </c>
      <c r="W404" t="s">
        <v>550</v>
      </c>
      <c r="X404" s="70" t="str">
        <f>SpaceTypesTable[[#This Row],[Ventilation Standard]]&amp;SpaceTypesTable[[#This Row],[Ventilation Primary Space Type]]&amp;SpaceTypesTable[[#This Row],[Ventilation Secondary Space Type]]</f>
        <v>ASHRAE 62.1-1999Food and Beverage ServiceKitchens (cooking)</v>
      </c>
      <c r="Y404">
        <f>VLOOKUP(SpaceTypesTable[[#This Row],[Lookup]],VentilationStandardsTable[],6,FALSE)</f>
        <v>0</v>
      </c>
      <c r="Z404">
        <f>VLOOKUP(SpaceTypesTable[[#This Row],[Lookup]],VentilationStandardsTable[],5,FALSE)</f>
        <v>15</v>
      </c>
      <c r="AA404">
        <f>VLOOKUP(SpaceTypesTable[[#This Row],[Lookup]],VentilationStandardsTable[],7,FALSE)</f>
        <v>0</v>
      </c>
      <c r="AB404">
        <v>5</v>
      </c>
      <c r="AC404" t="s">
        <v>1977</v>
      </c>
      <c r="AD404" t="s">
        <v>2104</v>
      </c>
      <c r="AE404">
        <v>5.9499999999999997E-2</v>
      </c>
      <c r="AF404" t="s">
        <v>2008</v>
      </c>
      <c r="AG404">
        <v>298.60000000000002</v>
      </c>
      <c r="AH404">
        <v>0.1</v>
      </c>
      <c r="AI404">
        <v>0.2</v>
      </c>
      <c r="AJ404">
        <v>0.7</v>
      </c>
      <c r="AK404" t="s">
        <v>2018</v>
      </c>
      <c r="AL404">
        <v>20.400008783354682</v>
      </c>
      <c r="AM404">
        <v>0.25</v>
      </c>
      <c r="AN404">
        <v>0.3</v>
      </c>
      <c r="AO404">
        <v>0.3</v>
      </c>
      <c r="AP404" t="s">
        <v>2065</v>
      </c>
      <c r="AQ404" t="s">
        <v>2072</v>
      </c>
      <c r="AR404" t="s">
        <v>2055</v>
      </c>
      <c r="AS404">
        <v>40</v>
      </c>
      <c r="AT404">
        <v>1250</v>
      </c>
      <c r="AU404">
        <f>IF(SpaceTypesTable[[#This Row],[Peak Flow Rate (gal/h)]]=0,"",SpaceTypesTable[[#This Row],[Peak Flow Rate (gal/h)]]/SpaceTypesTable[[#This Row],[area (ft^2)]])</f>
        <v>3.2000000000000001E-2</v>
      </c>
      <c r="AV404">
        <v>49</v>
      </c>
      <c r="AW404">
        <v>0.2</v>
      </c>
      <c r="AX404">
        <v>0.05</v>
      </c>
      <c r="AY404" t="s">
        <v>2123</v>
      </c>
      <c r="AZ404">
        <v>0.7</v>
      </c>
      <c r="BA404">
        <v>3300</v>
      </c>
      <c r="BB404">
        <v>0.33800000000000002</v>
      </c>
      <c r="BC404">
        <v>0.502411575562701</v>
      </c>
      <c r="BD404">
        <v>575.72790765789978</v>
      </c>
      <c r="BE404">
        <f t="shared" si="34"/>
        <v>0.12212410162440297</v>
      </c>
      <c r="BF404" t="s">
        <v>2093</v>
      </c>
    </row>
    <row r="405" spans="1:58">
      <c r="A405" t="s">
        <v>417</v>
      </c>
      <c r="B405">
        <v>187</v>
      </c>
      <c r="C405" t="s">
        <v>2146</v>
      </c>
      <c r="D405" t="s">
        <v>792</v>
      </c>
      <c r="E405" t="s">
        <v>800</v>
      </c>
      <c r="F405" t="s">
        <v>807</v>
      </c>
      <c r="G405" t="s">
        <v>1026</v>
      </c>
      <c r="H405" t="s">
        <v>987</v>
      </c>
      <c r="I405" t="s">
        <v>666</v>
      </c>
      <c r="J405" t="s">
        <v>751</v>
      </c>
      <c r="K405" t="str">
        <f>SpaceTypesTable[[#This Row],[Lighting Standard]]&amp;SpaceTypesTable[[#This Row],[Lighting Primary Space Type]]&amp;SpaceTypesTable[[#This Row],[Lighting Secondary Space Type]]</f>
        <v>ASHRAE 189.1-2009Food PreparationGeneral</v>
      </c>
      <c r="N405">
        <f>VLOOKUP(SpaceTypesTable[[#This Row],[LookupColumn]],InteriorLightingTable[],5,FALSE)</f>
        <v>1.08</v>
      </c>
      <c r="Q405">
        <v>0</v>
      </c>
      <c r="R405">
        <v>0.7</v>
      </c>
      <c r="S405">
        <v>0.2</v>
      </c>
      <c r="T405" t="s">
        <v>1948</v>
      </c>
      <c r="U405" t="s">
        <v>636</v>
      </c>
      <c r="V405" t="s">
        <v>546</v>
      </c>
      <c r="W405" t="s">
        <v>550</v>
      </c>
      <c r="X405" s="70" t="str">
        <f>SpaceTypesTable[[#This Row],[Ventilation Standard]]&amp;SpaceTypesTable[[#This Row],[Ventilation Primary Space Type]]&amp;SpaceTypesTable[[#This Row],[Ventilation Secondary Space Type]]</f>
        <v>ASHRAE 62.1-1999Food and Beverage ServiceKitchens (cooking)</v>
      </c>
      <c r="Y405">
        <f>VLOOKUP(SpaceTypesTable[[#This Row],[Lookup]],VentilationStandardsTable[],6,FALSE)</f>
        <v>0</v>
      </c>
      <c r="Z405">
        <f>VLOOKUP(SpaceTypesTable[[#This Row],[Lookup]],VentilationStandardsTable[],5,FALSE)</f>
        <v>15</v>
      </c>
      <c r="AA405">
        <f>VLOOKUP(SpaceTypesTable[[#This Row],[Lookup]],VentilationStandardsTable[],7,FALSE)</f>
        <v>0</v>
      </c>
      <c r="AB405">
        <v>5</v>
      </c>
      <c r="AC405" t="s">
        <v>1977</v>
      </c>
      <c r="AD405" t="s">
        <v>2104</v>
      </c>
      <c r="AE405">
        <v>4.4600000000000001E-2</v>
      </c>
      <c r="AF405" t="s">
        <v>2008</v>
      </c>
      <c r="AG405">
        <v>298.60000000000002</v>
      </c>
      <c r="AH405">
        <v>0.1</v>
      </c>
      <c r="AI405">
        <v>0.2</v>
      </c>
      <c r="AJ405">
        <v>0.7</v>
      </c>
      <c r="AK405" t="s">
        <v>2018</v>
      </c>
      <c r="AL405">
        <v>20.400008783354682</v>
      </c>
      <c r="AM405">
        <v>0.25</v>
      </c>
      <c r="AN405">
        <v>0.3</v>
      </c>
      <c r="AO405">
        <v>0.3</v>
      </c>
      <c r="AP405" t="s">
        <v>2065</v>
      </c>
      <c r="AQ405" t="s">
        <v>2072</v>
      </c>
      <c r="AR405" t="s">
        <v>2055</v>
      </c>
      <c r="AS405">
        <v>40</v>
      </c>
      <c r="AT405">
        <v>1250</v>
      </c>
      <c r="AU405">
        <f>IF(SpaceTypesTable[[#This Row],[Peak Flow Rate (gal/h)]]=0,"",SpaceTypesTable[[#This Row],[Peak Flow Rate (gal/h)]]/SpaceTypesTable[[#This Row],[area (ft^2)]])</f>
        <v>3.2000000000000001E-2</v>
      </c>
      <c r="AV405">
        <v>49</v>
      </c>
      <c r="AW405">
        <v>0.2</v>
      </c>
      <c r="AX405">
        <v>0.05</v>
      </c>
      <c r="AY405" t="s">
        <v>2123</v>
      </c>
      <c r="AZ405">
        <v>0.7</v>
      </c>
      <c r="BA405">
        <v>3300</v>
      </c>
      <c r="BB405">
        <v>0.33800000000000002</v>
      </c>
      <c r="BC405">
        <v>0.502411575562701</v>
      </c>
      <c r="BD405">
        <v>575.72790765789978</v>
      </c>
      <c r="BE405">
        <f t="shared" si="34"/>
        <v>0.12212410162440297</v>
      </c>
      <c r="BF405" t="s">
        <v>2093</v>
      </c>
    </row>
    <row r="406" spans="1:58">
      <c r="A406" t="s">
        <v>127</v>
      </c>
      <c r="B406">
        <v>153</v>
      </c>
      <c r="C406" t="s">
        <v>2143</v>
      </c>
      <c r="D406" t="s">
        <v>790</v>
      </c>
      <c r="E406" t="s">
        <v>800</v>
      </c>
      <c r="F406" t="s">
        <v>807</v>
      </c>
      <c r="G406" t="s">
        <v>1026</v>
      </c>
      <c r="K406" t="str">
        <f>SpaceTypesTable[[#This Row],[Lighting Standard]]&amp;SpaceTypesTable[[#This Row],[Lighting Primary Space Type]]&amp;SpaceTypesTable[[#This Row],[Lighting Secondary Space Type]]</f>
        <v/>
      </c>
      <c r="N406">
        <v>2.2400000000000002</v>
      </c>
      <c r="Q406">
        <v>0</v>
      </c>
      <c r="R406">
        <v>0.7</v>
      </c>
      <c r="S406">
        <v>0.2</v>
      </c>
      <c r="T406" t="s">
        <v>1948</v>
      </c>
      <c r="U406" t="s">
        <v>636</v>
      </c>
      <c r="V406" t="s">
        <v>546</v>
      </c>
      <c r="W406" t="s">
        <v>550</v>
      </c>
      <c r="X406" s="70" t="str">
        <f>SpaceTypesTable[[#This Row],[Ventilation Standard]]&amp;SpaceTypesTable[[#This Row],[Ventilation Primary Space Type]]&amp;SpaceTypesTable[[#This Row],[Ventilation Secondary Space Type]]</f>
        <v>ASHRAE 62.1-1999Food and Beverage ServiceKitchens (cooking)</v>
      </c>
      <c r="Y406">
        <f>VLOOKUP(SpaceTypesTable[[#This Row],[Lookup]],VentilationStandardsTable[],6,FALSE)</f>
        <v>0</v>
      </c>
      <c r="Z406">
        <f>VLOOKUP(SpaceTypesTable[[#This Row],[Lookup]],VentilationStandardsTable[],5,FALSE)</f>
        <v>15</v>
      </c>
      <c r="AA406">
        <f>VLOOKUP(SpaceTypesTable[[#This Row],[Lookup]],VentilationStandardsTable[],7,FALSE)</f>
        <v>0</v>
      </c>
      <c r="AB406">
        <v>5</v>
      </c>
      <c r="AC406" t="s">
        <v>1977</v>
      </c>
      <c r="AD406" t="s">
        <v>2104</v>
      </c>
      <c r="AE406">
        <v>0.22320000000000001</v>
      </c>
      <c r="AF406" t="s">
        <v>2008</v>
      </c>
      <c r="AG406">
        <v>409.6</v>
      </c>
      <c r="AH406">
        <v>0.1</v>
      </c>
      <c r="AI406">
        <v>0.2</v>
      </c>
      <c r="AJ406">
        <v>0.7</v>
      </c>
      <c r="AK406" t="s">
        <v>2018</v>
      </c>
      <c r="AL406">
        <v>28</v>
      </c>
      <c r="AM406">
        <v>0.25</v>
      </c>
      <c r="AN406">
        <v>0.3</v>
      </c>
      <c r="AO406">
        <v>0.3</v>
      </c>
      <c r="AP406" t="s">
        <v>2065</v>
      </c>
      <c r="AQ406" t="s">
        <v>2072</v>
      </c>
      <c r="AR406" t="s">
        <v>2055</v>
      </c>
      <c r="AS406">
        <v>40</v>
      </c>
      <c r="AT406">
        <v>1250</v>
      </c>
      <c r="AU406">
        <f>IF(SpaceTypesTable[[#This Row],[Peak Flow Rate (gal/h)]]=0,"",SpaceTypesTable[[#This Row],[Peak Flow Rate (gal/h)]]/SpaceTypesTable[[#This Row],[area (ft^2)]])</f>
        <v>3.2000000000000001E-2</v>
      </c>
      <c r="AV406">
        <v>49</v>
      </c>
      <c r="AW406">
        <v>0.2</v>
      </c>
      <c r="AX406">
        <v>0.05</v>
      </c>
      <c r="AY406" t="s">
        <v>2123</v>
      </c>
      <c r="AZ406">
        <v>0.7</v>
      </c>
      <c r="BA406">
        <v>3300</v>
      </c>
      <c r="BB406">
        <v>0.33800000000000002</v>
      </c>
      <c r="BC406">
        <v>0.502411575562701</v>
      </c>
      <c r="BD406">
        <v>575.72790765789978</v>
      </c>
      <c r="BE406">
        <f t="shared" si="34"/>
        <v>0.12212410162440297</v>
      </c>
      <c r="BF406" t="s">
        <v>2093</v>
      </c>
    </row>
    <row r="407" spans="1:58">
      <c r="C407" t="s">
        <v>2147</v>
      </c>
      <c r="D407" t="s">
        <v>790</v>
      </c>
      <c r="E407" t="s">
        <v>799</v>
      </c>
      <c r="F407" t="s">
        <v>807</v>
      </c>
      <c r="G407" t="s">
        <v>1026</v>
      </c>
      <c r="H407" t="s">
        <v>746</v>
      </c>
      <c r="I407" t="s">
        <v>666</v>
      </c>
      <c r="J407" t="s">
        <v>751</v>
      </c>
      <c r="K407" t="str">
        <f>SpaceTypesTable[[#This Row],[Lighting Standard]]&amp;SpaceTypesTable[[#This Row],[Lighting Primary Space Type]]&amp;SpaceTypesTable[[#This Row],[Lighting Secondary Space Type]]</f>
        <v>ASHRAE 90.1-2007Food PreparationGeneral</v>
      </c>
      <c r="N407">
        <f>VLOOKUP(SpaceTypesTable[[#This Row],[LookupColumn]],InteriorLightingTable[],5,FALSE)</f>
        <v>1.2</v>
      </c>
      <c r="Q407">
        <v>0</v>
      </c>
      <c r="R407">
        <v>0.37</v>
      </c>
      <c r="S407">
        <v>0.2</v>
      </c>
      <c r="T407" t="s">
        <v>1950</v>
      </c>
      <c r="U407" t="s">
        <v>637</v>
      </c>
      <c r="V407" t="s">
        <v>546</v>
      </c>
      <c r="W407" t="s">
        <v>2171</v>
      </c>
      <c r="X407" s="70" t="str">
        <f>SpaceTypesTable[[#This Row],[Ventilation Standard]]&amp;SpaceTypesTable[[#This Row],[Ventilation Primary Space Type]]&amp;SpaceTypesTable[[#This Row],[Ventilation Secondary Space Type]]</f>
        <v>ASHRAE 62.1-2004Food and Beverage ServiceCafeteria/fast food dining</v>
      </c>
      <c r="Y407">
        <f>VLOOKUP(SpaceTypesTable[[#This Row],[Lookup]],VentilationStandardsTable[],6,FALSE)</f>
        <v>0.18</v>
      </c>
      <c r="Z407">
        <f>VLOOKUP(SpaceTypesTable[[#This Row],[Lookup]],VentilationStandardsTable[],5,FALSE)</f>
        <v>7.5</v>
      </c>
      <c r="AA407">
        <f>VLOOKUP(SpaceTypesTable[[#This Row],[Lookup]],VentilationStandardsTable[],7,FALSE)</f>
        <v>0</v>
      </c>
      <c r="AB407">
        <v>15.48</v>
      </c>
      <c r="AC407" t="s">
        <v>1972</v>
      </c>
      <c r="AD407" t="s">
        <v>2106</v>
      </c>
      <c r="AE407">
        <v>4.4600000000000001E-2</v>
      </c>
      <c r="AF407" t="s">
        <v>2010</v>
      </c>
      <c r="AG407">
        <v>258.60000000000002</v>
      </c>
      <c r="AH407">
        <v>0.1</v>
      </c>
      <c r="AI407">
        <v>0.2</v>
      </c>
      <c r="AJ407">
        <v>0.7</v>
      </c>
      <c r="AK407" t="s">
        <v>2017</v>
      </c>
      <c r="AL407">
        <v>15.05</v>
      </c>
      <c r="AM407">
        <v>0.25</v>
      </c>
      <c r="AN407">
        <v>0.3</v>
      </c>
      <c r="AO407">
        <v>0.2</v>
      </c>
      <c r="AP407" t="s">
        <v>2094</v>
      </c>
      <c r="AQ407" t="s">
        <v>2073</v>
      </c>
      <c r="AR407" t="s">
        <v>2056</v>
      </c>
      <c r="AS407">
        <v>133</v>
      </c>
      <c r="AT407">
        <v>2325</v>
      </c>
      <c r="AU407">
        <f>IF(SpaceTypesTable[[#This Row],[Peak Flow Rate (gal/h)]]=0,"",SpaceTypesTable[[#This Row],[Peak Flow Rate (gal/h)]]/SpaceTypesTable[[#This Row],[area (ft^2)]])</f>
        <v>5.7204301075268818E-2</v>
      </c>
      <c r="AV407">
        <v>49</v>
      </c>
      <c r="AW407">
        <v>0.2</v>
      </c>
      <c r="AX407">
        <v>0.05</v>
      </c>
      <c r="AY407" t="s">
        <v>2125</v>
      </c>
      <c r="AZ407">
        <v>0.7</v>
      </c>
      <c r="BA407">
        <v>4000</v>
      </c>
      <c r="BB407">
        <v>0.33800000000000002</v>
      </c>
      <c r="BC407">
        <v>0.5</v>
      </c>
      <c r="BD407">
        <v>694.50231963774752</v>
      </c>
      <c r="BE407">
        <f t="shared" si="34"/>
        <v>0.12153790593660581</v>
      </c>
      <c r="BF407" t="s">
        <v>2095</v>
      </c>
    </row>
    <row r="408" spans="1:58">
      <c r="A408" t="s">
        <v>282</v>
      </c>
      <c r="B408">
        <v>439</v>
      </c>
      <c r="C408" t="s">
        <v>2144</v>
      </c>
      <c r="D408" t="s">
        <v>790</v>
      </c>
      <c r="E408" t="s">
        <v>799</v>
      </c>
      <c r="F408" t="s">
        <v>807</v>
      </c>
      <c r="G408" t="s">
        <v>1026</v>
      </c>
      <c r="K408" t="str">
        <f>SpaceTypesTable[[#This Row],[Lighting Standard]]&amp;SpaceTypesTable[[#This Row],[Lighting Primary Space Type]]&amp;SpaceTypesTable[[#This Row],[Lighting Secondary Space Type]]</f>
        <v/>
      </c>
      <c r="N408">
        <v>1.56</v>
      </c>
      <c r="Q408">
        <v>0</v>
      </c>
      <c r="R408">
        <v>0.37</v>
      </c>
      <c r="S408">
        <v>0.2</v>
      </c>
      <c r="T408" t="s">
        <v>1950</v>
      </c>
      <c r="U408" t="s">
        <v>636</v>
      </c>
      <c r="V408" t="s">
        <v>546</v>
      </c>
      <c r="W408" t="s">
        <v>550</v>
      </c>
      <c r="X408" s="70" t="str">
        <f>SpaceTypesTable[[#This Row],[Ventilation Standard]]&amp;SpaceTypesTable[[#This Row],[Ventilation Primary Space Type]]&amp;SpaceTypesTable[[#This Row],[Ventilation Secondary Space Type]]</f>
        <v>ASHRAE 62.1-1999Food and Beverage ServiceKitchens (cooking)</v>
      </c>
      <c r="Y408">
        <f>VLOOKUP(SpaceTypesTable[[#This Row],[Lookup]],VentilationStandardsTable[],6,FALSE)</f>
        <v>0</v>
      </c>
      <c r="Z408">
        <f>VLOOKUP(SpaceTypesTable[[#This Row],[Lookup]],VentilationStandardsTable[],5,FALSE)</f>
        <v>15</v>
      </c>
      <c r="AA408">
        <f>VLOOKUP(SpaceTypesTable[[#This Row],[Lookup]],VentilationStandardsTable[],7,FALSE)</f>
        <v>0</v>
      </c>
      <c r="AB408">
        <v>15.48</v>
      </c>
      <c r="AC408" t="s">
        <v>1972</v>
      </c>
      <c r="AD408" t="s">
        <v>2106</v>
      </c>
      <c r="AE408">
        <v>0.22320000000000001</v>
      </c>
      <c r="AF408" t="s">
        <v>2010</v>
      </c>
      <c r="AG408">
        <v>354.9</v>
      </c>
      <c r="AH408">
        <v>0.1</v>
      </c>
      <c r="AI408">
        <v>0.2</v>
      </c>
      <c r="AJ408">
        <v>0.7</v>
      </c>
      <c r="AK408" t="s">
        <v>2017</v>
      </c>
      <c r="AL408">
        <v>20.65</v>
      </c>
      <c r="AM408">
        <v>0.25</v>
      </c>
      <c r="AN408">
        <v>0.3</v>
      </c>
      <c r="AO408">
        <v>0.2</v>
      </c>
      <c r="AP408" t="s">
        <v>2094</v>
      </c>
      <c r="AQ408" t="s">
        <v>2073</v>
      </c>
      <c r="AR408" t="s">
        <v>2056</v>
      </c>
      <c r="AS408">
        <v>133</v>
      </c>
      <c r="AT408">
        <v>2325</v>
      </c>
      <c r="AU408">
        <f>IF(SpaceTypesTable[[#This Row],[Peak Flow Rate (gal/h)]]=0,"",SpaceTypesTable[[#This Row],[Peak Flow Rate (gal/h)]]/SpaceTypesTable[[#This Row],[area (ft^2)]])</f>
        <v>5.7204301075268818E-2</v>
      </c>
      <c r="AV408">
        <v>49</v>
      </c>
      <c r="AW408">
        <v>0.2</v>
      </c>
      <c r="AX408">
        <v>0.05</v>
      </c>
      <c r="AY408" t="s">
        <v>2125</v>
      </c>
      <c r="AZ408">
        <v>0.7</v>
      </c>
      <c r="BA408">
        <v>4000</v>
      </c>
      <c r="BB408">
        <v>0.33800000000000002</v>
      </c>
      <c r="BC408">
        <v>0.5</v>
      </c>
      <c r="BD408">
        <v>694.50231963774752</v>
      </c>
      <c r="BE408">
        <f t="shared" si="34"/>
        <v>0.12153790593660581</v>
      </c>
      <c r="BF408" t="s">
        <v>2095</v>
      </c>
    </row>
    <row r="409" spans="1:58">
      <c r="A409" t="s">
        <v>395</v>
      </c>
      <c r="B409">
        <v>385</v>
      </c>
      <c r="C409" t="s">
        <v>2145</v>
      </c>
      <c r="D409" t="s">
        <v>790</v>
      </c>
      <c r="E409" t="s">
        <v>799</v>
      </c>
      <c r="F409" t="s">
        <v>807</v>
      </c>
      <c r="G409" t="s">
        <v>1026</v>
      </c>
      <c r="H409" t="s">
        <v>745</v>
      </c>
      <c r="I409" t="s">
        <v>666</v>
      </c>
      <c r="J409" t="s">
        <v>751</v>
      </c>
      <c r="K409" t="str">
        <f>SpaceTypesTable[[#This Row],[Lighting Standard]]&amp;SpaceTypesTable[[#This Row],[Lighting Primary Space Type]]&amp;SpaceTypesTable[[#This Row],[Lighting Secondary Space Type]]</f>
        <v>ASHRAE 90.1-2004Food PreparationGeneral</v>
      </c>
      <c r="N409">
        <f>VLOOKUP(SpaceTypesTable[[#This Row],[LookupColumn]],InteriorLightingTable[],5,FALSE)</f>
        <v>1.2</v>
      </c>
      <c r="Q409">
        <v>0</v>
      </c>
      <c r="R409">
        <v>0.37</v>
      </c>
      <c r="S409">
        <v>0.2</v>
      </c>
      <c r="T409" t="s">
        <v>1950</v>
      </c>
      <c r="U409" t="s">
        <v>636</v>
      </c>
      <c r="V409" t="s">
        <v>546</v>
      </c>
      <c r="W409" t="s">
        <v>550</v>
      </c>
      <c r="X409" s="70" t="str">
        <f>SpaceTypesTable[[#This Row],[Ventilation Standard]]&amp;SpaceTypesTable[[#This Row],[Ventilation Primary Space Type]]&amp;SpaceTypesTable[[#This Row],[Ventilation Secondary Space Type]]</f>
        <v>ASHRAE 62.1-1999Food and Beverage ServiceKitchens (cooking)</v>
      </c>
      <c r="Y409">
        <f>VLOOKUP(SpaceTypesTable[[#This Row],[Lookup]],VentilationStandardsTable[],6,FALSE)</f>
        <v>0</v>
      </c>
      <c r="Z409">
        <f>VLOOKUP(SpaceTypesTable[[#This Row],[Lookup]],VentilationStandardsTable[],5,FALSE)</f>
        <v>15</v>
      </c>
      <c r="AA409">
        <f>VLOOKUP(SpaceTypesTable[[#This Row],[Lookup]],VentilationStandardsTable[],7,FALSE)</f>
        <v>0</v>
      </c>
      <c r="AB409">
        <v>15.48</v>
      </c>
      <c r="AC409" t="s">
        <v>1972</v>
      </c>
      <c r="AD409" t="s">
        <v>2106</v>
      </c>
      <c r="AE409">
        <v>5.9499999999999997E-2</v>
      </c>
      <c r="AF409" t="s">
        <v>2010</v>
      </c>
      <c r="AG409">
        <v>354.9</v>
      </c>
      <c r="AH409">
        <v>0.1</v>
      </c>
      <c r="AI409">
        <v>0.2</v>
      </c>
      <c r="AJ409">
        <v>0.7</v>
      </c>
      <c r="AK409" t="s">
        <v>2017</v>
      </c>
      <c r="AL409">
        <v>20.65</v>
      </c>
      <c r="AM409">
        <v>0.25</v>
      </c>
      <c r="AN409">
        <v>0.3</v>
      </c>
      <c r="AO409">
        <v>0.2</v>
      </c>
      <c r="AP409" t="s">
        <v>2094</v>
      </c>
      <c r="AQ409" t="s">
        <v>2073</v>
      </c>
      <c r="AR409" t="s">
        <v>2056</v>
      </c>
      <c r="AS409">
        <v>133</v>
      </c>
      <c r="AT409">
        <v>2325</v>
      </c>
      <c r="AU409">
        <f>IF(SpaceTypesTable[[#This Row],[Peak Flow Rate (gal/h)]]=0,"",SpaceTypesTable[[#This Row],[Peak Flow Rate (gal/h)]]/SpaceTypesTable[[#This Row],[area (ft^2)]])</f>
        <v>5.7204301075268818E-2</v>
      </c>
      <c r="AV409">
        <v>49</v>
      </c>
      <c r="AW409">
        <v>0.2</v>
      </c>
      <c r="AX409">
        <v>0.05</v>
      </c>
      <c r="AY409" t="s">
        <v>2125</v>
      </c>
      <c r="AZ409">
        <v>0.7</v>
      </c>
      <c r="BA409">
        <v>4000</v>
      </c>
      <c r="BB409">
        <v>0.33800000000000002</v>
      </c>
      <c r="BC409">
        <v>0.5</v>
      </c>
      <c r="BD409">
        <v>694.50231963774752</v>
      </c>
      <c r="BE409">
        <f t="shared" si="34"/>
        <v>0.12153790593660581</v>
      </c>
      <c r="BF409" t="s">
        <v>2095</v>
      </c>
    </row>
    <row r="410" spans="1:58">
      <c r="A410" t="s">
        <v>338</v>
      </c>
      <c r="B410">
        <v>349</v>
      </c>
      <c r="C410" t="s">
        <v>2146</v>
      </c>
      <c r="D410" t="s">
        <v>791</v>
      </c>
      <c r="E410" t="s">
        <v>799</v>
      </c>
      <c r="F410" t="s">
        <v>807</v>
      </c>
      <c r="G410" t="s">
        <v>1026</v>
      </c>
      <c r="H410" t="s">
        <v>987</v>
      </c>
      <c r="I410" t="s">
        <v>666</v>
      </c>
      <c r="J410" t="s">
        <v>751</v>
      </c>
      <c r="K410" t="str">
        <f>SpaceTypesTable[[#This Row],[Lighting Standard]]&amp;SpaceTypesTable[[#This Row],[Lighting Primary Space Type]]&amp;SpaceTypesTable[[#This Row],[Lighting Secondary Space Type]]</f>
        <v>ASHRAE 189.1-2009Food PreparationGeneral</v>
      </c>
      <c r="N410">
        <f>VLOOKUP(SpaceTypesTable[[#This Row],[LookupColumn]],InteriorLightingTable[],5,FALSE)</f>
        <v>1.08</v>
      </c>
      <c r="Q410">
        <v>0</v>
      </c>
      <c r="R410">
        <v>0.37</v>
      </c>
      <c r="S410">
        <v>0.2</v>
      </c>
      <c r="T410" t="s">
        <v>1950</v>
      </c>
      <c r="U410" t="s">
        <v>636</v>
      </c>
      <c r="V410" t="s">
        <v>546</v>
      </c>
      <c r="W410" t="s">
        <v>550</v>
      </c>
      <c r="X410" s="70" t="str">
        <f>SpaceTypesTable[[#This Row],[Ventilation Standard]]&amp;SpaceTypesTable[[#This Row],[Ventilation Primary Space Type]]&amp;SpaceTypesTable[[#This Row],[Ventilation Secondary Space Type]]</f>
        <v>ASHRAE 62.1-1999Food and Beverage ServiceKitchens (cooking)</v>
      </c>
      <c r="Y410">
        <f>VLOOKUP(SpaceTypesTable[[#This Row],[Lookup]],VentilationStandardsTable[],6,FALSE)</f>
        <v>0</v>
      </c>
      <c r="Z410">
        <f>VLOOKUP(SpaceTypesTable[[#This Row],[Lookup]],VentilationStandardsTable[],5,FALSE)</f>
        <v>15</v>
      </c>
      <c r="AA410">
        <f>VLOOKUP(SpaceTypesTable[[#This Row],[Lookup]],VentilationStandardsTable[],7,FALSE)</f>
        <v>0</v>
      </c>
      <c r="AB410">
        <v>15.48</v>
      </c>
      <c r="AC410" t="s">
        <v>1972</v>
      </c>
      <c r="AD410" t="s">
        <v>2106</v>
      </c>
      <c r="AE410">
        <v>5.9499999999999997E-2</v>
      </c>
      <c r="AF410" t="s">
        <v>2010</v>
      </c>
      <c r="AG410">
        <v>258.60000000000002</v>
      </c>
      <c r="AH410">
        <v>0.1</v>
      </c>
      <c r="AI410">
        <v>0.2</v>
      </c>
      <c r="AJ410">
        <v>0.7</v>
      </c>
      <c r="AK410" t="s">
        <v>2017</v>
      </c>
      <c r="AL410">
        <v>15.05</v>
      </c>
      <c r="AM410">
        <v>0.25</v>
      </c>
      <c r="AN410">
        <v>0.3</v>
      </c>
      <c r="AO410">
        <v>0.2</v>
      </c>
      <c r="AP410" t="s">
        <v>2094</v>
      </c>
      <c r="AQ410" t="s">
        <v>2073</v>
      </c>
      <c r="AR410" t="s">
        <v>2056</v>
      </c>
      <c r="AS410">
        <v>133</v>
      </c>
      <c r="AT410">
        <v>2325</v>
      </c>
      <c r="AU410">
        <f>IF(SpaceTypesTable[[#This Row],[Peak Flow Rate (gal/h)]]=0,"",SpaceTypesTable[[#This Row],[Peak Flow Rate (gal/h)]]/SpaceTypesTable[[#This Row],[area (ft^2)]])</f>
        <v>5.7204301075268818E-2</v>
      </c>
      <c r="AV410">
        <v>49</v>
      </c>
      <c r="AW410">
        <v>0.2</v>
      </c>
      <c r="AX410">
        <v>0.05</v>
      </c>
      <c r="AY410" t="s">
        <v>2125</v>
      </c>
      <c r="AZ410">
        <v>0.7</v>
      </c>
      <c r="BA410">
        <v>4000</v>
      </c>
      <c r="BB410">
        <v>0.33800000000000002</v>
      </c>
      <c r="BC410">
        <v>0.5</v>
      </c>
      <c r="BD410">
        <v>694.50231963774752</v>
      </c>
      <c r="BE410">
        <f t="shared" si="34"/>
        <v>0.12153790593660581</v>
      </c>
      <c r="BF410" t="s">
        <v>2095</v>
      </c>
    </row>
    <row r="411" spans="1:58">
      <c r="A411" t="s">
        <v>17</v>
      </c>
      <c r="B411">
        <v>531</v>
      </c>
      <c r="C411" t="s">
        <v>2146</v>
      </c>
      <c r="D411" t="s">
        <v>792</v>
      </c>
      <c r="E411" t="s">
        <v>799</v>
      </c>
      <c r="F411" t="s">
        <v>807</v>
      </c>
      <c r="G411" t="s">
        <v>1026</v>
      </c>
      <c r="H411" t="s">
        <v>987</v>
      </c>
      <c r="I411" t="s">
        <v>666</v>
      </c>
      <c r="J411" t="s">
        <v>751</v>
      </c>
      <c r="K411" t="str">
        <f>SpaceTypesTable[[#This Row],[Lighting Standard]]&amp;SpaceTypesTable[[#This Row],[Lighting Primary Space Type]]&amp;SpaceTypesTable[[#This Row],[Lighting Secondary Space Type]]</f>
        <v>ASHRAE 189.1-2009Food PreparationGeneral</v>
      </c>
      <c r="N411">
        <f>VLOOKUP(SpaceTypesTable[[#This Row],[LookupColumn]],InteriorLightingTable[],5,FALSE)</f>
        <v>1.08</v>
      </c>
      <c r="Q411">
        <v>0</v>
      </c>
      <c r="R411">
        <v>0.37</v>
      </c>
      <c r="S411">
        <v>0.2</v>
      </c>
      <c r="T411" t="s">
        <v>1950</v>
      </c>
      <c r="U411" t="s">
        <v>636</v>
      </c>
      <c r="V411" t="s">
        <v>546</v>
      </c>
      <c r="W411" t="s">
        <v>550</v>
      </c>
      <c r="X411" s="70" t="str">
        <f>SpaceTypesTable[[#This Row],[Ventilation Standard]]&amp;SpaceTypesTable[[#This Row],[Ventilation Primary Space Type]]&amp;SpaceTypesTable[[#This Row],[Ventilation Secondary Space Type]]</f>
        <v>ASHRAE 62.1-1999Food and Beverage ServiceKitchens (cooking)</v>
      </c>
      <c r="Y411">
        <f>VLOOKUP(SpaceTypesTable[[#This Row],[Lookup]],VentilationStandardsTable[],6,FALSE)</f>
        <v>0</v>
      </c>
      <c r="Z411">
        <f>VLOOKUP(SpaceTypesTable[[#This Row],[Lookup]],VentilationStandardsTable[],5,FALSE)</f>
        <v>15</v>
      </c>
      <c r="AA411">
        <f>VLOOKUP(SpaceTypesTable[[#This Row],[Lookup]],VentilationStandardsTable[],7,FALSE)</f>
        <v>0</v>
      </c>
      <c r="AB411">
        <v>15.48</v>
      </c>
      <c r="AC411" t="s">
        <v>1972</v>
      </c>
      <c r="AD411" t="s">
        <v>2106</v>
      </c>
      <c r="AE411">
        <v>4.4600000000000001E-2</v>
      </c>
      <c r="AF411" t="s">
        <v>2010</v>
      </c>
      <c r="AG411">
        <v>258.60000000000002</v>
      </c>
      <c r="AH411">
        <v>0.1</v>
      </c>
      <c r="AI411">
        <v>0.2</v>
      </c>
      <c r="AJ411">
        <v>0.7</v>
      </c>
      <c r="AK411" t="s">
        <v>2017</v>
      </c>
      <c r="AL411">
        <v>15.05</v>
      </c>
      <c r="AM411">
        <v>0.25</v>
      </c>
      <c r="AN411">
        <v>0.3</v>
      </c>
      <c r="AO411">
        <v>0.2</v>
      </c>
      <c r="AP411" t="s">
        <v>2094</v>
      </c>
      <c r="AQ411" t="s">
        <v>2073</v>
      </c>
      <c r="AR411" t="s">
        <v>2056</v>
      </c>
      <c r="AS411">
        <v>133</v>
      </c>
      <c r="AT411">
        <v>2325</v>
      </c>
      <c r="AU411">
        <f>IF(SpaceTypesTable[[#This Row],[Peak Flow Rate (gal/h)]]=0,"",SpaceTypesTable[[#This Row],[Peak Flow Rate (gal/h)]]/SpaceTypesTable[[#This Row],[area (ft^2)]])</f>
        <v>5.7204301075268818E-2</v>
      </c>
      <c r="AV411">
        <v>49</v>
      </c>
      <c r="AW411">
        <v>0.2</v>
      </c>
      <c r="AX411">
        <v>0.05</v>
      </c>
      <c r="AY411" t="s">
        <v>2125</v>
      </c>
      <c r="AZ411">
        <v>0.7</v>
      </c>
      <c r="BA411">
        <v>4000</v>
      </c>
      <c r="BB411">
        <v>0.33800000000000002</v>
      </c>
      <c r="BC411">
        <v>0.5</v>
      </c>
      <c r="BD411">
        <v>694.50231963774752</v>
      </c>
      <c r="BE411">
        <f t="shared" si="34"/>
        <v>0.12153790593660581</v>
      </c>
      <c r="BF411" t="s">
        <v>2095</v>
      </c>
    </row>
    <row r="412" spans="1:58">
      <c r="A412" t="s">
        <v>70</v>
      </c>
      <c r="B412">
        <v>278</v>
      </c>
      <c r="C412" t="s">
        <v>2143</v>
      </c>
      <c r="D412" t="s">
        <v>790</v>
      </c>
      <c r="E412" t="s">
        <v>799</v>
      </c>
      <c r="F412" t="s">
        <v>807</v>
      </c>
      <c r="G412" t="s">
        <v>1026</v>
      </c>
      <c r="K412" t="str">
        <f>SpaceTypesTable[[#This Row],[Lighting Standard]]&amp;SpaceTypesTable[[#This Row],[Lighting Primary Space Type]]&amp;SpaceTypesTable[[#This Row],[Lighting Secondary Space Type]]</f>
        <v/>
      </c>
      <c r="N412">
        <v>2.2400000000000002</v>
      </c>
      <c r="Q412">
        <v>0</v>
      </c>
      <c r="R412">
        <v>0.37</v>
      </c>
      <c r="S412">
        <v>0.2</v>
      </c>
      <c r="T412" t="s">
        <v>1950</v>
      </c>
      <c r="U412" t="s">
        <v>636</v>
      </c>
      <c r="V412" t="s">
        <v>546</v>
      </c>
      <c r="W412" t="s">
        <v>550</v>
      </c>
      <c r="X412" s="70" t="str">
        <f>SpaceTypesTable[[#This Row],[Ventilation Standard]]&amp;SpaceTypesTable[[#This Row],[Ventilation Primary Space Type]]&amp;SpaceTypesTable[[#This Row],[Ventilation Secondary Space Type]]</f>
        <v>ASHRAE 62.1-1999Food and Beverage ServiceKitchens (cooking)</v>
      </c>
      <c r="Y412">
        <f>VLOOKUP(SpaceTypesTable[[#This Row],[Lookup]],VentilationStandardsTable[],6,FALSE)</f>
        <v>0</v>
      </c>
      <c r="Z412">
        <f>VLOOKUP(SpaceTypesTable[[#This Row],[Lookup]],VentilationStandardsTable[],5,FALSE)</f>
        <v>15</v>
      </c>
      <c r="AA412">
        <f>VLOOKUP(SpaceTypesTable[[#This Row],[Lookup]],VentilationStandardsTable[],7,FALSE)</f>
        <v>0</v>
      </c>
      <c r="AB412">
        <v>15.48</v>
      </c>
      <c r="AC412" t="s">
        <v>1972</v>
      </c>
      <c r="AD412" t="s">
        <v>2106</v>
      </c>
      <c r="AE412">
        <v>0.22320000000000001</v>
      </c>
      <c r="AF412" t="s">
        <v>2010</v>
      </c>
      <c r="AG412">
        <v>354.9</v>
      </c>
      <c r="AH412">
        <v>0.1</v>
      </c>
      <c r="AI412">
        <v>0.2</v>
      </c>
      <c r="AJ412">
        <v>0.7</v>
      </c>
      <c r="AK412" t="s">
        <v>2017</v>
      </c>
      <c r="AL412">
        <v>20.65</v>
      </c>
      <c r="AM412">
        <v>0.25</v>
      </c>
      <c r="AN412">
        <v>0.3</v>
      </c>
      <c r="AO412">
        <v>0.2</v>
      </c>
      <c r="AP412" t="s">
        <v>2094</v>
      </c>
      <c r="AQ412" t="s">
        <v>2073</v>
      </c>
      <c r="AR412" t="s">
        <v>2056</v>
      </c>
      <c r="AS412">
        <v>133</v>
      </c>
      <c r="AT412">
        <v>2325</v>
      </c>
      <c r="AU412">
        <f>IF(SpaceTypesTable[[#This Row],[Peak Flow Rate (gal/h)]]=0,"",SpaceTypesTable[[#This Row],[Peak Flow Rate (gal/h)]]/SpaceTypesTable[[#This Row],[area (ft^2)]])</f>
        <v>5.7204301075268818E-2</v>
      </c>
      <c r="AV412">
        <v>49</v>
      </c>
      <c r="AW412">
        <v>0.2</v>
      </c>
      <c r="AX412">
        <v>0.05</v>
      </c>
      <c r="AY412" t="s">
        <v>2125</v>
      </c>
      <c r="AZ412">
        <v>0.7</v>
      </c>
      <c r="BA412">
        <v>4000</v>
      </c>
      <c r="BB412">
        <v>0.33800000000000002</v>
      </c>
      <c r="BC412">
        <v>0.5</v>
      </c>
      <c r="BD412">
        <v>694.50231963774752</v>
      </c>
      <c r="BE412">
        <f t="shared" si="34"/>
        <v>0.12153790593660581</v>
      </c>
      <c r="BF412" t="s">
        <v>2095</v>
      </c>
    </row>
    <row r="413" spans="1:58">
      <c r="C413" t="s">
        <v>2213</v>
      </c>
      <c r="D413" t="s">
        <v>790</v>
      </c>
      <c r="E413" t="s">
        <v>797</v>
      </c>
      <c r="F413" t="s">
        <v>807</v>
      </c>
      <c r="G413" t="s">
        <v>1026</v>
      </c>
      <c r="H413" t="s">
        <v>2195</v>
      </c>
      <c r="I413" t="s">
        <v>666</v>
      </c>
      <c r="J413" t="s">
        <v>751</v>
      </c>
      <c r="K413" t="str">
        <f>SpaceTypesTable[[#This Row],[Lighting Standard]]&amp;SpaceTypesTable[[#This Row],[Lighting Primary Space Type]]&amp;SpaceTypesTable[[#This Row],[Lighting Secondary Space Type]]</f>
        <v>ASHRAE 90.1-2010Food PreparationGeneral</v>
      </c>
      <c r="N413">
        <f>VLOOKUP(SpaceTypesTable[[#This Row],[LookupColumn]],InteriorLightingTable[],5,FALSE)</f>
        <v>0.99</v>
      </c>
      <c r="Q413">
        <v>0</v>
      </c>
      <c r="R413">
        <v>0.7</v>
      </c>
      <c r="S413">
        <v>0.2</v>
      </c>
      <c r="T413" t="s">
        <v>1937</v>
      </c>
      <c r="U413" t="s">
        <v>638</v>
      </c>
      <c r="V413" t="s">
        <v>546</v>
      </c>
      <c r="W413" t="s">
        <v>2171</v>
      </c>
      <c r="X413" s="70" t="str">
        <f>SpaceTypesTable[[#This Row],[Ventilation Standard]]&amp;SpaceTypesTable[[#This Row],[Ventilation Primary Space Type]]&amp;SpaceTypesTable[[#This Row],[Ventilation Secondary Space Type]]</f>
        <v>ASHRAE 62.1-2007Food and Beverage ServiceCafeteria/fast food dining</v>
      </c>
      <c r="Y413">
        <f>VLOOKUP(SpaceTypesTable[[#This Row],[Lookup]],VentilationStandardsTable[],6,FALSE)</f>
        <v>0.18</v>
      </c>
      <c r="Z413">
        <f>VLOOKUP(SpaceTypesTable[[#This Row],[Lookup]],VentilationStandardsTable[],5,FALSE)</f>
        <v>7.5</v>
      </c>
      <c r="AA413">
        <f>VLOOKUP(SpaceTypesTable[[#This Row],[Lookup]],VentilationStandardsTable[],7,FALSE)</f>
        <v>0</v>
      </c>
      <c r="AB413">
        <v>5</v>
      </c>
      <c r="AC413" t="s">
        <v>1997</v>
      </c>
      <c r="AD413" t="s">
        <v>1998</v>
      </c>
      <c r="AE413">
        <v>4.4600000000000001E-2</v>
      </c>
      <c r="AF413" t="s">
        <v>1999</v>
      </c>
      <c r="AG413">
        <v>276.72000000000003</v>
      </c>
      <c r="AH413">
        <v>0.1</v>
      </c>
      <c r="AI413">
        <v>0.2</v>
      </c>
      <c r="AJ413">
        <v>0.7</v>
      </c>
      <c r="AK413" t="s">
        <v>2023</v>
      </c>
      <c r="AL413">
        <v>25.500010979193352</v>
      </c>
      <c r="AM413">
        <v>0.25</v>
      </c>
      <c r="AN413">
        <v>0.3</v>
      </c>
      <c r="AO413">
        <v>0.2</v>
      </c>
      <c r="AP413" t="s">
        <v>2024</v>
      </c>
      <c r="AQ413" t="s">
        <v>2071</v>
      </c>
      <c r="AR413" t="s">
        <v>2054</v>
      </c>
      <c r="AS413">
        <v>133</v>
      </c>
      <c r="AT413">
        <v>1501</v>
      </c>
      <c r="AU413">
        <v>8.8607594936708861E-2</v>
      </c>
      <c r="AV413">
        <v>49</v>
      </c>
      <c r="AW413">
        <v>0.2</v>
      </c>
      <c r="AX413">
        <v>0.05</v>
      </c>
      <c r="AY413" t="s">
        <v>2117</v>
      </c>
      <c r="AZ413">
        <v>0.7</v>
      </c>
      <c r="BA413">
        <v>4000</v>
      </c>
      <c r="BB413">
        <v>0.33800000000000002</v>
      </c>
      <c r="BC413">
        <v>0.5</v>
      </c>
      <c r="BD413">
        <v>694.50231963774752</v>
      </c>
      <c r="BE413">
        <v>0.12153790593660581</v>
      </c>
      <c r="BF413" t="s">
        <v>2087</v>
      </c>
    </row>
    <row r="414" spans="1:58">
      <c r="C414" t="s">
        <v>2213</v>
      </c>
      <c r="D414" t="s">
        <v>790</v>
      </c>
      <c r="E414" t="s">
        <v>767</v>
      </c>
      <c r="F414" t="s">
        <v>807</v>
      </c>
      <c r="G414" t="s">
        <v>1026</v>
      </c>
      <c r="H414" t="s">
        <v>2195</v>
      </c>
      <c r="I414" t="s">
        <v>666</v>
      </c>
      <c r="J414" t="s">
        <v>751</v>
      </c>
      <c r="K414" t="str">
        <f>SpaceTypesTable[[#This Row],[Lighting Standard]]&amp;SpaceTypesTable[[#This Row],[Lighting Primary Space Type]]&amp;SpaceTypesTable[[#This Row],[Lighting Secondary Space Type]]</f>
        <v>ASHRAE 90.1-2010Food PreparationGeneral</v>
      </c>
      <c r="N414">
        <f>VLOOKUP(SpaceTypesTable[[#This Row],[LookupColumn]],InteriorLightingTable[],5,FALSE)</f>
        <v>0.99</v>
      </c>
      <c r="Q414">
        <v>0</v>
      </c>
      <c r="R414">
        <v>0.7</v>
      </c>
      <c r="S414">
        <v>0.2</v>
      </c>
      <c r="T414" t="s">
        <v>1938</v>
      </c>
      <c r="U414" t="s">
        <v>638</v>
      </c>
      <c r="V414" t="s">
        <v>546</v>
      </c>
      <c r="W414" t="s">
        <v>2171</v>
      </c>
      <c r="X414" s="70" t="str">
        <f>SpaceTypesTable[[#This Row],[Ventilation Standard]]&amp;SpaceTypesTable[[#This Row],[Ventilation Primary Space Type]]&amp;SpaceTypesTable[[#This Row],[Ventilation Secondary Space Type]]</f>
        <v>ASHRAE 62.1-2007Food and Beverage ServiceCafeteria/fast food dining</v>
      </c>
      <c r="Y414">
        <f>VLOOKUP(SpaceTypesTable[[#This Row],[Lookup]],VentilationStandardsTable[],6,FALSE)</f>
        <v>0.18</v>
      </c>
      <c r="Z414">
        <f>VLOOKUP(SpaceTypesTable[[#This Row],[Lookup]],VentilationStandardsTable[],5,FALSE)</f>
        <v>7.5</v>
      </c>
      <c r="AA414">
        <f>VLOOKUP(SpaceTypesTable[[#This Row],[Lookup]],VentilationStandardsTable[],7,FALSE)</f>
        <v>0</v>
      </c>
      <c r="AB414">
        <v>5</v>
      </c>
      <c r="AC414" t="s">
        <v>1994</v>
      </c>
      <c r="AD414" t="s">
        <v>1995</v>
      </c>
      <c r="AE414">
        <v>4.4600000000000001E-2</v>
      </c>
      <c r="AF414" t="s">
        <v>2000</v>
      </c>
      <c r="AG414">
        <v>70.459999999999994</v>
      </c>
      <c r="AH414">
        <v>0.1</v>
      </c>
      <c r="AI414">
        <v>0.2</v>
      </c>
      <c r="AJ414">
        <v>0.7</v>
      </c>
      <c r="AK414" t="s">
        <v>2022</v>
      </c>
      <c r="AL414">
        <v>5.47</v>
      </c>
      <c r="AM414">
        <v>0.2</v>
      </c>
      <c r="AN414">
        <v>0.5</v>
      </c>
      <c r="AO414">
        <v>0.1</v>
      </c>
      <c r="AP414" t="s">
        <v>2025</v>
      </c>
      <c r="AQ414" t="s">
        <v>2058</v>
      </c>
      <c r="AR414" t="s">
        <v>2059</v>
      </c>
      <c r="AS414">
        <v>150</v>
      </c>
      <c r="AT414">
        <v>10000</v>
      </c>
      <c r="AU414">
        <v>1.4999999999999999E-2</v>
      </c>
      <c r="AV414">
        <v>49</v>
      </c>
      <c r="AW414">
        <v>0.2</v>
      </c>
      <c r="AX414">
        <v>0.05</v>
      </c>
      <c r="AY414" t="s">
        <v>2118</v>
      </c>
      <c r="AZ414">
        <v>0.7</v>
      </c>
      <c r="BA414">
        <v>5300</v>
      </c>
      <c r="BB414">
        <v>0.33800000000000002</v>
      </c>
      <c r="BC414">
        <v>0.502411575562701</v>
      </c>
      <c r="BD414">
        <v>924.65391229905106</v>
      </c>
      <c r="BE414">
        <v>0.12212410162440297</v>
      </c>
      <c r="BF414" t="s">
        <v>2088</v>
      </c>
    </row>
    <row r="415" spans="1:58">
      <c r="C415" t="s">
        <v>2213</v>
      </c>
      <c r="D415" t="s">
        <v>790</v>
      </c>
      <c r="E415" t="s">
        <v>798</v>
      </c>
      <c r="F415" t="s">
        <v>807</v>
      </c>
      <c r="G415" t="s">
        <v>1026</v>
      </c>
      <c r="H415" t="s">
        <v>2195</v>
      </c>
      <c r="I415" t="s">
        <v>666</v>
      </c>
      <c r="J415" t="s">
        <v>751</v>
      </c>
      <c r="K415" t="str">
        <f>SpaceTypesTable[[#This Row],[Lighting Standard]]&amp;SpaceTypesTable[[#This Row],[Lighting Primary Space Type]]&amp;SpaceTypesTable[[#This Row],[Lighting Secondary Space Type]]</f>
        <v>ASHRAE 90.1-2010Food PreparationGeneral</v>
      </c>
      <c r="N415">
        <f>VLOOKUP(SpaceTypesTable[[#This Row],[LookupColumn]],InteriorLightingTable[],5,FALSE)</f>
        <v>0.99</v>
      </c>
      <c r="Q415">
        <v>0</v>
      </c>
      <c r="R415">
        <v>0.7</v>
      </c>
      <c r="S415">
        <v>0.2</v>
      </c>
      <c r="T415" t="s">
        <v>1939</v>
      </c>
      <c r="U415" t="s">
        <v>638</v>
      </c>
      <c r="V415" t="s">
        <v>546</v>
      </c>
      <c r="W415" t="s">
        <v>2171</v>
      </c>
      <c r="X415" s="70" t="str">
        <f>SpaceTypesTable[[#This Row],[Ventilation Standard]]&amp;SpaceTypesTable[[#This Row],[Ventilation Primary Space Type]]&amp;SpaceTypesTable[[#This Row],[Ventilation Secondary Space Type]]</f>
        <v>ASHRAE 62.1-2007Food and Beverage ServiceCafeteria/fast food dining</v>
      </c>
      <c r="Y415">
        <f>VLOOKUP(SpaceTypesTable[[#This Row],[Lookup]],VentilationStandardsTable[],6,FALSE)</f>
        <v>0.18</v>
      </c>
      <c r="Z415">
        <f>VLOOKUP(SpaceTypesTable[[#This Row],[Lookup]],VentilationStandardsTable[],5,FALSE)</f>
        <v>7.5</v>
      </c>
      <c r="AA415">
        <f>VLOOKUP(SpaceTypesTable[[#This Row],[Lookup]],VentilationStandardsTable[],7,FALSE)</f>
        <v>0</v>
      </c>
      <c r="AB415">
        <v>5</v>
      </c>
      <c r="AC415" t="s">
        <v>1991</v>
      </c>
      <c r="AD415" t="s">
        <v>1992</v>
      </c>
      <c r="AE415">
        <v>4.4600000000000001E-2</v>
      </c>
      <c r="AF415" t="s">
        <v>2001</v>
      </c>
      <c r="AG415">
        <v>373.8</v>
      </c>
      <c r="AH415">
        <v>0.1</v>
      </c>
      <c r="AI415">
        <v>0.2</v>
      </c>
      <c r="AJ415">
        <v>0.7</v>
      </c>
      <c r="AK415" t="s">
        <v>2020</v>
      </c>
      <c r="AL415">
        <v>24.16</v>
      </c>
      <c r="AM415">
        <v>0.2</v>
      </c>
      <c r="AN415">
        <v>0.5</v>
      </c>
      <c r="AO415">
        <v>0.1</v>
      </c>
      <c r="AP415" t="s">
        <v>2089</v>
      </c>
      <c r="AQ415" t="s">
        <v>2136</v>
      </c>
      <c r="AR415" t="s">
        <v>2137</v>
      </c>
      <c r="AS415">
        <v>133</v>
      </c>
      <c r="AT415">
        <v>1112</v>
      </c>
      <c r="AU415">
        <v>0.1196043165467626</v>
      </c>
      <c r="AV415">
        <v>49</v>
      </c>
      <c r="AW415">
        <v>0.2</v>
      </c>
      <c r="AX415">
        <v>0.05</v>
      </c>
      <c r="AY415" t="s">
        <v>2128</v>
      </c>
      <c r="AZ415">
        <v>0.7</v>
      </c>
      <c r="BA415">
        <v>4000</v>
      </c>
      <c r="BB415">
        <v>0.33800000000000002</v>
      </c>
      <c r="BC415">
        <v>0.502411575562701</v>
      </c>
      <c r="BD415">
        <v>697.85200928230267</v>
      </c>
      <c r="BE415">
        <v>0.12212410162440296</v>
      </c>
      <c r="BF415" t="s">
        <v>2090</v>
      </c>
    </row>
    <row r="416" spans="1:58">
      <c r="C416" t="s">
        <v>2213</v>
      </c>
      <c r="D416" t="s">
        <v>790</v>
      </c>
      <c r="E416" t="s">
        <v>796</v>
      </c>
      <c r="F416" t="s">
        <v>807</v>
      </c>
      <c r="G416" t="s">
        <v>1026</v>
      </c>
      <c r="H416" t="s">
        <v>2195</v>
      </c>
      <c r="I416" t="s">
        <v>666</v>
      </c>
      <c r="J416" t="s">
        <v>751</v>
      </c>
      <c r="K416" t="str">
        <f>SpaceTypesTable[[#This Row],[Lighting Standard]]&amp;SpaceTypesTable[[#This Row],[Lighting Primary Space Type]]&amp;SpaceTypesTable[[#This Row],[Lighting Secondary Space Type]]</f>
        <v>ASHRAE 90.1-2010Food PreparationGeneral</v>
      </c>
      <c r="N416">
        <f>VLOOKUP(SpaceTypesTable[[#This Row],[LookupColumn]],InteriorLightingTable[],5,FALSE)</f>
        <v>0.99</v>
      </c>
      <c r="Q416">
        <v>0</v>
      </c>
      <c r="R416">
        <v>0.37</v>
      </c>
      <c r="S416">
        <v>0.2</v>
      </c>
      <c r="T416" t="s">
        <v>1947</v>
      </c>
      <c r="U416" t="s">
        <v>638</v>
      </c>
      <c r="V416" t="s">
        <v>546</v>
      </c>
      <c r="W416" t="s">
        <v>2171</v>
      </c>
      <c r="X416" s="70" t="str">
        <f>SpaceTypesTable[[#This Row],[Ventilation Standard]]&amp;SpaceTypesTable[[#This Row],[Ventilation Primary Space Type]]&amp;SpaceTypesTable[[#This Row],[Ventilation Secondary Space Type]]</f>
        <v>ASHRAE 62.1-2007Food and Beverage ServiceCafeteria/fast food dining</v>
      </c>
      <c r="Y416">
        <f>VLOOKUP(SpaceTypesTable[[#This Row],[Lookup]],VentilationStandardsTable[],6,FALSE)</f>
        <v>0.18</v>
      </c>
      <c r="Z416">
        <f>VLOOKUP(SpaceTypesTable[[#This Row],[Lookup]],VentilationStandardsTable[],5,FALSE)</f>
        <v>7.5</v>
      </c>
      <c r="AA416">
        <f>VLOOKUP(SpaceTypesTable[[#This Row],[Lookup]],VentilationStandardsTable[],7,FALSE)</f>
        <v>0</v>
      </c>
      <c r="AB416">
        <v>13.93</v>
      </c>
      <c r="AC416" t="s">
        <v>1978</v>
      </c>
      <c r="AD416" t="s">
        <v>2103</v>
      </c>
      <c r="AE416">
        <v>4.4600000000000001E-2</v>
      </c>
      <c r="AF416" t="s">
        <v>2007</v>
      </c>
      <c r="AG416">
        <v>220.5</v>
      </c>
      <c r="AH416">
        <v>0.1</v>
      </c>
      <c r="AI416">
        <v>0.2</v>
      </c>
      <c r="AJ416">
        <v>0.7</v>
      </c>
      <c r="AK416" t="s">
        <v>2019</v>
      </c>
      <c r="AL416">
        <v>13.130000000000003</v>
      </c>
      <c r="AM416">
        <v>0.25</v>
      </c>
      <c r="AN416">
        <v>0.3</v>
      </c>
      <c r="AO416">
        <v>0.2</v>
      </c>
      <c r="AP416" t="s">
        <v>2091</v>
      </c>
      <c r="AQ416" t="s">
        <v>2083</v>
      </c>
      <c r="AR416" t="s">
        <v>2113</v>
      </c>
      <c r="AS416">
        <v>100</v>
      </c>
      <c r="AT416">
        <v>1808</v>
      </c>
      <c r="AU416">
        <v>5.5309734513274339E-2</v>
      </c>
      <c r="AV416">
        <v>49</v>
      </c>
      <c r="AW416">
        <v>0.2</v>
      </c>
      <c r="AX416">
        <v>0.05</v>
      </c>
      <c r="AY416" t="s">
        <v>2122</v>
      </c>
      <c r="AZ416">
        <v>0.7</v>
      </c>
      <c r="BA416">
        <v>3300</v>
      </c>
      <c r="BB416">
        <v>0.33800000000000002</v>
      </c>
      <c r="BC416">
        <v>0.5</v>
      </c>
      <c r="BD416">
        <v>572.96441370114178</v>
      </c>
      <c r="BE416">
        <v>0.12153790593660582</v>
      </c>
      <c r="BF416" t="s">
        <v>2092</v>
      </c>
    </row>
    <row r="417" spans="1:58">
      <c r="C417" t="s">
        <v>2213</v>
      </c>
      <c r="D417" t="s">
        <v>790</v>
      </c>
      <c r="E417" t="s">
        <v>800</v>
      </c>
      <c r="F417" t="s">
        <v>807</v>
      </c>
      <c r="G417" t="s">
        <v>1026</v>
      </c>
      <c r="H417" t="s">
        <v>2195</v>
      </c>
      <c r="I417" t="s">
        <v>666</v>
      </c>
      <c r="J417" t="s">
        <v>751</v>
      </c>
      <c r="K417" t="str">
        <f>SpaceTypesTable[[#This Row],[Lighting Standard]]&amp;SpaceTypesTable[[#This Row],[Lighting Primary Space Type]]&amp;SpaceTypesTable[[#This Row],[Lighting Secondary Space Type]]</f>
        <v>ASHRAE 90.1-2010Food PreparationGeneral</v>
      </c>
      <c r="N417">
        <f>VLOOKUP(SpaceTypesTable[[#This Row],[LookupColumn]],InteriorLightingTable[],5,FALSE)</f>
        <v>0.99</v>
      </c>
      <c r="Q417">
        <v>0</v>
      </c>
      <c r="R417">
        <v>0.7</v>
      </c>
      <c r="S417">
        <v>0.2</v>
      </c>
      <c r="T417" t="s">
        <v>1948</v>
      </c>
      <c r="U417" t="s">
        <v>638</v>
      </c>
      <c r="V417" t="s">
        <v>546</v>
      </c>
      <c r="W417" t="s">
        <v>2171</v>
      </c>
      <c r="X417" s="70" t="str">
        <f>SpaceTypesTable[[#This Row],[Ventilation Standard]]&amp;SpaceTypesTable[[#This Row],[Ventilation Primary Space Type]]&amp;SpaceTypesTable[[#This Row],[Ventilation Secondary Space Type]]</f>
        <v>ASHRAE 62.1-2007Food and Beverage ServiceCafeteria/fast food dining</v>
      </c>
      <c r="Y417">
        <f>VLOOKUP(SpaceTypesTable[[#This Row],[Lookup]],VentilationStandardsTable[],6,FALSE)</f>
        <v>0.18</v>
      </c>
      <c r="Z417">
        <f>VLOOKUP(SpaceTypesTable[[#This Row],[Lookup]],VentilationStandardsTable[],5,FALSE)</f>
        <v>7.5</v>
      </c>
      <c r="AA417">
        <f>VLOOKUP(SpaceTypesTable[[#This Row],[Lookup]],VentilationStandardsTable[],7,FALSE)</f>
        <v>0</v>
      </c>
      <c r="AB417">
        <v>5</v>
      </c>
      <c r="AC417" t="s">
        <v>1977</v>
      </c>
      <c r="AD417" t="s">
        <v>2104</v>
      </c>
      <c r="AE417">
        <v>4.4600000000000001E-2</v>
      </c>
      <c r="AF417" t="s">
        <v>2008</v>
      </c>
      <c r="AG417">
        <v>298.60000000000002</v>
      </c>
      <c r="AH417">
        <v>0.1</v>
      </c>
      <c r="AI417">
        <v>0.2</v>
      </c>
      <c r="AJ417">
        <v>0.7</v>
      </c>
      <c r="AK417" t="s">
        <v>2018</v>
      </c>
      <c r="AL417">
        <v>20.400008783354682</v>
      </c>
      <c r="AM417">
        <v>0.25</v>
      </c>
      <c r="AN417">
        <v>0.3</v>
      </c>
      <c r="AO417">
        <v>0.3</v>
      </c>
      <c r="AP417" t="s">
        <v>2065</v>
      </c>
      <c r="AQ417" t="s">
        <v>2072</v>
      </c>
      <c r="AR417" t="s">
        <v>2055</v>
      </c>
      <c r="AS417">
        <v>40</v>
      </c>
      <c r="AT417">
        <v>1250</v>
      </c>
      <c r="AU417">
        <v>3.2000000000000001E-2</v>
      </c>
      <c r="AV417">
        <v>49</v>
      </c>
      <c r="AW417">
        <v>0.2</v>
      </c>
      <c r="AX417">
        <v>0.05</v>
      </c>
      <c r="AY417" t="s">
        <v>2123</v>
      </c>
      <c r="AZ417">
        <v>0.7</v>
      </c>
      <c r="BA417">
        <v>3300</v>
      </c>
      <c r="BB417">
        <v>0.33800000000000002</v>
      </c>
      <c r="BC417">
        <v>0.502411575562701</v>
      </c>
      <c r="BD417">
        <v>575.72790765789978</v>
      </c>
      <c r="BE417">
        <v>0.12212410162440297</v>
      </c>
      <c r="BF417" t="s">
        <v>2093</v>
      </c>
    </row>
    <row r="418" spans="1:58">
      <c r="C418" t="s">
        <v>2213</v>
      </c>
      <c r="D418" t="s">
        <v>790</v>
      </c>
      <c r="E418" t="s">
        <v>799</v>
      </c>
      <c r="F418" t="s">
        <v>807</v>
      </c>
      <c r="G418" t="s">
        <v>1026</v>
      </c>
      <c r="H418" t="s">
        <v>2195</v>
      </c>
      <c r="I418" t="s">
        <v>666</v>
      </c>
      <c r="J418" t="s">
        <v>751</v>
      </c>
      <c r="K418" t="str">
        <f>SpaceTypesTable[[#This Row],[Lighting Standard]]&amp;SpaceTypesTable[[#This Row],[Lighting Primary Space Type]]&amp;SpaceTypesTable[[#This Row],[Lighting Secondary Space Type]]</f>
        <v>ASHRAE 90.1-2010Food PreparationGeneral</v>
      </c>
      <c r="N418">
        <f>VLOOKUP(SpaceTypesTable[[#This Row],[LookupColumn]],InteriorLightingTable[],5,FALSE)</f>
        <v>0.99</v>
      </c>
      <c r="Q418">
        <v>0</v>
      </c>
      <c r="R418">
        <v>0.37</v>
      </c>
      <c r="S418">
        <v>0.2</v>
      </c>
      <c r="T418" t="s">
        <v>1950</v>
      </c>
      <c r="U418" t="s">
        <v>638</v>
      </c>
      <c r="V418" t="s">
        <v>546</v>
      </c>
      <c r="W418" t="s">
        <v>2171</v>
      </c>
      <c r="X418" s="70" t="str">
        <f>SpaceTypesTable[[#This Row],[Ventilation Standard]]&amp;SpaceTypesTable[[#This Row],[Ventilation Primary Space Type]]&amp;SpaceTypesTable[[#This Row],[Ventilation Secondary Space Type]]</f>
        <v>ASHRAE 62.1-2007Food and Beverage ServiceCafeteria/fast food dining</v>
      </c>
      <c r="Y418">
        <f>VLOOKUP(SpaceTypesTable[[#This Row],[Lookup]],VentilationStandardsTable[],6,FALSE)</f>
        <v>0.18</v>
      </c>
      <c r="Z418">
        <f>VLOOKUP(SpaceTypesTable[[#This Row],[Lookup]],VentilationStandardsTable[],5,FALSE)</f>
        <v>7.5</v>
      </c>
      <c r="AA418">
        <f>VLOOKUP(SpaceTypesTable[[#This Row],[Lookup]],VentilationStandardsTable[],7,FALSE)</f>
        <v>0</v>
      </c>
      <c r="AB418">
        <v>15.48</v>
      </c>
      <c r="AC418" t="s">
        <v>1972</v>
      </c>
      <c r="AD418" t="s">
        <v>2106</v>
      </c>
      <c r="AE418">
        <v>4.4600000000000001E-2</v>
      </c>
      <c r="AF418" t="s">
        <v>2010</v>
      </c>
      <c r="AG418">
        <v>258.60000000000002</v>
      </c>
      <c r="AH418">
        <v>0.1</v>
      </c>
      <c r="AI418">
        <v>0.2</v>
      </c>
      <c r="AJ418">
        <v>0.7</v>
      </c>
      <c r="AK418" t="s">
        <v>2017</v>
      </c>
      <c r="AL418">
        <v>15.05</v>
      </c>
      <c r="AM418">
        <v>0.25</v>
      </c>
      <c r="AN418">
        <v>0.3</v>
      </c>
      <c r="AO418">
        <v>0.2</v>
      </c>
      <c r="AP418" t="s">
        <v>2094</v>
      </c>
      <c r="AQ418" t="s">
        <v>2073</v>
      </c>
      <c r="AR418" t="s">
        <v>2056</v>
      </c>
      <c r="AS418">
        <v>133</v>
      </c>
      <c r="AT418">
        <v>2325</v>
      </c>
      <c r="AU418">
        <v>5.7204301075268818E-2</v>
      </c>
      <c r="AV418">
        <v>49</v>
      </c>
      <c r="AW418">
        <v>0.2</v>
      </c>
      <c r="AX418">
        <v>0.05</v>
      </c>
      <c r="AY418" t="s">
        <v>2125</v>
      </c>
      <c r="AZ418">
        <v>0.7</v>
      </c>
      <c r="BA418">
        <v>4000</v>
      </c>
      <c r="BB418">
        <v>0.33800000000000002</v>
      </c>
      <c r="BC418">
        <v>0.5</v>
      </c>
      <c r="BD418">
        <v>694.50231963774752</v>
      </c>
      <c r="BE418">
        <v>0.12153790593660581</v>
      </c>
      <c r="BF418" t="s">
        <v>2095</v>
      </c>
    </row>
    <row r="419" spans="1:58">
      <c r="A419" t="s">
        <v>279</v>
      </c>
      <c r="B419">
        <v>154</v>
      </c>
      <c r="C419" t="s">
        <v>2144</v>
      </c>
      <c r="D419" t="s">
        <v>790</v>
      </c>
      <c r="E419" t="s">
        <v>767</v>
      </c>
      <c r="F419" t="s">
        <v>815</v>
      </c>
      <c r="G419" t="s">
        <v>1031</v>
      </c>
      <c r="K419" t="str">
        <f>SpaceTypesTable[[#This Row],[Lighting Standard]]&amp;SpaceTypesTable[[#This Row],[Lighting Primary Space Type]]&amp;SpaceTypesTable[[#This Row],[Lighting Secondary Space Type]]</f>
        <v/>
      </c>
      <c r="N419">
        <v>2.1</v>
      </c>
      <c r="Q419">
        <v>0</v>
      </c>
      <c r="R419">
        <v>0.7</v>
      </c>
      <c r="S419">
        <v>0.2</v>
      </c>
      <c r="T419" t="s">
        <v>1938</v>
      </c>
      <c r="U419" t="s">
        <v>636</v>
      </c>
      <c r="V419" t="s">
        <v>617</v>
      </c>
      <c r="W419" t="s">
        <v>619</v>
      </c>
      <c r="X419" s="70" t="str">
        <f>SpaceTypesTable[[#This Row],[Ventilation Standard]]&amp;SpaceTypesTable[[#This Row],[Ventilation Primary Space Type]]&amp;SpaceTypesTable[[#This Row],[Ventilation Secondary Space Type]]</f>
        <v>ASHRAE 62.1-1999EducationLaboratories</v>
      </c>
      <c r="Y419">
        <f>VLOOKUP(SpaceTypesTable[[#This Row],[Lookup]],VentilationStandardsTable[],6,FALSE)</f>
        <v>0</v>
      </c>
      <c r="Z419">
        <f>VLOOKUP(SpaceTypesTable[[#This Row],[Lookup]],VentilationStandardsTable[],5,FALSE)</f>
        <v>20</v>
      </c>
      <c r="AA419">
        <f>VLOOKUP(SpaceTypesTable[[#This Row],[Lookup]],VentilationStandardsTable[],7,FALSE)</f>
        <v>0</v>
      </c>
      <c r="AB419">
        <v>5</v>
      </c>
      <c r="AC419" t="s">
        <v>1994</v>
      </c>
      <c r="AD419" t="s">
        <v>1995</v>
      </c>
      <c r="AE419">
        <v>0.22320000000000001</v>
      </c>
      <c r="AF419" t="s">
        <v>2000</v>
      </c>
      <c r="AH419" t="s">
        <v>997</v>
      </c>
      <c r="AI419" t="s">
        <v>997</v>
      </c>
      <c r="AJ419" t="s">
        <v>997</v>
      </c>
      <c r="AL419">
        <v>4</v>
      </c>
      <c r="AM419">
        <v>0</v>
      </c>
      <c r="AN419">
        <v>0.5</v>
      </c>
      <c r="AO419">
        <v>0</v>
      </c>
      <c r="AP419" t="s">
        <v>2025</v>
      </c>
      <c r="AQ419" t="s">
        <v>2058</v>
      </c>
      <c r="AR419" t="s">
        <v>2059</v>
      </c>
      <c r="AS419">
        <v>2</v>
      </c>
      <c r="AT419">
        <v>2850</v>
      </c>
      <c r="AU419">
        <f>IF(SpaceTypesTable[[#This Row],[Peak Flow Rate (gal/h)]]=0,"",SpaceTypesTable[[#This Row],[Peak Flow Rate (gal/h)]]/SpaceTypesTable[[#This Row],[area (ft^2)]])</f>
        <v>7.0175438596491223E-4</v>
      </c>
      <c r="AV419">
        <v>49</v>
      </c>
      <c r="AW419">
        <v>0.2</v>
      </c>
      <c r="AX419">
        <v>0.05</v>
      </c>
      <c r="AY419" t="s">
        <v>2119</v>
      </c>
      <c r="BE419" t="str">
        <f t="shared" ref="BE419:BE424" si="37">IF(ISBLANK(BD419),"",BD419/(BA419/AZ419))</f>
        <v/>
      </c>
    </row>
    <row r="420" spans="1:58">
      <c r="A420" t="s">
        <v>502</v>
      </c>
      <c r="B420">
        <v>475</v>
      </c>
      <c r="C420" t="s">
        <v>2145</v>
      </c>
      <c r="D420" t="s">
        <v>790</v>
      </c>
      <c r="E420" t="s">
        <v>767</v>
      </c>
      <c r="F420" t="s">
        <v>815</v>
      </c>
      <c r="G420" t="s">
        <v>1031</v>
      </c>
      <c r="H420" t="s">
        <v>745</v>
      </c>
      <c r="I420" t="s">
        <v>773</v>
      </c>
      <c r="J420" t="s">
        <v>751</v>
      </c>
      <c r="K420" t="str">
        <f>SpaceTypesTable[[#This Row],[Lighting Standard]]&amp;SpaceTypesTable[[#This Row],[Lighting Primary Space Type]]&amp;SpaceTypesTable[[#This Row],[Lighting Secondary Space Type]]</f>
        <v>ASHRAE 90.1-2004LaboratoryGeneral</v>
      </c>
      <c r="N420">
        <f>VLOOKUP(SpaceTypesTable[[#This Row],[LookupColumn]],InteriorLightingTable[],5,FALSE)</f>
        <v>1.4</v>
      </c>
      <c r="Q420">
        <v>0</v>
      </c>
      <c r="R420">
        <v>0.7</v>
      </c>
      <c r="S420">
        <v>0.2</v>
      </c>
      <c r="T420" t="s">
        <v>1938</v>
      </c>
      <c r="U420" t="s">
        <v>636</v>
      </c>
      <c r="V420" t="s">
        <v>617</v>
      </c>
      <c r="W420" t="s">
        <v>619</v>
      </c>
      <c r="X420" s="70" t="str">
        <f>SpaceTypesTable[[#This Row],[Ventilation Standard]]&amp;SpaceTypesTable[[#This Row],[Ventilation Primary Space Type]]&amp;SpaceTypesTable[[#This Row],[Ventilation Secondary Space Type]]</f>
        <v>ASHRAE 62.1-1999EducationLaboratories</v>
      </c>
      <c r="Y420">
        <f>VLOOKUP(SpaceTypesTable[[#This Row],[Lookup]],VentilationStandardsTable[],6,FALSE)</f>
        <v>0</v>
      </c>
      <c r="Z420">
        <f>VLOOKUP(SpaceTypesTable[[#This Row],[Lookup]],VentilationStandardsTable[],5,FALSE)</f>
        <v>20</v>
      </c>
      <c r="AA420">
        <f>VLOOKUP(SpaceTypesTable[[#This Row],[Lookup]],VentilationStandardsTable[],7,FALSE)</f>
        <v>0</v>
      </c>
      <c r="AB420">
        <v>5</v>
      </c>
      <c r="AC420" t="s">
        <v>1994</v>
      </c>
      <c r="AD420" t="s">
        <v>1995</v>
      </c>
      <c r="AE420">
        <v>5.9499999999999997E-2</v>
      </c>
      <c r="AF420" t="s">
        <v>2000</v>
      </c>
      <c r="AH420" t="s">
        <v>997</v>
      </c>
      <c r="AI420" t="s">
        <v>997</v>
      </c>
      <c r="AJ420" t="s">
        <v>997</v>
      </c>
      <c r="AL420">
        <v>4</v>
      </c>
      <c r="AM420">
        <v>0</v>
      </c>
      <c r="AN420">
        <v>0.5</v>
      </c>
      <c r="AO420">
        <v>0</v>
      </c>
      <c r="AP420" t="s">
        <v>2025</v>
      </c>
      <c r="AQ420" t="s">
        <v>2058</v>
      </c>
      <c r="AR420" t="s">
        <v>2059</v>
      </c>
      <c r="AS420">
        <v>2</v>
      </c>
      <c r="AT420">
        <v>2850</v>
      </c>
      <c r="AU420">
        <f>IF(SpaceTypesTable[[#This Row],[Peak Flow Rate (gal/h)]]=0,"",SpaceTypesTable[[#This Row],[Peak Flow Rate (gal/h)]]/SpaceTypesTable[[#This Row],[area (ft^2)]])</f>
        <v>7.0175438596491223E-4</v>
      </c>
      <c r="AV420">
        <v>49</v>
      </c>
      <c r="AW420">
        <v>0.2</v>
      </c>
      <c r="AX420">
        <v>0.05</v>
      </c>
      <c r="AY420" t="s">
        <v>2119</v>
      </c>
      <c r="BE420" t="str">
        <f t="shared" si="37"/>
        <v/>
      </c>
    </row>
    <row r="421" spans="1:58">
      <c r="A421" t="s">
        <v>283</v>
      </c>
      <c r="B421">
        <v>85</v>
      </c>
      <c r="C421" t="s">
        <v>2146</v>
      </c>
      <c r="D421" t="s">
        <v>791</v>
      </c>
      <c r="E421" t="s">
        <v>767</v>
      </c>
      <c r="F421" t="s">
        <v>815</v>
      </c>
      <c r="G421" t="s">
        <v>1031</v>
      </c>
      <c r="H421" t="s">
        <v>987</v>
      </c>
      <c r="I421" t="s">
        <v>773</v>
      </c>
      <c r="J421" t="s">
        <v>751</v>
      </c>
      <c r="K421" t="str">
        <f>SpaceTypesTable[[#This Row],[Lighting Standard]]&amp;SpaceTypesTable[[#This Row],[Lighting Primary Space Type]]&amp;SpaceTypesTable[[#This Row],[Lighting Secondary Space Type]]</f>
        <v>ASHRAE 189.1-2009LaboratoryGeneral</v>
      </c>
      <c r="N421">
        <f>VLOOKUP(SpaceTypesTable[[#This Row],[LookupColumn]],InteriorLightingTable[],5,FALSE)</f>
        <v>1.26</v>
      </c>
      <c r="Q421">
        <v>0</v>
      </c>
      <c r="R421">
        <v>0.7</v>
      </c>
      <c r="S421">
        <v>0.2</v>
      </c>
      <c r="T421" t="s">
        <v>1938</v>
      </c>
      <c r="U421" t="s">
        <v>636</v>
      </c>
      <c r="V421" t="s">
        <v>617</v>
      </c>
      <c r="W421" t="s">
        <v>619</v>
      </c>
      <c r="X421" s="70" t="str">
        <f>SpaceTypesTable[[#This Row],[Ventilation Standard]]&amp;SpaceTypesTable[[#This Row],[Ventilation Primary Space Type]]&amp;SpaceTypesTable[[#This Row],[Ventilation Secondary Space Type]]</f>
        <v>ASHRAE 62.1-1999EducationLaboratories</v>
      </c>
      <c r="Y421">
        <f>VLOOKUP(SpaceTypesTable[[#This Row],[Lookup]],VentilationStandardsTable[],6,FALSE)</f>
        <v>0</v>
      </c>
      <c r="Z421">
        <f>VLOOKUP(SpaceTypesTable[[#This Row],[Lookup]],VentilationStandardsTable[],5,FALSE)</f>
        <v>20</v>
      </c>
      <c r="AA421">
        <f>VLOOKUP(SpaceTypesTable[[#This Row],[Lookup]],VentilationStandardsTable[],7,FALSE)</f>
        <v>0</v>
      </c>
      <c r="AB421">
        <v>5</v>
      </c>
      <c r="AC421" t="s">
        <v>1994</v>
      </c>
      <c r="AD421" t="s">
        <v>1995</v>
      </c>
      <c r="AE421">
        <v>5.9499999999999997E-2</v>
      </c>
      <c r="AF421" t="s">
        <v>2000</v>
      </c>
      <c r="AH421" t="s">
        <v>997</v>
      </c>
      <c r="AI421" t="s">
        <v>997</v>
      </c>
      <c r="AJ421" t="s">
        <v>997</v>
      </c>
      <c r="AL421">
        <v>3.22</v>
      </c>
      <c r="AM421">
        <v>0</v>
      </c>
      <c r="AN421">
        <v>0.5</v>
      </c>
      <c r="AO421">
        <v>0</v>
      </c>
      <c r="AP421" t="s">
        <v>2025</v>
      </c>
      <c r="AQ421" t="s">
        <v>2058</v>
      </c>
      <c r="AR421" t="s">
        <v>2059</v>
      </c>
      <c r="AS421">
        <v>2</v>
      </c>
      <c r="AT421">
        <v>2850</v>
      </c>
      <c r="AU421">
        <f>IF(SpaceTypesTable[[#This Row],[Peak Flow Rate (gal/h)]]=0,"",SpaceTypesTable[[#This Row],[Peak Flow Rate (gal/h)]]/SpaceTypesTable[[#This Row],[area (ft^2)]])</f>
        <v>7.0175438596491223E-4</v>
      </c>
      <c r="AV421">
        <v>49</v>
      </c>
      <c r="AW421">
        <v>0.2</v>
      </c>
      <c r="AX421">
        <v>0.05</v>
      </c>
      <c r="AY421" t="s">
        <v>2119</v>
      </c>
      <c r="BE421" t="str">
        <f t="shared" si="37"/>
        <v/>
      </c>
    </row>
    <row r="422" spans="1:58">
      <c r="A422" t="s">
        <v>251</v>
      </c>
      <c r="B422">
        <v>22</v>
      </c>
      <c r="C422" t="s">
        <v>2146</v>
      </c>
      <c r="D422" t="s">
        <v>792</v>
      </c>
      <c r="E422" t="s">
        <v>767</v>
      </c>
      <c r="F422" t="s">
        <v>815</v>
      </c>
      <c r="G422" t="s">
        <v>1031</v>
      </c>
      <c r="H422" t="s">
        <v>987</v>
      </c>
      <c r="I422" t="s">
        <v>773</v>
      </c>
      <c r="J422" t="s">
        <v>751</v>
      </c>
      <c r="K422" t="str">
        <f>SpaceTypesTable[[#This Row],[Lighting Standard]]&amp;SpaceTypesTable[[#This Row],[Lighting Primary Space Type]]&amp;SpaceTypesTable[[#This Row],[Lighting Secondary Space Type]]</f>
        <v>ASHRAE 189.1-2009LaboratoryGeneral</v>
      </c>
      <c r="N422">
        <f>VLOOKUP(SpaceTypesTable[[#This Row],[LookupColumn]],InteriorLightingTable[],5,FALSE)</f>
        <v>1.26</v>
      </c>
      <c r="Q422">
        <v>0</v>
      </c>
      <c r="R422">
        <v>0.7</v>
      </c>
      <c r="S422">
        <v>0.2</v>
      </c>
      <c r="T422" t="s">
        <v>1938</v>
      </c>
      <c r="U422" t="s">
        <v>636</v>
      </c>
      <c r="V422" t="s">
        <v>617</v>
      </c>
      <c r="W422" t="s">
        <v>619</v>
      </c>
      <c r="X422" s="70" t="str">
        <f>SpaceTypesTable[[#This Row],[Ventilation Standard]]&amp;SpaceTypesTable[[#This Row],[Ventilation Primary Space Type]]&amp;SpaceTypesTable[[#This Row],[Ventilation Secondary Space Type]]</f>
        <v>ASHRAE 62.1-1999EducationLaboratories</v>
      </c>
      <c r="Y422">
        <f>VLOOKUP(SpaceTypesTable[[#This Row],[Lookup]],VentilationStandardsTable[],6,FALSE)</f>
        <v>0</v>
      </c>
      <c r="Z422">
        <f>VLOOKUP(SpaceTypesTable[[#This Row],[Lookup]],VentilationStandardsTable[],5,FALSE)</f>
        <v>20</v>
      </c>
      <c r="AA422">
        <f>VLOOKUP(SpaceTypesTable[[#This Row],[Lookup]],VentilationStandardsTable[],7,FALSE)</f>
        <v>0</v>
      </c>
      <c r="AB422">
        <v>5</v>
      </c>
      <c r="AC422" t="s">
        <v>1994</v>
      </c>
      <c r="AD422" t="s">
        <v>1995</v>
      </c>
      <c r="AE422">
        <v>4.4600000000000001E-2</v>
      </c>
      <c r="AF422" t="s">
        <v>2000</v>
      </c>
      <c r="AH422" t="s">
        <v>997</v>
      </c>
      <c r="AI422" t="s">
        <v>997</v>
      </c>
      <c r="AJ422" t="s">
        <v>997</v>
      </c>
      <c r="AL422">
        <v>3.22</v>
      </c>
      <c r="AM422">
        <v>0</v>
      </c>
      <c r="AN422">
        <v>0.5</v>
      </c>
      <c r="AO422">
        <v>0</v>
      </c>
      <c r="AP422" t="s">
        <v>2025</v>
      </c>
      <c r="AQ422" t="s">
        <v>2058</v>
      </c>
      <c r="AR422" t="s">
        <v>2059</v>
      </c>
      <c r="AS422">
        <v>2</v>
      </c>
      <c r="AT422">
        <v>2850</v>
      </c>
      <c r="AU422">
        <f>IF(SpaceTypesTable[[#This Row],[Peak Flow Rate (gal/h)]]=0,"",SpaceTypesTable[[#This Row],[Peak Flow Rate (gal/h)]]/SpaceTypesTable[[#This Row],[area (ft^2)]])</f>
        <v>7.0175438596491223E-4</v>
      </c>
      <c r="AV422">
        <v>49</v>
      </c>
      <c r="AW422">
        <v>0.2</v>
      </c>
      <c r="AX422">
        <v>0.05</v>
      </c>
      <c r="AY422" t="s">
        <v>2119</v>
      </c>
      <c r="BE422" t="str">
        <f t="shared" si="37"/>
        <v/>
      </c>
    </row>
    <row r="423" spans="1:58">
      <c r="A423" t="s">
        <v>372</v>
      </c>
      <c r="B423">
        <v>482</v>
      </c>
      <c r="C423" t="s">
        <v>2143</v>
      </c>
      <c r="D423" t="s">
        <v>790</v>
      </c>
      <c r="E423" t="s">
        <v>767</v>
      </c>
      <c r="F423" t="s">
        <v>815</v>
      </c>
      <c r="G423" t="s">
        <v>1031</v>
      </c>
      <c r="K423" t="str">
        <f>SpaceTypesTable[[#This Row],[Lighting Standard]]&amp;SpaceTypesTable[[#This Row],[Lighting Primary Space Type]]&amp;SpaceTypesTable[[#This Row],[Lighting Secondary Space Type]]</f>
        <v/>
      </c>
      <c r="N423">
        <v>1.9</v>
      </c>
      <c r="Q423">
        <v>0</v>
      </c>
      <c r="R423">
        <v>0.7</v>
      </c>
      <c r="S423">
        <v>0.2</v>
      </c>
      <c r="T423" t="s">
        <v>1938</v>
      </c>
      <c r="U423" t="s">
        <v>636</v>
      </c>
      <c r="V423" t="s">
        <v>617</v>
      </c>
      <c r="W423" t="s">
        <v>619</v>
      </c>
      <c r="X423" s="70" t="str">
        <f>SpaceTypesTable[[#This Row],[Ventilation Standard]]&amp;SpaceTypesTable[[#This Row],[Ventilation Primary Space Type]]&amp;SpaceTypesTable[[#This Row],[Ventilation Secondary Space Type]]</f>
        <v>ASHRAE 62.1-1999EducationLaboratories</v>
      </c>
      <c r="Y423">
        <f>VLOOKUP(SpaceTypesTable[[#This Row],[Lookup]],VentilationStandardsTable[],6,FALSE)</f>
        <v>0</v>
      </c>
      <c r="Z423">
        <f>VLOOKUP(SpaceTypesTable[[#This Row],[Lookup]],VentilationStandardsTable[],5,FALSE)</f>
        <v>20</v>
      </c>
      <c r="AA423">
        <f>VLOOKUP(SpaceTypesTable[[#This Row],[Lookup]],VentilationStandardsTable[],7,FALSE)</f>
        <v>0</v>
      </c>
      <c r="AB423">
        <v>5</v>
      </c>
      <c r="AC423" t="s">
        <v>1994</v>
      </c>
      <c r="AD423" t="s">
        <v>1995</v>
      </c>
      <c r="AE423">
        <v>0.22320000000000001</v>
      </c>
      <c r="AF423" t="s">
        <v>2000</v>
      </c>
      <c r="AH423" t="s">
        <v>997</v>
      </c>
      <c r="AI423" t="s">
        <v>997</v>
      </c>
      <c r="AJ423" t="s">
        <v>997</v>
      </c>
      <c r="AL423">
        <v>4</v>
      </c>
      <c r="AM423">
        <v>0</v>
      </c>
      <c r="AN423">
        <v>0.5</v>
      </c>
      <c r="AO423">
        <v>0</v>
      </c>
      <c r="AP423" t="s">
        <v>2025</v>
      </c>
      <c r="AQ423" t="s">
        <v>2058</v>
      </c>
      <c r="AR423" t="s">
        <v>2059</v>
      </c>
      <c r="AS423">
        <v>2</v>
      </c>
      <c r="AT423">
        <v>2850</v>
      </c>
      <c r="AU423">
        <f>IF(SpaceTypesTable[[#This Row],[Peak Flow Rate (gal/h)]]=0,"",SpaceTypesTable[[#This Row],[Peak Flow Rate (gal/h)]]/SpaceTypesTable[[#This Row],[area (ft^2)]])</f>
        <v>7.0175438596491223E-4</v>
      </c>
      <c r="AV423">
        <v>49</v>
      </c>
      <c r="AW423">
        <v>0.2</v>
      </c>
      <c r="AX423">
        <v>0.05</v>
      </c>
      <c r="AY423" t="s">
        <v>2119</v>
      </c>
      <c r="BE423" t="str">
        <f t="shared" si="37"/>
        <v/>
      </c>
    </row>
    <row r="424" spans="1:58">
      <c r="C424" t="s">
        <v>2147</v>
      </c>
      <c r="D424" t="s">
        <v>790</v>
      </c>
      <c r="E424" t="s">
        <v>767</v>
      </c>
      <c r="F424" t="s">
        <v>815</v>
      </c>
      <c r="G424" t="s">
        <v>1031</v>
      </c>
      <c r="H424" t="s">
        <v>746</v>
      </c>
      <c r="I424" t="s">
        <v>773</v>
      </c>
      <c r="J424" t="s">
        <v>751</v>
      </c>
      <c r="K424" t="str">
        <f>SpaceTypesTable[[#This Row],[Lighting Standard]]&amp;SpaceTypesTable[[#This Row],[Lighting Primary Space Type]]&amp;SpaceTypesTable[[#This Row],[Lighting Secondary Space Type]]</f>
        <v>ASHRAE 90.1-2007LaboratoryGeneral</v>
      </c>
      <c r="N424">
        <f>VLOOKUP(SpaceTypesTable[[#This Row],[LookupColumn]],InteriorLightingTable[],5,FALSE)</f>
        <v>1.4</v>
      </c>
      <c r="Q424">
        <v>0</v>
      </c>
      <c r="R424">
        <v>0.7</v>
      </c>
      <c r="S424">
        <v>0.2</v>
      </c>
      <c r="T424" t="s">
        <v>1938</v>
      </c>
      <c r="U424" t="s">
        <v>637</v>
      </c>
      <c r="V424" t="s">
        <v>1862</v>
      </c>
      <c r="W424" t="s">
        <v>2168</v>
      </c>
      <c r="X424" s="70" t="str">
        <f>SpaceTypesTable[[#This Row],[Ventilation Standard]]&amp;SpaceTypesTable[[#This Row],[Ventilation Primary Space Type]]&amp;SpaceTypesTable[[#This Row],[Ventilation Secondary Space Type]]</f>
        <v>ASHRAE 62.1-2004Educational FacilitiesScience laboratories</v>
      </c>
      <c r="Y424">
        <f>VLOOKUP(SpaceTypesTable[[#This Row],[Lookup]],VentilationStandardsTable[],6,FALSE)</f>
        <v>0.18</v>
      </c>
      <c r="Z424">
        <f>VLOOKUP(SpaceTypesTable[[#This Row],[Lookup]],VentilationStandardsTable[],5,FALSE)</f>
        <v>10</v>
      </c>
      <c r="AA424">
        <f>VLOOKUP(SpaceTypesTable[[#This Row],[Lookup]],VentilationStandardsTable[],7,FALSE)</f>
        <v>0</v>
      </c>
      <c r="AB424">
        <v>5</v>
      </c>
      <c r="AC424" t="s">
        <v>1994</v>
      </c>
      <c r="AD424" t="s">
        <v>1995</v>
      </c>
      <c r="AE424">
        <v>4.4600000000000001E-2</v>
      </c>
      <c r="AF424" t="s">
        <v>2000</v>
      </c>
      <c r="AH424" t="s">
        <v>997</v>
      </c>
      <c r="AI424" t="s">
        <v>997</v>
      </c>
      <c r="AJ424" t="s">
        <v>997</v>
      </c>
      <c r="AL424">
        <v>3.22</v>
      </c>
      <c r="AM424">
        <v>0</v>
      </c>
      <c r="AN424">
        <v>0.5</v>
      </c>
      <c r="AO424">
        <v>0</v>
      </c>
      <c r="AP424" t="s">
        <v>2025</v>
      </c>
      <c r="AQ424" t="s">
        <v>2058</v>
      </c>
      <c r="AR424" t="s">
        <v>2059</v>
      </c>
      <c r="AS424">
        <v>2</v>
      </c>
      <c r="AT424">
        <v>2850</v>
      </c>
      <c r="AU424">
        <f>IF(SpaceTypesTable[[#This Row],[Peak Flow Rate (gal/h)]]=0,"",SpaceTypesTable[[#This Row],[Peak Flow Rate (gal/h)]]/SpaceTypesTable[[#This Row],[area (ft^2)]])</f>
        <v>7.0175438596491223E-4</v>
      </c>
      <c r="AV424">
        <v>49</v>
      </c>
      <c r="AW424">
        <v>0.2</v>
      </c>
      <c r="AX424">
        <v>0.05</v>
      </c>
      <c r="AY424" t="s">
        <v>2119</v>
      </c>
      <c r="BE424" t="str">
        <f t="shared" si="37"/>
        <v/>
      </c>
    </row>
    <row r="425" spans="1:58">
      <c r="C425" t="s">
        <v>2213</v>
      </c>
      <c r="D425" t="s">
        <v>790</v>
      </c>
      <c r="E425" t="s">
        <v>767</v>
      </c>
      <c r="F425" t="s">
        <v>815</v>
      </c>
      <c r="G425" t="s">
        <v>1031</v>
      </c>
      <c r="H425" t="s">
        <v>2195</v>
      </c>
      <c r="I425" t="s">
        <v>773</v>
      </c>
      <c r="J425" s="7" t="s">
        <v>2421</v>
      </c>
      <c r="K425" t="str">
        <f>SpaceTypesTable[[#This Row],[Lighting Standard]]&amp;SpaceTypesTable[[#This Row],[Lighting Primary Space Type]]&amp;SpaceTypesTable[[#This Row],[Lighting Secondary Space Type]]</f>
        <v>ASHRAE 90.1-2010LaboratoryFor Medical/Industrial/Research</v>
      </c>
      <c r="N425">
        <f>VLOOKUP(SpaceTypesTable[[#This Row],[LookupColumn]],InteriorLightingTable[],5,FALSE)</f>
        <v>1.81</v>
      </c>
      <c r="Q425">
        <v>0</v>
      </c>
      <c r="R425">
        <v>0.7</v>
      </c>
      <c r="S425">
        <v>0.2</v>
      </c>
      <c r="T425" t="s">
        <v>1938</v>
      </c>
      <c r="U425" t="s">
        <v>638</v>
      </c>
      <c r="V425" t="s">
        <v>1862</v>
      </c>
      <c r="W425" t="s">
        <v>2168</v>
      </c>
      <c r="X425" s="70" t="str">
        <f>SpaceTypesTable[[#This Row],[Ventilation Standard]]&amp;SpaceTypesTable[[#This Row],[Ventilation Primary Space Type]]&amp;SpaceTypesTable[[#This Row],[Ventilation Secondary Space Type]]</f>
        <v>ASHRAE 62.1-2007Educational FacilitiesScience laboratories</v>
      </c>
      <c r="Y425">
        <f>VLOOKUP(SpaceTypesTable[[#This Row],[Lookup]],VentilationStandardsTable[],6,FALSE)</f>
        <v>0.18</v>
      </c>
      <c r="Z425">
        <f>VLOOKUP(SpaceTypesTable[[#This Row],[Lookup]],VentilationStandardsTable[],5,FALSE)</f>
        <v>10</v>
      </c>
      <c r="AA425">
        <f>VLOOKUP(SpaceTypesTable[[#This Row],[Lookup]],VentilationStandardsTable[],7,FALSE)</f>
        <v>0</v>
      </c>
      <c r="AB425">
        <v>5</v>
      </c>
      <c r="AC425" t="s">
        <v>1994</v>
      </c>
      <c r="AD425" t="s">
        <v>1995</v>
      </c>
      <c r="AE425">
        <v>4.4600000000000001E-2</v>
      </c>
      <c r="AF425" t="s">
        <v>2000</v>
      </c>
      <c r="AH425" t="s">
        <v>997</v>
      </c>
      <c r="AI425" t="s">
        <v>997</v>
      </c>
      <c r="AJ425" t="s">
        <v>997</v>
      </c>
      <c r="AL425">
        <v>3.22</v>
      </c>
      <c r="AM425">
        <v>0</v>
      </c>
      <c r="AN425">
        <v>0.5</v>
      </c>
      <c r="AO425">
        <v>0</v>
      </c>
      <c r="AP425" t="s">
        <v>2025</v>
      </c>
      <c r="AQ425" t="s">
        <v>2058</v>
      </c>
      <c r="AR425" t="s">
        <v>2059</v>
      </c>
      <c r="AS425">
        <v>2</v>
      </c>
      <c r="AT425">
        <v>2850</v>
      </c>
      <c r="AU425">
        <v>7.0175438596491223E-4</v>
      </c>
      <c r="AV425">
        <v>49</v>
      </c>
      <c r="AW425">
        <v>0.2</v>
      </c>
      <c r="AX425">
        <v>0.05</v>
      </c>
      <c r="AY425" t="s">
        <v>2119</v>
      </c>
      <c r="BE425" t="s">
        <v>997</v>
      </c>
    </row>
    <row r="426" spans="1:58">
      <c r="A426" t="s">
        <v>398</v>
      </c>
      <c r="B426">
        <v>67</v>
      </c>
      <c r="C426" t="s">
        <v>2144</v>
      </c>
      <c r="D426" t="s">
        <v>790</v>
      </c>
      <c r="E426" t="s">
        <v>798</v>
      </c>
      <c r="F426" t="s">
        <v>834</v>
      </c>
      <c r="G426" t="s">
        <v>1036</v>
      </c>
      <c r="K426" t="str">
        <f>SpaceTypesTable[[#This Row],[Lighting Standard]]&amp;SpaceTypesTable[[#This Row],[Lighting Primary Space Type]]&amp;SpaceTypesTable[[#This Row],[Lighting Secondary Space Type]]</f>
        <v/>
      </c>
      <c r="N426">
        <v>1.1399999999999999</v>
      </c>
      <c r="Q426">
        <v>0</v>
      </c>
      <c r="R426">
        <v>0.7</v>
      </c>
      <c r="S426">
        <v>0.2</v>
      </c>
      <c r="T426" t="s">
        <v>1939</v>
      </c>
      <c r="U426" t="s">
        <v>636</v>
      </c>
      <c r="V426" t="s">
        <v>540</v>
      </c>
      <c r="W426" t="s">
        <v>966</v>
      </c>
      <c r="X426" s="70" t="str">
        <f>SpaceTypesTable[[#This Row],[Ventilation Standard]]&amp;SpaceTypesTable[[#This Row],[Ventilation Primary Space Type]]&amp;SpaceTypesTable[[#This Row],[Ventilation Secondary Space Type]]</f>
        <v>ASHRAE 62.1-1999Dry Cleaners, LaundriesCommercial Laundry</v>
      </c>
      <c r="Y426">
        <f>VLOOKUP(SpaceTypesTable[[#This Row],[Lookup]],VentilationStandardsTable[],6,FALSE)</f>
        <v>0</v>
      </c>
      <c r="Z426">
        <f>VLOOKUP(SpaceTypesTable[[#This Row],[Lookup]],VentilationStandardsTable[],5,FALSE)</f>
        <v>25</v>
      </c>
      <c r="AA426">
        <f>VLOOKUP(SpaceTypesTable[[#This Row],[Lookup]],VentilationStandardsTable[],7,FALSE)</f>
        <v>0</v>
      </c>
      <c r="AB426">
        <v>4</v>
      </c>
      <c r="AC426" t="s">
        <v>1991</v>
      </c>
      <c r="AD426" t="s">
        <v>1992</v>
      </c>
      <c r="AE426">
        <v>0.22320000000000001</v>
      </c>
      <c r="AF426" t="s">
        <v>2001</v>
      </c>
      <c r="AG426">
        <v>170</v>
      </c>
      <c r="AH426">
        <v>0</v>
      </c>
      <c r="AI426">
        <v>0.5</v>
      </c>
      <c r="AJ426">
        <v>0</v>
      </c>
      <c r="AK426" t="s">
        <v>2021</v>
      </c>
      <c r="AL426">
        <v>5.73</v>
      </c>
      <c r="AM426">
        <v>0</v>
      </c>
      <c r="AN426">
        <v>0.5</v>
      </c>
      <c r="AO426">
        <v>0</v>
      </c>
      <c r="AP426" t="s">
        <v>2078</v>
      </c>
      <c r="AQ426" t="s">
        <v>2027</v>
      </c>
      <c r="AR426" t="s">
        <v>2041</v>
      </c>
      <c r="AS426">
        <v>156.6</v>
      </c>
      <c r="AT426">
        <v>840</v>
      </c>
      <c r="AU426">
        <f>IF(SpaceTypesTable[[#This Row],[Peak Flow Rate (gal/h)]]=0,"",SpaceTypesTable[[#This Row],[Peak Flow Rate (gal/h)]]/SpaceTypesTable[[#This Row],[area (ft^2)]])</f>
        <v>0.18642857142857142</v>
      </c>
      <c r="AV426">
        <v>60</v>
      </c>
      <c r="AW426">
        <v>0.2</v>
      </c>
      <c r="AX426">
        <v>0.05</v>
      </c>
      <c r="AY426" t="s">
        <v>2129</v>
      </c>
      <c r="AZ426">
        <v>0.59522763907256881</v>
      </c>
      <c r="BA426">
        <v>500</v>
      </c>
      <c r="BB426">
        <v>0.33800000000000002</v>
      </c>
      <c r="BC426">
        <f t="shared" ref="BC426:BC431" si="38">125/248.8</f>
        <v>0.502411575562701</v>
      </c>
      <c r="BD426">
        <f t="shared" ref="BD426:BD431" si="39">BA426*BC426/BB426/8.52</f>
        <v>87.231501160287834</v>
      </c>
      <c r="BE426">
        <f t="shared" ref="BE426:BE437" si="40">IF(ISBLANK(BD426),"",BD426/(BA426/AZ426))</f>
        <v>0.10384520097678836</v>
      </c>
      <c r="BF426" t="s">
        <v>2114</v>
      </c>
    </row>
    <row r="427" spans="1:58">
      <c r="A427" t="s">
        <v>286</v>
      </c>
      <c r="B427">
        <v>288</v>
      </c>
      <c r="C427" t="s">
        <v>2145</v>
      </c>
      <c r="D427" t="s">
        <v>790</v>
      </c>
      <c r="E427" t="s">
        <v>798</v>
      </c>
      <c r="F427" t="s">
        <v>834</v>
      </c>
      <c r="G427" t="s">
        <v>1036</v>
      </c>
      <c r="H427" t="s">
        <v>745</v>
      </c>
      <c r="I427" t="s">
        <v>767</v>
      </c>
      <c r="J427" t="s">
        <v>884</v>
      </c>
      <c r="K427" t="str">
        <f>SpaceTypesTable[[#This Row],[Lighting Standard]]&amp;SpaceTypesTable[[#This Row],[Lighting Primary Space Type]]&amp;SpaceTypesTable[[#This Row],[Lighting Secondary Space Type]]</f>
        <v>ASHRAE 90.1-2004HospitalLaundry-Washing</v>
      </c>
      <c r="N427">
        <f>VLOOKUP(SpaceTypesTable[[#This Row],[LookupColumn]],InteriorLightingTable[],5,FALSE)</f>
        <v>0.6</v>
      </c>
      <c r="Q427">
        <v>0</v>
      </c>
      <c r="R427">
        <v>0.7</v>
      </c>
      <c r="S427">
        <v>0.2</v>
      </c>
      <c r="T427" t="s">
        <v>1939</v>
      </c>
      <c r="U427" t="s">
        <v>636</v>
      </c>
      <c r="V427" t="s">
        <v>540</v>
      </c>
      <c r="W427" t="s">
        <v>966</v>
      </c>
      <c r="X427" s="70" t="str">
        <f>SpaceTypesTable[[#This Row],[Ventilation Standard]]&amp;SpaceTypesTable[[#This Row],[Ventilation Primary Space Type]]&amp;SpaceTypesTable[[#This Row],[Ventilation Secondary Space Type]]</f>
        <v>ASHRAE 62.1-1999Dry Cleaners, LaundriesCommercial Laundry</v>
      </c>
      <c r="Y427">
        <f>VLOOKUP(SpaceTypesTable[[#This Row],[Lookup]],VentilationStandardsTable[],6,FALSE)</f>
        <v>0</v>
      </c>
      <c r="Z427">
        <f>VLOOKUP(SpaceTypesTable[[#This Row],[Lookup]],VentilationStandardsTable[],5,FALSE)</f>
        <v>25</v>
      </c>
      <c r="AA427">
        <f>VLOOKUP(SpaceTypesTable[[#This Row],[Lookup]],VentilationStandardsTable[],7,FALSE)</f>
        <v>0</v>
      </c>
      <c r="AB427">
        <v>4</v>
      </c>
      <c r="AC427" t="s">
        <v>1991</v>
      </c>
      <c r="AD427" t="s">
        <v>1992</v>
      </c>
      <c r="AE427">
        <v>5.9499999999999997E-2</v>
      </c>
      <c r="AF427" t="s">
        <v>2001</v>
      </c>
      <c r="AG427">
        <v>170</v>
      </c>
      <c r="AH427">
        <v>0</v>
      </c>
      <c r="AI427">
        <v>0.5</v>
      </c>
      <c r="AJ427">
        <v>0</v>
      </c>
      <c r="AK427" t="s">
        <v>2021</v>
      </c>
      <c r="AL427">
        <v>5.73</v>
      </c>
      <c r="AM427">
        <v>0</v>
      </c>
      <c r="AN427">
        <v>0.5</v>
      </c>
      <c r="AO427">
        <v>0</v>
      </c>
      <c r="AP427" t="s">
        <v>2078</v>
      </c>
      <c r="AQ427" t="s">
        <v>2027</v>
      </c>
      <c r="AR427" t="s">
        <v>2041</v>
      </c>
      <c r="AS427">
        <v>156.6</v>
      </c>
      <c r="AT427">
        <v>840</v>
      </c>
      <c r="AU427">
        <f>IF(SpaceTypesTable[[#This Row],[Peak Flow Rate (gal/h)]]=0,"",SpaceTypesTable[[#This Row],[Peak Flow Rate (gal/h)]]/SpaceTypesTable[[#This Row],[area (ft^2)]])</f>
        <v>0.18642857142857142</v>
      </c>
      <c r="AV427">
        <v>60</v>
      </c>
      <c r="AW427">
        <v>0.2</v>
      </c>
      <c r="AX427">
        <v>0.05</v>
      </c>
      <c r="AY427" t="s">
        <v>2129</v>
      </c>
      <c r="AZ427">
        <v>0.59522763907256881</v>
      </c>
      <c r="BA427">
        <v>500</v>
      </c>
      <c r="BB427">
        <v>0.33800000000000002</v>
      </c>
      <c r="BC427">
        <f t="shared" si="38"/>
        <v>0.502411575562701</v>
      </c>
      <c r="BD427">
        <f t="shared" si="39"/>
        <v>87.231501160287834</v>
      </c>
      <c r="BE427">
        <f t="shared" si="40"/>
        <v>0.10384520097678836</v>
      </c>
      <c r="BF427" t="s">
        <v>2114</v>
      </c>
    </row>
    <row r="428" spans="1:58">
      <c r="A428" t="s">
        <v>436</v>
      </c>
      <c r="B428">
        <v>203</v>
      </c>
      <c r="C428" t="s">
        <v>2146</v>
      </c>
      <c r="D428" t="s">
        <v>791</v>
      </c>
      <c r="E428" t="s">
        <v>798</v>
      </c>
      <c r="F428" t="s">
        <v>834</v>
      </c>
      <c r="G428" t="s">
        <v>1036</v>
      </c>
      <c r="H428" t="s">
        <v>987</v>
      </c>
      <c r="I428" t="s">
        <v>767</v>
      </c>
      <c r="J428" t="s">
        <v>884</v>
      </c>
      <c r="K428" t="str">
        <f>SpaceTypesTable[[#This Row],[Lighting Standard]]&amp;SpaceTypesTable[[#This Row],[Lighting Primary Space Type]]&amp;SpaceTypesTable[[#This Row],[Lighting Secondary Space Type]]</f>
        <v>ASHRAE 189.1-2009HospitalLaundry-Washing</v>
      </c>
      <c r="N428">
        <f>VLOOKUP(SpaceTypesTable[[#This Row],[LookupColumn]],InteriorLightingTable[],5,FALSE)</f>
        <v>0.54</v>
      </c>
      <c r="Q428">
        <v>0</v>
      </c>
      <c r="R428">
        <v>0.7</v>
      </c>
      <c r="S428">
        <v>0.2</v>
      </c>
      <c r="T428" t="s">
        <v>1939</v>
      </c>
      <c r="U428" t="s">
        <v>636</v>
      </c>
      <c r="V428" t="s">
        <v>540</v>
      </c>
      <c r="W428" t="s">
        <v>966</v>
      </c>
      <c r="X428" s="70" t="str">
        <f>SpaceTypesTable[[#This Row],[Ventilation Standard]]&amp;SpaceTypesTable[[#This Row],[Ventilation Primary Space Type]]&amp;SpaceTypesTable[[#This Row],[Ventilation Secondary Space Type]]</f>
        <v>ASHRAE 62.1-1999Dry Cleaners, LaundriesCommercial Laundry</v>
      </c>
      <c r="Y428">
        <f>VLOOKUP(SpaceTypesTable[[#This Row],[Lookup]],VentilationStandardsTable[],6,FALSE)</f>
        <v>0</v>
      </c>
      <c r="Z428">
        <f>VLOOKUP(SpaceTypesTable[[#This Row],[Lookup]],VentilationStandardsTable[],5,FALSE)</f>
        <v>25</v>
      </c>
      <c r="AA428">
        <f>VLOOKUP(SpaceTypesTable[[#This Row],[Lookup]],VentilationStandardsTable[],7,FALSE)</f>
        <v>0</v>
      </c>
      <c r="AB428">
        <v>4</v>
      </c>
      <c r="AC428" t="s">
        <v>1991</v>
      </c>
      <c r="AD428" t="s">
        <v>1992</v>
      </c>
      <c r="AE428">
        <v>5.9499999999999997E-2</v>
      </c>
      <c r="AF428" t="s">
        <v>2001</v>
      </c>
      <c r="AG428">
        <v>123.8</v>
      </c>
      <c r="AH428">
        <v>0</v>
      </c>
      <c r="AI428">
        <v>0.5</v>
      </c>
      <c r="AJ428">
        <v>0</v>
      </c>
      <c r="AK428" t="s">
        <v>2021</v>
      </c>
      <c r="AL428">
        <v>2.93</v>
      </c>
      <c r="AM428">
        <v>0</v>
      </c>
      <c r="AN428">
        <v>0.5</v>
      </c>
      <c r="AO428">
        <v>0</v>
      </c>
      <c r="AP428" t="s">
        <v>2078</v>
      </c>
      <c r="AQ428" t="s">
        <v>2027</v>
      </c>
      <c r="AR428" t="s">
        <v>2041</v>
      </c>
      <c r="AS428">
        <v>156.6</v>
      </c>
      <c r="AT428">
        <v>840</v>
      </c>
      <c r="AU428">
        <f>IF(SpaceTypesTable[[#This Row],[Peak Flow Rate (gal/h)]]=0,"",SpaceTypesTable[[#This Row],[Peak Flow Rate (gal/h)]]/SpaceTypesTable[[#This Row],[area (ft^2)]])</f>
        <v>0.18642857142857142</v>
      </c>
      <c r="AV428">
        <v>60</v>
      </c>
      <c r="AW428">
        <v>0.2</v>
      </c>
      <c r="AX428">
        <v>0.05</v>
      </c>
      <c r="AY428" t="s">
        <v>2129</v>
      </c>
      <c r="AZ428">
        <v>0.59522763907256881</v>
      </c>
      <c r="BA428">
        <v>500</v>
      </c>
      <c r="BB428">
        <v>0.33800000000000002</v>
      </c>
      <c r="BC428">
        <f t="shared" si="38"/>
        <v>0.502411575562701</v>
      </c>
      <c r="BD428">
        <f t="shared" si="39"/>
        <v>87.231501160287834</v>
      </c>
      <c r="BE428">
        <f t="shared" si="40"/>
        <v>0.10384520097678836</v>
      </c>
      <c r="BF428" t="s">
        <v>2114</v>
      </c>
    </row>
    <row r="429" spans="1:58">
      <c r="A429" t="s">
        <v>232</v>
      </c>
      <c r="B429">
        <v>252</v>
      </c>
      <c r="C429" t="s">
        <v>2146</v>
      </c>
      <c r="D429" t="s">
        <v>792</v>
      </c>
      <c r="E429" t="s">
        <v>798</v>
      </c>
      <c r="F429" t="s">
        <v>834</v>
      </c>
      <c r="G429" t="s">
        <v>1036</v>
      </c>
      <c r="H429" t="s">
        <v>987</v>
      </c>
      <c r="I429" t="s">
        <v>767</v>
      </c>
      <c r="J429" t="s">
        <v>884</v>
      </c>
      <c r="K429" t="str">
        <f>SpaceTypesTable[[#This Row],[Lighting Standard]]&amp;SpaceTypesTable[[#This Row],[Lighting Primary Space Type]]&amp;SpaceTypesTable[[#This Row],[Lighting Secondary Space Type]]</f>
        <v>ASHRAE 189.1-2009HospitalLaundry-Washing</v>
      </c>
      <c r="N429">
        <f>VLOOKUP(SpaceTypesTable[[#This Row],[LookupColumn]],InteriorLightingTable[],5,FALSE)</f>
        <v>0.54</v>
      </c>
      <c r="Q429">
        <v>0</v>
      </c>
      <c r="R429">
        <v>0.7</v>
      </c>
      <c r="S429">
        <v>0.2</v>
      </c>
      <c r="T429" t="s">
        <v>1939</v>
      </c>
      <c r="U429" t="s">
        <v>636</v>
      </c>
      <c r="V429" t="s">
        <v>540</v>
      </c>
      <c r="W429" t="s">
        <v>966</v>
      </c>
      <c r="X429" s="70" t="str">
        <f>SpaceTypesTable[[#This Row],[Ventilation Standard]]&amp;SpaceTypesTable[[#This Row],[Ventilation Primary Space Type]]&amp;SpaceTypesTable[[#This Row],[Ventilation Secondary Space Type]]</f>
        <v>ASHRAE 62.1-1999Dry Cleaners, LaundriesCommercial Laundry</v>
      </c>
      <c r="Y429">
        <f>VLOOKUP(SpaceTypesTable[[#This Row],[Lookup]],VentilationStandardsTable[],6,FALSE)</f>
        <v>0</v>
      </c>
      <c r="Z429">
        <f>VLOOKUP(SpaceTypesTable[[#This Row],[Lookup]],VentilationStandardsTable[],5,FALSE)</f>
        <v>25</v>
      </c>
      <c r="AA429">
        <f>VLOOKUP(SpaceTypesTable[[#This Row],[Lookup]],VentilationStandardsTable[],7,FALSE)</f>
        <v>0</v>
      </c>
      <c r="AB429">
        <v>4</v>
      </c>
      <c r="AC429" t="s">
        <v>1991</v>
      </c>
      <c r="AD429" t="s">
        <v>1992</v>
      </c>
      <c r="AE429">
        <v>4.4600000000000001E-2</v>
      </c>
      <c r="AF429" t="s">
        <v>2001</v>
      </c>
      <c r="AG429">
        <v>123.8</v>
      </c>
      <c r="AH429">
        <v>0</v>
      </c>
      <c r="AI429">
        <v>0.5</v>
      </c>
      <c r="AJ429">
        <v>0</v>
      </c>
      <c r="AK429" t="s">
        <v>2021</v>
      </c>
      <c r="AL429">
        <v>2.93</v>
      </c>
      <c r="AM429">
        <v>0</v>
      </c>
      <c r="AN429">
        <v>0.5</v>
      </c>
      <c r="AO429">
        <v>0</v>
      </c>
      <c r="AP429" t="s">
        <v>2078</v>
      </c>
      <c r="AQ429" t="s">
        <v>2027</v>
      </c>
      <c r="AR429" t="s">
        <v>2041</v>
      </c>
      <c r="AS429">
        <v>156.6</v>
      </c>
      <c r="AT429">
        <v>840</v>
      </c>
      <c r="AU429">
        <f>IF(SpaceTypesTable[[#This Row],[Peak Flow Rate (gal/h)]]=0,"",SpaceTypesTable[[#This Row],[Peak Flow Rate (gal/h)]]/SpaceTypesTable[[#This Row],[area (ft^2)]])</f>
        <v>0.18642857142857142</v>
      </c>
      <c r="AV429">
        <v>60</v>
      </c>
      <c r="AW429">
        <v>0.2</v>
      </c>
      <c r="AX429">
        <v>0.05</v>
      </c>
      <c r="AY429" t="s">
        <v>2129</v>
      </c>
      <c r="AZ429">
        <v>0.59522763907256881</v>
      </c>
      <c r="BA429">
        <v>500</v>
      </c>
      <c r="BB429">
        <v>0.33800000000000002</v>
      </c>
      <c r="BC429">
        <f t="shared" si="38"/>
        <v>0.502411575562701</v>
      </c>
      <c r="BD429">
        <f t="shared" si="39"/>
        <v>87.231501160287834</v>
      </c>
      <c r="BE429">
        <f t="shared" si="40"/>
        <v>0.10384520097678836</v>
      </c>
      <c r="BF429" t="s">
        <v>2114</v>
      </c>
    </row>
    <row r="430" spans="1:58">
      <c r="A430" t="s">
        <v>229</v>
      </c>
      <c r="B430">
        <v>78</v>
      </c>
      <c r="C430" t="s">
        <v>2143</v>
      </c>
      <c r="D430" t="s">
        <v>790</v>
      </c>
      <c r="E430" t="s">
        <v>798</v>
      </c>
      <c r="F430" t="s">
        <v>834</v>
      </c>
      <c r="G430" t="s">
        <v>1036</v>
      </c>
      <c r="K430" t="str">
        <f>SpaceTypesTable[[#This Row],[Lighting Standard]]&amp;SpaceTypesTable[[#This Row],[Lighting Primary Space Type]]&amp;SpaceTypesTable[[#This Row],[Lighting Secondary Space Type]]</f>
        <v/>
      </c>
      <c r="N430">
        <v>0.7</v>
      </c>
      <c r="Q430">
        <v>0</v>
      </c>
      <c r="R430">
        <v>0.7</v>
      </c>
      <c r="S430">
        <v>0.2</v>
      </c>
      <c r="T430" t="s">
        <v>1939</v>
      </c>
      <c r="U430" t="s">
        <v>636</v>
      </c>
      <c r="V430" t="s">
        <v>540</v>
      </c>
      <c r="W430" t="s">
        <v>966</v>
      </c>
      <c r="X430" s="70" t="str">
        <f>SpaceTypesTable[[#This Row],[Ventilation Standard]]&amp;SpaceTypesTable[[#This Row],[Ventilation Primary Space Type]]&amp;SpaceTypesTable[[#This Row],[Ventilation Secondary Space Type]]</f>
        <v>ASHRAE 62.1-1999Dry Cleaners, LaundriesCommercial Laundry</v>
      </c>
      <c r="Y430">
        <f>VLOOKUP(SpaceTypesTable[[#This Row],[Lookup]],VentilationStandardsTable[],6,FALSE)</f>
        <v>0</v>
      </c>
      <c r="Z430">
        <f>VLOOKUP(SpaceTypesTable[[#This Row],[Lookup]],VentilationStandardsTable[],5,FALSE)</f>
        <v>25</v>
      </c>
      <c r="AA430">
        <f>VLOOKUP(SpaceTypesTable[[#This Row],[Lookup]],VentilationStandardsTable[],7,FALSE)</f>
        <v>0</v>
      </c>
      <c r="AB430">
        <v>4</v>
      </c>
      <c r="AC430" t="s">
        <v>1991</v>
      </c>
      <c r="AD430" t="s">
        <v>1992</v>
      </c>
      <c r="AE430">
        <v>0.22320000000000001</v>
      </c>
      <c r="AF430" t="s">
        <v>2001</v>
      </c>
      <c r="AG430">
        <v>170</v>
      </c>
      <c r="AH430">
        <v>0</v>
      </c>
      <c r="AI430">
        <v>0.5</v>
      </c>
      <c r="AJ430">
        <v>0</v>
      </c>
      <c r="AK430" t="s">
        <v>2021</v>
      </c>
      <c r="AL430">
        <v>5.73</v>
      </c>
      <c r="AM430">
        <v>0</v>
      </c>
      <c r="AN430">
        <v>0.5</v>
      </c>
      <c r="AO430">
        <v>0</v>
      </c>
      <c r="AP430" t="s">
        <v>2078</v>
      </c>
      <c r="AQ430" t="s">
        <v>2027</v>
      </c>
      <c r="AR430" t="s">
        <v>2041</v>
      </c>
      <c r="AS430">
        <v>156.6</v>
      </c>
      <c r="AT430">
        <v>840</v>
      </c>
      <c r="AU430">
        <f>IF(SpaceTypesTable[[#This Row],[Peak Flow Rate (gal/h)]]=0,"",SpaceTypesTable[[#This Row],[Peak Flow Rate (gal/h)]]/SpaceTypesTable[[#This Row],[area (ft^2)]])</f>
        <v>0.18642857142857142</v>
      </c>
      <c r="AV430">
        <v>60</v>
      </c>
      <c r="AW430">
        <v>0.2</v>
      </c>
      <c r="AX430">
        <v>0.05</v>
      </c>
      <c r="AY430" t="s">
        <v>2129</v>
      </c>
      <c r="AZ430">
        <v>0.59522763907256881</v>
      </c>
      <c r="BA430">
        <v>500</v>
      </c>
      <c r="BB430">
        <v>0.33800000000000002</v>
      </c>
      <c r="BC430">
        <f t="shared" si="38"/>
        <v>0.502411575562701</v>
      </c>
      <c r="BD430">
        <f t="shared" si="39"/>
        <v>87.231501160287834</v>
      </c>
      <c r="BE430">
        <f t="shared" si="40"/>
        <v>0.10384520097678836</v>
      </c>
      <c r="BF430" t="s">
        <v>2114</v>
      </c>
    </row>
    <row r="431" spans="1:58">
      <c r="C431" t="s">
        <v>2147</v>
      </c>
      <c r="D431" t="s">
        <v>790</v>
      </c>
      <c r="E431" t="s">
        <v>798</v>
      </c>
      <c r="F431" t="s">
        <v>834</v>
      </c>
      <c r="G431" t="s">
        <v>1036</v>
      </c>
      <c r="H431" t="s">
        <v>746</v>
      </c>
      <c r="I431" t="s">
        <v>767</v>
      </c>
      <c r="J431" t="s">
        <v>884</v>
      </c>
      <c r="K431" t="str">
        <f>SpaceTypesTable[[#This Row],[Lighting Standard]]&amp;SpaceTypesTable[[#This Row],[Lighting Primary Space Type]]&amp;SpaceTypesTable[[#This Row],[Lighting Secondary Space Type]]</f>
        <v>ASHRAE 90.1-2007HospitalLaundry-Washing</v>
      </c>
      <c r="N431">
        <f>VLOOKUP(SpaceTypesTable[[#This Row],[LookupColumn]],InteriorLightingTable[],5,FALSE)</f>
        <v>0.6</v>
      </c>
      <c r="Q431">
        <v>0</v>
      </c>
      <c r="R431">
        <v>0.7</v>
      </c>
      <c r="S431">
        <v>0.2</v>
      </c>
      <c r="T431" t="s">
        <v>1939</v>
      </c>
      <c r="U431" t="s">
        <v>637</v>
      </c>
      <c r="V431" t="s">
        <v>766</v>
      </c>
      <c r="W431" t="s">
        <v>2184</v>
      </c>
      <c r="X431" s="70" t="str">
        <f>SpaceTypesTable[[#This Row],[Ventilation Standard]]&amp;SpaceTypesTable[[#This Row],[Ventilation Primary Space Type]]&amp;SpaceTypesTable[[#This Row],[Ventilation Secondary Space Type]]</f>
        <v>ASHRAE 62.1-2004RetailCoinoperated laundries</v>
      </c>
      <c r="Y431">
        <f>VLOOKUP(SpaceTypesTable[[#This Row],[Lookup]],VentilationStandardsTable[],6,FALSE)</f>
        <v>0.06</v>
      </c>
      <c r="Z431">
        <f>VLOOKUP(SpaceTypesTable[[#This Row],[Lookup]],VentilationStandardsTable[],5,FALSE)</f>
        <v>7.5</v>
      </c>
      <c r="AA431">
        <f>VLOOKUP(SpaceTypesTable[[#This Row],[Lookup]],VentilationStandardsTable[],7,FALSE)</f>
        <v>0</v>
      </c>
      <c r="AB431">
        <v>4</v>
      </c>
      <c r="AC431" t="s">
        <v>1991</v>
      </c>
      <c r="AD431" t="s">
        <v>1992</v>
      </c>
      <c r="AE431">
        <v>4.4600000000000001E-2</v>
      </c>
      <c r="AF431" t="s">
        <v>2001</v>
      </c>
      <c r="AG431">
        <v>123.8</v>
      </c>
      <c r="AH431">
        <v>0</v>
      </c>
      <c r="AI431">
        <v>0.5</v>
      </c>
      <c r="AJ431">
        <v>0</v>
      </c>
      <c r="AK431" t="s">
        <v>2021</v>
      </c>
      <c r="AL431">
        <v>2.93</v>
      </c>
      <c r="AM431">
        <v>0</v>
      </c>
      <c r="AN431">
        <v>0.5</v>
      </c>
      <c r="AO431">
        <v>0</v>
      </c>
      <c r="AP431" t="s">
        <v>2078</v>
      </c>
      <c r="AQ431" t="s">
        <v>2027</v>
      </c>
      <c r="AR431" t="s">
        <v>2041</v>
      </c>
      <c r="AS431">
        <v>156.6</v>
      </c>
      <c r="AT431">
        <v>840</v>
      </c>
      <c r="AU431">
        <f>IF(SpaceTypesTable[[#This Row],[Peak Flow Rate (gal/h)]]=0,"",SpaceTypesTable[[#This Row],[Peak Flow Rate (gal/h)]]/SpaceTypesTable[[#This Row],[area (ft^2)]])</f>
        <v>0.18642857142857142</v>
      </c>
      <c r="AV431">
        <v>60</v>
      </c>
      <c r="AW431">
        <v>0.2</v>
      </c>
      <c r="AX431">
        <v>0.05</v>
      </c>
      <c r="AY431" t="s">
        <v>2129</v>
      </c>
      <c r="AZ431">
        <v>0.59522763907256881</v>
      </c>
      <c r="BA431">
        <v>500</v>
      </c>
      <c r="BB431">
        <v>0.33800000000000002</v>
      </c>
      <c r="BC431">
        <f t="shared" si="38"/>
        <v>0.502411575562701</v>
      </c>
      <c r="BD431">
        <f t="shared" si="39"/>
        <v>87.231501160287834</v>
      </c>
      <c r="BE431">
        <f t="shared" si="40"/>
        <v>0.10384520097678836</v>
      </c>
      <c r="BF431" t="s">
        <v>2114</v>
      </c>
    </row>
    <row r="432" spans="1:58">
      <c r="C432" t="s">
        <v>2147</v>
      </c>
      <c r="D432" t="s">
        <v>790</v>
      </c>
      <c r="E432" t="s">
        <v>794</v>
      </c>
      <c r="F432" t="s">
        <v>834</v>
      </c>
      <c r="G432" t="s">
        <v>1036</v>
      </c>
      <c r="H432" t="s">
        <v>746</v>
      </c>
      <c r="I432" t="s">
        <v>767</v>
      </c>
      <c r="J432" t="s">
        <v>884</v>
      </c>
      <c r="K432" t="str">
        <f>SpaceTypesTable[[#This Row],[Lighting Standard]]&amp;SpaceTypesTable[[#This Row],[Lighting Primary Space Type]]&amp;SpaceTypesTable[[#This Row],[Lighting Secondary Space Type]]</f>
        <v>ASHRAE 90.1-2007HospitalLaundry-Washing</v>
      </c>
      <c r="N432">
        <f>VLOOKUP(SpaceTypesTable[[#This Row],[LookupColumn]],InteriorLightingTable[],5,FALSE)</f>
        <v>0.6</v>
      </c>
      <c r="Q432">
        <v>0</v>
      </c>
      <c r="R432">
        <v>0.7</v>
      </c>
      <c r="S432">
        <v>0.2</v>
      </c>
      <c r="T432" t="s">
        <v>1954</v>
      </c>
      <c r="U432" t="s">
        <v>637</v>
      </c>
      <c r="V432" t="s">
        <v>766</v>
      </c>
      <c r="W432" t="s">
        <v>2184</v>
      </c>
      <c r="X432" s="70" t="str">
        <f>SpaceTypesTable[[#This Row],[Ventilation Standard]]&amp;SpaceTypesTable[[#This Row],[Ventilation Primary Space Type]]&amp;SpaceTypesTable[[#This Row],[Ventilation Secondary Space Type]]</f>
        <v>ASHRAE 62.1-2004RetailCoinoperated laundries</v>
      </c>
      <c r="Y432">
        <f>VLOOKUP(SpaceTypesTable[[#This Row],[Lookup]],VentilationStandardsTable[],6,FALSE)</f>
        <v>0.06</v>
      </c>
      <c r="Z432">
        <f>VLOOKUP(SpaceTypesTable[[#This Row],[Lookup]],VentilationStandardsTable[],5,FALSE)</f>
        <v>7.5</v>
      </c>
      <c r="AA432">
        <f>VLOOKUP(SpaceTypesTable[[#This Row],[Lookup]],VentilationStandardsTable[],7,FALSE)</f>
        <v>0</v>
      </c>
      <c r="AB432">
        <v>10</v>
      </c>
      <c r="AC432" t="s">
        <v>1969</v>
      </c>
      <c r="AD432" t="s">
        <v>2107</v>
      </c>
      <c r="AE432">
        <v>4.4600000000000001E-2</v>
      </c>
      <c r="AF432" t="s">
        <v>2011</v>
      </c>
      <c r="AG432">
        <v>42.6</v>
      </c>
      <c r="AH432" t="s">
        <v>997</v>
      </c>
      <c r="AI432" t="s">
        <v>997</v>
      </c>
      <c r="AJ432" t="s">
        <v>997</v>
      </c>
      <c r="AK432" t="s">
        <v>2016</v>
      </c>
      <c r="AL432">
        <v>1.0400004477788662</v>
      </c>
      <c r="AM432">
        <v>0</v>
      </c>
      <c r="AN432">
        <v>0.5</v>
      </c>
      <c r="AO432">
        <v>0</v>
      </c>
      <c r="AP432" t="s">
        <v>2115</v>
      </c>
      <c r="AQ432" t="s">
        <v>2036</v>
      </c>
      <c r="AR432" t="s">
        <v>2050</v>
      </c>
      <c r="AS432">
        <v>67.5</v>
      </c>
      <c r="AT432">
        <v>1053</v>
      </c>
      <c r="AU432">
        <f>IF(SpaceTypesTable[[#This Row],[Peak Flow Rate (gal/h)]]=0,"",SpaceTypesTable[[#This Row],[Peak Flow Rate (gal/h)]]/SpaceTypesTable[[#This Row],[area (ft^2)]])</f>
        <v>6.4102564102564097E-2</v>
      </c>
      <c r="AV432">
        <v>60</v>
      </c>
      <c r="AW432">
        <v>0.2</v>
      </c>
      <c r="AX432">
        <v>0.05</v>
      </c>
      <c r="AY432" t="s">
        <v>2131</v>
      </c>
      <c r="BE432" t="str">
        <f t="shared" si="40"/>
        <v/>
      </c>
    </row>
    <row r="433" spans="1:58">
      <c r="A433" t="s">
        <v>506</v>
      </c>
      <c r="B433">
        <v>132</v>
      </c>
      <c r="C433" t="s">
        <v>2144</v>
      </c>
      <c r="D433" t="s">
        <v>790</v>
      </c>
      <c r="E433" t="s">
        <v>794</v>
      </c>
      <c r="F433" t="s">
        <v>834</v>
      </c>
      <c r="G433" t="s">
        <v>1036</v>
      </c>
      <c r="K433" t="str">
        <f>SpaceTypesTable[[#This Row],[Lighting Standard]]&amp;SpaceTypesTable[[#This Row],[Lighting Primary Space Type]]&amp;SpaceTypesTable[[#This Row],[Lighting Secondary Space Type]]</f>
        <v/>
      </c>
      <c r="N433">
        <v>1.04</v>
      </c>
      <c r="Q433">
        <v>0</v>
      </c>
      <c r="R433">
        <v>0.7</v>
      </c>
      <c r="S433">
        <v>0.2</v>
      </c>
      <c r="T433" t="s">
        <v>1954</v>
      </c>
      <c r="U433" t="s">
        <v>636</v>
      </c>
      <c r="V433" t="s">
        <v>540</v>
      </c>
      <c r="W433" t="s">
        <v>966</v>
      </c>
      <c r="X433" s="70" t="str">
        <f>SpaceTypesTable[[#This Row],[Ventilation Standard]]&amp;SpaceTypesTable[[#This Row],[Ventilation Primary Space Type]]&amp;SpaceTypesTable[[#This Row],[Ventilation Secondary Space Type]]</f>
        <v>ASHRAE 62.1-1999Dry Cleaners, LaundriesCommercial Laundry</v>
      </c>
      <c r="Y433">
        <f>VLOOKUP(SpaceTypesTable[[#This Row],[Lookup]],VentilationStandardsTable[],6,FALSE)</f>
        <v>0</v>
      </c>
      <c r="Z433">
        <f>VLOOKUP(SpaceTypesTable[[#This Row],[Lookup]],VentilationStandardsTable[],5,FALSE)</f>
        <v>25</v>
      </c>
      <c r="AA433">
        <f>VLOOKUP(SpaceTypesTable[[#This Row],[Lookup]],VentilationStandardsTable[],7,FALSE)</f>
        <v>0</v>
      </c>
      <c r="AB433">
        <v>10</v>
      </c>
      <c r="AC433" t="s">
        <v>1969</v>
      </c>
      <c r="AD433" t="s">
        <v>2107</v>
      </c>
      <c r="AE433">
        <v>0.22320000000000001</v>
      </c>
      <c r="AF433" t="s">
        <v>2011</v>
      </c>
      <c r="AG433">
        <v>58.4</v>
      </c>
      <c r="AH433" t="s">
        <v>997</v>
      </c>
      <c r="AI433" t="s">
        <v>997</v>
      </c>
      <c r="AJ433" t="s">
        <v>997</v>
      </c>
      <c r="AK433" t="s">
        <v>2016</v>
      </c>
      <c r="AL433">
        <v>2.0299999999999998</v>
      </c>
      <c r="AM433">
        <v>0</v>
      </c>
      <c r="AN433">
        <v>0.5</v>
      </c>
      <c r="AO433">
        <v>0</v>
      </c>
      <c r="AP433" t="s">
        <v>2115</v>
      </c>
      <c r="AQ433" t="s">
        <v>2036</v>
      </c>
      <c r="AR433" t="s">
        <v>2050</v>
      </c>
      <c r="AS433">
        <v>67.5</v>
      </c>
      <c r="AT433">
        <v>1053</v>
      </c>
      <c r="AU433">
        <f>IF(SpaceTypesTable[[#This Row],[Peak Flow Rate (gal/h)]]=0,"",SpaceTypesTable[[#This Row],[Peak Flow Rate (gal/h)]]/SpaceTypesTable[[#This Row],[area (ft^2)]])</f>
        <v>6.4102564102564097E-2</v>
      </c>
      <c r="AV433">
        <v>60</v>
      </c>
      <c r="AW433">
        <v>0.2</v>
      </c>
      <c r="AX433">
        <v>0.05</v>
      </c>
      <c r="AY433" t="s">
        <v>2131</v>
      </c>
      <c r="BE433" t="str">
        <f t="shared" si="40"/>
        <v/>
      </c>
    </row>
    <row r="434" spans="1:58">
      <c r="A434" t="s">
        <v>284</v>
      </c>
      <c r="B434">
        <v>489</v>
      </c>
      <c r="C434" t="s">
        <v>2145</v>
      </c>
      <c r="D434" t="s">
        <v>790</v>
      </c>
      <c r="E434" t="s">
        <v>794</v>
      </c>
      <c r="F434" t="s">
        <v>834</v>
      </c>
      <c r="G434" t="s">
        <v>1036</v>
      </c>
      <c r="H434" t="s">
        <v>745</v>
      </c>
      <c r="I434" t="s">
        <v>767</v>
      </c>
      <c r="J434" t="s">
        <v>884</v>
      </c>
      <c r="K434" t="str">
        <f>SpaceTypesTable[[#This Row],[Lighting Standard]]&amp;SpaceTypesTable[[#This Row],[Lighting Primary Space Type]]&amp;SpaceTypesTable[[#This Row],[Lighting Secondary Space Type]]</f>
        <v>ASHRAE 90.1-2004HospitalLaundry-Washing</v>
      </c>
      <c r="N434">
        <f>VLOOKUP(SpaceTypesTable[[#This Row],[LookupColumn]],InteriorLightingTable[],5,FALSE)</f>
        <v>0.6</v>
      </c>
      <c r="Q434">
        <v>0</v>
      </c>
      <c r="R434">
        <v>0.7</v>
      </c>
      <c r="S434">
        <v>0.2</v>
      </c>
      <c r="T434" t="s">
        <v>1954</v>
      </c>
      <c r="U434" t="s">
        <v>636</v>
      </c>
      <c r="V434" t="s">
        <v>540</v>
      </c>
      <c r="W434" t="s">
        <v>966</v>
      </c>
      <c r="X434" s="70" t="str">
        <f>SpaceTypesTable[[#This Row],[Ventilation Standard]]&amp;SpaceTypesTable[[#This Row],[Ventilation Primary Space Type]]&amp;SpaceTypesTable[[#This Row],[Ventilation Secondary Space Type]]</f>
        <v>ASHRAE 62.1-1999Dry Cleaners, LaundriesCommercial Laundry</v>
      </c>
      <c r="Y434">
        <f>VLOOKUP(SpaceTypesTable[[#This Row],[Lookup]],VentilationStandardsTable[],6,FALSE)</f>
        <v>0</v>
      </c>
      <c r="Z434">
        <f>VLOOKUP(SpaceTypesTable[[#This Row],[Lookup]],VentilationStandardsTable[],5,FALSE)</f>
        <v>25</v>
      </c>
      <c r="AA434">
        <f>VLOOKUP(SpaceTypesTable[[#This Row],[Lookup]],VentilationStandardsTable[],7,FALSE)</f>
        <v>0</v>
      </c>
      <c r="AB434">
        <v>10</v>
      </c>
      <c r="AC434" t="s">
        <v>1969</v>
      </c>
      <c r="AD434" t="s">
        <v>2107</v>
      </c>
      <c r="AE434">
        <v>5.9499999999999997E-2</v>
      </c>
      <c r="AF434" t="s">
        <v>2011</v>
      </c>
      <c r="AG434">
        <v>58.4</v>
      </c>
      <c r="AH434" t="s">
        <v>997</v>
      </c>
      <c r="AI434" t="s">
        <v>997</v>
      </c>
      <c r="AJ434" t="s">
        <v>997</v>
      </c>
      <c r="AK434" t="s">
        <v>2016</v>
      </c>
      <c r="AL434">
        <v>2.0299999999999998</v>
      </c>
      <c r="AM434">
        <v>0</v>
      </c>
      <c r="AN434">
        <v>0.5</v>
      </c>
      <c r="AO434">
        <v>0</v>
      </c>
      <c r="AP434" t="s">
        <v>2115</v>
      </c>
      <c r="AQ434" t="s">
        <v>2036</v>
      </c>
      <c r="AR434" t="s">
        <v>2050</v>
      </c>
      <c r="AS434">
        <v>67.5</v>
      </c>
      <c r="AT434">
        <v>1053</v>
      </c>
      <c r="AU434">
        <f>IF(SpaceTypesTable[[#This Row],[Peak Flow Rate (gal/h)]]=0,"",SpaceTypesTable[[#This Row],[Peak Flow Rate (gal/h)]]/SpaceTypesTable[[#This Row],[area (ft^2)]])</f>
        <v>6.4102564102564097E-2</v>
      </c>
      <c r="AV434">
        <v>60</v>
      </c>
      <c r="AW434">
        <v>0.2</v>
      </c>
      <c r="AX434">
        <v>0.05</v>
      </c>
      <c r="AY434" t="s">
        <v>2131</v>
      </c>
      <c r="BE434" t="str">
        <f t="shared" si="40"/>
        <v/>
      </c>
    </row>
    <row r="435" spans="1:58">
      <c r="A435" t="s">
        <v>508</v>
      </c>
      <c r="B435">
        <v>340</v>
      </c>
      <c r="C435" t="s">
        <v>2146</v>
      </c>
      <c r="D435" t="s">
        <v>791</v>
      </c>
      <c r="E435" t="s">
        <v>794</v>
      </c>
      <c r="F435" t="s">
        <v>834</v>
      </c>
      <c r="G435" t="s">
        <v>1036</v>
      </c>
      <c r="H435" t="s">
        <v>987</v>
      </c>
      <c r="I435" t="s">
        <v>767</v>
      </c>
      <c r="J435" t="s">
        <v>884</v>
      </c>
      <c r="K435" t="str">
        <f>SpaceTypesTable[[#This Row],[Lighting Standard]]&amp;SpaceTypesTable[[#This Row],[Lighting Primary Space Type]]&amp;SpaceTypesTable[[#This Row],[Lighting Secondary Space Type]]</f>
        <v>ASHRAE 189.1-2009HospitalLaundry-Washing</v>
      </c>
      <c r="N435">
        <f>VLOOKUP(SpaceTypesTable[[#This Row],[LookupColumn]],InteriorLightingTable[],5,FALSE)</f>
        <v>0.54</v>
      </c>
      <c r="Q435">
        <v>0</v>
      </c>
      <c r="R435">
        <v>0.7</v>
      </c>
      <c r="S435">
        <v>0.2</v>
      </c>
      <c r="T435" t="s">
        <v>1954</v>
      </c>
      <c r="U435" t="s">
        <v>636</v>
      </c>
      <c r="V435" t="s">
        <v>540</v>
      </c>
      <c r="W435" t="s">
        <v>966</v>
      </c>
      <c r="X435" s="70" t="str">
        <f>SpaceTypesTable[[#This Row],[Ventilation Standard]]&amp;SpaceTypesTable[[#This Row],[Ventilation Primary Space Type]]&amp;SpaceTypesTable[[#This Row],[Ventilation Secondary Space Type]]</f>
        <v>ASHRAE 62.1-1999Dry Cleaners, LaundriesCommercial Laundry</v>
      </c>
      <c r="Y435">
        <f>VLOOKUP(SpaceTypesTable[[#This Row],[Lookup]],VentilationStandardsTable[],6,FALSE)</f>
        <v>0</v>
      </c>
      <c r="Z435">
        <f>VLOOKUP(SpaceTypesTable[[#This Row],[Lookup]],VentilationStandardsTable[],5,FALSE)</f>
        <v>25</v>
      </c>
      <c r="AA435">
        <f>VLOOKUP(SpaceTypesTable[[#This Row],[Lookup]],VentilationStandardsTable[],7,FALSE)</f>
        <v>0</v>
      </c>
      <c r="AB435">
        <v>10</v>
      </c>
      <c r="AC435" t="s">
        <v>1969</v>
      </c>
      <c r="AD435" t="s">
        <v>2107</v>
      </c>
      <c r="AE435">
        <v>5.9499999999999997E-2</v>
      </c>
      <c r="AF435" t="s">
        <v>2011</v>
      </c>
      <c r="AG435">
        <v>42.6</v>
      </c>
      <c r="AH435" t="s">
        <v>997</v>
      </c>
      <c r="AI435" t="s">
        <v>997</v>
      </c>
      <c r="AJ435" t="s">
        <v>997</v>
      </c>
      <c r="AK435" t="s">
        <v>2016</v>
      </c>
      <c r="AL435">
        <v>1.0400004477788662</v>
      </c>
      <c r="AM435">
        <v>0</v>
      </c>
      <c r="AN435">
        <v>0.5</v>
      </c>
      <c r="AO435">
        <v>0</v>
      </c>
      <c r="AP435" t="s">
        <v>2115</v>
      </c>
      <c r="AQ435" t="s">
        <v>2036</v>
      </c>
      <c r="AR435" t="s">
        <v>2050</v>
      </c>
      <c r="AS435">
        <v>67.5</v>
      </c>
      <c r="AT435">
        <v>1053</v>
      </c>
      <c r="AU435">
        <f>IF(SpaceTypesTable[[#This Row],[Peak Flow Rate (gal/h)]]=0,"",SpaceTypesTable[[#This Row],[Peak Flow Rate (gal/h)]]/SpaceTypesTable[[#This Row],[area (ft^2)]])</f>
        <v>6.4102564102564097E-2</v>
      </c>
      <c r="AV435">
        <v>60</v>
      </c>
      <c r="AW435">
        <v>0.2</v>
      </c>
      <c r="AX435">
        <v>0.05</v>
      </c>
      <c r="AY435" t="s">
        <v>2131</v>
      </c>
      <c r="BE435" t="str">
        <f t="shared" si="40"/>
        <v/>
      </c>
    </row>
    <row r="436" spans="1:58">
      <c r="A436" t="s">
        <v>83</v>
      </c>
      <c r="B436">
        <v>312</v>
      </c>
      <c r="C436" t="s">
        <v>2146</v>
      </c>
      <c r="D436" t="s">
        <v>792</v>
      </c>
      <c r="E436" t="s">
        <v>794</v>
      </c>
      <c r="F436" t="s">
        <v>834</v>
      </c>
      <c r="G436" t="s">
        <v>1036</v>
      </c>
      <c r="H436" t="s">
        <v>987</v>
      </c>
      <c r="I436" t="s">
        <v>767</v>
      </c>
      <c r="J436" t="s">
        <v>884</v>
      </c>
      <c r="K436" t="str">
        <f>SpaceTypesTable[[#This Row],[Lighting Standard]]&amp;SpaceTypesTable[[#This Row],[Lighting Primary Space Type]]&amp;SpaceTypesTable[[#This Row],[Lighting Secondary Space Type]]</f>
        <v>ASHRAE 189.1-2009HospitalLaundry-Washing</v>
      </c>
      <c r="N436">
        <f>VLOOKUP(SpaceTypesTable[[#This Row],[LookupColumn]],InteriorLightingTable[],5,FALSE)</f>
        <v>0.54</v>
      </c>
      <c r="Q436">
        <v>0</v>
      </c>
      <c r="R436">
        <v>0.7</v>
      </c>
      <c r="S436">
        <v>0.2</v>
      </c>
      <c r="T436" t="s">
        <v>1954</v>
      </c>
      <c r="U436" t="s">
        <v>636</v>
      </c>
      <c r="V436" t="s">
        <v>540</v>
      </c>
      <c r="W436" t="s">
        <v>966</v>
      </c>
      <c r="X436" s="70" t="str">
        <f>SpaceTypesTable[[#This Row],[Ventilation Standard]]&amp;SpaceTypesTable[[#This Row],[Ventilation Primary Space Type]]&amp;SpaceTypesTable[[#This Row],[Ventilation Secondary Space Type]]</f>
        <v>ASHRAE 62.1-1999Dry Cleaners, LaundriesCommercial Laundry</v>
      </c>
      <c r="Y436">
        <f>VLOOKUP(SpaceTypesTable[[#This Row],[Lookup]],VentilationStandardsTable[],6,FALSE)</f>
        <v>0</v>
      </c>
      <c r="Z436">
        <f>VLOOKUP(SpaceTypesTable[[#This Row],[Lookup]],VentilationStandardsTable[],5,FALSE)</f>
        <v>25</v>
      </c>
      <c r="AA436">
        <f>VLOOKUP(SpaceTypesTable[[#This Row],[Lookup]],VentilationStandardsTable[],7,FALSE)</f>
        <v>0</v>
      </c>
      <c r="AB436">
        <v>10</v>
      </c>
      <c r="AC436" t="s">
        <v>1969</v>
      </c>
      <c r="AD436" t="s">
        <v>2107</v>
      </c>
      <c r="AE436">
        <v>4.4600000000000001E-2</v>
      </c>
      <c r="AF436" t="s">
        <v>2011</v>
      </c>
      <c r="AG436">
        <v>42.6</v>
      </c>
      <c r="AH436" t="s">
        <v>997</v>
      </c>
      <c r="AI436" t="s">
        <v>997</v>
      </c>
      <c r="AJ436" t="s">
        <v>997</v>
      </c>
      <c r="AK436" t="s">
        <v>2016</v>
      </c>
      <c r="AL436">
        <v>1.0400004477788662</v>
      </c>
      <c r="AM436">
        <v>0</v>
      </c>
      <c r="AN436">
        <v>0.5</v>
      </c>
      <c r="AO436">
        <v>0</v>
      </c>
      <c r="AP436" t="s">
        <v>2115</v>
      </c>
      <c r="AQ436" t="s">
        <v>2036</v>
      </c>
      <c r="AR436" t="s">
        <v>2050</v>
      </c>
      <c r="AS436">
        <v>67.5</v>
      </c>
      <c r="AT436">
        <v>1053</v>
      </c>
      <c r="AU436">
        <f>IF(SpaceTypesTable[[#This Row],[Peak Flow Rate (gal/h)]]=0,"",SpaceTypesTable[[#This Row],[Peak Flow Rate (gal/h)]]/SpaceTypesTable[[#This Row],[area (ft^2)]])</f>
        <v>6.4102564102564097E-2</v>
      </c>
      <c r="AV436">
        <v>60</v>
      </c>
      <c r="AW436">
        <v>0.2</v>
      </c>
      <c r="AX436">
        <v>0.05</v>
      </c>
      <c r="AY436" t="s">
        <v>2131</v>
      </c>
      <c r="BE436" t="str">
        <f t="shared" si="40"/>
        <v/>
      </c>
    </row>
    <row r="437" spans="1:58">
      <c r="A437" t="s">
        <v>35</v>
      </c>
      <c r="B437">
        <v>427</v>
      </c>
      <c r="C437" t="s">
        <v>2143</v>
      </c>
      <c r="D437" t="s">
        <v>790</v>
      </c>
      <c r="E437" t="s">
        <v>794</v>
      </c>
      <c r="F437" t="s">
        <v>834</v>
      </c>
      <c r="G437" t="s">
        <v>1036</v>
      </c>
      <c r="K437" t="str">
        <f>SpaceTypesTable[[#This Row],[Lighting Standard]]&amp;SpaceTypesTable[[#This Row],[Lighting Primary Space Type]]&amp;SpaceTypesTable[[#This Row],[Lighting Secondary Space Type]]</f>
        <v/>
      </c>
      <c r="N437">
        <v>1.04</v>
      </c>
      <c r="Q437">
        <v>0</v>
      </c>
      <c r="R437">
        <v>0.7</v>
      </c>
      <c r="S437">
        <v>0.2</v>
      </c>
      <c r="T437" t="s">
        <v>1954</v>
      </c>
      <c r="U437" t="s">
        <v>636</v>
      </c>
      <c r="V437" t="s">
        <v>540</v>
      </c>
      <c r="W437" t="s">
        <v>966</v>
      </c>
      <c r="X437" s="70" t="str">
        <f>SpaceTypesTable[[#This Row],[Ventilation Standard]]&amp;SpaceTypesTable[[#This Row],[Ventilation Primary Space Type]]&amp;SpaceTypesTable[[#This Row],[Ventilation Secondary Space Type]]</f>
        <v>ASHRAE 62.1-1999Dry Cleaners, LaundriesCommercial Laundry</v>
      </c>
      <c r="Y437">
        <f>VLOOKUP(SpaceTypesTable[[#This Row],[Lookup]],VentilationStandardsTable[],6,FALSE)</f>
        <v>0</v>
      </c>
      <c r="Z437">
        <f>VLOOKUP(SpaceTypesTable[[#This Row],[Lookup]],VentilationStandardsTable[],5,FALSE)</f>
        <v>25</v>
      </c>
      <c r="AA437">
        <f>VLOOKUP(SpaceTypesTable[[#This Row],[Lookup]],VentilationStandardsTable[],7,FALSE)</f>
        <v>0</v>
      </c>
      <c r="AB437">
        <v>10</v>
      </c>
      <c r="AC437" t="s">
        <v>1969</v>
      </c>
      <c r="AD437" t="s">
        <v>2107</v>
      </c>
      <c r="AE437">
        <v>0.22320000000000001</v>
      </c>
      <c r="AF437" t="s">
        <v>2011</v>
      </c>
      <c r="AG437">
        <v>58.4</v>
      </c>
      <c r="AH437" t="s">
        <v>997</v>
      </c>
      <c r="AI437" t="s">
        <v>997</v>
      </c>
      <c r="AJ437" t="s">
        <v>997</v>
      </c>
      <c r="AK437" t="s">
        <v>2016</v>
      </c>
      <c r="AL437">
        <v>2.0299999999999998</v>
      </c>
      <c r="AM437">
        <v>0</v>
      </c>
      <c r="AN437">
        <v>0.5</v>
      </c>
      <c r="AO437">
        <v>0</v>
      </c>
      <c r="AP437" t="s">
        <v>2115</v>
      </c>
      <c r="AQ437" t="s">
        <v>2036</v>
      </c>
      <c r="AR437" t="s">
        <v>2050</v>
      </c>
      <c r="AS437">
        <v>67.5</v>
      </c>
      <c r="AT437">
        <v>1053</v>
      </c>
      <c r="AU437">
        <f>IF(SpaceTypesTable[[#This Row],[Peak Flow Rate (gal/h)]]=0,"",SpaceTypesTable[[#This Row],[Peak Flow Rate (gal/h)]]/SpaceTypesTable[[#This Row],[area (ft^2)]])</f>
        <v>6.4102564102564097E-2</v>
      </c>
      <c r="AV437">
        <v>60</v>
      </c>
      <c r="AW437">
        <v>0.2</v>
      </c>
      <c r="AX437">
        <v>0.05</v>
      </c>
      <c r="AY437" t="s">
        <v>2131</v>
      </c>
      <c r="BE437" t="str">
        <f t="shared" si="40"/>
        <v/>
      </c>
    </row>
    <row r="438" spans="1:58">
      <c r="C438" t="s">
        <v>2213</v>
      </c>
      <c r="D438" t="s">
        <v>790</v>
      </c>
      <c r="E438" t="s">
        <v>798</v>
      </c>
      <c r="F438" t="s">
        <v>834</v>
      </c>
      <c r="G438" t="s">
        <v>1036</v>
      </c>
      <c r="H438" t="s">
        <v>2195</v>
      </c>
      <c r="I438" t="s">
        <v>767</v>
      </c>
      <c r="J438" t="s">
        <v>884</v>
      </c>
      <c r="K438" t="str">
        <f>SpaceTypesTable[[#This Row],[Lighting Standard]]&amp;SpaceTypesTable[[#This Row],[Lighting Primary Space Type]]&amp;SpaceTypesTable[[#This Row],[Lighting Secondary Space Type]]</f>
        <v>ASHRAE 90.1-2010HospitalLaundry-Washing</v>
      </c>
      <c r="N438">
        <f>VLOOKUP(SpaceTypesTable[[#This Row],[LookupColumn]],InteriorLightingTable[],5,FALSE)</f>
        <v>0.6</v>
      </c>
      <c r="Q438">
        <v>0</v>
      </c>
      <c r="R438">
        <v>0.7</v>
      </c>
      <c r="S438">
        <v>0.2</v>
      </c>
      <c r="T438" t="s">
        <v>1939</v>
      </c>
      <c r="U438" t="s">
        <v>638</v>
      </c>
      <c r="V438" t="s">
        <v>766</v>
      </c>
      <c r="W438" t="s">
        <v>2184</v>
      </c>
      <c r="X438" s="70" t="str">
        <f>SpaceTypesTable[[#This Row],[Ventilation Standard]]&amp;SpaceTypesTable[[#This Row],[Ventilation Primary Space Type]]&amp;SpaceTypesTable[[#This Row],[Ventilation Secondary Space Type]]</f>
        <v>ASHRAE 62.1-2007RetailCoinoperated laundries</v>
      </c>
      <c r="Y438">
        <f>VLOOKUP(SpaceTypesTable[[#This Row],[Lookup]],VentilationStandardsTable[],6,FALSE)</f>
        <v>0.06</v>
      </c>
      <c r="Z438">
        <f>VLOOKUP(SpaceTypesTable[[#This Row],[Lookup]],VentilationStandardsTable[],5,FALSE)</f>
        <v>7.5</v>
      </c>
      <c r="AA438">
        <f>VLOOKUP(SpaceTypesTable[[#This Row],[Lookup]],VentilationStandardsTable[],7,FALSE)</f>
        <v>0</v>
      </c>
      <c r="AB438">
        <v>4</v>
      </c>
      <c r="AC438" t="s">
        <v>1991</v>
      </c>
      <c r="AD438" t="s">
        <v>1992</v>
      </c>
      <c r="AE438">
        <v>4.4600000000000001E-2</v>
      </c>
      <c r="AF438" t="s">
        <v>2001</v>
      </c>
      <c r="AG438">
        <v>123.8</v>
      </c>
      <c r="AH438">
        <v>0</v>
      </c>
      <c r="AI438">
        <v>0.5</v>
      </c>
      <c r="AJ438">
        <v>0</v>
      </c>
      <c r="AK438" t="s">
        <v>2021</v>
      </c>
      <c r="AL438">
        <v>2.93</v>
      </c>
      <c r="AM438">
        <v>0</v>
      </c>
      <c r="AN438">
        <v>0.5</v>
      </c>
      <c r="AO438">
        <v>0</v>
      </c>
      <c r="AP438" t="s">
        <v>2078</v>
      </c>
      <c r="AQ438" t="s">
        <v>2027</v>
      </c>
      <c r="AR438" t="s">
        <v>2041</v>
      </c>
      <c r="AS438">
        <v>156.6</v>
      </c>
      <c r="AT438">
        <v>840</v>
      </c>
      <c r="AU438">
        <v>0.18642857142857142</v>
      </c>
      <c r="AV438">
        <v>60</v>
      </c>
      <c r="AW438">
        <v>0.2</v>
      </c>
      <c r="AX438">
        <v>0.05</v>
      </c>
      <c r="AY438" t="s">
        <v>2129</v>
      </c>
      <c r="AZ438">
        <v>0.59522763907256881</v>
      </c>
      <c r="BA438">
        <v>500</v>
      </c>
      <c r="BB438">
        <v>0.33800000000000002</v>
      </c>
      <c r="BC438">
        <v>0.502411575562701</v>
      </c>
      <c r="BD438">
        <v>87.231501160287834</v>
      </c>
      <c r="BE438">
        <v>0.10384520097678836</v>
      </c>
      <c r="BF438" t="s">
        <v>2114</v>
      </c>
    </row>
    <row r="439" spans="1:58">
      <c r="C439" t="s">
        <v>2213</v>
      </c>
      <c r="D439" t="s">
        <v>790</v>
      </c>
      <c r="E439" t="s">
        <v>794</v>
      </c>
      <c r="F439" t="s">
        <v>834</v>
      </c>
      <c r="G439" t="s">
        <v>1036</v>
      </c>
      <c r="H439" t="s">
        <v>2195</v>
      </c>
      <c r="I439" t="s">
        <v>767</v>
      </c>
      <c r="J439" t="s">
        <v>884</v>
      </c>
      <c r="K439" t="str">
        <f>SpaceTypesTable[[#This Row],[Lighting Standard]]&amp;SpaceTypesTable[[#This Row],[Lighting Primary Space Type]]&amp;SpaceTypesTable[[#This Row],[Lighting Secondary Space Type]]</f>
        <v>ASHRAE 90.1-2010HospitalLaundry-Washing</v>
      </c>
      <c r="N439">
        <f>VLOOKUP(SpaceTypesTable[[#This Row],[LookupColumn]],InteriorLightingTable[],5,FALSE)</f>
        <v>0.6</v>
      </c>
      <c r="Q439">
        <v>0</v>
      </c>
      <c r="R439">
        <v>0.7</v>
      </c>
      <c r="S439">
        <v>0.2</v>
      </c>
      <c r="T439" t="s">
        <v>1954</v>
      </c>
      <c r="U439" t="s">
        <v>638</v>
      </c>
      <c r="V439" t="s">
        <v>766</v>
      </c>
      <c r="W439" t="s">
        <v>2184</v>
      </c>
      <c r="X439" s="70" t="str">
        <f>SpaceTypesTable[[#This Row],[Ventilation Standard]]&amp;SpaceTypesTable[[#This Row],[Ventilation Primary Space Type]]&amp;SpaceTypesTable[[#This Row],[Ventilation Secondary Space Type]]</f>
        <v>ASHRAE 62.1-2007RetailCoinoperated laundries</v>
      </c>
      <c r="Y439">
        <f>VLOOKUP(SpaceTypesTable[[#This Row],[Lookup]],VentilationStandardsTable[],6,FALSE)</f>
        <v>0.06</v>
      </c>
      <c r="Z439">
        <f>VLOOKUP(SpaceTypesTable[[#This Row],[Lookup]],VentilationStandardsTable[],5,FALSE)</f>
        <v>7.5</v>
      </c>
      <c r="AA439">
        <f>VLOOKUP(SpaceTypesTable[[#This Row],[Lookup]],VentilationStandardsTable[],7,FALSE)</f>
        <v>0</v>
      </c>
      <c r="AB439">
        <v>10</v>
      </c>
      <c r="AC439" t="s">
        <v>1969</v>
      </c>
      <c r="AD439" t="s">
        <v>2107</v>
      </c>
      <c r="AE439">
        <v>4.4600000000000001E-2</v>
      </c>
      <c r="AF439" t="s">
        <v>2011</v>
      </c>
      <c r="AG439">
        <v>42.6</v>
      </c>
      <c r="AH439" t="s">
        <v>997</v>
      </c>
      <c r="AI439" t="s">
        <v>997</v>
      </c>
      <c r="AJ439" t="s">
        <v>997</v>
      </c>
      <c r="AK439" t="s">
        <v>2016</v>
      </c>
      <c r="AL439">
        <v>1.0400004477788662</v>
      </c>
      <c r="AM439">
        <v>0</v>
      </c>
      <c r="AN439">
        <v>0.5</v>
      </c>
      <c r="AO439">
        <v>0</v>
      </c>
      <c r="AP439" t="s">
        <v>2115</v>
      </c>
      <c r="AQ439" t="s">
        <v>2036</v>
      </c>
      <c r="AR439" t="s">
        <v>2050</v>
      </c>
      <c r="AS439">
        <v>67.5</v>
      </c>
      <c r="AT439">
        <v>1053</v>
      </c>
      <c r="AU439">
        <v>6.4102564102564097E-2</v>
      </c>
      <c r="AV439">
        <v>60</v>
      </c>
      <c r="AW439">
        <v>0.2</v>
      </c>
      <c r="AX439">
        <v>0.05</v>
      </c>
      <c r="AY439" t="s">
        <v>2131</v>
      </c>
      <c r="BE439" t="s">
        <v>997</v>
      </c>
    </row>
    <row r="440" spans="1:58">
      <c r="C440" t="s">
        <v>2147</v>
      </c>
      <c r="D440" t="s">
        <v>790</v>
      </c>
      <c r="E440" t="s">
        <v>796</v>
      </c>
      <c r="F440" t="s">
        <v>732</v>
      </c>
      <c r="G440" t="s">
        <v>1035</v>
      </c>
      <c r="H440" t="s">
        <v>746</v>
      </c>
      <c r="I440" t="s">
        <v>732</v>
      </c>
      <c r="J440" t="s">
        <v>885</v>
      </c>
      <c r="K440" t="str">
        <f>SpaceTypesTable[[#This Row],[Lighting Standard]]&amp;SpaceTypesTable[[#This Row],[Lighting Primary Space Type]]&amp;SpaceTypesTable[[#This Row],[Lighting Secondary Space Type]]</f>
        <v>ASHRAE 90.1-2007LibraryReading Area</v>
      </c>
      <c r="N440">
        <f>VLOOKUP(SpaceTypesTable[[#This Row],[LookupColumn]],InteriorLightingTable[],5,FALSE)</f>
        <v>1.2</v>
      </c>
      <c r="Q440">
        <v>0</v>
      </c>
      <c r="R440">
        <v>0.37</v>
      </c>
      <c r="S440">
        <v>0.2</v>
      </c>
      <c r="T440" t="s">
        <v>1947</v>
      </c>
      <c r="U440" t="s">
        <v>637</v>
      </c>
      <c r="V440" t="s">
        <v>1862</v>
      </c>
      <c r="W440" t="s">
        <v>2165</v>
      </c>
      <c r="X440" s="70" t="str">
        <f>SpaceTypesTable[[#This Row],[Ventilation Standard]]&amp;SpaceTypesTable[[#This Row],[Ventilation Primary Space Type]]&amp;SpaceTypesTable[[#This Row],[Ventilation Secondary Space Type]]</f>
        <v>ASHRAE 62.1-2004Educational FacilitiesMedia center</v>
      </c>
      <c r="Y440">
        <f>VLOOKUP(SpaceTypesTable[[#This Row],[Lookup]],VentilationStandardsTable[],6,FALSE)</f>
        <v>0.12</v>
      </c>
      <c r="Z440">
        <f>VLOOKUP(SpaceTypesTable[[#This Row],[Lookup]],VentilationStandardsTable[],5,FALSE)</f>
        <v>10</v>
      </c>
      <c r="AA440">
        <f>VLOOKUP(SpaceTypesTable[[#This Row],[Lookup]],VentilationStandardsTable[],7,FALSE)</f>
        <v>0</v>
      </c>
      <c r="AB440">
        <v>21.36</v>
      </c>
      <c r="AC440" t="s">
        <v>1978</v>
      </c>
      <c r="AD440" t="s">
        <v>2103</v>
      </c>
      <c r="AE440">
        <v>4.4600000000000001E-2</v>
      </c>
      <c r="AF440" t="s">
        <v>2007</v>
      </c>
      <c r="AH440" t="s">
        <v>997</v>
      </c>
      <c r="AI440" t="s">
        <v>997</v>
      </c>
      <c r="AJ440" t="s">
        <v>997</v>
      </c>
      <c r="AL440">
        <v>1.02</v>
      </c>
      <c r="AM440">
        <v>0</v>
      </c>
      <c r="AN440">
        <v>0.5</v>
      </c>
      <c r="AO440">
        <v>0</v>
      </c>
      <c r="AP440" t="s">
        <v>2064</v>
      </c>
      <c r="AQ440" t="s">
        <v>2032</v>
      </c>
      <c r="AR440" t="s">
        <v>2046</v>
      </c>
      <c r="AU440" t="str">
        <f>IF(SpaceTypesTable[[#This Row],[Peak Flow Rate (gal/h)]]=0,"",SpaceTypesTable[[#This Row],[Peak Flow Rate (gal/h)]]/SpaceTypesTable[[#This Row],[area (ft^2)]])</f>
        <v/>
      </c>
      <c r="BE440" t="str">
        <f t="shared" ref="BE440:BE451" si="41">IF(ISBLANK(BD440),"",BD440/(BA440/AZ440))</f>
        <v/>
      </c>
    </row>
    <row r="441" spans="1:58">
      <c r="A441" t="s">
        <v>523</v>
      </c>
      <c r="B441">
        <v>348</v>
      </c>
      <c r="C441" t="s">
        <v>2144</v>
      </c>
      <c r="D441" t="s">
        <v>790</v>
      </c>
      <c r="E441" t="s">
        <v>796</v>
      </c>
      <c r="F441" t="s">
        <v>732</v>
      </c>
      <c r="G441" t="s">
        <v>1035</v>
      </c>
      <c r="K441" t="str">
        <f>SpaceTypesTable[[#This Row],[Lighting Standard]]&amp;SpaceTypesTable[[#This Row],[Lighting Primary Space Type]]&amp;SpaceTypesTable[[#This Row],[Lighting Secondary Space Type]]</f>
        <v/>
      </c>
      <c r="N441">
        <v>2.11</v>
      </c>
      <c r="Q441">
        <v>0</v>
      </c>
      <c r="R441">
        <v>0.37</v>
      </c>
      <c r="S441">
        <v>0.2</v>
      </c>
      <c r="T441" t="s">
        <v>1947</v>
      </c>
      <c r="U441" t="s">
        <v>636</v>
      </c>
      <c r="V441" t="s">
        <v>617</v>
      </c>
      <c r="W441" t="s">
        <v>622</v>
      </c>
      <c r="X441" s="70" t="str">
        <f>SpaceTypesTable[[#This Row],[Ventilation Standard]]&amp;SpaceTypesTable[[#This Row],[Ventilation Primary Space Type]]&amp;SpaceTypesTable[[#This Row],[Ventilation Secondary Space Type]]</f>
        <v>ASHRAE 62.1-1999EducationLibraries</v>
      </c>
      <c r="Y441">
        <f>VLOOKUP(SpaceTypesTable[[#This Row],[Lookup]],VentilationStandardsTable[],6,FALSE)</f>
        <v>0</v>
      </c>
      <c r="Z441">
        <f>VLOOKUP(SpaceTypesTable[[#This Row],[Lookup]],VentilationStandardsTable[],5,FALSE)</f>
        <v>15</v>
      </c>
      <c r="AA441">
        <f>VLOOKUP(SpaceTypesTable[[#This Row],[Lookup]],VentilationStandardsTable[],7,FALSE)</f>
        <v>0</v>
      </c>
      <c r="AB441">
        <v>21.36</v>
      </c>
      <c r="AC441" t="s">
        <v>1978</v>
      </c>
      <c r="AD441" t="s">
        <v>2103</v>
      </c>
      <c r="AE441">
        <v>0.22320000000000001</v>
      </c>
      <c r="AF441" t="s">
        <v>2007</v>
      </c>
      <c r="AH441" t="s">
        <v>997</v>
      </c>
      <c r="AI441" t="s">
        <v>997</v>
      </c>
      <c r="AJ441" t="s">
        <v>997</v>
      </c>
      <c r="AL441">
        <v>1.39</v>
      </c>
      <c r="AM441">
        <v>0</v>
      </c>
      <c r="AN441">
        <v>0.5</v>
      </c>
      <c r="AO441">
        <v>0</v>
      </c>
      <c r="AP441" t="s">
        <v>2064</v>
      </c>
      <c r="AQ441" t="s">
        <v>2032</v>
      </c>
      <c r="AR441" t="s">
        <v>2046</v>
      </c>
      <c r="AU441" t="str">
        <f>IF(SpaceTypesTable[[#This Row],[Peak Flow Rate (gal/h)]]=0,"",SpaceTypesTable[[#This Row],[Peak Flow Rate (gal/h)]]/SpaceTypesTable[[#This Row],[area (ft^2)]])</f>
        <v/>
      </c>
      <c r="BE441" t="str">
        <f t="shared" si="41"/>
        <v/>
      </c>
    </row>
    <row r="442" spans="1:58">
      <c r="A442" t="s">
        <v>443</v>
      </c>
      <c r="B442">
        <v>28</v>
      </c>
      <c r="C442" t="s">
        <v>2145</v>
      </c>
      <c r="D442" t="s">
        <v>790</v>
      </c>
      <c r="E442" t="s">
        <v>796</v>
      </c>
      <c r="F442" t="s">
        <v>732</v>
      </c>
      <c r="G442" t="s">
        <v>1035</v>
      </c>
      <c r="H442" t="s">
        <v>745</v>
      </c>
      <c r="I442" t="s">
        <v>732</v>
      </c>
      <c r="J442" t="s">
        <v>885</v>
      </c>
      <c r="K442" t="str">
        <f>SpaceTypesTable[[#This Row],[Lighting Standard]]&amp;SpaceTypesTable[[#This Row],[Lighting Primary Space Type]]&amp;SpaceTypesTable[[#This Row],[Lighting Secondary Space Type]]</f>
        <v>ASHRAE 90.1-2004LibraryReading Area</v>
      </c>
      <c r="N442">
        <f>VLOOKUP(SpaceTypesTable[[#This Row],[LookupColumn]],InteriorLightingTable[],5,FALSE)</f>
        <v>1.2</v>
      </c>
      <c r="Q442">
        <v>0</v>
      </c>
      <c r="R442">
        <v>0.37</v>
      </c>
      <c r="S442">
        <v>0.2</v>
      </c>
      <c r="T442" t="s">
        <v>1947</v>
      </c>
      <c r="U442" t="s">
        <v>636</v>
      </c>
      <c r="V442" t="s">
        <v>617</v>
      </c>
      <c r="W442" t="s">
        <v>622</v>
      </c>
      <c r="X442" s="70" t="str">
        <f>SpaceTypesTable[[#This Row],[Ventilation Standard]]&amp;SpaceTypesTable[[#This Row],[Ventilation Primary Space Type]]&amp;SpaceTypesTable[[#This Row],[Ventilation Secondary Space Type]]</f>
        <v>ASHRAE 62.1-1999EducationLibraries</v>
      </c>
      <c r="Y442">
        <f>VLOOKUP(SpaceTypesTable[[#This Row],[Lookup]],VentilationStandardsTable[],6,FALSE)</f>
        <v>0</v>
      </c>
      <c r="Z442">
        <f>VLOOKUP(SpaceTypesTable[[#This Row],[Lookup]],VentilationStandardsTable[],5,FALSE)</f>
        <v>15</v>
      </c>
      <c r="AA442">
        <f>VLOOKUP(SpaceTypesTable[[#This Row],[Lookup]],VentilationStandardsTable[],7,FALSE)</f>
        <v>0</v>
      </c>
      <c r="AB442">
        <v>21.36</v>
      </c>
      <c r="AC442" t="s">
        <v>1978</v>
      </c>
      <c r="AD442" t="s">
        <v>2103</v>
      </c>
      <c r="AE442">
        <v>5.9499999999999997E-2</v>
      </c>
      <c r="AF442" t="s">
        <v>2007</v>
      </c>
      <c r="AG442">
        <v>0</v>
      </c>
      <c r="AH442" t="s">
        <v>997</v>
      </c>
      <c r="AI442" t="s">
        <v>997</v>
      </c>
      <c r="AJ442" t="s">
        <v>997</v>
      </c>
      <c r="AL442">
        <v>1.39</v>
      </c>
      <c r="AM442">
        <v>0</v>
      </c>
      <c r="AN442">
        <v>0.5</v>
      </c>
      <c r="AO442">
        <v>0</v>
      </c>
      <c r="AP442" t="s">
        <v>2064</v>
      </c>
      <c r="AQ442" t="s">
        <v>2032</v>
      </c>
      <c r="AR442" t="s">
        <v>2046</v>
      </c>
      <c r="AU442" t="str">
        <f>IF(SpaceTypesTable[[#This Row],[Peak Flow Rate (gal/h)]]=0,"",SpaceTypesTable[[#This Row],[Peak Flow Rate (gal/h)]]/SpaceTypesTable[[#This Row],[area (ft^2)]])</f>
        <v/>
      </c>
      <c r="BE442" t="str">
        <f t="shared" si="41"/>
        <v/>
      </c>
    </row>
    <row r="443" spans="1:58">
      <c r="A443" t="s">
        <v>352</v>
      </c>
      <c r="B443">
        <v>552</v>
      </c>
      <c r="C443" t="s">
        <v>2146</v>
      </c>
      <c r="D443" t="s">
        <v>791</v>
      </c>
      <c r="E443" t="s">
        <v>796</v>
      </c>
      <c r="F443" t="s">
        <v>732</v>
      </c>
      <c r="G443" t="s">
        <v>1035</v>
      </c>
      <c r="H443" t="s">
        <v>987</v>
      </c>
      <c r="I443" t="s">
        <v>732</v>
      </c>
      <c r="J443" t="s">
        <v>885</v>
      </c>
      <c r="K443" t="str">
        <f>SpaceTypesTable[[#This Row],[Lighting Standard]]&amp;SpaceTypesTable[[#This Row],[Lighting Primary Space Type]]&amp;SpaceTypesTable[[#This Row],[Lighting Secondary Space Type]]</f>
        <v>ASHRAE 189.1-2009LibraryReading Area</v>
      </c>
      <c r="N443">
        <f>VLOOKUP(SpaceTypesTable[[#This Row],[LookupColumn]],InteriorLightingTable[],5,FALSE)</f>
        <v>1.08</v>
      </c>
      <c r="Q443">
        <v>0</v>
      </c>
      <c r="R443">
        <v>0.37</v>
      </c>
      <c r="S443">
        <v>0.2</v>
      </c>
      <c r="T443" t="s">
        <v>1947</v>
      </c>
      <c r="U443" t="s">
        <v>636</v>
      </c>
      <c r="V443" t="s">
        <v>617</v>
      </c>
      <c r="W443" t="s">
        <v>622</v>
      </c>
      <c r="X443" s="70" t="str">
        <f>SpaceTypesTable[[#This Row],[Ventilation Standard]]&amp;SpaceTypesTable[[#This Row],[Ventilation Primary Space Type]]&amp;SpaceTypesTable[[#This Row],[Ventilation Secondary Space Type]]</f>
        <v>ASHRAE 62.1-1999EducationLibraries</v>
      </c>
      <c r="Y443">
        <f>VLOOKUP(SpaceTypesTable[[#This Row],[Lookup]],VentilationStandardsTable[],6,FALSE)</f>
        <v>0</v>
      </c>
      <c r="Z443">
        <f>VLOOKUP(SpaceTypesTable[[#This Row],[Lookup]],VentilationStandardsTable[],5,FALSE)</f>
        <v>15</v>
      </c>
      <c r="AA443">
        <f>VLOOKUP(SpaceTypesTable[[#This Row],[Lookup]],VentilationStandardsTable[],7,FALSE)</f>
        <v>0</v>
      </c>
      <c r="AB443">
        <v>21.36</v>
      </c>
      <c r="AC443" t="s">
        <v>1978</v>
      </c>
      <c r="AD443" t="s">
        <v>2103</v>
      </c>
      <c r="AE443">
        <v>5.9499999999999997E-2</v>
      </c>
      <c r="AF443" t="s">
        <v>2007</v>
      </c>
      <c r="AH443" t="s">
        <v>997</v>
      </c>
      <c r="AI443" t="s">
        <v>997</v>
      </c>
      <c r="AJ443" t="s">
        <v>997</v>
      </c>
      <c r="AL443">
        <v>1.02</v>
      </c>
      <c r="AM443">
        <v>0</v>
      </c>
      <c r="AN443">
        <v>0.5</v>
      </c>
      <c r="AO443">
        <v>0</v>
      </c>
      <c r="AP443" t="s">
        <v>2064</v>
      </c>
      <c r="AQ443" t="s">
        <v>2032</v>
      </c>
      <c r="AR443" t="s">
        <v>2046</v>
      </c>
      <c r="AU443" t="str">
        <f>IF(SpaceTypesTable[[#This Row],[Peak Flow Rate (gal/h)]]=0,"",SpaceTypesTable[[#This Row],[Peak Flow Rate (gal/h)]]/SpaceTypesTable[[#This Row],[area (ft^2)]])</f>
        <v/>
      </c>
      <c r="BE443" t="str">
        <f t="shared" si="41"/>
        <v/>
      </c>
    </row>
    <row r="444" spans="1:58">
      <c r="A444" t="s">
        <v>470</v>
      </c>
      <c r="B444">
        <v>361</v>
      </c>
      <c r="C444" t="s">
        <v>2146</v>
      </c>
      <c r="D444" t="s">
        <v>792</v>
      </c>
      <c r="E444" t="s">
        <v>796</v>
      </c>
      <c r="F444" t="s">
        <v>732</v>
      </c>
      <c r="G444" t="s">
        <v>1035</v>
      </c>
      <c r="H444" t="s">
        <v>987</v>
      </c>
      <c r="I444" t="s">
        <v>732</v>
      </c>
      <c r="J444" t="s">
        <v>885</v>
      </c>
      <c r="K444" t="str">
        <f>SpaceTypesTable[[#This Row],[Lighting Standard]]&amp;SpaceTypesTable[[#This Row],[Lighting Primary Space Type]]&amp;SpaceTypesTable[[#This Row],[Lighting Secondary Space Type]]</f>
        <v>ASHRAE 189.1-2009LibraryReading Area</v>
      </c>
      <c r="N444">
        <f>VLOOKUP(SpaceTypesTable[[#This Row],[LookupColumn]],InteriorLightingTable[],5,FALSE)</f>
        <v>1.08</v>
      </c>
      <c r="Q444">
        <v>0</v>
      </c>
      <c r="R444">
        <v>0.37</v>
      </c>
      <c r="S444">
        <v>0.2</v>
      </c>
      <c r="T444" t="s">
        <v>1947</v>
      </c>
      <c r="U444" t="s">
        <v>636</v>
      </c>
      <c r="V444" t="s">
        <v>617</v>
      </c>
      <c r="W444" t="s">
        <v>622</v>
      </c>
      <c r="X444" s="70" t="str">
        <f>SpaceTypesTable[[#This Row],[Ventilation Standard]]&amp;SpaceTypesTable[[#This Row],[Ventilation Primary Space Type]]&amp;SpaceTypesTable[[#This Row],[Ventilation Secondary Space Type]]</f>
        <v>ASHRAE 62.1-1999EducationLibraries</v>
      </c>
      <c r="Y444">
        <f>VLOOKUP(SpaceTypesTable[[#This Row],[Lookup]],VentilationStandardsTable[],6,FALSE)</f>
        <v>0</v>
      </c>
      <c r="Z444">
        <f>VLOOKUP(SpaceTypesTable[[#This Row],[Lookup]],VentilationStandardsTable[],5,FALSE)</f>
        <v>15</v>
      </c>
      <c r="AA444">
        <f>VLOOKUP(SpaceTypesTable[[#This Row],[Lookup]],VentilationStandardsTable[],7,FALSE)</f>
        <v>0</v>
      </c>
      <c r="AB444">
        <v>21.36</v>
      </c>
      <c r="AC444" t="s">
        <v>1978</v>
      </c>
      <c r="AD444" t="s">
        <v>2103</v>
      </c>
      <c r="AE444">
        <v>4.4600000000000001E-2</v>
      </c>
      <c r="AF444" t="s">
        <v>2007</v>
      </c>
      <c r="AH444" t="s">
        <v>997</v>
      </c>
      <c r="AI444" t="s">
        <v>997</v>
      </c>
      <c r="AJ444" t="s">
        <v>997</v>
      </c>
      <c r="AL444">
        <v>1.02</v>
      </c>
      <c r="AM444">
        <v>0</v>
      </c>
      <c r="AN444">
        <v>0.5</v>
      </c>
      <c r="AO444">
        <v>0</v>
      </c>
      <c r="AP444" t="s">
        <v>2064</v>
      </c>
      <c r="AQ444" t="s">
        <v>2032</v>
      </c>
      <c r="AR444" t="s">
        <v>2046</v>
      </c>
      <c r="AU444" t="str">
        <f>IF(SpaceTypesTable[[#This Row],[Peak Flow Rate (gal/h)]]=0,"",SpaceTypesTable[[#This Row],[Peak Flow Rate (gal/h)]]/SpaceTypesTable[[#This Row],[area (ft^2)]])</f>
        <v/>
      </c>
      <c r="BE444" t="str">
        <f t="shared" si="41"/>
        <v/>
      </c>
    </row>
    <row r="445" spans="1:58">
      <c r="A445" t="s">
        <v>532</v>
      </c>
      <c r="B445">
        <v>190</v>
      </c>
      <c r="C445" t="s">
        <v>2143</v>
      </c>
      <c r="D445" t="s">
        <v>790</v>
      </c>
      <c r="E445" t="s">
        <v>796</v>
      </c>
      <c r="F445" t="s">
        <v>732</v>
      </c>
      <c r="G445" t="s">
        <v>1035</v>
      </c>
      <c r="K445" t="str">
        <f>SpaceTypesTable[[#This Row],[Lighting Standard]]&amp;SpaceTypesTable[[#This Row],[Lighting Primary Space Type]]&amp;SpaceTypesTable[[#This Row],[Lighting Secondary Space Type]]</f>
        <v/>
      </c>
      <c r="N445">
        <v>2.9000000000000004</v>
      </c>
      <c r="Q445">
        <v>0</v>
      </c>
      <c r="R445">
        <v>0.37</v>
      </c>
      <c r="S445">
        <v>0.2</v>
      </c>
      <c r="T445" t="s">
        <v>1947</v>
      </c>
      <c r="U445" t="s">
        <v>636</v>
      </c>
      <c r="V445" t="s">
        <v>617</v>
      </c>
      <c r="W445" t="s">
        <v>622</v>
      </c>
      <c r="X445" s="70" t="str">
        <f>SpaceTypesTable[[#This Row],[Ventilation Standard]]&amp;SpaceTypesTable[[#This Row],[Ventilation Primary Space Type]]&amp;SpaceTypesTable[[#This Row],[Ventilation Secondary Space Type]]</f>
        <v>ASHRAE 62.1-1999EducationLibraries</v>
      </c>
      <c r="Y445">
        <f>VLOOKUP(SpaceTypesTable[[#This Row],[Lookup]],VentilationStandardsTable[],6,FALSE)</f>
        <v>0</v>
      </c>
      <c r="Z445">
        <f>VLOOKUP(SpaceTypesTable[[#This Row],[Lookup]],VentilationStandardsTable[],5,FALSE)</f>
        <v>15</v>
      </c>
      <c r="AA445">
        <f>VLOOKUP(SpaceTypesTable[[#This Row],[Lookup]],VentilationStandardsTable[],7,FALSE)</f>
        <v>0</v>
      </c>
      <c r="AB445">
        <v>21.36</v>
      </c>
      <c r="AC445" t="s">
        <v>1978</v>
      </c>
      <c r="AD445" t="s">
        <v>2103</v>
      </c>
      <c r="AE445">
        <v>0.22320000000000001</v>
      </c>
      <c r="AF445" t="s">
        <v>2007</v>
      </c>
      <c r="AH445" t="s">
        <v>997</v>
      </c>
      <c r="AI445" t="s">
        <v>997</v>
      </c>
      <c r="AJ445" t="s">
        <v>997</v>
      </c>
      <c r="AL445">
        <v>1.39</v>
      </c>
      <c r="AM445">
        <v>0</v>
      </c>
      <c r="AN445">
        <v>0.5</v>
      </c>
      <c r="AO445">
        <v>0</v>
      </c>
      <c r="AP445" t="s">
        <v>2064</v>
      </c>
      <c r="AQ445" t="s">
        <v>2032</v>
      </c>
      <c r="AR445" t="s">
        <v>2046</v>
      </c>
      <c r="AU445" t="str">
        <f>IF(SpaceTypesTable[[#This Row],[Peak Flow Rate (gal/h)]]=0,"",SpaceTypesTable[[#This Row],[Peak Flow Rate (gal/h)]]/SpaceTypesTable[[#This Row],[area (ft^2)]])</f>
        <v/>
      </c>
      <c r="BE445" t="str">
        <f t="shared" si="41"/>
        <v/>
      </c>
    </row>
    <row r="446" spans="1:58">
      <c r="C446" t="s">
        <v>2147</v>
      </c>
      <c r="D446" t="s">
        <v>790</v>
      </c>
      <c r="E446" t="s">
        <v>799</v>
      </c>
      <c r="F446" t="s">
        <v>732</v>
      </c>
      <c r="G446" t="s">
        <v>1035</v>
      </c>
      <c r="H446" t="s">
        <v>746</v>
      </c>
      <c r="I446" t="s">
        <v>732</v>
      </c>
      <c r="J446" t="s">
        <v>885</v>
      </c>
      <c r="K446" t="str">
        <f>SpaceTypesTable[[#This Row],[Lighting Standard]]&amp;SpaceTypesTable[[#This Row],[Lighting Primary Space Type]]&amp;SpaceTypesTable[[#This Row],[Lighting Secondary Space Type]]</f>
        <v>ASHRAE 90.1-2007LibraryReading Area</v>
      </c>
      <c r="N446">
        <f>VLOOKUP(SpaceTypesTable[[#This Row],[LookupColumn]],InteriorLightingTable[],5,FALSE)</f>
        <v>1.2</v>
      </c>
      <c r="Q446">
        <v>0</v>
      </c>
      <c r="R446">
        <v>0.37</v>
      </c>
      <c r="S446">
        <v>0.2</v>
      </c>
      <c r="T446" t="s">
        <v>1950</v>
      </c>
      <c r="U446" t="s">
        <v>637</v>
      </c>
      <c r="V446" t="s">
        <v>1862</v>
      </c>
      <c r="W446" t="s">
        <v>2165</v>
      </c>
      <c r="X446" s="70" t="str">
        <f>SpaceTypesTable[[#This Row],[Ventilation Standard]]&amp;SpaceTypesTable[[#This Row],[Ventilation Primary Space Type]]&amp;SpaceTypesTable[[#This Row],[Ventilation Secondary Space Type]]</f>
        <v>ASHRAE 62.1-2004Educational FacilitiesMedia center</v>
      </c>
      <c r="Y446">
        <f>VLOOKUP(SpaceTypesTable[[#This Row],[Lookup]],VentilationStandardsTable[],6,FALSE)</f>
        <v>0.12</v>
      </c>
      <c r="Z446">
        <f>VLOOKUP(SpaceTypesTable[[#This Row],[Lookup]],VentilationStandardsTable[],5,FALSE)</f>
        <v>10</v>
      </c>
      <c r="AA446">
        <f>VLOOKUP(SpaceTypesTable[[#This Row],[Lookup]],VentilationStandardsTable[],7,FALSE)</f>
        <v>0</v>
      </c>
      <c r="AB446">
        <v>21.34</v>
      </c>
      <c r="AC446" t="s">
        <v>1972</v>
      </c>
      <c r="AD446" t="s">
        <v>2106</v>
      </c>
      <c r="AE446">
        <v>4.4600000000000001E-2</v>
      </c>
      <c r="AF446" t="s">
        <v>2010</v>
      </c>
      <c r="AH446" t="s">
        <v>997</v>
      </c>
      <c r="AI446" t="s">
        <v>997</v>
      </c>
      <c r="AJ446" t="s">
        <v>997</v>
      </c>
      <c r="AL446">
        <v>0.68</v>
      </c>
      <c r="AM446">
        <v>0</v>
      </c>
      <c r="AN446">
        <v>0.5</v>
      </c>
      <c r="AO446">
        <v>0</v>
      </c>
      <c r="AP446" t="s">
        <v>2067</v>
      </c>
      <c r="AQ446" t="s">
        <v>2035</v>
      </c>
      <c r="AR446" t="s">
        <v>2049</v>
      </c>
      <c r="AU446" t="str">
        <f>IF(SpaceTypesTable[[#This Row],[Peak Flow Rate (gal/h)]]=0,"",SpaceTypesTable[[#This Row],[Peak Flow Rate (gal/h)]]/SpaceTypesTable[[#This Row],[area (ft^2)]])</f>
        <v/>
      </c>
      <c r="BE446" t="str">
        <f t="shared" si="41"/>
        <v/>
      </c>
    </row>
    <row r="447" spans="1:58">
      <c r="A447" t="s">
        <v>154</v>
      </c>
      <c r="B447">
        <v>549</v>
      </c>
      <c r="C447" t="s">
        <v>2144</v>
      </c>
      <c r="D447" t="s">
        <v>790</v>
      </c>
      <c r="E447" t="s">
        <v>799</v>
      </c>
      <c r="F447" t="s">
        <v>732</v>
      </c>
      <c r="G447" t="s">
        <v>1035</v>
      </c>
      <c r="K447" t="str">
        <f>SpaceTypesTable[[#This Row],[Lighting Standard]]&amp;SpaceTypesTable[[#This Row],[Lighting Primary Space Type]]&amp;SpaceTypesTable[[#This Row],[Lighting Secondary Space Type]]</f>
        <v/>
      </c>
      <c r="N447">
        <v>1.52</v>
      </c>
      <c r="Q447">
        <v>0</v>
      </c>
      <c r="R447">
        <v>0.37</v>
      </c>
      <c r="S447">
        <v>0.2</v>
      </c>
      <c r="T447" t="s">
        <v>1950</v>
      </c>
      <c r="U447" t="s">
        <v>636</v>
      </c>
      <c r="V447" t="s">
        <v>617</v>
      </c>
      <c r="W447" t="s">
        <v>622</v>
      </c>
      <c r="X447" s="70" t="str">
        <f>SpaceTypesTable[[#This Row],[Ventilation Standard]]&amp;SpaceTypesTable[[#This Row],[Ventilation Primary Space Type]]&amp;SpaceTypesTable[[#This Row],[Ventilation Secondary Space Type]]</f>
        <v>ASHRAE 62.1-1999EducationLibraries</v>
      </c>
      <c r="Y447">
        <f>VLOOKUP(SpaceTypesTable[[#This Row],[Lookup]],VentilationStandardsTable[],6,FALSE)</f>
        <v>0</v>
      </c>
      <c r="Z447">
        <f>VLOOKUP(SpaceTypesTable[[#This Row],[Lookup]],VentilationStandardsTable[],5,FALSE)</f>
        <v>15</v>
      </c>
      <c r="AA447">
        <f>VLOOKUP(SpaceTypesTable[[#This Row],[Lookup]],VentilationStandardsTable[],7,FALSE)</f>
        <v>0</v>
      </c>
      <c r="AB447">
        <v>21.34</v>
      </c>
      <c r="AC447" t="s">
        <v>1972</v>
      </c>
      <c r="AD447" t="s">
        <v>2106</v>
      </c>
      <c r="AE447">
        <v>0.22320000000000001</v>
      </c>
      <c r="AF447" t="s">
        <v>2010</v>
      </c>
      <c r="AH447" t="s">
        <v>997</v>
      </c>
      <c r="AI447" t="s">
        <v>997</v>
      </c>
      <c r="AJ447" t="s">
        <v>997</v>
      </c>
      <c r="AL447">
        <v>0.93</v>
      </c>
      <c r="AM447">
        <v>0</v>
      </c>
      <c r="AN447">
        <v>0.5</v>
      </c>
      <c r="AO447">
        <v>0</v>
      </c>
      <c r="AP447" t="s">
        <v>2067</v>
      </c>
      <c r="AQ447" t="s">
        <v>2035</v>
      </c>
      <c r="AR447" t="s">
        <v>2049</v>
      </c>
      <c r="AU447" t="str">
        <f>IF(SpaceTypesTable[[#This Row],[Peak Flow Rate (gal/h)]]=0,"",SpaceTypesTable[[#This Row],[Peak Flow Rate (gal/h)]]/SpaceTypesTable[[#This Row],[area (ft^2)]])</f>
        <v/>
      </c>
      <c r="BE447" t="str">
        <f t="shared" si="41"/>
        <v/>
      </c>
    </row>
    <row r="448" spans="1:58">
      <c r="A448" t="s">
        <v>125</v>
      </c>
      <c r="B448">
        <v>159</v>
      </c>
      <c r="C448" t="s">
        <v>2145</v>
      </c>
      <c r="D448" t="s">
        <v>790</v>
      </c>
      <c r="E448" t="s">
        <v>799</v>
      </c>
      <c r="F448" t="s">
        <v>732</v>
      </c>
      <c r="G448" t="s">
        <v>1035</v>
      </c>
      <c r="H448" t="s">
        <v>745</v>
      </c>
      <c r="I448" t="s">
        <v>732</v>
      </c>
      <c r="J448" t="s">
        <v>885</v>
      </c>
      <c r="K448" t="str">
        <f>SpaceTypesTable[[#This Row],[Lighting Standard]]&amp;SpaceTypesTable[[#This Row],[Lighting Primary Space Type]]&amp;SpaceTypesTable[[#This Row],[Lighting Secondary Space Type]]</f>
        <v>ASHRAE 90.1-2004LibraryReading Area</v>
      </c>
      <c r="N448">
        <f>VLOOKUP(SpaceTypesTable[[#This Row],[LookupColumn]],InteriorLightingTable[],5,FALSE)</f>
        <v>1.2</v>
      </c>
      <c r="Q448">
        <v>0</v>
      </c>
      <c r="R448">
        <v>0.37</v>
      </c>
      <c r="S448">
        <v>0.2</v>
      </c>
      <c r="T448" t="s">
        <v>1950</v>
      </c>
      <c r="U448" t="s">
        <v>636</v>
      </c>
      <c r="V448" t="s">
        <v>617</v>
      </c>
      <c r="W448" t="s">
        <v>622</v>
      </c>
      <c r="X448" s="70" t="str">
        <f>SpaceTypesTable[[#This Row],[Ventilation Standard]]&amp;SpaceTypesTable[[#This Row],[Ventilation Primary Space Type]]&amp;SpaceTypesTable[[#This Row],[Ventilation Secondary Space Type]]</f>
        <v>ASHRAE 62.1-1999EducationLibraries</v>
      </c>
      <c r="Y448">
        <f>VLOOKUP(SpaceTypesTable[[#This Row],[Lookup]],VentilationStandardsTable[],6,FALSE)</f>
        <v>0</v>
      </c>
      <c r="Z448">
        <f>VLOOKUP(SpaceTypesTable[[#This Row],[Lookup]],VentilationStandardsTable[],5,FALSE)</f>
        <v>15</v>
      </c>
      <c r="AA448">
        <f>VLOOKUP(SpaceTypesTable[[#This Row],[Lookup]],VentilationStandardsTable[],7,FALSE)</f>
        <v>0</v>
      </c>
      <c r="AB448">
        <v>21.34</v>
      </c>
      <c r="AC448" t="s">
        <v>1972</v>
      </c>
      <c r="AD448" t="s">
        <v>2106</v>
      </c>
      <c r="AE448">
        <v>5.9499999999999997E-2</v>
      </c>
      <c r="AF448" t="s">
        <v>2010</v>
      </c>
      <c r="AH448" t="s">
        <v>997</v>
      </c>
      <c r="AI448" t="s">
        <v>997</v>
      </c>
      <c r="AJ448" t="s">
        <v>997</v>
      </c>
      <c r="AL448">
        <v>0.93</v>
      </c>
      <c r="AM448">
        <v>0</v>
      </c>
      <c r="AN448">
        <v>0.5</v>
      </c>
      <c r="AO448">
        <v>0</v>
      </c>
      <c r="AP448" t="s">
        <v>2067</v>
      </c>
      <c r="AQ448" t="s">
        <v>2035</v>
      </c>
      <c r="AR448" t="s">
        <v>2049</v>
      </c>
      <c r="AU448" t="str">
        <f>IF(SpaceTypesTable[[#This Row],[Peak Flow Rate (gal/h)]]=0,"",SpaceTypesTable[[#This Row],[Peak Flow Rate (gal/h)]]/SpaceTypesTable[[#This Row],[area (ft^2)]])</f>
        <v/>
      </c>
      <c r="BE448" t="str">
        <f t="shared" si="41"/>
        <v/>
      </c>
    </row>
    <row r="449" spans="1:57">
      <c r="A449" t="s">
        <v>442</v>
      </c>
      <c r="B449">
        <v>513</v>
      </c>
      <c r="C449" t="s">
        <v>2146</v>
      </c>
      <c r="D449" t="s">
        <v>791</v>
      </c>
      <c r="E449" t="s">
        <v>799</v>
      </c>
      <c r="F449" t="s">
        <v>732</v>
      </c>
      <c r="G449" t="s">
        <v>1035</v>
      </c>
      <c r="H449" t="s">
        <v>987</v>
      </c>
      <c r="I449" t="s">
        <v>732</v>
      </c>
      <c r="J449" t="s">
        <v>885</v>
      </c>
      <c r="K449" t="str">
        <f>SpaceTypesTable[[#This Row],[Lighting Standard]]&amp;SpaceTypesTable[[#This Row],[Lighting Primary Space Type]]&amp;SpaceTypesTable[[#This Row],[Lighting Secondary Space Type]]</f>
        <v>ASHRAE 189.1-2009LibraryReading Area</v>
      </c>
      <c r="N449">
        <f>VLOOKUP(SpaceTypesTable[[#This Row],[LookupColumn]],InteriorLightingTable[],5,FALSE)</f>
        <v>1.08</v>
      </c>
      <c r="Q449">
        <v>0</v>
      </c>
      <c r="R449">
        <v>0.37</v>
      </c>
      <c r="S449">
        <v>0.2</v>
      </c>
      <c r="T449" t="s">
        <v>1950</v>
      </c>
      <c r="U449" t="s">
        <v>636</v>
      </c>
      <c r="V449" t="s">
        <v>617</v>
      </c>
      <c r="W449" t="s">
        <v>622</v>
      </c>
      <c r="X449" s="70" t="str">
        <f>SpaceTypesTable[[#This Row],[Ventilation Standard]]&amp;SpaceTypesTable[[#This Row],[Ventilation Primary Space Type]]&amp;SpaceTypesTable[[#This Row],[Ventilation Secondary Space Type]]</f>
        <v>ASHRAE 62.1-1999EducationLibraries</v>
      </c>
      <c r="Y449">
        <f>VLOOKUP(SpaceTypesTable[[#This Row],[Lookup]],VentilationStandardsTable[],6,FALSE)</f>
        <v>0</v>
      </c>
      <c r="Z449">
        <f>VLOOKUP(SpaceTypesTable[[#This Row],[Lookup]],VentilationStandardsTable[],5,FALSE)</f>
        <v>15</v>
      </c>
      <c r="AA449">
        <f>VLOOKUP(SpaceTypesTable[[#This Row],[Lookup]],VentilationStandardsTable[],7,FALSE)</f>
        <v>0</v>
      </c>
      <c r="AB449">
        <v>21.34</v>
      </c>
      <c r="AC449" t="s">
        <v>1972</v>
      </c>
      <c r="AD449" t="s">
        <v>2106</v>
      </c>
      <c r="AE449">
        <v>5.9499999999999997E-2</v>
      </c>
      <c r="AF449" t="s">
        <v>2010</v>
      </c>
      <c r="AH449" t="s">
        <v>997</v>
      </c>
      <c r="AI449" t="s">
        <v>997</v>
      </c>
      <c r="AJ449" t="s">
        <v>997</v>
      </c>
      <c r="AL449">
        <v>0.68</v>
      </c>
      <c r="AM449">
        <v>0</v>
      </c>
      <c r="AN449">
        <v>0.5</v>
      </c>
      <c r="AO449">
        <v>0</v>
      </c>
      <c r="AP449" t="s">
        <v>2067</v>
      </c>
      <c r="AQ449" t="s">
        <v>2035</v>
      </c>
      <c r="AR449" t="s">
        <v>2049</v>
      </c>
      <c r="AU449" t="str">
        <f>IF(SpaceTypesTable[[#This Row],[Peak Flow Rate (gal/h)]]=0,"",SpaceTypesTable[[#This Row],[Peak Flow Rate (gal/h)]]/SpaceTypesTable[[#This Row],[area (ft^2)]])</f>
        <v/>
      </c>
      <c r="BE449" t="str">
        <f t="shared" si="41"/>
        <v/>
      </c>
    </row>
    <row r="450" spans="1:57">
      <c r="A450" t="s">
        <v>314</v>
      </c>
      <c r="B450">
        <v>256</v>
      </c>
      <c r="C450" t="s">
        <v>2146</v>
      </c>
      <c r="D450" t="s">
        <v>792</v>
      </c>
      <c r="E450" t="s">
        <v>799</v>
      </c>
      <c r="F450" t="s">
        <v>732</v>
      </c>
      <c r="G450" t="s">
        <v>1035</v>
      </c>
      <c r="H450" t="s">
        <v>987</v>
      </c>
      <c r="I450" t="s">
        <v>732</v>
      </c>
      <c r="J450" t="s">
        <v>885</v>
      </c>
      <c r="K450" t="str">
        <f>SpaceTypesTable[[#This Row],[Lighting Standard]]&amp;SpaceTypesTable[[#This Row],[Lighting Primary Space Type]]&amp;SpaceTypesTable[[#This Row],[Lighting Secondary Space Type]]</f>
        <v>ASHRAE 189.1-2009LibraryReading Area</v>
      </c>
      <c r="N450">
        <f>VLOOKUP(SpaceTypesTable[[#This Row],[LookupColumn]],InteriorLightingTable[],5,FALSE)</f>
        <v>1.08</v>
      </c>
      <c r="Q450">
        <v>0</v>
      </c>
      <c r="R450">
        <v>0.37</v>
      </c>
      <c r="S450">
        <v>0.2</v>
      </c>
      <c r="T450" t="s">
        <v>1950</v>
      </c>
      <c r="U450" t="s">
        <v>636</v>
      </c>
      <c r="V450" t="s">
        <v>617</v>
      </c>
      <c r="W450" t="s">
        <v>622</v>
      </c>
      <c r="X450" s="70" t="str">
        <f>SpaceTypesTable[[#This Row],[Ventilation Standard]]&amp;SpaceTypesTable[[#This Row],[Ventilation Primary Space Type]]&amp;SpaceTypesTable[[#This Row],[Ventilation Secondary Space Type]]</f>
        <v>ASHRAE 62.1-1999EducationLibraries</v>
      </c>
      <c r="Y450">
        <f>VLOOKUP(SpaceTypesTable[[#This Row],[Lookup]],VentilationStandardsTable[],6,FALSE)</f>
        <v>0</v>
      </c>
      <c r="Z450">
        <f>VLOOKUP(SpaceTypesTable[[#This Row],[Lookup]],VentilationStandardsTable[],5,FALSE)</f>
        <v>15</v>
      </c>
      <c r="AA450">
        <f>VLOOKUP(SpaceTypesTable[[#This Row],[Lookup]],VentilationStandardsTable[],7,FALSE)</f>
        <v>0</v>
      </c>
      <c r="AB450">
        <v>21.34</v>
      </c>
      <c r="AC450" t="s">
        <v>1972</v>
      </c>
      <c r="AD450" t="s">
        <v>2106</v>
      </c>
      <c r="AE450">
        <v>4.4600000000000001E-2</v>
      </c>
      <c r="AF450" t="s">
        <v>2010</v>
      </c>
      <c r="AH450" t="s">
        <v>997</v>
      </c>
      <c r="AI450" t="s">
        <v>997</v>
      </c>
      <c r="AJ450" t="s">
        <v>997</v>
      </c>
      <c r="AL450">
        <v>0.68</v>
      </c>
      <c r="AM450">
        <v>0</v>
      </c>
      <c r="AN450">
        <v>0.5</v>
      </c>
      <c r="AO450">
        <v>0</v>
      </c>
      <c r="AP450" t="s">
        <v>2067</v>
      </c>
      <c r="AQ450" t="s">
        <v>2035</v>
      </c>
      <c r="AR450" t="s">
        <v>2049</v>
      </c>
      <c r="AU450" t="str">
        <f>IF(SpaceTypesTable[[#This Row],[Peak Flow Rate (gal/h)]]=0,"",SpaceTypesTable[[#This Row],[Peak Flow Rate (gal/h)]]/SpaceTypesTable[[#This Row],[area (ft^2)]])</f>
        <v/>
      </c>
      <c r="BE450" t="str">
        <f t="shared" si="41"/>
        <v/>
      </c>
    </row>
    <row r="451" spans="1:57">
      <c r="A451" t="s">
        <v>218</v>
      </c>
      <c r="B451">
        <v>414</v>
      </c>
      <c r="C451" t="s">
        <v>2143</v>
      </c>
      <c r="D451" t="s">
        <v>790</v>
      </c>
      <c r="E451" t="s">
        <v>799</v>
      </c>
      <c r="F451" t="s">
        <v>732</v>
      </c>
      <c r="G451" t="s">
        <v>1035</v>
      </c>
      <c r="K451" t="str">
        <f>SpaceTypesTable[[#This Row],[Lighting Standard]]&amp;SpaceTypesTable[[#This Row],[Lighting Primary Space Type]]&amp;SpaceTypesTable[[#This Row],[Lighting Secondary Space Type]]</f>
        <v/>
      </c>
      <c r="N451">
        <v>2.9000000000000004</v>
      </c>
      <c r="Q451">
        <v>0</v>
      </c>
      <c r="R451">
        <v>0.37</v>
      </c>
      <c r="S451">
        <v>0.2</v>
      </c>
      <c r="T451" t="s">
        <v>1950</v>
      </c>
      <c r="U451" t="s">
        <v>636</v>
      </c>
      <c r="V451" t="s">
        <v>617</v>
      </c>
      <c r="W451" t="s">
        <v>622</v>
      </c>
      <c r="X451" s="70" t="str">
        <f>SpaceTypesTable[[#This Row],[Ventilation Standard]]&amp;SpaceTypesTable[[#This Row],[Ventilation Primary Space Type]]&amp;SpaceTypesTable[[#This Row],[Ventilation Secondary Space Type]]</f>
        <v>ASHRAE 62.1-1999EducationLibraries</v>
      </c>
      <c r="Y451">
        <f>VLOOKUP(SpaceTypesTable[[#This Row],[Lookup]],VentilationStandardsTable[],6,FALSE)</f>
        <v>0</v>
      </c>
      <c r="Z451">
        <f>VLOOKUP(SpaceTypesTable[[#This Row],[Lookup]],VentilationStandardsTable[],5,FALSE)</f>
        <v>15</v>
      </c>
      <c r="AA451">
        <f>VLOOKUP(SpaceTypesTable[[#This Row],[Lookup]],VentilationStandardsTable[],7,FALSE)</f>
        <v>0</v>
      </c>
      <c r="AB451">
        <v>21.34</v>
      </c>
      <c r="AC451" t="s">
        <v>1972</v>
      </c>
      <c r="AD451" t="s">
        <v>2106</v>
      </c>
      <c r="AE451">
        <v>0.22320000000000001</v>
      </c>
      <c r="AF451" t="s">
        <v>2010</v>
      </c>
      <c r="AH451" t="s">
        <v>997</v>
      </c>
      <c r="AI451" t="s">
        <v>997</v>
      </c>
      <c r="AJ451" t="s">
        <v>997</v>
      </c>
      <c r="AL451">
        <v>0.93</v>
      </c>
      <c r="AM451">
        <v>0</v>
      </c>
      <c r="AN451">
        <v>0.5</v>
      </c>
      <c r="AO451">
        <v>0</v>
      </c>
      <c r="AP451" t="s">
        <v>2067</v>
      </c>
      <c r="AQ451" t="s">
        <v>2035</v>
      </c>
      <c r="AR451" t="s">
        <v>2049</v>
      </c>
      <c r="AU451" t="str">
        <f>IF(SpaceTypesTable[[#This Row],[Peak Flow Rate (gal/h)]]=0,"",SpaceTypesTable[[#This Row],[Peak Flow Rate (gal/h)]]/SpaceTypesTable[[#This Row],[area (ft^2)]])</f>
        <v/>
      </c>
      <c r="BE451" t="str">
        <f t="shared" si="41"/>
        <v/>
      </c>
    </row>
    <row r="452" spans="1:57">
      <c r="C452" t="s">
        <v>2213</v>
      </c>
      <c r="D452" t="s">
        <v>790</v>
      </c>
      <c r="E452" t="s">
        <v>796</v>
      </c>
      <c r="F452" t="s">
        <v>732</v>
      </c>
      <c r="G452" t="s">
        <v>1035</v>
      </c>
      <c r="H452" t="s">
        <v>2195</v>
      </c>
      <c r="I452" t="s">
        <v>732</v>
      </c>
      <c r="J452" t="s">
        <v>885</v>
      </c>
      <c r="K452" t="str">
        <f>SpaceTypesTable[[#This Row],[Lighting Standard]]&amp;SpaceTypesTable[[#This Row],[Lighting Primary Space Type]]&amp;SpaceTypesTable[[#This Row],[Lighting Secondary Space Type]]</f>
        <v>ASHRAE 90.1-2010LibraryReading Area</v>
      </c>
      <c r="N452">
        <f>VLOOKUP(SpaceTypesTable[[#This Row],[LookupColumn]],InteriorLightingTable[],5,FALSE)</f>
        <v>0.93</v>
      </c>
      <c r="Q452">
        <v>0</v>
      </c>
      <c r="R452">
        <v>0.37</v>
      </c>
      <c r="S452">
        <v>0.2</v>
      </c>
      <c r="T452" t="s">
        <v>1947</v>
      </c>
      <c r="U452" t="s">
        <v>638</v>
      </c>
      <c r="V452" t="s">
        <v>1862</v>
      </c>
      <c r="W452" t="s">
        <v>2165</v>
      </c>
      <c r="X452" s="70" t="str">
        <f>SpaceTypesTable[[#This Row],[Ventilation Standard]]&amp;SpaceTypesTable[[#This Row],[Ventilation Primary Space Type]]&amp;SpaceTypesTable[[#This Row],[Ventilation Secondary Space Type]]</f>
        <v>ASHRAE 62.1-2007Educational FacilitiesMedia center</v>
      </c>
      <c r="Y452">
        <f>VLOOKUP(SpaceTypesTable[[#This Row],[Lookup]],VentilationStandardsTable[],6,FALSE)</f>
        <v>0.12</v>
      </c>
      <c r="Z452">
        <f>VLOOKUP(SpaceTypesTable[[#This Row],[Lookup]],VentilationStandardsTable[],5,FALSE)</f>
        <v>10</v>
      </c>
      <c r="AA452">
        <f>VLOOKUP(SpaceTypesTable[[#This Row],[Lookup]],VentilationStandardsTable[],7,FALSE)</f>
        <v>0</v>
      </c>
      <c r="AB452">
        <v>21.36</v>
      </c>
      <c r="AC452" t="s">
        <v>1978</v>
      </c>
      <c r="AD452" t="s">
        <v>2103</v>
      </c>
      <c r="AE452">
        <v>4.4600000000000001E-2</v>
      </c>
      <c r="AF452" t="s">
        <v>2007</v>
      </c>
      <c r="AH452" t="s">
        <v>997</v>
      </c>
      <c r="AI452" t="s">
        <v>997</v>
      </c>
      <c r="AJ452" t="s">
        <v>997</v>
      </c>
      <c r="AL452">
        <v>1.02</v>
      </c>
      <c r="AM452">
        <v>0</v>
      </c>
      <c r="AN452">
        <v>0.5</v>
      </c>
      <c r="AO452">
        <v>0</v>
      </c>
      <c r="AP452" t="s">
        <v>2064</v>
      </c>
      <c r="AQ452" t="s">
        <v>2032</v>
      </c>
      <c r="AR452" t="s">
        <v>2046</v>
      </c>
      <c r="AU452" t="s">
        <v>997</v>
      </c>
      <c r="BE452" t="s">
        <v>997</v>
      </c>
    </row>
    <row r="453" spans="1:57">
      <c r="C453" t="s">
        <v>2213</v>
      </c>
      <c r="D453" t="s">
        <v>790</v>
      </c>
      <c r="E453" t="s">
        <v>799</v>
      </c>
      <c r="F453" t="s">
        <v>732</v>
      </c>
      <c r="G453" t="s">
        <v>1035</v>
      </c>
      <c r="H453" t="s">
        <v>2195</v>
      </c>
      <c r="I453" t="s">
        <v>732</v>
      </c>
      <c r="J453" t="s">
        <v>885</v>
      </c>
      <c r="K453" t="str">
        <f>SpaceTypesTable[[#This Row],[Lighting Standard]]&amp;SpaceTypesTable[[#This Row],[Lighting Primary Space Type]]&amp;SpaceTypesTable[[#This Row],[Lighting Secondary Space Type]]</f>
        <v>ASHRAE 90.1-2010LibraryReading Area</v>
      </c>
      <c r="N453">
        <f>VLOOKUP(SpaceTypesTable[[#This Row],[LookupColumn]],InteriorLightingTable[],5,FALSE)</f>
        <v>0.93</v>
      </c>
      <c r="Q453">
        <v>0</v>
      </c>
      <c r="R453">
        <v>0.37</v>
      </c>
      <c r="S453">
        <v>0.2</v>
      </c>
      <c r="T453" t="s">
        <v>1950</v>
      </c>
      <c r="U453" t="s">
        <v>638</v>
      </c>
      <c r="V453" t="s">
        <v>1862</v>
      </c>
      <c r="W453" t="s">
        <v>2165</v>
      </c>
      <c r="X453" s="70" t="str">
        <f>SpaceTypesTable[[#This Row],[Ventilation Standard]]&amp;SpaceTypesTable[[#This Row],[Ventilation Primary Space Type]]&amp;SpaceTypesTable[[#This Row],[Ventilation Secondary Space Type]]</f>
        <v>ASHRAE 62.1-2007Educational FacilitiesMedia center</v>
      </c>
      <c r="Y453">
        <f>VLOOKUP(SpaceTypesTable[[#This Row],[Lookup]],VentilationStandardsTable[],6,FALSE)</f>
        <v>0.12</v>
      </c>
      <c r="Z453">
        <f>VLOOKUP(SpaceTypesTable[[#This Row],[Lookup]],VentilationStandardsTable[],5,FALSE)</f>
        <v>10</v>
      </c>
      <c r="AA453">
        <f>VLOOKUP(SpaceTypesTable[[#This Row],[Lookup]],VentilationStandardsTable[],7,FALSE)</f>
        <v>0</v>
      </c>
      <c r="AB453">
        <v>21.34</v>
      </c>
      <c r="AC453" t="s">
        <v>1972</v>
      </c>
      <c r="AD453" t="s">
        <v>2106</v>
      </c>
      <c r="AE453">
        <v>4.4600000000000001E-2</v>
      </c>
      <c r="AF453" t="s">
        <v>2010</v>
      </c>
      <c r="AH453" t="s">
        <v>997</v>
      </c>
      <c r="AI453" t="s">
        <v>997</v>
      </c>
      <c r="AJ453" t="s">
        <v>997</v>
      </c>
      <c r="AL453">
        <v>0.68</v>
      </c>
      <c r="AM453">
        <v>0</v>
      </c>
      <c r="AN453">
        <v>0.5</v>
      </c>
      <c r="AO453">
        <v>0</v>
      </c>
      <c r="AP453" t="s">
        <v>2067</v>
      </c>
      <c r="AQ453" t="s">
        <v>2035</v>
      </c>
      <c r="AR453" t="s">
        <v>2049</v>
      </c>
      <c r="AU453" t="s">
        <v>997</v>
      </c>
      <c r="BE453" t="s">
        <v>997</v>
      </c>
    </row>
    <row r="454" spans="1:57">
      <c r="A454" t="s">
        <v>261</v>
      </c>
      <c r="B454">
        <v>33</v>
      </c>
      <c r="C454" t="s">
        <v>2144</v>
      </c>
      <c r="D454" t="s">
        <v>790</v>
      </c>
      <c r="E454" t="s">
        <v>767</v>
      </c>
      <c r="F454" t="s">
        <v>774</v>
      </c>
      <c r="G454" t="s">
        <v>1029</v>
      </c>
      <c r="K454" t="str">
        <f>SpaceTypesTable[[#This Row],[Lighting Standard]]&amp;SpaceTypesTable[[#This Row],[Lighting Primary Space Type]]&amp;SpaceTypesTable[[#This Row],[Lighting Secondary Space Type]]</f>
        <v/>
      </c>
      <c r="N454">
        <v>1.46</v>
      </c>
      <c r="Q454">
        <v>0</v>
      </c>
      <c r="R454">
        <v>0.7</v>
      </c>
      <c r="S454">
        <v>0.2</v>
      </c>
      <c r="T454" t="s">
        <v>1938</v>
      </c>
      <c r="U454" t="s">
        <v>636</v>
      </c>
      <c r="V454" t="s">
        <v>944</v>
      </c>
      <c r="W454" t="s">
        <v>560</v>
      </c>
      <c r="X454" s="70" t="str">
        <f>SpaceTypesTable[[#This Row],[Ventilation Standard]]&amp;SpaceTypesTable[[#This Row],[Ventilation Primary Space Type]]&amp;SpaceTypesTable[[#This Row],[Ventilation Secondary Space Type]]</f>
        <v>ASHRAE 62.1-1999Hotels, Motels, Resorts, DormitoriesLobbies</v>
      </c>
      <c r="Y454">
        <f>VLOOKUP(SpaceTypesTable[[#This Row],[Lookup]],VentilationStandardsTable[],6,FALSE)</f>
        <v>0</v>
      </c>
      <c r="Z454">
        <f>VLOOKUP(SpaceTypesTable[[#This Row],[Lookup]],VentilationStandardsTable[],5,FALSE)</f>
        <v>15</v>
      </c>
      <c r="AA454">
        <f>VLOOKUP(SpaceTypesTable[[#This Row],[Lookup]],VentilationStandardsTable[],7,FALSE)</f>
        <v>0</v>
      </c>
      <c r="AB454">
        <v>7.14</v>
      </c>
      <c r="AC454" t="s">
        <v>1994</v>
      </c>
      <c r="AD454" t="s">
        <v>1995</v>
      </c>
      <c r="AE454">
        <v>0.22320000000000001</v>
      </c>
      <c r="AF454" t="s">
        <v>2000</v>
      </c>
      <c r="AH454" t="s">
        <v>997</v>
      </c>
      <c r="AI454" t="s">
        <v>997</v>
      </c>
      <c r="AJ454" t="s">
        <v>997</v>
      </c>
      <c r="AL454">
        <v>9.9999999999999992E-2</v>
      </c>
      <c r="AM454">
        <v>0</v>
      </c>
      <c r="AN454">
        <v>0.5</v>
      </c>
      <c r="AO454">
        <v>0</v>
      </c>
      <c r="AP454" t="s">
        <v>2025</v>
      </c>
      <c r="AQ454" t="s">
        <v>2058</v>
      </c>
      <c r="AR454" t="s">
        <v>2059</v>
      </c>
      <c r="AU454" t="str">
        <f>IF(SpaceTypesTable[[#This Row],[Peak Flow Rate (gal/h)]]=0,"",SpaceTypesTable[[#This Row],[Peak Flow Rate (gal/h)]]/SpaceTypesTable[[#This Row],[area (ft^2)]])</f>
        <v/>
      </c>
      <c r="BE454" t="str">
        <f t="shared" ref="BE454:BE465" si="42">IF(ISBLANK(BD454),"",BD454/(BA454/AZ454))</f>
        <v/>
      </c>
    </row>
    <row r="455" spans="1:57">
      <c r="A455" t="s">
        <v>483</v>
      </c>
      <c r="B455">
        <v>228</v>
      </c>
      <c r="C455" t="s">
        <v>2145</v>
      </c>
      <c r="D455" t="s">
        <v>790</v>
      </c>
      <c r="E455" t="s">
        <v>767</v>
      </c>
      <c r="F455" t="s">
        <v>774</v>
      </c>
      <c r="G455" t="s">
        <v>1029</v>
      </c>
      <c r="H455" t="s">
        <v>745</v>
      </c>
      <c r="I455" t="s">
        <v>774</v>
      </c>
      <c r="J455" t="s">
        <v>751</v>
      </c>
      <c r="K455" t="str">
        <f>SpaceTypesTable[[#This Row],[Lighting Standard]]&amp;SpaceTypesTable[[#This Row],[Lighting Primary Space Type]]&amp;SpaceTypesTable[[#This Row],[Lighting Secondary Space Type]]</f>
        <v>ASHRAE 90.1-2004LobbyGeneral</v>
      </c>
      <c r="N455">
        <f>VLOOKUP(SpaceTypesTable[[#This Row],[LookupColumn]],InteriorLightingTable[],5,FALSE)</f>
        <v>1.3</v>
      </c>
      <c r="Q455">
        <v>0</v>
      </c>
      <c r="R455">
        <v>0.7</v>
      </c>
      <c r="S455">
        <v>0.2</v>
      </c>
      <c r="T455" t="s">
        <v>1938</v>
      </c>
      <c r="U455" t="s">
        <v>636</v>
      </c>
      <c r="V455" t="s">
        <v>944</v>
      </c>
      <c r="W455" t="s">
        <v>560</v>
      </c>
      <c r="X455" s="70" t="str">
        <f>SpaceTypesTable[[#This Row],[Ventilation Standard]]&amp;SpaceTypesTable[[#This Row],[Ventilation Primary Space Type]]&amp;SpaceTypesTable[[#This Row],[Ventilation Secondary Space Type]]</f>
        <v>ASHRAE 62.1-1999Hotels, Motels, Resorts, DormitoriesLobbies</v>
      </c>
      <c r="Y455">
        <f>VLOOKUP(SpaceTypesTable[[#This Row],[Lookup]],VentilationStandardsTable[],6,FALSE)</f>
        <v>0</v>
      </c>
      <c r="Z455">
        <f>VLOOKUP(SpaceTypesTable[[#This Row],[Lookup]],VentilationStandardsTable[],5,FALSE)</f>
        <v>15</v>
      </c>
      <c r="AA455">
        <f>VLOOKUP(SpaceTypesTable[[#This Row],[Lookup]],VentilationStandardsTable[],7,FALSE)</f>
        <v>0</v>
      </c>
      <c r="AB455">
        <v>7.14</v>
      </c>
      <c r="AC455" t="s">
        <v>1994</v>
      </c>
      <c r="AD455" t="s">
        <v>1995</v>
      </c>
      <c r="AE455">
        <v>5.9499999999999997E-2</v>
      </c>
      <c r="AF455" t="s">
        <v>2000</v>
      </c>
      <c r="AH455" t="s">
        <v>997</v>
      </c>
      <c r="AI455" t="s">
        <v>997</v>
      </c>
      <c r="AJ455" t="s">
        <v>997</v>
      </c>
      <c r="AL455">
        <v>9.9999999999999992E-2</v>
      </c>
      <c r="AM455">
        <v>0</v>
      </c>
      <c r="AN455">
        <v>0.5</v>
      </c>
      <c r="AO455">
        <v>0</v>
      </c>
      <c r="AP455" t="s">
        <v>2025</v>
      </c>
      <c r="AQ455" t="s">
        <v>2058</v>
      </c>
      <c r="AR455" t="s">
        <v>2059</v>
      </c>
      <c r="AU455" t="str">
        <f>IF(SpaceTypesTable[[#This Row],[Peak Flow Rate (gal/h)]]=0,"",SpaceTypesTable[[#This Row],[Peak Flow Rate (gal/h)]]/SpaceTypesTable[[#This Row],[area (ft^2)]])</f>
        <v/>
      </c>
      <c r="BE455" t="str">
        <f t="shared" si="42"/>
        <v/>
      </c>
    </row>
    <row r="456" spans="1:57">
      <c r="A456" t="s">
        <v>137</v>
      </c>
      <c r="B456">
        <v>365</v>
      </c>
      <c r="C456" t="s">
        <v>2146</v>
      </c>
      <c r="D456" t="s">
        <v>791</v>
      </c>
      <c r="E456" t="s">
        <v>767</v>
      </c>
      <c r="F456" t="s">
        <v>774</v>
      </c>
      <c r="G456" t="s">
        <v>1029</v>
      </c>
      <c r="H456" t="s">
        <v>987</v>
      </c>
      <c r="I456" t="s">
        <v>774</v>
      </c>
      <c r="J456" t="s">
        <v>751</v>
      </c>
      <c r="K456" t="str">
        <f>SpaceTypesTable[[#This Row],[Lighting Standard]]&amp;SpaceTypesTable[[#This Row],[Lighting Primary Space Type]]&amp;SpaceTypesTable[[#This Row],[Lighting Secondary Space Type]]</f>
        <v>ASHRAE 189.1-2009LobbyGeneral</v>
      </c>
      <c r="N456">
        <f>VLOOKUP(SpaceTypesTable[[#This Row],[LookupColumn]],InteriorLightingTable[],5,FALSE)</f>
        <v>1.1700000000000002</v>
      </c>
      <c r="Q456">
        <v>0</v>
      </c>
      <c r="R456">
        <v>0.7</v>
      </c>
      <c r="S456">
        <v>0.2</v>
      </c>
      <c r="T456" t="s">
        <v>1938</v>
      </c>
      <c r="U456" t="s">
        <v>636</v>
      </c>
      <c r="V456" t="s">
        <v>944</v>
      </c>
      <c r="W456" t="s">
        <v>560</v>
      </c>
      <c r="X456" s="70" t="str">
        <f>SpaceTypesTable[[#This Row],[Ventilation Standard]]&amp;SpaceTypesTable[[#This Row],[Ventilation Primary Space Type]]&amp;SpaceTypesTable[[#This Row],[Ventilation Secondary Space Type]]</f>
        <v>ASHRAE 62.1-1999Hotels, Motels, Resorts, DormitoriesLobbies</v>
      </c>
      <c r="Y456">
        <f>VLOOKUP(SpaceTypesTable[[#This Row],[Lookup]],VentilationStandardsTable[],6,FALSE)</f>
        <v>0</v>
      </c>
      <c r="Z456">
        <f>VLOOKUP(SpaceTypesTable[[#This Row],[Lookup]],VentilationStandardsTable[],5,FALSE)</f>
        <v>15</v>
      </c>
      <c r="AA456">
        <f>VLOOKUP(SpaceTypesTable[[#This Row],[Lookup]],VentilationStandardsTable[],7,FALSE)</f>
        <v>0</v>
      </c>
      <c r="AB456">
        <v>7.14</v>
      </c>
      <c r="AC456" t="s">
        <v>1994</v>
      </c>
      <c r="AD456" t="s">
        <v>1995</v>
      </c>
      <c r="AE456">
        <v>5.9499999999999997E-2</v>
      </c>
      <c r="AF456" t="s">
        <v>2000</v>
      </c>
      <c r="AH456" t="s">
        <v>997</v>
      </c>
      <c r="AI456" t="s">
        <v>997</v>
      </c>
      <c r="AJ456" t="s">
        <v>997</v>
      </c>
      <c r="AL456">
        <v>7.0000000000000048E-2</v>
      </c>
      <c r="AM456">
        <v>0</v>
      </c>
      <c r="AN456">
        <v>0.5</v>
      </c>
      <c r="AO456">
        <v>0</v>
      </c>
      <c r="AP456" t="s">
        <v>2025</v>
      </c>
      <c r="AQ456" t="s">
        <v>2058</v>
      </c>
      <c r="AR456" t="s">
        <v>2059</v>
      </c>
      <c r="AU456" t="str">
        <f>IF(SpaceTypesTable[[#This Row],[Peak Flow Rate (gal/h)]]=0,"",SpaceTypesTable[[#This Row],[Peak Flow Rate (gal/h)]]/SpaceTypesTable[[#This Row],[area (ft^2)]])</f>
        <v/>
      </c>
      <c r="BE456" t="str">
        <f t="shared" si="42"/>
        <v/>
      </c>
    </row>
    <row r="457" spans="1:57">
      <c r="A457" t="s">
        <v>57</v>
      </c>
      <c r="B457">
        <v>486</v>
      </c>
      <c r="C457" t="s">
        <v>2146</v>
      </c>
      <c r="D457" t="s">
        <v>792</v>
      </c>
      <c r="E457" t="s">
        <v>767</v>
      </c>
      <c r="F457" t="s">
        <v>774</v>
      </c>
      <c r="G457" t="s">
        <v>1029</v>
      </c>
      <c r="H457" t="s">
        <v>987</v>
      </c>
      <c r="I457" t="s">
        <v>774</v>
      </c>
      <c r="J457" t="s">
        <v>751</v>
      </c>
      <c r="K457" t="str">
        <f>SpaceTypesTable[[#This Row],[Lighting Standard]]&amp;SpaceTypesTable[[#This Row],[Lighting Primary Space Type]]&amp;SpaceTypesTable[[#This Row],[Lighting Secondary Space Type]]</f>
        <v>ASHRAE 189.1-2009LobbyGeneral</v>
      </c>
      <c r="N457">
        <f>VLOOKUP(SpaceTypesTable[[#This Row],[LookupColumn]],InteriorLightingTable[],5,FALSE)</f>
        <v>1.1700000000000002</v>
      </c>
      <c r="Q457">
        <v>0</v>
      </c>
      <c r="R457">
        <v>0.7</v>
      </c>
      <c r="S457">
        <v>0.2</v>
      </c>
      <c r="T457" t="s">
        <v>1938</v>
      </c>
      <c r="U457" t="s">
        <v>636</v>
      </c>
      <c r="V457" t="s">
        <v>944</v>
      </c>
      <c r="W457" t="s">
        <v>560</v>
      </c>
      <c r="X457" s="70" t="str">
        <f>SpaceTypesTable[[#This Row],[Ventilation Standard]]&amp;SpaceTypesTable[[#This Row],[Ventilation Primary Space Type]]&amp;SpaceTypesTable[[#This Row],[Ventilation Secondary Space Type]]</f>
        <v>ASHRAE 62.1-1999Hotels, Motels, Resorts, DormitoriesLobbies</v>
      </c>
      <c r="Y457">
        <f>VLOOKUP(SpaceTypesTable[[#This Row],[Lookup]],VentilationStandardsTable[],6,FALSE)</f>
        <v>0</v>
      </c>
      <c r="Z457">
        <f>VLOOKUP(SpaceTypesTable[[#This Row],[Lookup]],VentilationStandardsTable[],5,FALSE)</f>
        <v>15</v>
      </c>
      <c r="AA457">
        <f>VLOOKUP(SpaceTypesTable[[#This Row],[Lookup]],VentilationStandardsTable[],7,FALSE)</f>
        <v>0</v>
      </c>
      <c r="AB457">
        <v>7.14</v>
      </c>
      <c r="AC457" t="s">
        <v>1994</v>
      </c>
      <c r="AD457" t="s">
        <v>1995</v>
      </c>
      <c r="AE457">
        <v>4.4600000000000001E-2</v>
      </c>
      <c r="AF457" t="s">
        <v>2000</v>
      </c>
      <c r="AH457" t="s">
        <v>997</v>
      </c>
      <c r="AI457" t="s">
        <v>997</v>
      </c>
      <c r="AJ457" t="s">
        <v>997</v>
      </c>
      <c r="AL457">
        <v>7.0000000000000048E-2</v>
      </c>
      <c r="AM457">
        <v>0</v>
      </c>
      <c r="AN457">
        <v>0.5</v>
      </c>
      <c r="AO457">
        <v>0</v>
      </c>
      <c r="AP457" t="s">
        <v>2025</v>
      </c>
      <c r="AQ457" t="s">
        <v>2058</v>
      </c>
      <c r="AR457" t="s">
        <v>2059</v>
      </c>
      <c r="AU457" t="str">
        <f>IF(SpaceTypesTable[[#This Row],[Peak Flow Rate (gal/h)]]=0,"",SpaceTypesTable[[#This Row],[Peak Flow Rate (gal/h)]]/SpaceTypesTable[[#This Row],[area (ft^2)]])</f>
        <v/>
      </c>
      <c r="BE457" t="str">
        <f t="shared" si="42"/>
        <v/>
      </c>
    </row>
    <row r="458" spans="1:57">
      <c r="A458" t="s">
        <v>39</v>
      </c>
      <c r="B458">
        <v>323</v>
      </c>
      <c r="C458" t="s">
        <v>2143</v>
      </c>
      <c r="D458" t="s">
        <v>790</v>
      </c>
      <c r="E458" t="s">
        <v>767</v>
      </c>
      <c r="F458" t="s">
        <v>774</v>
      </c>
      <c r="G458" t="s">
        <v>1029</v>
      </c>
      <c r="K458" t="str">
        <f>SpaceTypesTable[[#This Row],[Lighting Standard]]&amp;SpaceTypesTable[[#This Row],[Lighting Primary Space Type]]&amp;SpaceTypesTable[[#This Row],[Lighting Secondary Space Type]]</f>
        <v/>
      </c>
      <c r="N458">
        <v>1.49</v>
      </c>
      <c r="Q458">
        <v>0</v>
      </c>
      <c r="R458">
        <v>0.7</v>
      </c>
      <c r="S458">
        <v>0.2</v>
      </c>
      <c r="T458" t="s">
        <v>1938</v>
      </c>
      <c r="U458" t="s">
        <v>636</v>
      </c>
      <c r="V458" t="s">
        <v>944</v>
      </c>
      <c r="W458" t="s">
        <v>560</v>
      </c>
      <c r="X458" s="70" t="str">
        <f>SpaceTypesTable[[#This Row],[Ventilation Standard]]&amp;SpaceTypesTable[[#This Row],[Ventilation Primary Space Type]]&amp;SpaceTypesTable[[#This Row],[Ventilation Secondary Space Type]]</f>
        <v>ASHRAE 62.1-1999Hotels, Motels, Resorts, DormitoriesLobbies</v>
      </c>
      <c r="Y458">
        <f>VLOOKUP(SpaceTypesTable[[#This Row],[Lookup]],VentilationStandardsTable[],6,FALSE)</f>
        <v>0</v>
      </c>
      <c r="Z458">
        <f>VLOOKUP(SpaceTypesTable[[#This Row],[Lookup]],VentilationStandardsTable[],5,FALSE)</f>
        <v>15</v>
      </c>
      <c r="AA458">
        <f>VLOOKUP(SpaceTypesTable[[#This Row],[Lookup]],VentilationStandardsTable[],7,FALSE)</f>
        <v>0</v>
      </c>
      <c r="AB458">
        <v>7.14</v>
      </c>
      <c r="AC458" t="s">
        <v>1994</v>
      </c>
      <c r="AD458" t="s">
        <v>1995</v>
      </c>
      <c r="AE458">
        <v>0.22320000000000001</v>
      </c>
      <c r="AF458" t="s">
        <v>2000</v>
      </c>
      <c r="AH458" t="s">
        <v>997</v>
      </c>
      <c r="AI458" t="s">
        <v>997</v>
      </c>
      <c r="AJ458" t="s">
        <v>997</v>
      </c>
      <c r="AL458">
        <v>9.9999999999999992E-2</v>
      </c>
      <c r="AM458">
        <v>0</v>
      </c>
      <c r="AN458">
        <v>0.5</v>
      </c>
      <c r="AO458">
        <v>0</v>
      </c>
      <c r="AP458" t="s">
        <v>2025</v>
      </c>
      <c r="AQ458" t="s">
        <v>2058</v>
      </c>
      <c r="AR458" t="s">
        <v>2059</v>
      </c>
      <c r="AU458" t="str">
        <f>IF(SpaceTypesTable[[#This Row],[Peak Flow Rate (gal/h)]]=0,"",SpaceTypesTable[[#This Row],[Peak Flow Rate (gal/h)]]/SpaceTypesTable[[#This Row],[area (ft^2)]])</f>
        <v/>
      </c>
      <c r="BE458" t="str">
        <f t="shared" si="42"/>
        <v/>
      </c>
    </row>
    <row r="459" spans="1:57">
      <c r="C459" t="s">
        <v>2147</v>
      </c>
      <c r="D459" t="s">
        <v>790</v>
      </c>
      <c r="E459" t="s">
        <v>767</v>
      </c>
      <c r="F459" t="s">
        <v>774</v>
      </c>
      <c r="G459" t="s">
        <v>1029</v>
      </c>
      <c r="H459" t="s">
        <v>746</v>
      </c>
      <c r="I459" t="s">
        <v>774</v>
      </c>
      <c r="J459" t="s">
        <v>751</v>
      </c>
      <c r="K459" t="str">
        <f>SpaceTypesTable[[#This Row],[Lighting Standard]]&amp;SpaceTypesTable[[#This Row],[Lighting Primary Space Type]]&amp;SpaceTypesTable[[#This Row],[Lighting Secondary Space Type]]</f>
        <v>ASHRAE 90.1-2007LobbyGeneral</v>
      </c>
      <c r="N459">
        <f>VLOOKUP(SpaceTypesTable[[#This Row],[LookupColumn]],InteriorLightingTable[],5,FALSE)</f>
        <v>1.3</v>
      </c>
      <c r="Q459">
        <v>0</v>
      </c>
      <c r="R459">
        <v>0.7</v>
      </c>
      <c r="S459">
        <v>0.2</v>
      </c>
      <c r="T459" t="s">
        <v>1938</v>
      </c>
      <c r="U459" t="s">
        <v>637</v>
      </c>
      <c r="V459" t="s">
        <v>1863</v>
      </c>
      <c r="W459" t="s">
        <v>1877</v>
      </c>
      <c r="X459" s="70" t="str">
        <f>SpaceTypesTable[[#This Row],[Ventilation Standard]]&amp;SpaceTypesTable[[#This Row],[Ventilation Primary Space Type]]&amp;SpaceTypesTable[[#This Row],[Ventilation Secondary Space Type]]</f>
        <v>ASHRAE 62.1-2004Office BuildingsMain entry lobbies</v>
      </c>
      <c r="Y459">
        <f>VLOOKUP(SpaceTypesTable[[#This Row],[Lookup]],VentilationStandardsTable[],6,FALSE)</f>
        <v>0.06</v>
      </c>
      <c r="Z459">
        <f>VLOOKUP(SpaceTypesTable[[#This Row],[Lookup]],VentilationStandardsTable[],5,FALSE)</f>
        <v>5</v>
      </c>
      <c r="AA459">
        <f>VLOOKUP(SpaceTypesTable[[#This Row],[Lookup]],VentilationStandardsTable[],7,FALSE)</f>
        <v>0</v>
      </c>
      <c r="AB459">
        <v>7.14</v>
      </c>
      <c r="AC459" t="s">
        <v>1994</v>
      </c>
      <c r="AD459" t="s">
        <v>1995</v>
      </c>
      <c r="AE459">
        <v>4.4600000000000001E-2</v>
      </c>
      <c r="AF459" t="s">
        <v>2000</v>
      </c>
      <c r="AH459" t="s">
        <v>997</v>
      </c>
      <c r="AI459" t="s">
        <v>997</v>
      </c>
      <c r="AJ459" t="s">
        <v>997</v>
      </c>
      <c r="AL459">
        <v>7.0000000000000048E-2</v>
      </c>
      <c r="AM459">
        <v>0</v>
      </c>
      <c r="AN459">
        <v>0.5</v>
      </c>
      <c r="AO459">
        <v>0</v>
      </c>
      <c r="AP459" t="s">
        <v>2025</v>
      </c>
      <c r="AQ459" t="s">
        <v>2058</v>
      </c>
      <c r="AR459" t="s">
        <v>2059</v>
      </c>
      <c r="AU459" t="str">
        <f>IF(SpaceTypesTable[[#This Row],[Peak Flow Rate (gal/h)]]=0,"",SpaceTypesTable[[#This Row],[Peak Flow Rate (gal/h)]]/SpaceTypesTable[[#This Row],[area (ft^2)]])</f>
        <v/>
      </c>
      <c r="BE459" t="str">
        <f t="shared" si="42"/>
        <v/>
      </c>
    </row>
    <row r="460" spans="1:57">
      <c r="A460" t="s">
        <v>371</v>
      </c>
      <c r="B460">
        <v>313</v>
      </c>
      <c r="C460" t="s">
        <v>2144</v>
      </c>
      <c r="D460" t="s">
        <v>790</v>
      </c>
      <c r="E460" t="s">
        <v>798</v>
      </c>
      <c r="F460" t="s">
        <v>774</v>
      </c>
      <c r="G460" t="s">
        <v>1037</v>
      </c>
      <c r="K460" t="str">
        <f>SpaceTypesTable[[#This Row],[Lighting Standard]]&amp;SpaceTypesTable[[#This Row],[Lighting Primary Space Type]]&amp;SpaceTypesTable[[#This Row],[Lighting Secondary Space Type]]</f>
        <v/>
      </c>
      <c r="N460">
        <v>1.88</v>
      </c>
      <c r="Q460">
        <v>0</v>
      </c>
      <c r="R460">
        <v>0.7</v>
      </c>
      <c r="S460">
        <v>0.2</v>
      </c>
      <c r="T460" t="s">
        <v>1939</v>
      </c>
      <c r="U460" t="s">
        <v>636</v>
      </c>
      <c r="V460" t="s">
        <v>944</v>
      </c>
      <c r="W460" t="s">
        <v>560</v>
      </c>
      <c r="X460" s="70" t="str">
        <f>SpaceTypesTable[[#This Row],[Ventilation Standard]]&amp;SpaceTypesTable[[#This Row],[Ventilation Primary Space Type]]&amp;SpaceTypesTable[[#This Row],[Ventilation Secondary Space Type]]</f>
        <v>ASHRAE 62.1-1999Hotels, Motels, Resorts, DormitoriesLobbies</v>
      </c>
      <c r="Y460">
        <f>VLOOKUP(SpaceTypesTable[[#This Row],[Lookup]],VentilationStandardsTable[],6,FALSE)</f>
        <v>0</v>
      </c>
      <c r="Z460">
        <f>VLOOKUP(SpaceTypesTable[[#This Row],[Lookup]],VentilationStandardsTable[],5,FALSE)</f>
        <v>15</v>
      </c>
      <c r="AA460">
        <f>VLOOKUP(SpaceTypesTable[[#This Row],[Lookup]],VentilationStandardsTable[],7,FALSE)</f>
        <v>0</v>
      </c>
      <c r="AB460">
        <v>30</v>
      </c>
      <c r="AC460" t="s">
        <v>1991</v>
      </c>
      <c r="AD460" t="s">
        <v>1992</v>
      </c>
      <c r="AE460">
        <v>0.22320000000000001</v>
      </c>
      <c r="AF460" t="s">
        <v>2001</v>
      </c>
      <c r="AH460" t="s">
        <v>997</v>
      </c>
      <c r="AI460" t="s">
        <v>997</v>
      </c>
      <c r="AJ460" t="s">
        <v>997</v>
      </c>
      <c r="AL460">
        <v>0.75000000000000011</v>
      </c>
      <c r="AM460">
        <v>0</v>
      </c>
      <c r="AN460">
        <v>0.5</v>
      </c>
      <c r="AO460">
        <v>0</v>
      </c>
      <c r="AP460" t="s">
        <v>2060</v>
      </c>
      <c r="AQ460" t="s">
        <v>2027</v>
      </c>
      <c r="AR460" t="s">
        <v>2041</v>
      </c>
      <c r="AU460" t="str">
        <f>IF(SpaceTypesTable[[#This Row],[Peak Flow Rate (gal/h)]]=0,"",SpaceTypesTable[[#This Row],[Peak Flow Rate (gal/h)]]/SpaceTypesTable[[#This Row],[area (ft^2)]])</f>
        <v/>
      </c>
      <c r="BE460" t="str">
        <f t="shared" si="42"/>
        <v/>
      </c>
    </row>
    <row r="461" spans="1:57">
      <c r="A461" t="s">
        <v>121</v>
      </c>
      <c r="B461">
        <v>171</v>
      </c>
      <c r="C461" t="s">
        <v>2145</v>
      </c>
      <c r="D461" t="s">
        <v>790</v>
      </c>
      <c r="E461" t="s">
        <v>798</v>
      </c>
      <c r="F461" t="s">
        <v>774</v>
      </c>
      <c r="G461" t="s">
        <v>1037</v>
      </c>
      <c r="H461" t="s">
        <v>745</v>
      </c>
      <c r="I461" t="s">
        <v>774</v>
      </c>
      <c r="J461" t="s">
        <v>870</v>
      </c>
      <c r="K461" t="str">
        <f>SpaceTypesTable[[#This Row],[Lighting Standard]]&amp;SpaceTypesTable[[#This Row],[Lighting Primary Space Type]]&amp;SpaceTypesTable[[#This Row],[Lighting Secondary Space Type]]</f>
        <v>ASHRAE 90.1-2004LobbyFor Hotel</v>
      </c>
      <c r="N461">
        <f>VLOOKUP(SpaceTypesTable[[#This Row],[LookupColumn]],InteriorLightingTable[],5,FALSE)</f>
        <v>1.1000000000000001</v>
      </c>
      <c r="Q461">
        <v>0</v>
      </c>
      <c r="R461">
        <v>0.7</v>
      </c>
      <c r="S461">
        <v>0.2</v>
      </c>
      <c r="T461" t="s">
        <v>1939</v>
      </c>
      <c r="U461" t="s">
        <v>636</v>
      </c>
      <c r="V461" t="s">
        <v>944</v>
      </c>
      <c r="W461" t="s">
        <v>560</v>
      </c>
      <c r="X461" s="70" t="str">
        <f>SpaceTypesTable[[#This Row],[Ventilation Standard]]&amp;SpaceTypesTable[[#This Row],[Ventilation Primary Space Type]]&amp;SpaceTypesTable[[#This Row],[Ventilation Secondary Space Type]]</f>
        <v>ASHRAE 62.1-1999Hotels, Motels, Resorts, DormitoriesLobbies</v>
      </c>
      <c r="Y461">
        <f>VLOOKUP(SpaceTypesTable[[#This Row],[Lookup]],VentilationStandardsTable[],6,FALSE)</f>
        <v>0</v>
      </c>
      <c r="Z461">
        <f>VLOOKUP(SpaceTypesTable[[#This Row],[Lookup]],VentilationStandardsTable[],5,FALSE)</f>
        <v>15</v>
      </c>
      <c r="AA461">
        <f>VLOOKUP(SpaceTypesTable[[#This Row],[Lookup]],VentilationStandardsTable[],7,FALSE)</f>
        <v>0</v>
      </c>
      <c r="AB461">
        <v>30</v>
      </c>
      <c r="AC461" t="s">
        <v>1991</v>
      </c>
      <c r="AD461" t="s">
        <v>1992</v>
      </c>
      <c r="AE461">
        <v>5.9499999999999997E-2</v>
      </c>
      <c r="AF461" t="s">
        <v>2001</v>
      </c>
      <c r="AH461" t="s">
        <v>997</v>
      </c>
      <c r="AI461" t="s">
        <v>997</v>
      </c>
      <c r="AJ461" t="s">
        <v>997</v>
      </c>
      <c r="AL461">
        <v>0.75000000000000011</v>
      </c>
      <c r="AM461">
        <v>0</v>
      </c>
      <c r="AN461">
        <v>0.5</v>
      </c>
      <c r="AO461">
        <v>0</v>
      </c>
      <c r="AP461" t="s">
        <v>2060</v>
      </c>
      <c r="AQ461" t="s">
        <v>2027</v>
      </c>
      <c r="AR461" t="s">
        <v>2041</v>
      </c>
      <c r="AU461" t="str">
        <f>IF(SpaceTypesTable[[#This Row],[Peak Flow Rate (gal/h)]]=0,"",SpaceTypesTable[[#This Row],[Peak Flow Rate (gal/h)]]/SpaceTypesTable[[#This Row],[area (ft^2)]])</f>
        <v/>
      </c>
      <c r="BE461" t="str">
        <f t="shared" si="42"/>
        <v/>
      </c>
    </row>
    <row r="462" spans="1:57">
      <c r="A462" t="s">
        <v>524</v>
      </c>
      <c r="B462">
        <v>164</v>
      </c>
      <c r="C462" t="s">
        <v>2146</v>
      </c>
      <c r="D462" t="s">
        <v>791</v>
      </c>
      <c r="E462" t="s">
        <v>798</v>
      </c>
      <c r="F462" t="s">
        <v>774</v>
      </c>
      <c r="G462" t="s">
        <v>1037</v>
      </c>
      <c r="H462" t="s">
        <v>987</v>
      </c>
      <c r="I462" t="s">
        <v>774</v>
      </c>
      <c r="J462" t="s">
        <v>870</v>
      </c>
      <c r="K462" t="str">
        <f>SpaceTypesTable[[#This Row],[Lighting Standard]]&amp;SpaceTypesTable[[#This Row],[Lighting Primary Space Type]]&amp;SpaceTypesTable[[#This Row],[Lighting Secondary Space Type]]</f>
        <v>ASHRAE 189.1-2009LobbyFor Hotel</v>
      </c>
      <c r="N462">
        <f>VLOOKUP(SpaceTypesTable[[#This Row],[LookupColumn]],InteriorLightingTable[],5,FALSE)</f>
        <v>0.9900000000000001</v>
      </c>
      <c r="Q462">
        <v>0</v>
      </c>
      <c r="R462">
        <v>0.7</v>
      </c>
      <c r="S462">
        <v>0.2</v>
      </c>
      <c r="T462" t="s">
        <v>1939</v>
      </c>
      <c r="U462" t="s">
        <v>636</v>
      </c>
      <c r="V462" t="s">
        <v>944</v>
      </c>
      <c r="W462" t="s">
        <v>560</v>
      </c>
      <c r="X462" s="70" t="str">
        <f>SpaceTypesTable[[#This Row],[Ventilation Standard]]&amp;SpaceTypesTable[[#This Row],[Ventilation Primary Space Type]]&amp;SpaceTypesTable[[#This Row],[Ventilation Secondary Space Type]]</f>
        <v>ASHRAE 62.1-1999Hotels, Motels, Resorts, DormitoriesLobbies</v>
      </c>
      <c r="Y462">
        <f>VLOOKUP(SpaceTypesTable[[#This Row],[Lookup]],VentilationStandardsTable[],6,FALSE)</f>
        <v>0</v>
      </c>
      <c r="Z462">
        <f>VLOOKUP(SpaceTypesTable[[#This Row],[Lookup]],VentilationStandardsTable[],5,FALSE)</f>
        <v>15</v>
      </c>
      <c r="AA462">
        <f>VLOOKUP(SpaceTypesTable[[#This Row],[Lookup]],VentilationStandardsTable[],7,FALSE)</f>
        <v>0</v>
      </c>
      <c r="AB462">
        <v>30</v>
      </c>
      <c r="AC462" t="s">
        <v>1991</v>
      </c>
      <c r="AD462" t="s">
        <v>1992</v>
      </c>
      <c r="AE462">
        <v>5.9499999999999997E-2</v>
      </c>
      <c r="AF462" t="s">
        <v>2001</v>
      </c>
      <c r="AH462" t="s">
        <v>997</v>
      </c>
      <c r="AI462" t="s">
        <v>997</v>
      </c>
      <c r="AJ462" t="s">
        <v>997</v>
      </c>
      <c r="AL462">
        <v>0.38</v>
      </c>
      <c r="AM462">
        <v>0</v>
      </c>
      <c r="AN462">
        <v>0.5</v>
      </c>
      <c r="AO462">
        <v>0</v>
      </c>
      <c r="AP462" t="s">
        <v>2060</v>
      </c>
      <c r="AQ462" t="s">
        <v>2027</v>
      </c>
      <c r="AR462" t="s">
        <v>2041</v>
      </c>
      <c r="AU462" t="str">
        <f>IF(SpaceTypesTable[[#This Row],[Peak Flow Rate (gal/h)]]=0,"",SpaceTypesTable[[#This Row],[Peak Flow Rate (gal/h)]]/SpaceTypesTable[[#This Row],[area (ft^2)]])</f>
        <v/>
      </c>
      <c r="BE462" t="str">
        <f t="shared" si="42"/>
        <v/>
      </c>
    </row>
    <row r="463" spans="1:57">
      <c r="A463" t="s">
        <v>242</v>
      </c>
      <c r="B463">
        <v>39</v>
      </c>
      <c r="C463" t="s">
        <v>2146</v>
      </c>
      <c r="D463" t="s">
        <v>792</v>
      </c>
      <c r="E463" t="s">
        <v>798</v>
      </c>
      <c r="F463" t="s">
        <v>774</v>
      </c>
      <c r="G463" t="s">
        <v>1037</v>
      </c>
      <c r="H463" t="s">
        <v>987</v>
      </c>
      <c r="I463" t="s">
        <v>774</v>
      </c>
      <c r="J463" t="s">
        <v>870</v>
      </c>
      <c r="K463" t="str">
        <f>SpaceTypesTable[[#This Row],[Lighting Standard]]&amp;SpaceTypesTable[[#This Row],[Lighting Primary Space Type]]&amp;SpaceTypesTable[[#This Row],[Lighting Secondary Space Type]]</f>
        <v>ASHRAE 189.1-2009LobbyFor Hotel</v>
      </c>
      <c r="N463">
        <f>VLOOKUP(SpaceTypesTable[[#This Row],[LookupColumn]],InteriorLightingTable[],5,FALSE)</f>
        <v>0.9900000000000001</v>
      </c>
      <c r="Q463">
        <v>0</v>
      </c>
      <c r="R463">
        <v>0.7</v>
      </c>
      <c r="S463">
        <v>0.2</v>
      </c>
      <c r="T463" t="s">
        <v>1939</v>
      </c>
      <c r="U463" t="s">
        <v>636</v>
      </c>
      <c r="V463" t="s">
        <v>944</v>
      </c>
      <c r="W463" t="s">
        <v>560</v>
      </c>
      <c r="X463" s="70" t="str">
        <f>SpaceTypesTable[[#This Row],[Ventilation Standard]]&amp;SpaceTypesTable[[#This Row],[Ventilation Primary Space Type]]&amp;SpaceTypesTable[[#This Row],[Ventilation Secondary Space Type]]</f>
        <v>ASHRAE 62.1-1999Hotels, Motels, Resorts, DormitoriesLobbies</v>
      </c>
      <c r="Y463">
        <f>VLOOKUP(SpaceTypesTable[[#This Row],[Lookup]],VentilationStandardsTable[],6,FALSE)</f>
        <v>0</v>
      </c>
      <c r="Z463">
        <f>VLOOKUP(SpaceTypesTable[[#This Row],[Lookup]],VentilationStandardsTable[],5,FALSE)</f>
        <v>15</v>
      </c>
      <c r="AA463">
        <f>VLOOKUP(SpaceTypesTable[[#This Row],[Lookup]],VentilationStandardsTable[],7,FALSE)</f>
        <v>0</v>
      </c>
      <c r="AB463">
        <v>30</v>
      </c>
      <c r="AC463" t="s">
        <v>1991</v>
      </c>
      <c r="AD463" t="s">
        <v>1992</v>
      </c>
      <c r="AE463">
        <v>4.4600000000000001E-2</v>
      </c>
      <c r="AF463" t="s">
        <v>2001</v>
      </c>
      <c r="AH463" t="s">
        <v>997</v>
      </c>
      <c r="AI463" t="s">
        <v>997</v>
      </c>
      <c r="AJ463" t="s">
        <v>997</v>
      </c>
      <c r="AL463">
        <v>0.38</v>
      </c>
      <c r="AM463">
        <v>0</v>
      </c>
      <c r="AN463">
        <v>0.5</v>
      </c>
      <c r="AO463">
        <v>0</v>
      </c>
      <c r="AP463" t="s">
        <v>2060</v>
      </c>
      <c r="AQ463" t="s">
        <v>2027</v>
      </c>
      <c r="AR463" t="s">
        <v>2041</v>
      </c>
      <c r="AU463" t="str">
        <f>IF(SpaceTypesTable[[#This Row],[Peak Flow Rate (gal/h)]]=0,"",SpaceTypesTable[[#This Row],[Peak Flow Rate (gal/h)]]/SpaceTypesTable[[#This Row],[area (ft^2)]])</f>
        <v/>
      </c>
      <c r="BE463" t="str">
        <f t="shared" si="42"/>
        <v/>
      </c>
    </row>
    <row r="464" spans="1:57">
      <c r="A464" t="s">
        <v>452</v>
      </c>
      <c r="B464">
        <v>298</v>
      </c>
      <c r="C464" t="s">
        <v>2143</v>
      </c>
      <c r="D464" t="s">
        <v>790</v>
      </c>
      <c r="E464" t="s">
        <v>798</v>
      </c>
      <c r="F464" t="s">
        <v>774</v>
      </c>
      <c r="G464" t="s">
        <v>1037</v>
      </c>
      <c r="K464" t="str">
        <f>SpaceTypesTable[[#This Row],[Lighting Standard]]&amp;SpaceTypesTable[[#This Row],[Lighting Primary Space Type]]&amp;SpaceTypesTable[[#This Row],[Lighting Secondary Space Type]]</f>
        <v/>
      </c>
      <c r="N464">
        <v>1.4500000000000002</v>
      </c>
      <c r="Q464">
        <v>0</v>
      </c>
      <c r="R464">
        <v>0.7</v>
      </c>
      <c r="S464">
        <v>0.2</v>
      </c>
      <c r="T464" t="s">
        <v>1939</v>
      </c>
      <c r="U464" t="s">
        <v>636</v>
      </c>
      <c r="V464" t="s">
        <v>944</v>
      </c>
      <c r="W464" t="s">
        <v>560</v>
      </c>
      <c r="X464" s="70" t="str">
        <f>SpaceTypesTable[[#This Row],[Ventilation Standard]]&amp;SpaceTypesTable[[#This Row],[Ventilation Primary Space Type]]&amp;SpaceTypesTable[[#This Row],[Ventilation Secondary Space Type]]</f>
        <v>ASHRAE 62.1-1999Hotels, Motels, Resorts, DormitoriesLobbies</v>
      </c>
      <c r="Y464">
        <f>VLOOKUP(SpaceTypesTable[[#This Row],[Lookup]],VentilationStandardsTable[],6,FALSE)</f>
        <v>0</v>
      </c>
      <c r="Z464">
        <f>VLOOKUP(SpaceTypesTable[[#This Row],[Lookup]],VentilationStandardsTable[],5,FALSE)</f>
        <v>15</v>
      </c>
      <c r="AA464">
        <f>VLOOKUP(SpaceTypesTable[[#This Row],[Lookup]],VentilationStandardsTable[],7,FALSE)</f>
        <v>0</v>
      </c>
      <c r="AB464">
        <v>30</v>
      </c>
      <c r="AC464" t="s">
        <v>1991</v>
      </c>
      <c r="AD464" t="s">
        <v>1992</v>
      </c>
      <c r="AE464">
        <v>0.22320000000000001</v>
      </c>
      <c r="AF464" t="s">
        <v>2001</v>
      </c>
      <c r="AH464" t="s">
        <v>997</v>
      </c>
      <c r="AI464" t="s">
        <v>997</v>
      </c>
      <c r="AJ464" t="s">
        <v>997</v>
      </c>
      <c r="AL464">
        <v>0.75000000000000011</v>
      </c>
      <c r="AM464">
        <v>0</v>
      </c>
      <c r="AN464">
        <v>0.5</v>
      </c>
      <c r="AO464">
        <v>0</v>
      </c>
      <c r="AP464" t="s">
        <v>2060</v>
      </c>
      <c r="AQ464" t="s">
        <v>2027</v>
      </c>
      <c r="AR464" t="s">
        <v>2041</v>
      </c>
      <c r="AU464" t="str">
        <f>IF(SpaceTypesTable[[#This Row],[Peak Flow Rate (gal/h)]]=0,"",SpaceTypesTable[[#This Row],[Peak Flow Rate (gal/h)]]/SpaceTypesTable[[#This Row],[area (ft^2)]])</f>
        <v/>
      </c>
      <c r="BE464" t="str">
        <f t="shared" si="42"/>
        <v/>
      </c>
    </row>
    <row r="465" spans="1:57">
      <c r="C465" t="s">
        <v>2147</v>
      </c>
      <c r="D465" t="s">
        <v>790</v>
      </c>
      <c r="E465" t="s">
        <v>798</v>
      </c>
      <c r="F465" t="s">
        <v>774</v>
      </c>
      <c r="G465" t="s">
        <v>1037</v>
      </c>
      <c r="H465" t="s">
        <v>746</v>
      </c>
      <c r="I465" t="s">
        <v>774</v>
      </c>
      <c r="J465" t="s">
        <v>870</v>
      </c>
      <c r="K465" t="str">
        <f>SpaceTypesTable[[#This Row],[Lighting Standard]]&amp;SpaceTypesTable[[#This Row],[Lighting Primary Space Type]]&amp;SpaceTypesTable[[#This Row],[Lighting Secondary Space Type]]</f>
        <v>ASHRAE 90.1-2007LobbyFor Hotel</v>
      </c>
      <c r="N465">
        <f>VLOOKUP(SpaceTypesTable[[#This Row],[LookupColumn]],InteriorLightingTable[],5,FALSE)</f>
        <v>1.1000000000000001</v>
      </c>
      <c r="Q465">
        <v>0</v>
      </c>
      <c r="R465">
        <v>0.7</v>
      </c>
      <c r="S465">
        <v>0.2</v>
      </c>
      <c r="T465" t="s">
        <v>1939</v>
      </c>
      <c r="U465" t="s">
        <v>637</v>
      </c>
      <c r="V465" t="s">
        <v>944</v>
      </c>
      <c r="W465" t="s">
        <v>1874</v>
      </c>
      <c r="X465" s="70" t="str">
        <f>SpaceTypesTable[[#This Row],[Ventilation Standard]]&amp;SpaceTypesTable[[#This Row],[Ventilation Primary Space Type]]&amp;SpaceTypesTable[[#This Row],[Ventilation Secondary Space Type]]</f>
        <v>ASHRAE 62.1-2004Hotels, Motels, Resorts, DormitoriesLobbies/prefunction</v>
      </c>
      <c r="Y465">
        <f>VLOOKUP(SpaceTypesTable[[#This Row],[Lookup]],VentilationStandardsTable[],6,FALSE)</f>
        <v>0.06</v>
      </c>
      <c r="Z465">
        <f>VLOOKUP(SpaceTypesTable[[#This Row],[Lookup]],VentilationStandardsTable[],5,FALSE)</f>
        <v>7.5</v>
      </c>
      <c r="AA465">
        <f>VLOOKUP(SpaceTypesTable[[#This Row],[Lookup]],VentilationStandardsTable[],7,FALSE)</f>
        <v>0</v>
      </c>
      <c r="AB465">
        <v>30</v>
      </c>
      <c r="AC465" t="s">
        <v>1991</v>
      </c>
      <c r="AD465" t="s">
        <v>1992</v>
      </c>
      <c r="AE465">
        <v>4.4600000000000001E-2</v>
      </c>
      <c r="AF465" t="s">
        <v>2001</v>
      </c>
      <c r="AH465" t="s">
        <v>997</v>
      </c>
      <c r="AI465" t="s">
        <v>997</v>
      </c>
      <c r="AJ465" t="s">
        <v>997</v>
      </c>
      <c r="AL465">
        <v>0.38</v>
      </c>
      <c r="AM465">
        <v>0</v>
      </c>
      <c r="AN465">
        <v>0.5</v>
      </c>
      <c r="AO465">
        <v>0</v>
      </c>
      <c r="AP465" t="s">
        <v>2060</v>
      </c>
      <c r="AQ465" t="s">
        <v>2027</v>
      </c>
      <c r="AR465" t="s">
        <v>2041</v>
      </c>
      <c r="AU465" t="str">
        <f>IF(SpaceTypesTable[[#This Row],[Peak Flow Rate (gal/h)]]=0,"",SpaceTypesTable[[#This Row],[Peak Flow Rate (gal/h)]]/SpaceTypesTable[[#This Row],[area (ft^2)]])</f>
        <v/>
      </c>
      <c r="BE465" t="str">
        <f t="shared" si="42"/>
        <v/>
      </c>
    </row>
    <row r="466" spans="1:57">
      <c r="C466" s="3" t="s">
        <v>2144</v>
      </c>
      <c r="D466" t="s">
        <v>790</v>
      </c>
      <c r="E466" t="s">
        <v>750</v>
      </c>
      <c r="F466" t="s">
        <v>774</v>
      </c>
      <c r="G466" t="s">
        <v>1037</v>
      </c>
      <c r="N466">
        <v>2.04</v>
      </c>
      <c r="Q466">
        <v>0.4</v>
      </c>
      <c r="R466">
        <v>0.4</v>
      </c>
      <c r="S466">
        <v>0.2</v>
      </c>
      <c r="T466" t="s">
        <v>1046</v>
      </c>
      <c r="U466" t="s">
        <v>636</v>
      </c>
      <c r="V466" t="s">
        <v>565</v>
      </c>
      <c r="W466" t="s">
        <v>968</v>
      </c>
      <c r="X466" s="70" t="str">
        <f>SpaceTypesTable[[#This Row],[Ventilation Standard]]&amp;SpaceTypesTable[[#This Row],[Ventilation Primary Space Type]]&amp;SpaceTypesTable[[#This Row],[Ventilation Secondary Space Type]]</f>
        <v>ASHRAE 62.1-1999OfficesReception Areas</v>
      </c>
      <c r="Y466">
        <f>VLOOKUP(SpaceTypesTable[[#This Row],[Lookup]],VentilationStandardsTable[],6,FALSE)</f>
        <v>0</v>
      </c>
      <c r="Z466">
        <f>VLOOKUP(SpaceTypesTable[[#This Row],[Lookup]],VentilationStandardsTable[],5,FALSE)</f>
        <v>15</v>
      </c>
      <c r="AA466">
        <f>VLOOKUP(SpaceTypesTable[[#This Row],[Lookup]],VentilationStandardsTable[],7,FALSE)</f>
        <v>0</v>
      </c>
      <c r="AB466">
        <v>10</v>
      </c>
      <c r="AC466" t="s">
        <v>1049</v>
      </c>
      <c r="AD466" t="s">
        <v>1047</v>
      </c>
      <c r="AE466">
        <v>0.22320000000000001</v>
      </c>
      <c r="AF466" t="s">
        <v>1050</v>
      </c>
      <c r="AL466">
        <v>0.27</v>
      </c>
      <c r="AM466">
        <v>0</v>
      </c>
      <c r="AN466">
        <v>0.5</v>
      </c>
      <c r="AO466">
        <v>0</v>
      </c>
      <c r="AP466" t="s">
        <v>1051</v>
      </c>
      <c r="AQ466" t="s">
        <v>2028</v>
      </c>
      <c r="AR466" t="s">
        <v>2042</v>
      </c>
    </row>
    <row r="467" spans="1:57">
      <c r="C467" s="3" t="s">
        <v>2146</v>
      </c>
      <c r="D467" t="s">
        <v>791</v>
      </c>
      <c r="E467" t="s">
        <v>750</v>
      </c>
      <c r="F467" t="s">
        <v>774</v>
      </c>
      <c r="G467" t="s">
        <v>1037</v>
      </c>
      <c r="H467" t="s">
        <v>987</v>
      </c>
      <c r="I467" t="s">
        <v>774</v>
      </c>
      <c r="J467" t="s">
        <v>751</v>
      </c>
      <c r="K467" t="str">
        <f>SpaceTypesTable[[#This Row],[Lighting Standard]]&amp;SpaceTypesTable[[#This Row],[Lighting Primary Space Type]]&amp;SpaceTypesTable[[#This Row],[Lighting Secondary Space Type]]</f>
        <v>ASHRAE 189.1-2009LobbyGeneral</v>
      </c>
      <c r="N467">
        <f>VLOOKUP(SpaceTypesTable[[#This Row],[LookupColumn]],InteriorLightingTable[],5,FALSE)</f>
        <v>1.1700000000000002</v>
      </c>
      <c r="Q467">
        <v>0.4</v>
      </c>
      <c r="R467">
        <v>0.4</v>
      </c>
      <c r="S467">
        <v>0.2</v>
      </c>
      <c r="T467" t="s">
        <v>1046</v>
      </c>
      <c r="U467" t="s">
        <v>636</v>
      </c>
      <c r="V467" t="s">
        <v>565</v>
      </c>
      <c r="W467" t="s">
        <v>968</v>
      </c>
      <c r="X467" s="70" t="str">
        <f>SpaceTypesTable[[#This Row],[Ventilation Standard]]&amp;SpaceTypesTable[[#This Row],[Ventilation Primary Space Type]]&amp;SpaceTypesTable[[#This Row],[Ventilation Secondary Space Type]]</f>
        <v>ASHRAE 62.1-1999OfficesReception Areas</v>
      </c>
      <c r="Y467">
        <f>VLOOKUP(SpaceTypesTable[[#This Row],[Lookup]],VentilationStandardsTable[],6,FALSE)</f>
        <v>0</v>
      </c>
      <c r="Z467">
        <f>VLOOKUP(SpaceTypesTable[[#This Row],[Lookup]],VentilationStandardsTable[],5,FALSE)</f>
        <v>15</v>
      </c>
      <c r="AA467">
        <f>VLOOKUP(SpaceTypesTable[[#This Row],[Lookup]],VentilationStandardsTable[],7,FALSE)</f>
        <v>0</v>
      </c>
      <c r="AB467">
        <v>10</v>
      </c>
      <c r="AC467" t="s">
        <v>1049</v>
      </c>
      <c r="AD467" t="s">
        <v>1047</v>
      </c>
      <c r="AE467">
        <v>5.9499999999999997E-2</v>
      </c>
      <c r="AF467" t="s">
        <v>1050</v>
      </c>
      <c r="AL467">
        <v>7.0000000000000007E-2</v>
      </c>
      <c r="AM467">
        <v>0</v>
      </c>
      <c r="AN467">
        <v>0.5</v>
      </c>
      <c r="AO467">
        <v>0</v>
      </c>
      <c r="AP467" t="s">
        <v>1051</v>
      </c>
      <c r="AQ467" t="s">
        <v>2028</v>
      </c>
      <c r="AR467" t="s">
        <v>2042</v>
      </c>
    </row>
    <row r="468" spans="1:57">
      <c r="C468" s="3" t="s">
        <v>2146</v>
      </c>
      <c r="D468" t="s">
        <v>792</v>
      </c>
      <c r="E468" t="s">
        <v>750</v>
      </c>
      <c r="F468" t="s">
        <v>774</v>
      </c>
      <c r="G468" t="s">
        <v>1037</v>
      </c>
      <c r="H468" t="s">
        <v>987</v>
      </c>
      <c r="I468" t="s">
        <v>774</v>
      </c>
      <c r="J468" t="s">
        <v>751</v>
      </c>
      <c r="K468" t="str">
        <f>SpaceTypesTable[[#This Row],[Lighting Standard]]&amp;SpaceTypesTable[[#This Row],[Lighting Primary Space Type]]&amp;SpaceTypesTable[[#This Row],[Lighting Secondary Space Type]]</f>
        <v>ASHRAE 189.1-2009LobbyGeneral</v>
      </c>
      <c r="N468">
        <f>VLOOKUP(SpaceTypesTable[[#This Row],[LookupColumn]],InteriorLightingTable[],5,FALSE)</f>
        <v>1.1700000000000002</v>
      </c>
      <c r="Q468">
        <v>0.4</v>
      </c>
      <c r="R468">
        <v>0.4</v>
      </c>
      <c r="S468">
        <v>0.2</v>
      </c>
      <c r="T468" t="s">
        <v>1046</v>
      </c>
      <c r="U468" t="s">
        <v>636</v>
      </c>
      <c r="V468" t="s">
        <v>565</v>
      </c>
      <c r="W468" t="s">
        <v>968</v>
      </c>
      <c r="X468" s="70" t="str">
        <f>SpaceTypesTable[[#This Row],[Ventilation Standard]]&amp;SpaceTypesTable[[#This Row],[Ventilation Primary Space Type]]&amp;SpaceTypesTable[[#This Row],[Ventilation Secondary Space Type]]</f>
        <v>ASHRAE 62.1-1999OfficesReception Areas</v>
      </c>
      <c r="Y468">
        <f>VLOOKUP(SpaceTypesTable[[#This Row],[Lookup]],VentilationStandardsTable[],6,FALSE)</f>
        <v>0</v>
      </c>
      <c r="Z468">
        <f>VLOOKUP(SpaceTypesTable[[#This Row],[Lookup]],VentilationStandardsTable[],5,FALSE)</f>
        <v>15</v>
      </c>
      <c r="AA468">
        <f>VLOOKUP(SpaceTypesTable[[#This Row],[Lookup]],VentilationStandardsTable[],7,FALSE)</f>
        <v>0</v>
      </c>
      <c r="AB468">
        <v>10</v>
      </c>
      <c r="AC468" t="s">
        <v>1049</v>
      </c>
      <c r="AD468" t="s">
        <v>1047</v>
      </c>
      <c r="AE468">
        <v>4.4600000000000001E-2</v>
      </c>
      <c r="AF468" t="s">
        <v>1050</v>
      </c>
      <c r="AL468">
        <v>7.0000000000000007E-2</v>
      </c>
      <c r="AM468">
        <v>0</v>
      </c>
      <c r="AN468">
        <v>0.5</v>
      </c>
      <c r="AO468">
        <v>0</v>
      </c>
      <c r="AP468" t="s">
        <v>1051</v>
      </c>
      <c r="AQ468" t="s">
        <v>2028</v>
      </c>
      <c r="AR468" t="s">
        <v>2042</v>
      </c>
    </row>
    <row r="469" spans="1:57">
      <c r="C469" t="s">
        <v>2145</v>
      </c>
      <c r="D469" t="s">
        <v>790</v>
      </c>
      <c r="E469" t="s">
        <v>750</v>
      </c>
      <c r="F469" t="s">
        <v>774</v>
      </c>
      <c r="G469" t="s">
        <v>1037</v>
      </c>
      <c r="H469" t="s">
        <v>745</v>
      </c>
      <c r="I469" t="s">
        <v>774</v>
      </c>
      <c r="J469" t="s">
        <v>751</v>
      </c>
      <c r="K469" t="str">
        <f>SpaceTypesTable[[#This Row],[Lighting Standard]]&amp;SpaceTypesTable[[#This Row],[Lighting Primary Space Type]]&amp;SpaceTypesTable[[#This Row],[Lighting Secondary Space Type]]</f>
        <v>ASHRAE 90.1-2004LobbyGeneral</v>
      </c>
      <c r="N469">
        <f>VLOOKUP(SpaceTypesTable[[#This Row],[LookupColumn]],InteriorLightingTable[],5,FALSE)</f>
        <v>1.3</v>
      </c>
      <c r="Q469">
        <v>0.4</v>
      </c>
      <c r="R469">
        <v>0.4</v>
      </c>
      <c r="S469">
        <v>0.2</v>
      </c>
      <c r="T469" t="s">
        <v>1046</v>
      </c>
      <c r="U469" t="s">
        <v>636</v>
      </c>
      <c r="V469" t="s">
        <v>565</v>
      </c>
      <c r="W469" t="s">
        <v>968</v>
      </c>
      <c r="X469" s="70" t="str">
        <f>SpaceTypesTable[[#This Row],[Ventilation Standard]]&amp;SpaceTypesTable[[#This Row],[Ventilation Primary Space Type]]&amp;SpaceTypesTable[[#This Row],[Ventilation Secondary Space Type]]</f>
        <v>ASHRAE 62.1-1999OfficesReception Areas</v>
      </c>
      <c r="Y469">
        <f>VLOOKUP(SpaceTypesTable[[#This Row],[Lookup]],VentilationStandardsTable[],6,FALSE)</f>
        <v>0</v>
      </c>
      <c r="Z469">
        <f>VLOOKUP(SpaceTypesTable[[#This Row],[Lookup]],VentilationStandardsTable[],5,FALSE)</f>
        <v>15</v>
      </c>
      <c r="AA469">
        <f>VLOOKUP(SpaceTypesTable[[#This Row],[Lookup]],VentilationStandardsTable[],7,FALSE)</f>
        <v>0</v>
      </c>
      <c r="AB469">
        <v>10</v>
      </c>
      <c r="AC469" t="s">
        <v>1049</v>
      </c>
      <c r="AD469" t="s">
        <v>1047</v>
      </c>
      <c r="AE469">
        <v>5.9499999999999997E-2</v>
      </c>
      <c r="AF469" t="s">
        <v>1050</v>
      </c>
      <c r="AL469">
        <v>0.27</v>
      </c>
      <c r="AM469">
        <v>0</v>
      </c>
      <c r="AN469">
        <v>0.5</v>
      </c>
      <c r="AO469">
        <v>0</v>
      </c>
      <c r="AP469" t="s">
        <v>1051</v>
      </c>
      <c r="AQ469" t="s">
        <v>2028</v>
      </c>
      <c r="AR469" t="s">
        <v>2042</v>
      </c>
    </row>
    <row r="470" spans="1:57">
      <c r="C470" s="46" t="s">
        <v>2143</v>
      </c>
      <c r="D470" t="s">
        <v>790</v>
      </c>
      <c r="E470" t="s">
        <v>750</v>
      </c>
      <c r="F470" t="s">
        <v>774</v>
      </c>
      <c r="G470" t="s">
        <v>1037</v>
      </c>
      <c r="N470">
        <v>2.4700000000000002</v>
      </c>
      <c r="Q470">
        <v>0.4</v>
      </c>
      <c r="R470">
        <v>0.4</v>
      </c>
      <c r="S470">
        <v>0.2</v>
      </c>
      <c r="T470" t="s">
        <v>1046</v>
      </c>
      <c r="U470" t="s">
        <v>636</v>
      </c>
      <c r="V470" t="s">
        <v>565</v>
      </c>
      <c r="W470" t="s">
        <v>968</v>
      </c>
      <c r="X470" s="70" t="str">
        <f>SpaceTypesTable[[#This Row],[Ventilation Standard]]&amp;SpaceTypesTable[[#This Row],[Ventilation Primary Space Type]]&amp;SpaceTypesTable[[#This Row],[Ventilation Secondary Space Type]]</f>
        <v>ASHRAE 62.1-1999OfficesReception Areas</v>
      </c>
      <c r="Y470">
        <f>VLOOKUP(SpaceTypesTable[[#This Row],[Lookup]],VentilationStandardsTable[],6,FALSE)</f>
        <v>0</v>
      </c>
      <c r="Z470">
        <f>VLOOKUP(SpaceTypesTable[[#This Row],[Lookup]],VentilationStandardsTable[],5,FALSE)</f>
        <v>15</v>
      </c>
      <c r="AA470">
        <f>VLOOKUP(SpaceTypesTable[[#This Row],[Lookup]],VentilationStandardsTable[],7,FALSE)</f>
        <v>0</v>
      </c>
      <c r="AB470">
        <v>10</v>
      </c>
      <c r="AC470" t="s">
        <v>1049</v>
      </c>
      <c r="AD470" t="s">
        <v>1047</v>
      </c>
      <c r="AE470">
        <v>0.22320000000000001</v>
      </c>
      <c r="AF470" t="s">
        <v>1050</v>
      </c>
      <c r="AL470">
        <v>0.27</v>
      </c>
      <c r="AM470">
        <v>0</v>
      </c>
      <c r="AN470">
        <v>0.5</v>
      </c>
      <c r="AO470">
        <v>0</v>
      </c>
      <c r="AP470" t="s">
        <v>1051</v>
      </c>
      <c r="AQ470" t="s">
        <v>2028</v>
      </c>
      <c r="AR470" t="s">
        <v>2042</v>
      </c>
    </row>
    <row r="471" spans="1:57">
      <c r="C471" t="s">
        <v>2147</v>
      </c>
      <c r="D471" t="s">
        <v>790</v>
      </c>
      <c r="E471" t="s">
        <v>750</v>
      </c>
      <c r="F471" t="s">
        <v>774</v>
      </c>
      <c r="G471" t="s">
        <v>1037</v>
      </c>
      <c r="H471" t="s">
        <v>746</v>
      </c>
      <c r="I471" t="s">
        <v>774</v>
      </c>
      <c r="J471" t="s">
        <v>751</v>
      </c>
      <c r="K471" t="str">
        <f>SpaceTypesTable[[#This Row],[Lighting Standard]]&amp;SpaceTypesTable[[#This Row],[Lighting Primary Space Type]]&amp;SpaceTypesTable[[#This Row],[Lighting Secondary Space Type]]</f>
        <v>ASHRAE 90.1-2007LobbyGeneral</v>
      </c>
      <c r="N471">
        <f>VLOOKUP(SpaceTypesTable[[#This Row],[LookupColumn]],InteriorLightingTable[],5,FALSE)</f>
        <v>1.3</v>
      </c>
      <c r="Q471">
        <v>0.4</v>
      </c>
      <c r="R471">
        <v>0.4</v>
      </c>
      <c r="S471">
        <v>0.2</v>
      </c>
      <c r="T471" t="s">
        <v>1046</v>
      </c>
      <c r="U471" t="s">
        <v>637</v>
      </c>
      <c r="V471" t="s">
        <v>1863</v>
      </c>
      <c r="W471" t="s">
        <v>1877</v>
      </c>
      <c r="X471" s="70" t="str">
        <f>SpaceTypesTable[[#This Row],[Ventilation Standard]]&amp;SpaceTypesTable[[#This Row],[Ventilation Primary Space Type]]&amp;SpaceTypesTable[[#This Row],[Ventilation Secondary Space Type]]</f>
        <v>ASHRAE 62.1-2004Office BuildingsMain entry lobbies</v>
      </c>
      <c r="Y471">
        <f>VLOOKUP(SpaceTypesTable[[#This Row],[Lookup]],VentilationStandardsTable[],6,FALSE)</f>
        <v>0.06</v>
      </c>
      <c r="Z471">
        <f>VLOOKUP(SpaceTypesTable[[#This Row],[Lookup]],VentilationStandardsTable[],5,FALSE)</f>
        <v>5</v>
      </c>
      <c r="AA471">
        <f>VLOOKUP(SpaceTypesTable[[#This Row],[Lookup]],VentilationStandardsTable[],7,FALSE)</f>
        <v>0</v>
      </c>
      <c r="AB471">
        <v>10</v>
      </c>
      <c r="AC471" t="s">
        <v>1983</v>
      </c>
      <c r="AD471" t="s">
        <v>1986</v>
      </c>
      <c r="AE471">
        <v>4.4600000000000001E-2</v>
      </c>
      <c r="AF471" t="s">
        <v>2003</v>
      </c>
      <c r="AL471">
        <v>7.0000000000000048E-2</v>
      </c>
      <c r="AM471">
        <v>0</v>
      </c>
      <c r="AN471">
        <v>0.5</v>
      </c>
      <c r="AO471">
        <v>0</v>
      </c>
      <c r="AP471" t="s">
        <v>2061</v>
      </c>
      <c r="AQ471" t="s">
        <v>2028</v>
      </c>
      <c r="AR471" t="s">
        <v>2042</v>
      </c>
    </row>
    <row r="472" spans="1:57">
      <c r="A472" t="s">
        <v>393</v>
      </c>
      <c r="B472">
        <v>114</v>
      </c>
      <c r="C472" t="s">
        <v>2144</v>
      </c>
      <c r="D472" t="s">
        <v>790</v>
      </c>
      <c r="E472" t="s">
        <v>793</v>
      </c>
      <c r="F472" t="s">
        <v>774</v>
      </c>
      <c r="G472" t="s">
        <v>1037</v>
      </c>
      <c r="K472" t="str">
        <f>SpaceTypesTable[[#This Row],[Lighting Standard]]&amp;SpaceTypesTable[[#This Row],[Lighting Primary Space Type]]&amp;SpaceTypesTable[[#This Row],[Lighting Secondary Space Type]]</f>
        <v/>
      </c>
      <c r="N472">
        <v>1</v>
      </c>
      <c r="Q472">
        <v>0</v>
      </c>
      <c r="R472">
        <v>0.7</v>
      </c>
      <c r="S472">
        <v>0.2</v>
      </c>
      <c r="T472" t="s">
        <v>1946</v>
      </c>
      <c r="U472" t="s">
        <v>636</v>
      </c>
      <c r="V472" t="s">
        <v>944</v>
      </c>
      <c r="W472" t="s">
        <v>560</v>
      </c>
      <c r="X472" s="70" t="str">
        <f>SpaceTypesTable[[#This Row],[Ventilation Standard]]&amp;SpaceTypesTable[[#This Row],[Ventilation Primary Space Type]]&amp;SpaceTypesTable[[#This Row],[Ventilation Secondary Space Type]]</f>
        <v>ASHRAE 62.1-1999Hotels, Motels, Resorts, DormitoriesLobbies</v>
      </c>
      <c r="Y472">
        <f>VLOOKUP(SpaceTypesTable[[#This Row],[Lookup]],VentilationStandardsTable[],6,FALSE)</f>
        <v>0</v>
      </c>
      <c r="Z472">
        <f>VLOOKUP(SpaceTypesTable[[#This Row],[Lookup]],VentilationStandardsTable[],5,FALSE)</f>
        <v>15</v>
      </c>
      <c r="AA472">
        <f>VLOOKUP(SpaceTypesTable[[#This Row],[Lookup]],VentilationStandardsTable[],7,FALSE)</f>
        <v>0</v>
      </c>
      <c r="AB472">
        <v>27.87</v>
      </c>
      <c r="AC472" t="s">
        <v>1981</v>
      </c>
      <c r="AD472" t="s">
        <v>1988</v>
      </c>
      <c r="AE472">
        <v>0.22320000000000001</v>
      </c>
      <c r="AF472" t="s">
        <v>2006</v>
      </c>
      <c r="AH472" t="s">
        <v>997</v>
      </c>
      <c r="AI472" t="s">
        <v>997</v>
      </c>
      <c r="AJ472" t="s">
        <v>997</v>
      </c>
      <c r="AL472">
        <v>1.1000000000000001</v>
      </c>
      <c r="AM472">
        <v>0</v>
      </c>
      <c r="AN472">
        <v>0.5</v>
      </c>
      <c r="AO472">
        <v>0</v>
      </c>
      <c r="AP472" t="s">
        <v>1925</v>
      </c>
      <c r="AQ472" t="s">
        <v>2031</v>
      </c>
      <c r="AR472" t="s">
        <v>2045</v>
      </c>
      <c r="AU472" t="str">
        <f>IF(SpaceTypesTable[[#This Row],[Peak Flow Rate (gal/h)]]=0,"",SpaceTypesTable[[#This Row],[Peak Flow Rate (gal/h)]]/SpaceTypesTable[[#This Row],[area (ft^2)]])</f>
        <v/>
      </c>
      <c r="BE472" t="str">
        <f t="shared" ref="BE472:BE489" si="43">IF(ISBLANK(BD472),"",BD472/(BA472/AZ472))</f>
        <v/>
      </c>
    </row>
    <row r="473" spans="1:57">
      <c r="A473" t="s">
        <v>164</v>
      </c>
      <c r="B473">
        <v>289</v>
      </c>
      <c r="C473" t="s">
        <v>2145</v>
      </c>
      <c r="D473" t="s">
        <v>790</v>
      </c>
      <c r="E473" t="s">
        <v>793</v>
      </c>
      <c r="F473" t="s">
        <v>774</v>
      </c>
      <c r="G473" t="s">
        <v>1037</v>
      </c>
      <c r="H473" t="s">
        <v>745</v>
      </c>
      <c r="I473" t="s">
        <v>774</v>
      </c>
      <c r="J473" t="s">
        <v>751</v>
      </c>
      <c r="K473" t="str">
        <f>SpaceTypesTable[[#This Row],[Lighting Standard]]&amp;SpaceTypesTable[[#This Row],[Lighting Primary Space Type]]&amp;SpaceTypesTable[[#This Row],[Lighting Secondary Space Type]]</f>
        <v>ASHRAE 90.1-2004LobbyGeneral</v>
      </c>
      <c r="N473">
        <f>VLOOKUP(SpaceTypesTable[[#This Row],[LookupColumn]],InteriorLightingTable[],5,FALSE)</f>
        <v>1.3</v>
      </c>
      <c r="Q473">
        <v>0</v>
      </c>
      <c r="R473">
        <v>0.7</v>
      </c>
      <c r="S473">
        <v>0.2</v>
      </c>
      <c r="T473" t="s">
        <v>1946</v>
      </c>
      <c r="U473" t="s">
        <v>636</v>
      </c>
      <c r="V473" t="s">
        <v>944</v>
      </c>
      <c r="W473" t="s">
        <v>560</v>
      </c>
      <c r="X473" s="70" t="str">
        <f>SpaceTypesTable[[#This Row],[Ventilation Standard]]&amp;SpaceTypesTable[[#This Row],[Ventilation Primary Space Type]]&amp;SpaceTypesTable[[#This Row],[Ventilation Secondary Space Type]]</f>
        <v>ASHRAE 62.1-1999Hotels, Motels, Resorts, DormitoriesLobbies</v>
      </c>
      <c r="Y473">
        <f>VLOOKUP(SpaceTypesTable[[#This Row],[Lookup]],VentilationStandardsTable[],6,FALSE)</f>
        <v>0</v>
      </c>
      <c r="Z473">
        <f>VLOOKUP(SpaceTypesTable[[#This Row],[Lookup]],VentilationStandardsTable[],5,FALSE)</f>
        <v>15</v>
      </c>
      <c r="AA473">
        <f>VLOOKUP(SpaceTypesTable[[#This Row],[Lookup]],VentilationStandardsTable[],7,FALSE)</f>
        <v>0</v>
      </c>
      <c r="AB473">
        <v>27.87</v>
      </c>
      <c r="AC473" t="s">
        <v>1981</v>
      </c>
      <c r="AD473" t="s">
        <v>1988</v>
      </c>
      <c r="AE473">
        <v>5.9499999999999997E-2</v>
      </c>
      <c r="AF473" t="s">
        <v>2006</v>
      </c>
      <c r="AH473" t="s">
        <v>997</v>
      </c>
      <c r="AI473" t="s">
        <v>997</v>
      </c>
      <c r="AJ473" t="s">
        <v>997</v>
      </c>
      <c r="AL473">
        <v>1.1000000000000001</v>
      </c>
      <c r="AM473">
        <v>0</v>
      </c>
      <c r="AN473">
        <v>0.5</v>
      </c>
      <c r="AO473">
        <v>0</v>
      </c>
      <c r="AP473" t="s">
        <v>1925</v>
      </c>
      <c r="AQ473" t="s">
        <v>2031</v>
      </c>
      <c r="AR473" t="s">
        <v>2045</v>
      </c>
      <c r="AU473" t="str">
        <f>IF(SpaceTypesTable[[#This Row],[Peak Flow Rate (gal/h)]]=0,"",SpaceTypesTable[[#This Row],[Peak Flow Rate (gal/h)]]/SpaceTypesTable[[#This Row],[area (ft^2)]])</f>
        <v/>
      </c>
      <c r="BE473" t="str">
        <f t="shared" si="43"/>
        <v/>
      </c>
    </row>
    <row r="474" spans="1:57">
      <c r="A474" t="s">
        <v>199</v>
      </c>
      <c r="B474">
        <v>446</v>
      </c>
      <c r="C474" t="s">
        <v>2146</v>
      </c>
      <c r="D474" t="s">
        <v>791</v>
      </c>
      <c r="E474" t="s">
        <v>793</v>
      </c>
      <c r="F474" t="s">
        <v>774</v>
      </c>
      <c r="G474" t="s">
        <v>1037</v>
      </c>
      <c r="H474" t="s">
        <v>987</v>
      </c>
      <c r="I474" t="s">
        <v>774</v>
      </c>
      <c r="J474" t="s">
        <v>751</v>
      </c>
      <c r="K474" t="str">
        <f>SpaceTypesTable[[#This Row],[Lighting Standard]]&amp;SpaceTypesTable[[#This Row],[Lighting Primary Space Type]]&amp;SpaceTypesTable[[#This Row],[Lighting Secondary Space Type]]</f>
        <v>ASHRAE 189.1-2009LobbyGeneral</v>
      </c>
      <c r="N474">
        <f>VLOOKUP(SpaceTypesTable[[#This Row],[LookupColumn]],InteriorLightingTable[],5,FALSE)</f>
        <v>1.1700000000000002</v>
      </c>
      <c r="Q474">
        <v>0</v>
      </c>
      <c r="R474">
        <v>0.7</v>
      </c>
      <c r="S474">
        <v>0.2</v>
      </c>
      <c r="T474" t="s">
        <v>1946</v>
      </c>
      <c r="U474" t="s">
        <v>636</v>
      </c>
      <c r="V474" t="s">
        <v>944</v>
      </c>
      <c r="W474" t="s">
        <v>560</v>
      </c>
      <c r="X474" s="70" t="str">
        <f>SpaceTypesTable[[#This Row],[Ventilation Standard]]&amp;SpaceTypesTable[[#This Row],[Ventilation Primary Space Type]]&amp;SpaceTypesTable[[#This Row],[Ventilation Secondary Space Type]]</f>
        <v>ASHRAE 62.1-1999Hotels, Motels, Resorts, DormitoriesLobbies</v>
      </c>
      <c r="Y474">
        <f>VLOOKUP(SpaceTypesTable[[#This Row],[Lookup]],VentilationStandardsTable[],6,FALSE)</f>
        <v>0</v>
      </c>
      <c r="Z474">
        <f>VLOOKUP(SpaceTypesTable[[#This Row],[Lookup]],VentilationStandardsTable[],5,FALSE)</f>
        <v>15</v>
      </c>
      <c r="AA474">
        <f>VLOOKUP(SpaceTypesTable[[#This Row],[Lookup]],VentilationStandardsTable[],7,FALSE)</f>
        <v>0</v>
      </c>
      <c r="AB474">
        <v>27.87</v>
      </c>
      <c r="AC474" t="s">
        <v>1981</v>
      </c>
      <c r="AD474" t="s">
        <v>1988</v>
      </c>
      <c r="AE474">
        <v>5.9499999999999997E-2</v>
      </c>
      <c r="AF474" t="s">
        <v>2006</v>
      </c>
      <c r="AH474" t="s">
        <v>997</v>
      </c>
      <c r="AI474" t="s">
        <v>997</v>
      </c>
      <c r="AJ474" t="s">
        <v>997</v>
      </c>
      <c r="AL474">
        <v>0.80000000000000016</v>
      </c>
      <c r="AM474">
        <v>0</v>
      </c>
      <c r="AN474">
        <v>0.5</v>
      </c>
      <c r="AO474">
        <v>0</v>
      </c>
      <c r="AP474" t="s">
        <v>1925</v>
      </c>
      <c r="AQ474" t="s">
        <v>2031</v>
      </c>
      <c r="AR474" t="s">
        <v>2045</v>
      </c>
      <c r="AU474" t="str">
        <f>IF(SpaceTypesTable[[#This Row],[Peak Flow Rate (gal/h)]]=0,"",SpaceTypesTable[[#This Row],[Peak Flow Rate (gal/h)]]/SpaceTypesTable[[#This Row],[area (ft^2)]])</f>
        <v/>
      </c>
      <c r="BE474" t="str">
        <f t="shared" si="43"/>
        <v/>
      </c>
    </row>
    <row r="475" spans="1:57">
      <c r="A475" t="s">
        <v>259</v>
      </c>
      <c r="B475">
        <v>194</v>
      </c>
      <c r="C475" t="s">
        <v>2146</v>
      </c>
      <c r="D475" t="s">
        <v>792</v>
      </c>
      <c r="E475" t="s">
        <v>793</v>
      </c>
      <c r="F475" t="s">
        <v>774</v>
      </c>
      <c r="G475" t="s">
        <v>1037</v>
      </c>
      <c r="H475" t="s">
        <v>987</v>
      </c>
      <c r="I475" t="s">
        <v>774</v>
      </c>
      <c r="J475" t="s">
        <v>751</v>
      </c>
      <c r="K475" t="str">
        <f>SpaceTypesTable[[#This Row],[Lighting Standard]]&amp;SpaceTypesTable[[#This Row],[Lighting Primary Space Type]]&amp;SpaceTypesTable[[#This Row],[Lighting Secondary Space Type]]</f>
        <v>ASHRAE 189.1-2009LobbyGeneral</v>
      </c>
      <c r="N475">
        <f>VLOOKUP(SpaceTypesTable[[#This Row],[LookupColumn]],InteriorLightingTable[],5,FALSE)</f>
        <v>1.1700000000000002</v>
      </c>
      <c r="Q475">
        <v>0</v>
      </c>
      <c r="R475">
        <v>0.7</v>
      </c>
      <c r="S475">
        <v>0.2</v>
      </c>
      <c r="T475" t="s">
        <v>1946</v>
      </c>
      <c r="U475" t="s">
        <v>636</v>
      </c>
      <c r="V475" t="s">
        <v>944</v>
      </c>
      <c r="W475" t="s">
        <v>560</v>
      </c>
      <c r="X475" s="70" t="str">
        <f>SpaceTypesTable[[#This Row],[Ventilation Standard]]&amp;SpaceTypesTable[[#This Row],[Ventilation Primary Space Type]]&amp;SpaceTypesTable[[#This Row],[Ventilation Secondary Space Type]]</f>
        <v>ASHRAE 62.1-1999Hotels, Motels, Resorts, DormitoriesLobbies</v>
      </c>
      <c r="Y475">
        <f>VLOOKUP(SpaceTypesTable[[#This Row],[Lookup]],VentilationStandardsTable[],6,FALSE)</f>
        <v>0</v>
      </c>
      <c r="Z475">
        <f>VLOOKUP(SpaceTypesTable[[#This Row],[Lookup]],VentilationStandardsTable[],5,FALSE)</f>
        <v>15</v>
      </c>
      <c r="AA475">
        <f>VLOOKUP(SpaceTypesTable[[#This Row],[Lookup]],VentilationStandardsTable[],7,FALSE)</f>
        <v>0</v>
      </c>
      <c r="AB475">
        <v>27.87</v>
      </c>
      <c r="AC475" t="s">
        <v>1981</v>
      </c>
      <c r="AD475" t="s">
        <v>1988</v>
      </c>
      <c r="AE475">
        <v>4.4600000000000001E-2</v>
      </c>
      <c r="AF475" t="s">
        <v>2006</v>
      </c>
      <c r="AH475" t="s">
        <v>997</v>
      </c>
      <c r="AI475" t="s">
        <v>997</v>
      </c>
      <c r="AJ475" t="s">
        <v>997</v>
      </c>
      <c r="AL475">
        <v>0.80000000000000016</v>
      </c>
      <c r="AM475">
        <v>0</v>
      </c>
      <c r="AN475">
        <v>0.5</v>
      </c>
      <c r="AO475">
        <v>0</v>
      </c>
      <c r="AP475" t="s">
        <v>1925</v>
      </c>
      <c r="AQ475" t="s">
        <v>2031</v>
      </c>
      <c r="AR475" t="s">
        <v>2045</v>
      </c>
      <c r="AU475" t="str">
        <f>IF(SpaceTypesTable[[#This Row],[Peak Flow Rate (gal/h)]]=0,"",SpaceTypesTable[[#This Row],[Peak Flow Rate (gal/h)]]/SpaceTypesTable[[#This Row],[area (ft^2)]])</f>
        <v/>
      </c>
      <c r="BE475" t="str">
        <f t="shared" si="43"/>
        <v/>
      </c>
    </row>
    <row r="476" spans="1:57">
      <c r="A476" t="s">
        <v>166</v>
      </c>
      <c r="B476">
        <v>277</v>
      </c>
      <c r="C476" t="s">
        <v>2143</v>
      </c>
      <c r="D476" t="s">
        <v>790</v>
      </c>
      <c r="E476" t="s">
        <v>793</v>
      </c>
      <c r="F476" t="s">
        <v>774</v>
      </c>
      <c r="G476" t="s">
        <v>1037</v>
      </c>
      <c r="K476" t="str">
        <f>SpaceTypesTable[[#This Row],[Lighting Standard]]&amp;SpaceTypesTable[[#This Row],[Lighting Primary Space Type]]&amp;SpaceTypesTable[[#This Row],[Lighting Secondary Space Type]]</f>
        <v/>
      </c>
      <c r="N476">
        <v>1</v>
      </c>
      <c r="Q476">
        <v>0</v>
      </c>
      <c r="R476">
        <v>0.7</v>
      </c>
      <c r="S476">
        <v>0.2</v>
      </c>
      <c r="T476" t="s">
        <v>1946</v>
      </c>
      <c r="U476" t="s">
        <v>636</v>
      </c>
      <c r="V476" t="s">
        <v>944</v>
      </c>
      <c r="W476" t="s">
        <v>560</v>
      </c>
      <c r="X476" s="70" t="str">
        <f>SpaceTypesTable[[#This Row],[Ventilation Standard]]&amp;SpaceTypesTable[[#This Row],[Ventilation Primary Space Type]]&amp;SpaceTypesTable[[#This Row],[Ventilation Secondary Space Type]]</f>
        <v>ASHRAE 62.1-1999Hotels, Motels, Resorts, DormitoriesLobbies</v>
      </c>
      <c r="Y476">
        <f>VLOOKUP(SpaceTypesTable[[#This Row],[Lookup]],VentilationStandardsTable[],6,FALSE)</f>
        <v>0</v>
      </c>
      <c r="Z476">
        <f>VLOOKUP(SpaceTypesTable[[#This Row],[Lookup]],VentilationStandardsTable[],5,FALSE)</f>
        <v>15</v>
      </c>
      <c r="AA476">
        <f>VLOOKUP(SpaceTypesTable[[#This Row],[Lookup]],VentilationStandardsTable[],7,FALSE)</f>
        <v>0</v>
      </c>
      <c r="AB476">
        <v>27.87</v>
      </c>
      <c r="AC476" t="s">
        <v>1981</v>
      </c>
      <c r="AD476" t="s">
        <v>1988</v>
      </c>
      <c r="AE476">
        <v>0.22320000000000001</v>
      </c>
      <c r="AF476" t="s">
        <v>2006</v>
      </c>
      <c r="AH476" t="s">
        <v>997</v>
      </c>
      <c r="AI476" t="s">
        <v>997</v>
      </c>
      <c r="AJ476" t="s">
        <v>997</v>
      </c>
      <c r="AL476">
        <v>1.1000000000000001</v>
      </c>
      <c r="AM476">
        <v>0</v>
      </c>
      <c r="AN476">
        <v>0.5</v>
      </c>
      <c r="AO476">
        <v>0</v>
      </c>
      <c r="AP476" t="s">
        <v>1925</v>
      </c>
      <c r="AQ476" t="s">
        <v>2031</v>
      </c>
      <c r="AR476" t="s">
        <v>2045</v>
      </c>
      <c r="AU476" t="str">
        <f>IF(SpaceTypesTable[[#This Row],[Peak Flow Rate (gal/h)]]=0,"",SpaceTypesTable[[#This Row],[Peak Flow Rate (gal/h)]]/SpaceTypesTable[[#This Row],[area (ft^2)]])</f>
        <v/>
      </c>
      <c r="BE476" t="str">
        <f t="shared" si="43"/>
        <v/>
      </c>
    </row>
    <row r="477" spans="1:57">
      <c r="C477" t="s">
        <v>2147</v>
      </c>
      <c r="D477" t="s">
        <v>790</v>
      </c>
      <c r="E477" t="s">
        <v>793</v>
      </c>
      <c r="F477" t="s">
        <v>774</v>
      </c>
      <c r="G477" t="s">
        <v>1037</v>
      </c>
      <c r="H477" t="s">
        <v>746</v>
      </c>
      <c r="I477" t="s">
        <v>774</v>
      </c>
      <c r="J477" t="s">
        <v>751</v>
      </c>
      <c r="K477" t="str">
        <f>SpaceTypesTable[[#This Row],[Lighting Standard]]&amp;SpaceTypesTable[[#This Row],[Lighting Primary Space Type]]&amp;SpaceTypesTable[[#This Row],[Lighting Secondary Space Type]]</f>
        <v>ASHRAE 90.1-2007LobbyGeneral</v>
      </c>
      <c r="N477">
        <f>VLOOKUP(SpaceTypesTable[[#This Row],[LookupColumn]],InteriorLightingTable[],5,FALSE)</f>
        <v>1.3</v>
      </c>
      <c r="Q477">
        <v>0</v>
      </c>
      <c r="R477">
        <v>0.7</v>
      </c>
      <c r="S477">
        <v>0.2</v>
      </c>
      <c r="T477" t="s">
        <v>1946</v>
      </c>
      <c r="U477" t="s">
        <v>637</v>
      </c>
      <c r="V477" t="s">
        <v>1863</v>
      </c>
      <c r="W477" t="s">
        <v>1877</v>
      </c>
      <c r="X477" s="70" t="str">
        <f>SpaceTypesTable[[#This Row],[Ventilation Standard]]&amp;SpaceTypesTable[[#This Row],[Ventilation Primary Space Type]]&amp;SpaceTypesTable[[#This Row],[Ventilation Secondary Space Type]]</f>
        <v>ASHRAE 62.1-2004Office BuildingsMain entry lobbies</v>
      </c>
      <c r="Y477">
        <f>VLOOKUP(SpaceTypesTable[[#This Row],[Lookup]],VentilationStandardsTable[],6,FALSE)</f>
        <v>0.06</v>
      </c>
      <c r="Z477">
        <f>VLOOKUP(SpaceTypesTable[[#This Row],[Lookup]],VentilationStandardsTable[],5,FALSE)</f>
        <v>5</v>
      </c>
      <c r="AA477">
        <f>VLOOKUP(SpaceTypesTable[[#This Row],[Lookup]],VentilationStandardsTable[],7,FALSE)</f>
        <v>0</v>
      </c>
      <c r="AB477">
        <v>27.87</v>
      </c>
      <c r="AC477" t="s">
        <v>1981</v>
      </c>
      <c r="AD477" t="s">
        <v>1988</v>
      </c>
      <c r="AE477">
        <v>4.4600000000000001E-2</v>
      </c>
      <c r="AF477" t="s">
        <v>2006</v>
      </c>
      <c r="AH477" t="s">
        <v>997</v>
      </c>
      <c r="AI477" t="s">
        <v>997</v>
      </c>
      <c r="AJ477" t="s">
        <v>997</v>
      </c>
      <c r="AL477">
        <v>0.80000000000000016</v>
      </c>
      <c r="AM477">
        <v>0</v>
      </c>
      <c r="AN477">
        <v>0.5</v>
      </c>
      <c r="AO477">
        <v>0</v>
      </c>
      <c r="AP477" t="s">
        <v>1925</v>
      </c>
      <c r="AQ477" t="s">
        <v>2031</v>
      </c>
      <c r="AR477" t="s">
        <v>2045</v>
      </c>
      <c r="AU477" t="str">
        <f>IF(SpaceTypesTable[[#This Row],[Peak Flow Rate (gal/h)]]=0,"",SpaceTypesTable[[#This Row],[Peak Flow Rate (gal/h)]]/SpaceTypesTable[[#This Row],[area (ft^2)]])</f>
        <v/>
      </c>
      <c r="BE477" t="str">
        <f t="shared" si="43"/>
        <v/>
      </c>
    </row>
    <row r="478" spans="1:57">
      <c r="C478" t="s">
        <v>2147</v>
      </c>
      <c r="D478" t="s">
        <v>790</v>
      </c>
      <c r="E478" t="s">
        <v>796</v>
      </c>
      <c r="F478" t="s">
        <v>774</v>
      </c>
      <c r="G478" t="s">
        <v>1037</v>
      </c>
      <c r="H478" t="s">
        <v>746</v>
      </c>
      <c r="I478" t="s">
        <v>774</v>
      </c>
      <c r="J478" t="s">
        <v>751</v>
      </c>
      <c r="K478" t="str">
        <f>SpaceTypesTable[[#This Row],[Lighting Standard]]&amp;SpaceTypesTable[[#This Row],[Lighting Primary Space Type]]&amp;SpaceTypesTable[[#This Row],[Lighting Secondary Space Type]]</f>
        <v>ASHRAE 90.1-2007LobbyGeneral</v>
      </c>
      <c r="N478">
        <f>VLOOKUP(SpaceTypesTable[[#This Row],[LookupColumn]],InteriorLightingTable[],5,FALSE)</f>
        <v>1.3</v>
      </c>
      <c r="Q478">
        <v>0</v>
      </c>
      <c r="R478">
        <v>0.37</v>
      </c>
      <c r="S478">
        <v>0.2</v>
      </c>
      <c r="T478" t="s">
        <v>1947</v>
      </c>
      <c r="U478" t="s">
        <v>637</v>
      </c>
      <c r="V478" t="s">
        <v>751</v>
      </c>
      <c r="W478" t="s">
        <v>624</v>
      </c>
      <c r="X478" s="70" t="str">
        <f>SpaceTypesTable[[#This Row],[Ventilation Standard]]&amp;SpaceTypesTable[[#This Row],[Ventilation Primary Space Type]]&amp;SpaceTypesTable[[#This Row],[Ventilation Secondary Space Type]]</f>
        <v>ASHRAE 62.1-2004GeneralCorridors</v>
      </c>
      <c r="Y478">
        <f>VLOOKUP(SpaceTypesTable[[#This Row],[Lookup]],VentilationStandardsTable[],6,FALSE)</f>
        <v>0.06</v>
      </c>
      <c r="Z478">
        <f>VLOOKUP(SpaceTypesTable[[#This Row],[Lookup]],VentilationStandardsTable[],5,FALSE)</f>
        <v>0</v>
      </c>
      <c r="AA478">
        <f>VLOOKUP(SpaceTypesTable[[#This Row],[Lookup]],VentilationStandardsTable[],7,FALSE)</f>
        <v>0</v>
      </c>
      <c r="AB478">
        <v>0</v>
      </c>
      <c r="AC478" t="s">
        <v>1978</v>
      </c>
      <c r="AD478" t="s">
        <v>2103</v>
      </c>
      <c r="AE478">
        <v>4.4600000000000001E-2</v>
      </c>
      <c r="AF478" t="s">
        <v>2007</v>
      </c>
      <c r="AH478" t="s">
        <v>997</v>
      </c>
      <c r="AI478" t="s">
        <v>997</v>
      </c>
      <c r="AJ478" t="s">
        <v>997</v>
      </c>
      <c r="AL478">
        <v>0.27</v>
      </c>
      <c r="AM478">
        <v>0</v>
      </c>
      <c r="AN478">
        <v>0.5</v>
      </c>
      <c r="AO478">
        <v>0</v>
      </c>
      <c r="AP478" t="s">
        <v>2064</v>
      </c>
      <c r="AQ478" t="s">
        <v>2032</v>
      </c>
      <c r="AR478" t="s">
        <v>2046</v>
      </c>
      <c r="AU478" t="str">
        <f>IF(SpaceTypesTable[[#This Row],[Peak Flow Rate (gal/h)]]=0,"",SpaceTypesTable[[#This Row],[Peak Flow Rate (gal/h)]]/SpaceTypesTable[[#This Row],[area (ft^2)]])</f>
        <v/>
      </c>
      <c r="BE478" t="str">
        <f t="shared" si="43"/>
        <v/>
      </c>
    </row>
    <row r="479" spans="1:57">
      <c r="A479" t="s">
        <v>294</v>
      </c>
      <c r="B479">
        <v>391</v>
      </c>
      <c r="C479" t="s">
        <v>2144</v>
      </c>
      <c r="D479" t="s">
        <v>790</v>
      </c>
      <c r="E479" t="s">
        <v>796</v>
      </c>
      <c r="F479" t="s">
        <v>774</v>
      </c>
      <c r="G479" t="s">
        <v>1037</v>
      </c>
      <c r="K479" t="str">
        <f>SpaceTypesTable[[#This Row],[Lighting Standard]]&amp;SpaceTypesTable[[#This Row],[Lighting Primary Space Type]]&amp;SpaceTypesTable[[#This Row],[Lighting Secondary Space Type]]</f>
        <v/>
      </c>
      <c r="N479">
        <v>1.1399999999999999</v>
      </c>
      <c r="Q479">
        <v>0</v>
      </c>
      <c r="R479">
        <v>0.37</v>
      </c>
      <c r="S479">
        <v>0.2</v>
      </c>
      <c r="T479" t="s">
        <v>1947</v>
      </c>
      <c r="U479" t="s">
        <v>636</v>
      </c>
      <c r="V479" t="s">
        <v>617</v>
      </c>
      <c r="W479" t="s">
        <v>624</v>
      </c>
      <c r="X479" s="70" t="str">
        <f>SpaceTypesTable[[#This Row],[Ventilation Standard]]&amp;SpaceTypesTable[[#This Row],[Ventilation Primary Space Type]]&amp;SpaceTypesTable[[#This Row],[Ventilation Secondary Space Type]]</f>
        <v>ASHRAE 62.1-1999EducationCorridors</v>
      </c>
      <c r="Y479">
        <f>VLOOKUP(SpaceTypesTable[[#This Row],[Lookup]],VentilationStandardsTable[],6,FALSE)</f>
        <v>0.1</v>
      </c>
      <c r="Z479">
        <f>VLOOKUP(SpaceTypesTable[[#This Row],[Lookup]],VentilationStandardsTable[],5,FALSE)</f>
        <v>0</v>
      </c>
      <c r="AA479">
        <f>VLOOKUP(SpaceTypesTable[[#This Row],[Lookup]],VentilationStandardsTable[],7,FALSE)</f>
        <v>0</v>
      </c>
      <c r="AB479">
        <v>0</v>
      </c>
      <c r="AC479" t="s">
        <v>1978</v>
      </c>
      <c r="AD479" t="s">
        <v>2103</v>
      </c>
      <c r="AE479">
        <v>0.22320000000000001</v>
      </c>
      <c r="AF479" t="s">
        <v>2007</v>
      </c>
      <c r="AH479" t="s">
        <v>997</v>
      </c>
      <c r="AI479" t="s">
        <v>997</v>
      </c>
      <c r="AJ479" t="s">
        <v>997</v>
      </c>
      <c r="AL479">
        <v>0.37</v>
      </c>
      <c r="AM479">
        <v>0</v>
      </c>
      <c r="AN479">
        <v>0.5</v>
      </c>
      <c r="AO479">
        <v>0</v>
      </c>
      <c r="AP479" t="s">
        <v>2064</v>
      </c>
      <c r="AQ479" t="s">
        <v>2032</v>
      </c>
      <c r="AR479" t="s">
        <v>2046</v>
      </c>
      <c r="AU479" t="str">
        <f>IF(SpaceTypesTable[[#This Row],[Peak Flow Rate (gal/h)]]=0,"",SpaceTypesTable[[#This Row],[Peak Flow Rate (gal/h)]]/SpaceTypesTable[[#This Row],[area (ft^2)]])</f>
        <v/>
      </c>
      <c r="BE479" t="str">
        <f t="shared" si="43"/>
        <v/>
      </c>
    </row>
    <row r="480" spans="1:57">
      <c r="A480" t="s">
        <v>88</v>
      </c>
      <c r="B480">
        <v>72</v>
      </c>
      <c r="C480" t="s">
        <v>2145</v>
      </c>
      <c r="D480" t="s">
        <v>790</v>
      </c>
      <c r="E480" t="s">
        <v>796</v>
      </c>
      <c r="F480" t="s">
        <v>774</v>
      </c>
      <c r="G480" t="s">
        <v>1037</v>
      </c>
      <c r="H480" t="s">
        <v>745</v>
      </c>
      <c r="I480" t="s">
        <v>774</v>
      </c>
      <c r="J480" t="s">
        <v>751</v>
      </c>
      <c r="K480" t="str">
        <f>SpaceTypesTable[[#This Row],[Lighting Standard]]&amp;SpaceTypesTable[[#This Row],[Lighting Primary Space Type]]&amp;SpaceTypesTable[[#This Row],[Lighting Secondary Space Type]]</f>
        <v>ASHRAE 90.1-2004LobbyGeneral</v>
      </c>
      <c r="N480">
        <f>VLOOKUP(SpaceTypesTable[[#This Row],[LookupColumn]],InteriorLightingTable[],5,FALSE)</f>
        <v>1.3</v>
      </c>
      <c r="Q480">
        <v>0</v>
      </c>
      <c r="R480">
        <v>0.37</v>
      </c>
      <c r="S480">
        <v>0.2</v>
      </c>
      <c r="T480" t="s">
        <v>1947</v>
      </c>
      <c r="U480" t="s">
        <v>636</v>
      </c>
      <c r="V480" t="s">
        <v>617</v>
      </c>
      <c r="W480" t="s">
        <v>624</v>
      </c>
      <c r="X480" s="70" t="str">
        <f>SpaceTypesTable[[#This Row],[Ventilation Standard]]&amp;SpaceTypesTable[[#This Row],[Ventilation Primary Space Type]]&amp;SpaceTypesTable[[#This Row],[Ventilation Secondary Space Type]]</f>
        <v>ASHRAE 62.1-1999EducationCorridors</v>
      </c>
      <c r="Y480">
        <f>VLOOKUP(SpaceTypesTable[[#This Row],[Lookup]],VentilationStandardsTable[],6,FALSE)</f>
        <v>0.1</v>
      </c>
      <c r="Z480">
        <f>VLOOKUP(SpaceTypesTable[[#This Row],[Lookup]],VentilationStandardsTable[],5,FALSE)</f>
        <v>0</v>
      </c>
      <c r="AA480">
        <f>VLOOKUP(SpaceTypesTable[[#This Row],[Lookup]],VentilationStandardsTable[],7,FALSE)</f>
        <v>0</v>
      </c>
      <c r="AB480">
        <v>0</v>
      </c>
      <c r="AC480" t="s">
        <v>1978</v>
      </c>
      <c r="AD480" t="s">
        <v>2103</v>
      </c>
      <c r="AE480">
        <v>5.9499999999999997E-2</v>
      </c>
      <c r="AF480" t="s">
        <v>2007</v>
      </c>
      <c r="AH480" t="s">
        <v>997</v>
      </c>
      <c r="AI480" t="s">
        <v>997</v>
      </c>
      <c r="AJ480" t="s">
        <v>997</v>
      </c>
      <c r="AL480">
        <v>0.37</v>
      </c>
      <c r="AM480">
        <v>0</v>
      </c>
      <c r="AN480">
        <v>0.5</v>
      </c>
      <c r="AO480">
        <v>0</v>
      </c>
      <c r="AP480" t="s">
        <v>2064</v>
      </c>
      <c r="AQ480" t="s">
        <v>2032</v>
      </c>
      <c r="AR480" t="s">
        <v>2046</v>
      </c>
      <c r="AU480" t="str">
        <f>IF(SpaceTypesTable[[#This Row],[Peak Flow Rate (gal/h)]]=0,"",SpaceTypesTable[[#This Row],[Peak Flow Rate (gal/h)]]/SpaceTypesTable[[#This Row],[area (ft^2)]])</f>
        <v/>
      </c>
      <c r="BE480" t="str">
        <f t="shared" si="43"/>
        <v/>
      </c>
    </row>
    <row r="481" spans="1:57">
      <c r="A481" t="s">
        <v>105</v>
      </c>
      <c r="B481">
        <v>416</v>
      </c>
      <c r="C481" t="s">
        <v>2146</v>
      </c>
      <c r="D481" t="s">
        <v>791</v>
      </c>
      <c r="E481" t="s">
        <v>796</v>
      </c>
      <c r="F481" t="s">
        <v>774</v>
      </c>
      <c r="G481" t="s">
        <v>1037</v>
      </c>
      <c r="H481" t="s">
        <v>987</v>
      </c>
      <c r="I481" t="s">
        <v>774</v>
      </c>
      <c r="J481" t="s">
        <v>751</v>
      </c>
      <c r="K481" t="str">
        <f>SpaceTypesTable[[#This Row],[Lighting Standard]]&amp;SpaceTypesTable[[#This Row],[Lighting Primary Space Type]]&amp;SpaceTypesTable[[#This Row],[Lighting Secondary Space Type]]</f>
        <v>ASHRAE 189.1-2009LobbyGeneral</v>
      </c>
      <c r="N481">
        <f>VLOOKUP(SpaceTypesTable[[#This Row],[LookupColumn]],InteriorLightingTable[],5,FALSE)</f>
        <v>1.1700000000000002</v>
      </c>
      <c r="Q481">
        <v>0</v>
      </c>
      <c r="R481">
        <v>0.37</v>
      </c>
      <c r="S481">
        <v>0.2</v>
      </c>
      <c r="T481" t="s">
        <v>1947</v>
      </c>
      <c r="U481" t="s">
        <v>636</v>
      </c>
      <c r="V481" t="s">
        <v>617</v>
      </c>
      <c r="W481" t="s">
        <v>624</v>
      </c>
      <c r="X481" s="70" t="str">
        <f>SpaceTypesTable[[#This Row],[Ventilation Standard]]&amp;SpaceTypesTable[[#This Row],[Ventilation Primary Space Type]]&amp;SpaceTypesTable[[#This Row],[Ventilation Secondary Space Type]]</f>
        <v>ASHRAE 62.1-1999EducationCorridors</v>
      </c>
      <c r="Y481">
        <f>VLOOKUP(SpaceTypesTable[[#This Row],[Lookup]],VentilationStandardsTable[],6,FALSE)</f>
        <v>0.1</v>
      </c>
      <c r="Z481">
        <f>VLOOKUP(SpaceTypesTable[[#This Row],[Lookup]],VentilationStandardsTable[],5,FALSE)</f>
        <v>0</v>
      </c>
      <c r="AA481">
        <f>VLOOKUP(SpaceTypesTable[[#This Row],[Lookup]],VentilationStandardsTable[],7,FALSE)</f>
        <v>0</v>
      </c>
      <c r="AB481">
        <v>0</v>
      </c>
      <c r="AC481" t="s">
        <v>1978</v>
      </c>
      <c r="AD481" t="s">
        <v>2103</v>
      </c>
      <c r="AE481">
        <v>5.9499999999999997E-2</v>
      </c>
      <c r="AF481" t="s">
        <v>2007</v>
      </c>
      <c r="AH481" t="s">
        <v>997</v>
      </c>
      <c r="AI481" t="s">
        <v>997</v>
      </c>
      <c r="AJ481" t="s">
        <v>997</v>
      </c>
      <c r="AL481">
        <v>0.27</v>
      </c>
      <c r="AM481">
        <v>0</v>
      </c>
      <c r="AN481">
        <v>0.5</v>
      </c>
      <c r="AO481">
        <v>0</v>
      </c>
      <c r="AP481" t="s">
        <v>2064</v>
      </c>
      <c r="AQ481" t="s">
        <v>2032</v>
      </c>
      <c r="AR481" t="s">
        <v>2046</v>
      </c>
      <c r="AU481" t="str">
        <f>IF(SpaceTypesTable[[#This Row],[Peak Flow Rate (gal/h)]]=0,"",SpaceTypesTable[[#This Row],[Peak Flow Rate (gal/h)]]/SpaceTypesTable[[#This Row],[area (ft^2)]])</f>
        <v/>
      </c>
      <c r="BE481" t="str">
        <f t="shared" si="43"/>
        <v/>
      </c>
    </row>
    <row r="482" spans="1:57">
      <c r="A482" t="s">
        <v>291</v>
      </c>
      <c r="B482">
        <v>364</v>
      </c>
      <c r="C482" t="s">
        <v>2146</v>
      </c>
      <c r="D482" t="s">
        <v>792</v>
      </c>
      <c r="E482" t="s">
        <v>796</v>
      </c>
      <c r="F482" t="s">
        <v>774</v>
      </c>
      <c r="G482" t="s">
        <v>1037</v>
      </c>
      <c r="H482" t="s">
        <v>987</v>
      </c>
      <c r="I482" t="s">
        <v>774</v>
      </c>
      <c r="J482" t="s">
        <v>751</v>
      </c>
      <c r="K482" t="str">
        <f>SpaceTypesTable[[#This Row],[Lighting Standard]]&amp;SpaceTypesTable[[#This Row],[Lighting Primary Space Type]]&amp;SpaceTypesTable[[#This Row],[Lighting Secondary Space Type]]</f>
        <v>ASHRAE 189.1-2009LobbyGeneral</v>
      </c>
      <c r="N482">
        <f>VLOOKUP(SpaceTypesTable[[#This Row],[LookupColumn]],InteriorLightingTable[],5,FALSE)</f>
        <v>1.1700000000000002</v>
      </c>
      <c r="Q482">
        <v>0</v>
      </c>
      <c r="R482">
        <v>0.37</v>
      </c>
      <c r="S482">
        <v>0.2</v>
      </c>
      <c r="T482" t="s">
        <v>1947</v>
      </c>
      <c r="U482" t="s">
        <v>636</v>
      </c>
      <c r="V482" t="s">
        <v>617</v>
      </c>
      <c r="W482" t="s">
        <v>624</v>
      </c>
      <c r="X482" s="70" t="str">
        <f>SpaceTypesTable[[#This Row],[Ventilation Standard]]&amp;SpaceTypesTable[[#This Row],[Ventilation Primary Space Type]]&amp;SpaceTypesTable[[#This Row],[Ventilation Secondary Space Type]]</f>
        <v>ASHRAE 62.1-1999EducationCorridors</v>
      </c>
      <c r="Y482">
        <f>VLOOKUP(SpaceTypesTable[[#This Row],[Lookup]],VentilationStandardsTable[],6,FALSE)</f>
        <v>0.1</v>
      </c>
      <c r="Z482">
        <f>VLOOKUP(SpaceTypesTable[[#This Row],[Lookup]],VentilationStandardsTable[],5,FALSE)</f>
        <v>0</v>
      </c>
      <c r="AA482">
        <f>VLOOKUP(SpaceTypesTable[[#This Row],[Lookup]],VentilationStandardsTable[],7,FALSE)</f>
        <v>0</v>
      </c>
      <c r="AB482">
        <v>0</v>
      </c>
      <c r="AC482" t="s">
        <v>1978</v>
      </c>
      <c r="AD482" t="s">
        <v>2103</v>
      </c>
      <c r="AE482">
        <v>4.4600000000000001E-2</v>
      </c>
      <c r="AF482" t="s">
        <v>2007</v>
      </c>
      <c r="AH482" t="s">
        <v>997</v>
      </c>
      <c r="AI482" t="s">
        <v>997</v>
      </c>
      <c r="AJ482" t="s">
        <v>997</v>
      </c>
      <c r="AL482">
        <v>0.27</v>
      </c>
      <c r="AM482">
        <v>0</v>
      </c>
      <c r="AN482">
        <v>0.5</v>
      </c>
      <c r="AO482">
        <v>0</v>
      </c>
      <c r="AP482" t="s">
        <v>2064</v>
      </c>
      <c r="AQ482" t="s">
        <v>2032</v>
      </c>
      <c r="AR482" t="s">
        <v>2046</v>
      </c>
      <c r="AU482" t="str">
        <f>IF(SpaceTypesTable[[#This Row],[Peak Flow Rate (gal/h)]]=0,"",SpaceTypesTable[[#This Row],[Peak Flow Rate (gal/h)]]/SpaceTypesTable[[#This Row],[area (ft^2)]])</f>
        <v/>
      </c>
      <c r="BE482" t="str">
        <f t="shared" si="43"/>
        <v/>
      </c>
    </row>
    <row r="483" spans="1:57">
      <c r="A483" t="s">
        <v>59</v>
      </c>
      <c r="B483">
        <v>295</v>
      </c>
      <c r="C483" t="s">
        <v>2143</v>
      </c>
      <c r="D483" t="s">
        <v>790</v>
      </c>
      <c r="E483" t="s">
        <v>796</v>
      </c>
      <c r="F483" t="s">
        <v>774</v>
      </c>
      <c r="G483" t="s">
        <v>1037</v>
      </c>
      <c r="K483" t="str">
        <f>SpaceTypesTable[[#This Row],[Lighting Standard]]&amp;SpaceTypesTable[[#This Row],[Lighting Primary Space Type]]&amp;SpaceTypesTable[[#This Row],[Lighting Secondary Space Type]]</f>
        <v/>
      </c>
      <c r="N483">
        <v>1.3200000000000003</v>
      </c>
      <c r="Q483">
        <v>0</v>
      </c>
      <c r="R483">
        <v>0.37</v>
      </c>
      <c r="S483">
        <v>0.2</v>
      </c>
      <c r="T483" t="s">
        <v>1947</v>
      </c>
      <c r="U483" t="s">
        <v>636</v>
      </c>
      <c r="V483" t="s">
        <v>617</v>
      </c>
      <c r="W483" t="s">
        <v>624</v>
      </c>
      <c r="X483" s="70" t="str">
        <f>SpaceTypesTable[[#This Row],[Ventilation Standard]]&amp;SpaceTypesTable[[#This Row],[Ventilation Primary Space Type]]&amp;SpaceTypesTable[[#This Row],[Ventilation Secondary Space Type]]</f>
        <v>ASHRAE 62.1-1999EducationCorridors</v>
      </c>
      <c r="Y483">
        <f>VLOOKUP(SpaceTypesTable[[#This Row],[Lookup]],VentilationStandardsTable[],6,FALSE)</f>
        <v>0.1</v>
      </c>
      <c r="Z483">
        <f>VLOOKUP(SpaceTypesTable[[#This Row],[Lookup]],VentilationStandardsTable[],5,FALSE)</f>
        <v>0</v>
      </c>
      <c r="AA483">
        <f>VLOOKUP(SpaceTypesTable[[#This Row],[Lookup]],VentilationStandardsTable[],7,FALSE)</f>
        <v>0</v>
      </c>
      <c r="AB483">
        <v>0</v>
      </c>
      <c r="AC483" t="s">
        <v>1978</v>
      </c>
      <c r="AD483" t="s">
        <v>2103</v>
      </c>
      <c r="AE483">
        <v>0.22320000000000001</v>
      </c>
      <c r="AF483" t="s">
        <v>2007</v>
      </c>
      <c r="AH483" t="s">
        <v>997</v>
      </c>
      <c r="AI483" t="s">
        <v>997</v>
      </c>
      <c r="AJ483" t="s">
        <v>997</v>
      </c>
      <c r="AL483">
        <v>0.37</v>
      </c>
      <c r="AM483">
        <v>0</v>
      </c>
      <c r="AN483">
        <v>0.5</v>
      </c>
      <c r="AO483">
        <v>0</v>
      </c>
      <c r="AP483" t="s">
        <v>2064</v>
      </c>
      <c r="AQ483" t="s">
        <v>2032</v>
      </c>
      <c r="AR483" t="s">
        <v>2046</v>
      </c>
      <c r="AU483" t="str">
        <f>IF(SpaceTypesTable[[#This Row],[Peak Flow Rate (gal/h)]]=0,"",SpaceTypesTable[[#This Row],[Peak Flow Rate (gal/h)]]/SpaceTypesTable[[#This Row],[area (ft^2)]])</f>
        <v/>
      </c>
      <c r="BE483" t="str">
        <f t="shared" si="43"/>
        <v/>
      </c>
    </row>
    <row r="484" spans="1:57">
      <c r="C484" t="s">
        <v>2147</v>
      </c>
      <c r="D484" t="s">
        <v>790</v>
      </c>
      <c r="E484" t="s">
        <v>799</v>
      </c>
      <c r="F484" t="s">
        <v>774</v>
      </c>
      <c r="G484" t="s">
        <v>1037</v>
      </c>
      <c r="H484" t="s">
        <v>746</v>
      </c>
      <c r="I484" t="s">
        <v>774</v>
      </c>
      <c r="J484" t="s">
        <v>751</v>
      </c>
      <c r="K484" t="str">
        <f>SpaceTypesTable[[#This Row],[Lighting Standard]]&amp;SpaceTypesTable[[#This Row],[Lighting Primary Space Type]]&amp;SpaceTypesTable[[#This Row],[Lighting Secondary Space Type]]</f>
        <v>ASHRAE 90.1-2007LobbyGeneral</v>
      </c>
      <c r="N484">
        <f>VLOOKUP(SpaceTypesTable[[#This Row],[LookupColumn]],InteriorLightingTable[],5,FALSE)</f>
        <v>1.3</v>
      </c>
      <c r="Q484">
        <v>0</v>
      </c>
      <c r="R484">
        <v>0.37</v>
      </c>
      <c r="S484">
        <v>0.2</v>
      </c>
      <c r="T484" t="s">
        <v>1950</v>
      </c>
      <c r="U484" t="s">
        <v>637</v>
      </c>
      <c r="V484" t="s">
        <v>751</v>
      </c>
      <c r="W484" t="s">
        <v>624</v>
      </c>
      <c r="X484" s="70" t="str">
        <f>SpaceTypesTable[[#This Row],[Ventilation Standard]]&amp;SpaceTypesTable[[#This Row],[Ventilation Primary Space Type]]&amp;SpaceTypesTable[[#This Row],[Ventilation Secondary Space Type]]</f>
        <v>ASHRAE 62.1-2004GeneralCorridors</v>
      </c>
      <c r="Y484">
        <f>VLOOKUP(SpaceTypesTable[[#This Row],[Lookup]],VentilationStandardsTable[],6,FALSE)</f>
        <v>0.06</v>
      </c>
      <c r="Z484">
        <f>VLOOKUP(SpaceTypesTable[[#This Row],[Lookup]],VentilationStandardsTable[],5,FALSE)</f>
        <v>0</v>
      </c>
      <c r="AA484">
        <f>VLOOKUP(SpaceTypesTable[[#This Row],[Lookup]],VentilationStandardsTable[],7,FALSE)</f>
        <v>0</v>
      </c>
      <c r="AB484">
        <v>0</v>
      </c>
      <c r="AC484" t="s">
        <v>1972</v>
      </c>
      <c r="AD484" t="s">
        <v>2106</v>
      </c>
      <c r="AE484">
        <v>4.4600000000000001E-2</v>
      </c>
      <c r="AF484" t="s">
        <v>2010</v>
      </c>
      <c r="AH484" t="s">
        <v>997</v>
      </c>
      <c r="AI484" t="s">
        <v>997</v>
      </c>
      <c r="AJ484" t="s">
        <v>997</v>
      </c>
      <c r="AL484">
        <v>0.27</v>
      </c>
      <c r="AM484">
        <v>0</v>
      </c>
      <c r="AN484">
        <v>0.5</v>
      </c>
      <c r="AO484">
        <v>0</v>
      </c>
      <c r="AP484" t="s">
        <v>2067</v>
      </c>
      <c r="AQ484" t="s">
        <v>2035</v>
      </c>
      <c r="AR484" t="s">
        <v>2049</v>
      </c>
      <c r="AU484" t="str">
        <f>IF(SpaceTypesTable[[#This Row],[Peak Flow Rate (gal/h)]]=0,"",SpaceTypesTable[[#This Row],[Peak Flow Rate (gal/h)]]/SpaceTypesTable[[#This Row],[area (ft^2)]])</f>
        <v/>
      </c>
      <c r="BE484" t="str">
        <f t="shared" si="43"/>
        <v/>
      </c>
    </row>
    <row r="485" spans="1:57">
      <c r="A485" t="s">
        <v>183</v>
      </c>
      <c r="B485">
        <v>497</v>
      </c>
      <c r="C485" t="s">
        <v>2144</v>
      </c>
      <c r="D485" t="s">
        <v>790</v>
      </c>
      <c r="E485" t="s">
        <v>799</v>
      </c>
      <c r="F485" t="s">
        <v>774</v>
      </c>
      <c r="G485" t="s">
        <v>1037</v>
      </c>
      <c r="K485" t="str">
        <f>SpaceTypesTable[[#This Row],[Lighting Standard]]&amp;SpaceTypesTable[[#This Row],[Lighting Primary Space Type]]&amp;SpaceTypesTable[[#This Row],[Lighting Secondary Space Type]]</f>
        <v/>
      </c>
      <c r="N485">
        <v>1.1200000000000001</v>
      </c>
      <c r="Q485">
        <v>0</v>
      </c>
      <c r="R485">
        <v>0.37</v>
      </c>
      <c r="S485">
        <v>0.2</v>
      </c>
      <c r="T485" t="s">
        <v>1950</v>
      </c>
      <c r="U485" t="s">
        <v>636</v>
      </c>
      <c r="V485" t="s">
        <v>617</v>
      </c>
      <c r="W485" t="s">
        <v>624</v>
      </c>
      <c r="X485" s="70" t="str">
        <f>SpaceTypesTable[[#This Row],[Ventilation Standard]]&amp;SpaceTypesTable[[#This Row],[Ventilation Primary Space Type]]&amp;SpaceTypesTable[[#This Row],[Ventilation Secondary Space Type]]</f>
        <v>ASHRAE 62.1-1999EducationCorridors</v>
      </c>
      <c r="Y485">
        <f>VLOOKUP(SpaceTypesTable[[#This Row],[Lookup]],VentilationStandardsTable[],6,FALSE)</f>
        <v>0.1</v>
      </c>
      <c r="Z485">
        <f>VLOOKUP(SpaceTypesTable[[#This Row],[Lookup]],VentilationStandardsTable[],5,FALSE)</f>
        <v>0</v>
      </c>
      <c r="AA485">
        <f>VLOOKUP(SpaceTypesTable[[#This Row],[Lookup]],VentilationStandardsTable[],7,FALSE)</f>
        <v>0</v>
      </c>
      <c r="AB485">
        <v>0</v>
      </c>
      <c r="AC485" t="s">
        <v>1972</v>
      </c>
      <c r="AD485" t="s">
        <v>2106</v>
      </c>
      <c r="AE485">
        <v>0.22320000000000001</v>
      </c>
      <c r="AF485" t="s">
        <v>2010</v>
      </c>
      <c r="AH485" t="s">
        <v>997</v>
      </c>
      <c r="AI485" t="s">
        <v>997</v>
      </c>
      <c r="AJ485" t="s">
        <v>997</v>
      </c>
      <c r="AL485">
        <v>0.37</v>
      </c>
      <c r="AM485">
        <v>0</v>
      </c>
      <c r="AN485">
        <v>0.5</v>
      </c>
      <c r="AO485">
        <v>0</v>
      </c>
      <c r="AP485" t="s">
        <v>2067</v>
      </c>
      <c r="AQ485" t="s">
        <v>2035</v>
      </c>
      <c r="AR485" t="s">
        <v>2049</v>
      </c>
      <c r="AU485" t="str">
        <f>IF(SpaceTypesTable[[#This Row],[Peak Flow Rate (gal/h)]]=0,"",SpaceTypesTable[[#This Row],[Peak Flow Rate (gal/h)]]/SpaceTypesTable[[#This Row],[area (ft^2)]])</f>
        <v/>
      </c>
      <c r="BE485" t="str">
        <f t="shared" si="43"/>
        <v/>
      </c>
    </row>
    <row r="486" spans="1:57">
      <c r="A486" t="s">
        <v>62</v>
      </c>
      <c r="B486">
        <v>58</v>
      </c>
      <c r="C486" t="s">
        <v>2145</v>
      </c>
      <c r="D486" t="s">
        <v>790</v>
      </c>
      <c r="E486" t="s">
        <v>799</v>
      </c>
      <c r="F486" t="s">
        <v>774</v>
      </c>
      <c r="G486" t="s">
        <v>1037</v>
      </c>
      <c r="H486" t="s">
        <v>745</v>
      </c>
      <c r="I486" t="s">
        <v>774</v>
      </c>
      <c r="J486" t="s">
        <v>751</v>
      </c>
      <c r="K486" t="str">
        <f>SpaceTypesTable[[#This Row],[Lighting Standard]]&amp;SpaceTypesTable[[#This Row],[Lighting Primary Space Type]]&amp;SpaceTypesTable[[#This Row],[Lighting Secondary Space Type]]</f>
        <v>ASHRAE 90.1-2004LobbyGeneral</v>
      </c>
      <c r="N486">
        <f>VLOOKUP(SpaceTypesTable[[#This Row],[LookupColumn]],InteriorLightingTable[],5,FALSE)</f>
        <v>1.3</v>
      </c>
      <c r="Q486">
        <v>0</v>
      </c>
      <c r="R486">
        <v>0.37</v>
      </c>
      <c r="S486">
        <v>0.2</v>
      </c>
      <c r="T486" t="s">
        <v>1950</v>
      </c>
      <c r="U486" t="s">
        <v>636</v>
      </c>
      <c r="V486" t="s">
        <v>617</v>
      </c>
      <c r="W486" t="s">
        <v>624</v>
      </c>
      <c r="X486" s="70" t="str">
        <f>SpaceTypesTable[[#This Row],[Ventilation Standard]]&amp;SpaceTypesTable[[#This Row],[Ventilation Primary Space Type]]&amp;SpaceTypesTable[[#This Row],[Ventilation Secondary Space Type]]</f>
        <v>ASHRAE 62.1-1999EducationCorridors</v>
      </c>
      <c r="Y486">
        <f>VLOOKUP(SpaceTypesTable[[#This Row],[Lookup]],VentilationStandardsTable[],6,FALSE)</f>
        <v>0.1</v>
      </c>
      <c r="Z486">
        <f>VLOOKUP(SpaceTypesTable[[#This Row],[Lookup]],VentilationStandardsTable[],5,FALSE)</f>
        <v>0</v>
      </c>
      <c r="AA486">
        <f>VLOOKUP(SpaceTypesTable[[#This Row],[Lookup]],VentilationStandardsTable[],7,FALSE)</f>
        <v>0</v>
      </c>
      <c r="AB486">
        <v>0</v>
      </c>
      <c r="AC486" t="s">
        <v>1972</v>
      </c>
      <c r="AD486" t="s">
        <v>2106</v>
      </c>
      <c r="AE486">
        <v>5.9499999999999997E-2</v>
      </c>
      <c r="AF486" t="s">
        <v>2010</v>
      </c>
      <c r="AH486" t="s">
        <v>997</v>
      </c>
      <c r="AI486" t="s">
        <v>997</v>
      </c>
      <c r="AJ486" t="s">
        <v>997</v>
      </c>
      <c r="AL486">
        <v>0.37</v>
      </c>
      <c r="AM486">
        <v>0</v>
      </c>
      <c r="AN486">
        <v>0.5</v>
      </c>
      <c r="AO486">
        <v>0</v>
      </c>
      <c r="AP486" t="s">
        <v>2067</v>
      </c>
      <c r="AQ486" t="s">
        <v>2035</v>
      </c>
      <c r="AR486" t="s">
        <v>2049</v>
      </c>
      <c r="AU486" t="str">
        <f>IF(SpaceTypesTable[[#This Row],[Peak Flow Rate (gal/h)]]=0,"",SpaceTypesTable[[#This Row],[Peak Flow Rate (gal/h)]]/SpaceTypesTable[[#This Row],[area (ft^2)]])</f>
        <v/>
      </c>
      <c r="BE486" t="str">
        <f t="shared" si="43"/>
        <v/>
      </c>
    </row>
    <row r="487" spans="1:57">
      <c r="A487" t="s">
        <v>475</v>
      </c>
      <c r="B487">
        <v>505</v>
      </c>
      <c r="C487" t="s">
        <v>2146</v>
      </c>
      <c r="D487" t="s">
        <v>791</v>
      </c>
      <c r="E487" t="s">
        <v>799</v>
      </c>
      <c r="F487" t="s">
        <v>774</v>
      </c>
      <c r="G487" t="s">
        <v>1037</v>
      </c>
      <c r="H487" t="s">
        <v>987</v>
      </c>
      <c r="I487" t="s">
        <v>774</v>
      </c>
      <c r="J487" t="s">
        <v>751</v>
      </c>
      <c r="K487" t="str">
        <f>SpaceTypesTable[[#This Row],[Lighting Standard]]&amp;SpaceTypesTable[[#This Row],[Lighting Primary Space Type]]&amp;SpaceTypesTable[[#This Row],[Lighting Secondary Space Type]]</f>
        <v>ASHRAE 189.1-2009LobbyGeneral</v>
      </c>
      <c r="N487">
        <f>VLOOKUP(SpaceTypesTable[[#This Row],[LookupColumn]],InteriorLightingTable[],5,FALSE)</f>
        <v>1.1700000000000002</v>
      </c>
      <c r="Q487">
        <v>0</v>
      </c>
      <c r="R487">
        <v>0.37</v>
      </c>
      <c r="S487">
        <v>0.2</v>
      </c>
      <c r="T487" t="s">
        <v>1950</v>
      </c>
      <c r="U487" t="s">
        <v>636</v>
      </c>
      <c r="V487" t="s">
        <v>617</v>
      </c>
      <c r="W487" t="s">
        <v>624</v>
      </c>
      <c r="X487" s="70" t="str">
        <f>SpaceTypesTable[[#This Row],[Ventilation Standard]]&amp;SpaceTypesTable[[#This Row],[Ventilation Primary Space Type]]&amp;SpaceTypesTable[[#This Row],[Ventilation Secondary Space Type]]</f>
        <v>ASHRAE 62.1-1999EducationCorridors</v>
      </c>
      <c r="Y487">
        <f>VLOOKUP(SpaceTypesTable[[#This Row],[Lookup]],VentilationStandardsTable[],6,FALSE)</f>
        <v>0.1</v>
      </c>
      <c r="Z487">
        <f>VLOOKUP(SpaceTypesTable[[#This Row],[Lookup]],VentilationStandardsTable[],5,FALSE)</f>
        <v>0</v>
      </c>
      <c r="AA487">
        <f>VLOOKUP(SpaceTypesTable[[#This Row],[Lookup]],VentilationStandardsTable[],7,FALSE)</f>
        <v>0</v>
      </c>
      <c r="AB487">
        <v>0</v>
      </c>
      <c r="AC487" t="s">
        <v>1972</v>
      </c>
      <c r="AD487" t="s">
        <v>2106</v>
      </c>
      <c r="AE487">
        <v>5.9499999999999997E-2</v>
      </c>
      <c r="AF487" t="s">
        <v>2010</v>
      </c>
      <c r="AH487" t="s">
        <v>997</v>
      </c>
      <c r="AI487" t="s">
        <v>997</v>
      </c>
      <c r="AJ487" t="s">
        <v>997</v>
      </c>
      <c r="AL487">
        <v>0.27</v>
      </c>
      <c r="AM487">
        <v>0</v>
      </c>
      <c r="AN487">
        <v>0.5</v>
      </c>
      <c r="AO487">
        <v>0</v>
      </c>
      <c r="AP487" t="s">
        <v>2067</v>
      </c>
      <c r="AQ487" t="s">
        <v>2035</v>
      </c>
      <c r="AR487" t="s">
        <v>2049</v>
      </c>
      <c r="AU487" t="str">
        <f>IF(SpaceTypesTable[[#This Row],[Peak Flow Rate (gal/h)]]=0,"",SpaceTypesTable[[#This Row],[Peak Flow Rate (gal/h)]]/SpaceTypesTable[[#This Row],[area (ft^2)]])</f>
        <v/>
      </c>
      <c r="BE487" t="str">
        <f t="shared" si="43"/>
        <v/>
      </c>
    </row>
    <row r="488" spans="1:57">
      <c r="A488" t="s">
        <v>325</v>
      </c>
      <c r="B488">
        <v>332</v>
      </c>
      <c r="C488" t="s">
        <v>2146</v>
      </c>
      <c r="D488" t="s">
        <v>792</v>
      </c>
      <c r="E488" t="s">
        <v>799</v>
      </c>
      <c r="F488" t="s">
        <v>774</v>
      </c>
      <c r="G488" t="s">
        <v>1037</v>
      </c>
      <c r="H488" t="s">
        <v>987</v>
      </c>
      <c r="I488" t="s">
        <v>774</v>
      </c>
      <c r="J488" t="s">
        <v>751</v>
      </c>
      <c r="K488" t="str">
        <f>SpaceTypesTable[[#This Row],[Lighting Standard]]&amp;SpaceTypesTable[[#This Row],[Lighting Primary Space Type]]&amp;SpaceTypesTable[[#This Row],[Lighting Secondary Space Type]]</f>
        <v>ASHRAE 189.1-2009LobbyGeneral</v>
      </c>
      <c r="N488">
        <f>VLOOKUP(SpaceTypesTable[[#This Row],[LookupColumn]],InteriorLightingTable[],5,FALSE)</f>
        <v>1.1700000000000002</v>
      </c>
      <c r="Q488">
        <v>0</v>
      </c>
      <c r="R488">
        <v>0.37</v>
      </c>
      <c r="S488">
        <v>0.2</v>
      </c>
      <c r="T488" t="s">
        <v>1950</v>
      </c>
      <c r="U488" t="s">
        <v>636</v>
      </c>
      <c r="V488" t="s">
        <v>617</v>
      </c>
      <c r="W488" t="s">
        <v>624</v>
      </c>
      <c r="X488" s="70" t="str">
        <f>SpaceTypesTable[[#This Row],[Ventilation Standard]]&amp;SpaceTypesTable[[#This Row],[Ventilation Primary Space Type]]&amp;SpaceTypesTable[[#This Row],[Ventilation Secondary Space Type]]</f>
        <v>ASHRAE 62.1-1999EducationCorridors</v>
      </c>
      <c r="Y488">
        <f>VLOOKUP(SpaceTypesTable[[#This Row],[Lookup]],VentilationStandardsTable[],6,FALSE)</f>
        <v>0.1</v>
      </c>
      <c r="Z488">
        <f>VLOOKUP(SpaceTypesTable[[#This Row],[Lookup]],VentilationStandardsTable[],5,FALSE)</f>
        <v>0</v>
      </c>
      <c r="AA488">
        <f>VLOOKUP(SpaceTypesTable[[#This Row],[Lookup]],VentilationStandardsTable[],7,FALSE)</f>
        <v>0</v>
      </c>
      <c r="AB488">
        <v>0</v>
      </c>
      <c r="AC488" t="s">
        <v>1972</v>
      </c>
      <c r="AD488" t="s">
        <v>2106</v>
      </c>
      <c r="AE488">
        <v>4.4600000000000001E-2</v>
      </c>
      <c r="AF488" t="s">
        <v>2010</v>
      </c>
      <c r="AH488" t="s">
        <v>997</v>
      </c>
      <c r="AI488" t="s">
        <v>997</v>
      </c>
      <c r="AJ488" t="s">
        <v>997</v>
      </c>
      <c r="AL488">
        <v>0.27</v>
      </c>
      <c r="AM488">
        <v>0</v>
      </c>
      <c r="AN488">
        <v>0.5</v>
      </c>
      <c r="AO488">
        <v>0</v>
      </c>
      <c r="AP488" t="s">
        <v>2067</v>
      </c>
      <c r="AQ488" t="s">
        <v>2035</v>
      </c>
      <c r="AR488" t="s">
        <v>2049</v>
      </c>
      <c r="AU488" t="str">
        <f>IF(SpaceTypesTable[[#This Row],[Peak Flow Rate (gal/h)]]=0,"",SpaceTypesTable[[#This Row],[Peak Flow Rate (gal/h)]]/SpaceTypesTable[[#This Row],[area (ft^2)]])</f>
        <v/>
      </c>
      <c r="BE488" t="str">
        <f t="shared" si="43"/>
        <v/>
      </c>
    </row>
    <row r="489" spans="1:57">
      <c r="A489" t="s">
        <v>172</v>
      </c>
      <c r="B489">
        <v>241</v>
      </c>
      <c r="C489" t="s">
        <v>2143</v>
      </c>
      <c r="D489" t="s">
        <v>790</v>
      </c>
      <c r="E489" t="s">
        <v>799</v>
      </c>
      <c r="F489" t="s">
        <v>774</v>
      </c>
      <c r="G489" t="s">
        <v>1037</v>
      </c>
      <c r="K489" t="str">
        <f>SpaceTypesTable[[#This Row],[Lighting Standard]]&amp;SpaceTypesTable[[#This Row],[Lighting Primary Space Type]]&amp;SpaceTypesTable[[#This Row],[Lighting Secondary Space Type]]</f>
        <v/>
      </c>
      <c r="N489">
        <v>1.3200000000000003</v>
      </c>
      <c r="Q489">
        <v>0</v>
      </c>
      <c r="R489">
        <v>0.37</v>
      </c>
      <c r="S489">
        <v>0.2</v>
      </c>
      <c r="T489" t="s">
        <v>1950</v>
      </c>
      <c r="U489" t="s">
        <v>636</v>
      </c>
      <c r="V489" t="s">
        <v>617</v>
      </c>
      <c r="W489" t="s">
        <v>624</v>
      </c>
      <c r="X489" s="70" t="str">
        <f>SpaceTypesTable[[#This Row],[Ventilation Standard]]&amp;SpaceTypesTable[[#This Row],[Ventilation Primary Space Type]]&amp;SpaceTypesTable[[#This Row],[Ventilation Secondary Space Type]]</f>
        <v>ASHRAE 62.1-1999EducationCorridors</v>
      </c>
      <c r="Y489">
        <f>VLOOKUP(SpaceTypesTable[[#This Row],[Lookup]],VentilationStandardsTable[],6,FALSE)</f>
        <v>0.1</v>
      </c>
      <c r="Z489">
        <f>VLOOKUP(SpaceTypesTable[[#This Row],[Lookup]],VentilationStandardsTable[],5,FALSE)</f>
        <v>0</v>
      </c>
      <c r="AA489">
        <f>VLOOKUP(SpaceTypesTable[[#This Row],[Lookup]],VentilationStandardsTable[],7,FALSE)</f>
        <v>0</v>
      </c>
      <c r="AB489">
        <v>0</v>
      </c>
      <c r="AC489" t="s">
        <v>1972</v>
      </c>
      <c r="AD489" t="s">
        <v>2106</v>
      </c>
      <c r="AE489">
        <v>0.22320000000000001</v>
      </c>
      <c r="AF489" t="s">
        <v>2010</v>
      </c>
      <c r="AH489" t="s">
        <v>997</v>
      </c>
      <c r="AI489" t="s">
        <v>997</v>
      </c>
      <c r="AJ489" t="s">
        <v>997</v>
      </c>
      <c r="AL489">
        <v>0.37</v>
      </c>
      <c r="AM489">
        <v>0</v>
      </c>
      <c r="AN489">
        <v>0.5</v>
      </c>
      <c r="AO489">
        <v>0</v>
      </c>
      <c r="AP489" t="s">
        <v>2067</v>
      </c>
      <c r="AQ489" t="s">
        <v>2035</v>
      </c>
      <c r="AR489" t="s">
        <v>2049</v>
      </c>
      <c r="AU489" t="str">
        <f>IF(SpaceTypesTable[[#This Row],[Peak Flow Rate (gal/h)]]=0,"",SpaceTypesTable[[#This Row],[Peak Flow Rate (gal/h)]]/SpaceTypesTable[[#This Row],[area (ft^2)]])</f>
        <v/>
      </c>
      <c r="BE489" t="str">
        <f t="shared" si="43"/>
        <v/>
      </c>
    </row>
    <row r="490" spans="1:57">
      <c r="C490" t="s">
        <v>2213</v>
      </c>
      <c r="D490" t="s">
        <v>790</v>
      </c>
      <c r="E490" t="s">
        <v>767</v>
      </c>
      <c r="F490" t="s">
        <v>774</v>
      </c>
      <c r="G490" t="s">
        <v>1029</v>
      </c>
      <c r="H490" t="s">
        <v>2195</v>
      </c>
      <c r="I490" t="s">
        <v>774</v>
      </c>
      <c r="J490" t="s">
        <v>751</v>
      </c>
      <c r="K490" t="str">
        <f>SpaceTypesTable[[#This Row],[Lighting Standard]]&amp;SpaceTypesTable[[#This Row],[Lighting Primary Space Type]]&amp;SpaceTypesTable[[#This Row],[Lighting Secondary Space Type]]</f>
        <v>ASHRAE 90.1-2010LobbyGeneral</v>
      </c>
      <c r="N490">
        <f>VLOOKUP(SpaceTypesTable[[#This Row],[LookupColumn]],InteriorLightingTable[],5,FALSE)</f>
        <v>0.9</v>
      </c>
      <c r="Q490">
        <v>0</v>
      </c>
      <c r="R490">
        <v>0.7</v>
      </c>
      <c r="S490">
        <v>0.2</v>
      </c>
      <c r="T490" t="s">
        <v>1938</v>
      </c>
      <c r="U490" t="s">
        <v>638</v>
      </c>
      <c r="V490" t="s">
        <v>1863</v>
      </c>
      <c r="W490" t="s">
        <v>1877</v>
      </c>
      <c r="X490" s="70" t="str">
        <f>SpaceTypesTable[[#This Row],[Ventilation Standard]]&amp;SpaceTypesTable[[#This Row],[Ventilation Primary Space Type]]&amp;SpaceTypesTable[[#This Row],[Ventilation Secondary Space Type]]</f>
        <v>ASHRAE 62.1-2007Office BuildingsMain entry lobbies</v>
      </c>
      <c r="Y490">
        <f>VLOOKUP(SpaceTypesTable[[#This Row],[Lookup]],VentilationStandardsTable[],6,FALSE)</f>
        <v>0.06</v>
      </c>
      <c r="Z490">
        <f>VLOOKUP(SpaceTypesTable[[#This Row],[Lookup]],VentilationStandardsTable[],5,FALSE)</f>
        <v>5</v>
      </c>
      <c r="AA490">
        <f>VLOOKUP(SpaceTypesTable[[#This Row],[Lookup]],VentilationStandardsTable[],7,FALSE)</f>
        <v>0</v>
      </c>
      <c r="AB490">
        <v>7.14</v>
      </c>
      <c r="AC490" t="s">
        <v>1994</v>
      </c>
      <c r="AD490" t="s">
        <v>1995</v>
      </c>
      <c r="AE490">
        <v>4.4600000000000001E-2</v>
      </c>
      <c r="AF490" t="s">
        <v>2000</v>
      </c>
      <c r="AH490" t="s">
        <v>997</v>
      </c>
      <c r="AI490" t="s">
        <v>997</v>
      </c>
      <c r="AJ490" t="s">
        <v>997</v>
      </c>
      <c r="AL490">
        <v>7.0000000000000048E-2</v>
      </c>
      <c r="AM490">
        <v>0</v>
      </c>
      <c r="AN490">
        <v>0.5</v>
      </c>
      <c r="AO490">
        <v>0</v>
      </c>
      <c r="AP490" t="s">
        <v>2025</v>
      </c>
      <c r="AQ490" t="s">
        <v>2058</v>
      </c>
      <c r="AR490" t="s">
        <v>2059</v>
      </c>
      <c r="AU490" t="s">
        <v>997</v>
      </c>
      <c r="BE490" t="s">
        <v>997</v>
      </c>
    </row>
    <row r="491" spans="1:57">
      <c r="C491" t="s">
        <v>2213</v>
      </c>
      <c r="D491" t="s">
        <v>790</v>
      </c>
      <c r="E491" t="s">
        <v>798</v>
      </c>
      <c r="F491" t="s">
        <v>774</v>
      </c>
      <c r="G491" t="s">
        <v>1037</v>
      </c>
      <c r="H491" t="s">
        <v>2195</v>
      </c>
      <c r="I491" t="s">
        <v>774</v>
      </c>
      <c r="J491" t="s">
        <v>870</v>
      </c>
      <c r="K491" t="str">
        <f>SpaceTypesTable[[#This Row],[Lighting Standard]]&amp;SpaceTypesTable[[#This Row],[Lighting Primary Space Type]]&amp;SpaceTypesTable[[#This Row],[Lighting Secondary Space Type]]</f>
        <v>ASHRAE 90.1-2010LobbyFor Hotel</v>
      </c>
      <c r="N491">
        <f>VLOOKUP(SpaceTypesTable[[#This Row],[LookupColumn]],InteriorLightingTable[],5,FALSE)</f>
        <v>1.06</v>
      </c>
      <c r="Q491">
        <v>0</v>
      </c>
      <c r="R491">
        <v>0.7</v>
      </c>
      <c r="S491">
        <v>0.2</v>
      </c>
      <c r="T491" t="s">
        <v>1939</v>
      </c>
      <c r="U491" t="s">
        <v>638</v>
      </c>
      <c r="V491" t="s">
        <v>944</v>
      </c>
      <c r="W491" t="s">
        <v>1874</v>
      </c>
      <c r="X491" s="70" t="str">
        <f>SpaceTypesTable[[#This Row],[Ventilation Standard]]&amp;SpaceTypesTable[[#This Row],[Ventilation Primary Space Type]]&amp;SpaceTypesTable[[#This Row],[Ventilation Secondary Space Type]]</f>
        <v>ASHRAE 62.1-2007Hotels, Motels, Resorts, DormitoriesLobbies/prefunction</v>
      </c>
      <c r="Y491">
        <f>VLOOKUP(SpaceTypesTable[[#This Row],[Lookup]],VentilationStandardsTable[],6,FALSE)</f>
        <v>0.06</v>
      </c>
      <c r="Z491">
        <f>VLOOKUP(SpaceTypesTable[[#This Row],[Lookup]],VentilationStandardsTable[],5,FALSE)</f>
        <v>7.5</v>
      </c>
      <c r="AA491">
        <f>VLOOKUP(SpaceTypesTable[[#This Row],[Lookup]],VentilationStandardsTable[],7,FALSE)</f>
        <v>0</v>
      </c>
      <c r="AB491">
        <v>30</v>
      </c>
      <c r="AC491" t="s">
        <v>1991</v>
      </c>
      <c r="AD491" t="s">
        <v>1992</v>
      </c>
      <c r="AE491">
        <v>4.4600000000000001E-2</v>
      </c>
      <c r="AF491" t="s">
        <v>2001</v>
      </c>
      <c r="AH491" t="s">
        <v>997</v>
      </c>
      <c r="AI491" t="s">
        <v>997</v>
      </c>
      <c r="AJ491" t="s">
        <v>997</v>
      </c>
      <c r="AL491">
        <v>0.38</v>
      </c>
      <c r="AM491">
        <v>0</v>
      </c>
      <c r="AN491">
        <v>0.5</v>
      </c>
      <c r="AO491">
        <v>0</v>
      </c>
      <c r="AP491" t="s">
        <v>2060</v>
      </c>
      <c r="AQ491" t="s">
        <v>2027</v>
      </c>
      <c r="AR491" t="s">
        <v>2041</v>
      </c>
      <c r="AU491" t="s">
        <v>997</v>
      </c>
      <c r="BE491" t="s">
        <v>997</v>
      </c>
    </row>
    <row r="492" spans="1:57">
      <c r="C492" t="s">
        <v>2213</v>
      </c>
      <c r="D492" t="s">
        <v>790</v>
      </c>
      <c r="E492" t="s">
        <v>750</v>
      </c>
      <c r="F492" t="s">
        <v>774</v>
      </c>
      <c r="G492" t="s">
        <v>1037</v>
      </c>
      <c r="H492" t="s">
        <v>2195</v>
      </c>
      <c r="I492" t="s">
        <v>774</v>
      </c>
      <c r="J492" t="s">
        <v>751</v>
      </c>
      <c r="K492" t="str">
        <f>SpaceTypesTable[[#This Row],[Lighting Standard]]&amp;SpaceTypesTable[[#This Row],[Lighting Primary Space Type]]&amp;SpaceTypesTable[[#This Row],[Lighting Secondary Space Type]]</f>
        <v>ASHRAE 90.1-2010LobbyGeneral</v>
      </c>
      <c r="N492">
        <f>VLOOKUP(SpaceTypesTable[[#This Row],[LookupColumn]],InteriorLightingTable[],5,FALSE)</f>
        <v>0.9</v>
      </c>
      <c r="Q492">
        <v>0.4</v>
      </c>
      <c r="R492">
        <v>0.4</v>
      </c>
      <c r="S492">
        <v>0.2</v>
      </c>
      <c r="T492" t="s">
        <v>1046</v>
      </c>
      <c r="U492" t="s">
        <v>638</v>
      </c>
      <c r="V492" t="s">
        <v>1863</v>
      </c>
      <c r="W492" t="s">
        <v>1877</v>
      </c>
      <c r="X492" s="70" t="str">
        <f>SpaceTypesTable[[#This Row],[Ventilation Standard]]&amp;SpaceTypesTable[[#This Row],[Ventilation Primary Space Type]]&amp;SpaceTypesTable[[#This Row],[Ventilation Secondary Space Type]]</f>
        <v>ASHRAE 62.1-2007Office BuildingsMain entry lobbies</v>
      </c>
      <c r="Y492">
        <f>VLOOKUP(SpaceTypesTable[[#This Row],[Lookup]],VentilationStandardsTable[],6,FALSE)</f>
        <v>0.06</v>
      </c>
      <c r="Z492">
        <f>VLOOKUP(SpaceTypesTable[[#This Row],[Lookup]],VentilationStandardsTable[],5,FALSE)</f>
        <v>5</v>
      </c>
      <c r="AA492">
        <f>VLOOKUP(SpaceTypesTable[[#This Row],[Lookup]],VentilationStandardsTable[],7,FALSE)</f>
        <v>0</v>
      </c>
      <c r="AB492">
        <v>10</v>
      </c>
      <c r="AC492" t="s">
        <v>1983</v>
      </c>
      <c r="AD492" t="s">
        <v>1986</v>
      </c>
      <c r="AE492">
        <v>4.4600000000000001E-2</v>
      </c>
      <c r="AF492" t="s">
        <v>2003</v>
      </c>
      <c r="AL492">
        <v>7.0000000000000048E-2</v>
      </c>
      <c r="AM492">
        <v>0</v>
      </c>
      <c r="AN492">
        <v>0.5</v>
      </c>
      <c r="AO492">
        <v>0</v>
      </c>
      <c r="AP492" t="s">
        <v>2061</v>
      </c>
      <c r="AQ492" t="s">
        <v>2028</v>
      </c>
      <c r="AR492" t="s">
        <v>2042</v>
      </c>
    </row>
    <row r="493" spans="1:57">
      <c r="C493" t="s">
        <v>2213</v>
      </c>
      <c r="D493" t="s">
        <v>790</v>
      </c>
      <c r="E493" t="s">
        <v>793</v>
      </c>
      <c r="F493" t="s">
        <v>774</v>
      </c>
      <c r="G493" t="s">
        <v>1037</v>
      </c>
      <c r="H493" t="s">
        <v>2195</v>
      </c>
      <c r="I493" t="s">
        <v>774</v>
      </c>
      <c r="J493" t="s">
        <v>751</v>
      </c>
      <c r="K493" t="str">
        <f>SpaceTypesTable[[#This Row],[Lighting Standard]]&amp;SpaceTypesTable[[#This Row],[Lighting Primary Space Type]]&amp;SpaceTypesTable[[#This Row],[Lighting Secondary Space Type]]</f>
        <v>ASHRAE 90.1-2010LobbyGeneral</v>
      </c>
      <c r="N493">
        <f>VLOOKUP(SpaceTypesTable[[#This Row],[LookupColumn]],InteriorLightingTable[],5,FALSE)</f>
        <v>0.9</v>
      </c>
      <c r="Q493">
        <v>0</v>
      </c>
      <c r="R493">
        <v>0.7</v>
      </c>
      <c r="S493">
        <v>0.2</v>
      </c>
      <c r="T493" t="s">
        <v>1946</v>
      </c>
      <c r="U493" t="s">
        <v>638</v>
      </c>
      <c r="V493" t="s">
        <v>1863</v>
      </c>
      <c r="W493" t="s">
        <v>1877</v>
      </c>
      <c r="X493" s="70" t="str">
        <f>SpaceTypesTable[[#This Row],[Ventilation Standard]]&amp;SpaceTypesTable[[#This Row],[Ventilation Primary Space Type]]&amp;SpaceTypesTable[[#This Row],[Ventilation Secondary Space Type]]</f>
        <v>ASHRAE 62.1-2007Office BuildingsMain entry lobbies</v>
      </c>
      <c r="Y493">
        <f>VLOOKUP(SpaceTypesTable[[#This Row],[Lookup]],VentilationStandardsTable[],6,FALSE)</f>
        <v>0.06</v>
      </c>
      <c r="Z493">
        <f>VLOOKUP(SpaceTypesTable[[#This Row],[Lookup]],VentilationStandardsTable[],5,FALSE)</f>
        <v>5</v>
      </c>
      <c r="AA493">
        <f>VLOOKUP(SpaceTypesTable[[#This Row],[Lookup]],VentilationStandardsTable[],7,FALSE)</f>
        <v>0</v>
      </c>
      <c r="AB493">
        <v>27.87</v>
      </c>
      <c r="AC493" t="s">
        <v>1981</v>
      </c>
      <c r="AD493" t="s">
        <v>1988</v>
      </c>
      <c r="AE493">
        <v>4.4600000000000001E-2</v>
      </c>
      <c r="AF493" t="s">
        <v>2006</v>
      </c>
      <c r="AH493" t="s">
        <v>997</v>
      </c>
      <c r="AI493" t="s">
        <v>997</v>
      </c>
      <c r="AJ493" t="s">
        <v>997</v>
      </c>
      <c r="AL493">
        <v>0.80000000000000016</v>
      </c>
      <c r="AM493">
        <v>0</v>
      </c>
      <c r="AN493">
        <v>0.5</v>
      </c>
      <c r="AO493">
        <v>0</v>
      </c>
      <c r="AP493" t="s">
        <v>1925</v>
      </c>
      <c r="AQ493" t="s">
        <v>2031</v>
      </c>
      <c r="AR493" t="s">
        <v>2045</v>
      </c>
      <c r="AU493" t="s">
        <v>997</v>
      </c>
      <c r="BE493" t="s">
        <v>997</v>
      </c>
    </row>
    <row r="494" spans="1:57">
      <c r="C494" t="s">
        <v>2213</v>
      </c>
      <c r="D494" t="s">
        <v>790</v>
      </c>
      <c r="E494" t="s">
        <v>796</v>
      </c>
      <c r="F494" t="s">
        <v>774</v>
      </c>
      <c r="G494" t="s">
        <v>1037</v>
      </c>
      <c r="H494" t="s">
        <v>2195</v>
      </c>
      <c r="I494" t="s">
        <v>774</v>
      </c>
      <c r="J494" t="s">
        <v>751</v>
      </c>
      <c r="K494" t="str">
        <f>SpaceTypesTable[[#This Row],[Lighting Standard]]&amp;SpaceTypesTable[[#This Row],[Lighting Primary Space Type]]&amp;SpaceTypesTable[[#This Row],[Lighting Secondary Space Type]]</f>
        <v>ASHRAE 90.1-2010LobbyGeneral</v>
      </c>
      <c r="N494">
        <f>VLOOKUP(SpaceTypesTable[[#This Row],[LookupColumn]],InteriorLightingTable[],5,FALSE)</f>
        <v>0.9</v>
      </c>
      <c r="Q494">
        <v>0</v>
      </c>
      <c r="R494">
        <v>0.37</v>
      </c>
      <c r="S494">
        <v>0.2</v>
      </c>
      <c r="T494" t="s">
        <v>1947</v>
      </c>
      <c r="U494" t="s">
        <v>638</v>
      </c>
      <c r="V494" t="s">
        <v>751</v>
      </c>
      <c r="W494" t="s">
        <v>624</v>
      </c>
      <c r="X494" s="70" t="str">
        <f>SpaceTypesTable[[#This Row],[Ventilation Standard]]&amp;SpaceTypesTable[[#This Row],[Ventilation Primary Space Type]]&amp;SpaceTypesTable[[#This Row],[Ventilation Secondary Space Type]]</f>
        <v>ASHRAE 62.1-2007GeneralCorridors</v>
      </c>
      <c r="Y494">
        <f>VLOOKUP(SpaceTypesTable[[#This Row],[Lookup]],VentilationStandardsTable[],6,FALSE)</f>
        <v>0.06</v>
      </c>
      <c r="Z494">
        <f>VLOOKUP(SpaceTypesTable[[#This Row],[Lookup]],VentilationStandardsTable[],5,FALSE)</f>
        <v>0</v>
      </c>
      <c r="AA494">
        <f>VLOOKUP(SpaceTypesTable[[#This Row],[Lookup]],VentilationStandardsTable[],7,FALSE)</f>
        <v>0</v>
      </c>
      <c r="AB494">
        <v>0</v>
      </c>
      <c r="AC494" t="s">
        <v>1978</v>
      </c>
      <c r="AD494" t="s">
        <v>2103</v>
      </c>
      <c r="AE494">
        <v>4.4600000000000001E-2</v>
      </c>
      <c r="AF494" t="s">
        <v>2007</v>
      </c>
      <c r="AH494" t="s">
        <v>997</v>
      </c>
      <c r="AI494" t="s">
        <v>997</v>
      </c>
      <c r="AJ494" t="s">
        <v>997</v>
      </c>
      <c r="AL494">
        <v>0.27</v>
      </c>
      <c r="AM494">
        <v>0</v>
      </c>
      <c r="AN494">
        <v>0.5</v>
      </c>
      <c r="AO494">
        <v>0</v>
      </c>
      <c r="AP494" t="s">
        <v>2064</v>
      </c>
      <c r="AQ494" t="s">
        <v>2032</v>
      </c>
      <c r="AR494" t="s">
        <v>2046</v>
      </c>
      <c r="AU494" t="s">
        <v>997</v>
      </c>
      <c r="BE494" t="s">
        <v>997</v>
      </c>
    </row>
    <row r="495" spans="1:57">
      <c r="C495" t="s">
        <v>2213</v>
      </c>
      <c r="D495" t="s">
        <v>790</v>
      </c>
      <c r="E495" t="s">
        <v>799</v>
      </c>
      <c r="F495" t="s">
        <v>774</v>
      </c>
      <c r="G495" t="s">
        <v>1037</v>
      </c>
      <c r="H495" t="s">
        <v>2195</v>
      </c>
      <c r="I495" t="s">
        <v>774</v>
      </c>
      <c r="J495" t="s">
        <v>751</v>
      </c>
      <c r="K495" t="str">
        <f>SpaceTypesTable[[#This Row],[Lighting Standard]]&amp;SpaceTypesTable[[#This Row],[Lighting Primary Space Type]]&amp;SpaceTypesTable[[#This Row],[Lighting Secondary Space Type]]</f>
        <v>ASHRAE 90.1-2010LobbyGeneral</v>
      </c>
      <c r="N495">
        <f>VLOOKUP(SpaceTypesTable[[#This Row],[LookupColumn]],InteriorLightingTable[],5,FALSE)</f>
        <v>0.9</v>
      </c>
      <c r="Q495">
        <v>0</v>
      </c>
      <c r="R495">
        <v>0.37</v>
      </c>
      <c r="S495">
        <v>0.2</v>
      </c>
      <c r="T495" t="s">
        <v>1950</v>
      </c>
      <c r="U495" t="s">
        <v>638</v>
      </c>
      <c r="V495" t="s">
        <v>751</v>
      </c>
      <c r="W495" t="s">
        <v>624</v>
      </c>
      <c r="X495" s="70" t="str">
        <f>SpaceTypesTable[[#This Row],[Ventilation Standard]]&amp;SpaceTypesTable[[#This Row],[Ventilation Primary Space Type]]&amp;SpaceTypesTable[[#This Row],[Ventilation Secondary Space Type]]</f>
        <v>ASHRAE 62.1-2007GeneralCorridors</v>
      </c>
      <c r="Y495">
        <f>VLOOKUP(SpaceTypesTable[[#This Row],[Lookup]],VentilationStandardsTable[],6,FALSE)</f>
        <v>0.06</v>
      </c>
      <c r="Z495">
        <f>VLOOKUP(SpaceTypesTable[[#This Row],[Lookup]],VentilationStandardsTable[],5,FALSE)</f>
        <v>0</v>
      </c>
      <c r="AA495">
        <f>VLOOKUP(SpaceTypesTable[[#This Row],[Lookup]],VentilationStandardsTable[],7,FALSE)</f>
        <v>0</v>
      </c>
      <c r="AB495">
        <v>0</v>
      </c>
      <c r="AC495" t="s">
        <v>1972</v>
      </c>
      <c r="AD495" t="s">
        <v>2106</v>
      </c>
      <c r="AE495">
        <v>4.4600000000000001E-2</v>
      </c>
      <c r="AF495" t="s">
        <v>2010</v>
      </c>
      <c r="AH495" t="s">
        <v>997</v>
      </c>
      <c r="AI495" t="s">
        <v>997</v>
      </c>
      <c r="AJ495" t="s">
        <v>997</v>
      </c>
      <c r="AL495">
        <v>0.27</v>
      </c>
      <c r="AM495">
        <v>0</v>
      </c>
      <c r="AN495">
        <v>0.5</v>
      </c>
      <c r="AO495">
        <v>0</v>
      </c>
      <c r="AP495" t="s">
        <v>2067</v>
      </c>
      <c r="AQ495" t="s">
        <v>2035</v>
      </c>
      <c r="AR495" t="s">
        <v>2049</v>
      </c>
      <c r="AU495" t="s">
        <v>997</v>
      </c>
      <c r="BE495" t="s">
        <v>997</v>
      </c>
    </row>
    <row r="496" spans="1:57">
      <c r="A496" t="s">
        <v>168</v>
      </c>
      <c r="B496">
        <v>487</v>
      </c>
      <c r="C496" t="s">
        <v>2144</v>
      </c>
      <c r="D496" t="s">
        <v>790</v>
      </c>
      <c r="E496" t="s">
        <v>793</v>
      </c>
      <c r="F496" t="s">
        <v>812</v>
      </c>
      <c r="G496" t="s">
        <v>1040</v>
      </c>
      <c r="K496" t="str">
        <f>SpaceTypesTable[[#This Row],[Lighting Standard]]&amp;SpaceTypesTable[[#This Row],[Lighting Primary Space Type]]&amp;SpaceTypesTable[[#This Row],[Lighting Secondary Space Type]]</f>
        <v/>
      </c>
      <c r="N496">
        <v>0.9</v>
      </c>
      <c r="Q496">
        <v>0</v>
      </c>
      <c r="R496">
        <v>0.7</v>
      </c>
      <c r="S496">
        <v>0.2</v>
      </c>
      <c r="T496" t="s">
        <v>1946</v>
      </c>
      <c r="U496" t="s">
        <v>943</v>
      </c>
      <c r="V496" t="s">
        <v>768</v>
      </c>
      <c r="W496" t="s">
        <v>918</v>
      </c>
      <c r="X496" s="70" t="str">
        <f>SpaceTypesTable[[#This Row],[Ventilation Standard]]&amp;SpaceTypesTable[[#This Row],[Ventilation Primary Space Type]]&amp;SpaceTypesTable[[#This Row],[Ventilation Secondary Space Type]]</f>
        <v>GGHC v2.2Health CareLockers</v>
      </c>
      <c r="Y496">
        <f>VLOOKUP(SpaceTypesTable[[#This Row],[Lookup]],VentilationStandardsTable[],6,FALSE)</f>
        <v>0.15</v>
      </c>
      <c r="Z496">
        <f>VLOOKUP(SpaceTypesTable[[#This Row],[Lookup]],VentilationStandardsTable[],5,FALSE)</f>
        <v>0</v>
      </c>
      <c r="AA496">
        <f>VLOOKUP(SpaceTypesTable[[#This Row],[Lookup]],VentilationStandardsTable[],7,FALSE)</f>
        <v>0</v>
      </c>
      <c r="AB496">
        <v>13.94</v>
      </c>
      <c r="AC496" t="s">
        <v>1981</v>
      </c>
      <c r="AD496" t="s">
        <v>1988</v>
      </c>
      <c r="AE496">
        <v>0.22320000000000001</v>
      </c>
      <c r="AF496" t="s">
        <v>2006</v>
      </c>
      <c r="AH496" t="s">
        <v>997</v>
      </c>
      <c r="AI496" t="s">
        <v>997</v>
      </c>
      <c r="AJ496" t="s">
        <v>997</v>
      </c>
      <c r="AL496">
        <v>3.0000000000000004</v>
      </c>
      <c r="AM496">
        <v>0</v>
      </c>
      <c r="AN496">
        <v>0.5</v>
      </c>
      <c r="AO496">
        <v>0</v>
      </c>
      <c r="AP496" t="s">
        <v>1925</v>
      </c>
      <c r="AQ496" t="s">
        <v>2031</v>
      </c>
      <c r="AR496" t="s">
        <v>2045</v>
      </c>
      <c r="AU496" t="str">
        <f>IF(SpaceTypesTable[[#This Row],[Peak Flow Rate (gal/h)]]=0,"",SpaceTypesTable[[#This Row],[Peak Flow Rate (gal/h)]]/SpaceTypesTable[[#This Row],[area (ft^2)]])</f>
        <v/>
      </c>
      <c r="BE496" t="str">
        <f t="shared" ref="BE496:BE501" si="44">IF(ISBLANK(BD496),"",BD496/(BA496/AZ496))</f>
        <v/>
      </c>
    </row>
    <row r="497" spans="1:57">
      <c r="A497" t="s">
        <v>316</v>
      </c>
      <c r="B497">
        <v>304</v>
      </c>
      <c r="C497" t="s">
        <v>2145</v>
      </c>
      <c r="D497" t="s">
        <v>790</v>
      </c>
      <c r="E497" t="s">
        <v>793</v>
      </c>
      <c r="F497" t="s">
        <v>812</v>
      </c>
      <c r="G497" t="s">
        <v>1040</v>
      </c>
      <c r="H497" t="s">
        <v>745</v>
      </c>
      <c r="I497" t="s">
        <v>883</v>
      </c>
      <c r="J497" t="s">
        <v>751</v>
      </c>
      <c r="K497" t="str">
        <f>SpaceTypesTable[[#This Row],[Lighting Standard]]&amp;SpaceTypesTable[[#This Row],[Lighting Primary Space Type]]&amp;SpaceTypesTable[[#This Row],[Lighting Secondary Space Type]]</f>
        <v>ASHRAE 90.1-2004Dressing/Locker/Fitting RoomGeneral</v>
      </c>
      <c r="N497">
        <f>VLOOKUP(SpaceTypesTable[[#This Row],[LookupColumn]],InteriorLightingTable[],5,FALSE)</f>
        <v>0.6</v>
      </c>
      <c r="Q497">
        <v>0</v>
      </c>
      <c r="R497">
        <v>0.7</v>
      </c>
      <c r="S497">
        <v>0.2</v>
      </c>
      <c r="T497" t="s">
        <v>1946</v>
      </c>
      <c r="U497" t="s">
        <v>943</v>
      </c>
      <c r="V497" t="s">
        <v>768</v>
      </c>
      <c r="W497" t="s">
        <v>918</v>
      </c>
      <c r="X497" s="70" t="str">
        <f>SpaceTypesTable[[#This Row],[Ventilation Standard]]&amp;SpaceTypesTable[[#This Row],[Ventilation Primary Space Type]]&amp;SpaceTypesTable[[#This Row],[Ventilation Secondary Space Type]]</f>
        <v>GGHC v2.2Health CareLockers</v>
      </c>
      <c r="Y497">
        <f>VLOOKUP(SpaceTypesTable[[#This Row],[Lookup]],VentilationStandardsTable[],6,FALSE)</f>
        <v>0.15</v>
      </c>
      <c r="Z497">
        <f>VLOOKUP(SpaceTypesTable[[#This Row],[Lookup]],VentilationStandardsTable[],5,FALSE)</f>
        <v>0</v>
      </c>
      <c r="AA497">
        <f>VLOOKUP(SpaceTypesTable[[#This Row],[Lookup]],VentilationStandardsTable[],7,FALSE)</f>
        <v>0</v>
      </c>
      <c r="AB497">
        <v>13.94</v>
      </c>
      <c r="AC497" t="s">
        <v>1981</v>
      </c>
      <c r="AD497" t="s">
        <v>1988</v>
      </c>
      <c r="AE497">
        <v>5.9499999999999997E-2</v>
      </c>
      <c r="AF497" t="s">
        <v>2006</v>
      </c>
      <c r="AH497" t="s">
        <v>997</v>
      </c>
      <c r="AI497" t="s">
        <v>997</v>
      </c>
      <c r="AJ497" t="s">
        <v>997</v>
      </c>
      <c r="AL497">
        <v>3.0000000000000004</v>
      </c>
      <c r="AM497">
        <v>0</v>
      </c>
      <c r="AN497">
        <v>0.5</v>
      </c>
      <c r="AO497">
        <v>0</v>
      </c>
      <c r="AP497" t="s">
        <v>1925</v>
      </c>
      <c r="AQ497" t="s">
        <v>2031</v>
      </c>
      <c r="AR497" t="s">
        <v>2045</v>
      </c>
      <c r="AU497" t="str">
        <f>IF(SpaceTypesTable[[#This Row],[Peak Flow Rate (gal/h)]]=0,"",SpaceTypesTable[[#This Row],[Peak Flow Rate (gal/h)]]/SpaceTypesTable[[#This Row],[area (ft^2)]])</f>
        <v/>
      </c>
      <c r="BE497" t="str">
        <f t="shared" si="44"/>
        <v/>
      </c>
    </row>
    <row r="498" spans="1:57">
      <c r="A498" t="s">
        <v>318</v>
      </c>
      <c r="B498">
        <v>18</v>
      </c>
      <c r="C498" t="s">
        <v>2146</v>
      </c>
      <c r="D498" t="s">
        <v>791</v>
      </c>
      <c r="E498" t="s">
        <v>793</v>
      </c>
      <c r="F498" t="s">
        <v>812</v>
      </c>
      <c r="G498" t="s">
        <v>1040</v>
      </c>
      <c r="H498" t="s">
        <v>987</v>
      </c>
      <c r="I498" t="s">
        <v>883</v>
      </c>
      <c r="J498" t="s">
        <v>751</v>
      </c>
      <c r="K498" t="str">
        <f>SpaceTypesTable[[#This Row],[Lighting Standard]]&amp;SpaceTypesTable[[#This Row],[Lighting Primary Space Type]]&amp;SpaceTypesTable[[#This Row],[Lighting Secondary Space Type]]</f>
        <v>ASHRAE 189.1-2009Dressing/Locker/Fitting RoomGeneral</v>
      </c>
      <c r="N498">
        <f>VLOOKUP(SpaceTypesTable[[#This Row],[LookupColumn]],InteriorLightingTable[],5,FALSE)</f>
        <v>0.54</v>
      </c>
      <c r="Q498">
        <v>0</v>
      </c>
      <c r="R498">
        <v>0.7</v>
      </c>
      <c r="S498">
        <v>0.2</v>
      </c>
      <c r="T498" t="s">
        <v>1946</v>
      </c>
      <c r="U498" t="s">
        <v>943</v>
      </c>
      <c r="V498" t="s">
        <v>768</v>
      </c>
      <c r="W498" t="s">
        <v>918</v>
      </c>
      <c r="X498" s="70" t="str">
        <f>SpaceTypesTable[[#This Row],[Ventilation Standard]]&amp;SpaceTypesTable[[#This Row],[Ventilation Primary Space Type]]&amp;SpaceTypesTable[[#This Row],[Ventilation Secondary Space Type]]</f>
        <v>GGHC v2.2Health CareLockers</v>
      </c>
      <c r="Y498">
        <f>VLOOKUP(SpaceTypesTable[[#This Row],[Lookup]],VentilationStandardsTable[],6,FALSE)</f>
        <v>0.15</v>
      </c>
      <c r="Z498">
        <f>VLOOKUP(SpaceTypesTable[[#This Row],[Lookup]],VentilationStandardsTable[],5,FALSE)</f>
        <v>0</v>
      </c>
      <c r="AA498">
        <f>VLOOKUP(SpaceTypesTable[[#This Row],[Lookup]],VentilationStandardsTable[],7,FALSE)</f>
        <v>0</v>
      </c>
      <c r="AB498">
        <v>13.94</v>
      </c>
      <c r="AC498" t="s">
        <v>1981</v>
      </c>
      <c r="AD498" t="s">
        <v>1988</v>
      </c>
      <c r="AE498">
        <v>5.9499999999999997E-2</v>
      </c>
      <c r="AF498" t="s">
        <v>2006</v>
      </c>
      <c r="AH498" t="s">
        <v>997</v>
      </c>
      <c r="AI498" t="s">
        <v>997</v>
      </c>
      <c r="AJ498" t="s">
        <v>997</v>
      </c>
      <c r="AL498">
        <v>2.19</v>
      </c>
      <c r="AM498">
        <v>0</v>
      </c>
      <c r="AN498">
        <v>0.5</v>
      </c>
      <c r="AO498">
        <v>0</v>
      </c>
      <c r="AP498" t="s">
        <v>1925</v>
      </c>
      <c r="AQ498" t="s">
        <v>2031</v>
      </c>
      <c r="AR498" t="s">
        <v>2045</v>
      </c>
      <c r="AU498" t="str">
        <f>IF(SpaceTypesTable[[#This Row],[Peak Flow Rate (gal/h)]]=0,"",SpaceTypesTable[[#This Row],[Peak Flow Rate (gal/h)]]/SpaceTypesTable[[#This Row],[area (ft^2)]])</f>
        <v/>
      </c>
      <c r="BE498" t="str">
        <f t="shared" si="44"/>
        <v/>
      </c>
    </row>
    <row r="499" spans="1:57">
      <c r="A499" t="s">
        <v>257</v>
      </c>
      <c r="B499">
        <v>115</v>
      </c>
      <c r="C499" t="s">
        <v>2146</v>
      </c>
      <c r="D499" t="s">
        <v>792</v>
      </c>
      <c r="E499" t="s">
        <v>793</v>
      </c>
      <c r="F499" t="s">
        <v>812</v>
      </c>
      <c r="G499" t="s">
        <v>1040</v>
      </c>
      <c r="H499" t="s">
        <v>987</v>
      </c>
      <c r="I499" t="s">
        <v>883</v>
      </c>
      <c r="J499" t="s">
        <v>751</v>
      </c>
      <c r="K499" t="str">
        <f>SpaceTypesTable[[#This Row],[Lighting Standard]]&amp;SpaceTypesTable[[#This Row],[Lighting Primary Space Type]]&amp;SpaceTypesTable[[#This Row],[Lighting Secondary Space Type]]</f>
        <v>ASHRAE 189.1-2009Dressing/Locker/Fitting RoomGeneral</v>
      </c>
      <c r="N499">
        <f>VLOOKUP(SpaceTypesTable[[#This Row],[LookupColumn]],InteriorLightingTable[],5,FALSE)</f>
        <v>0.54</v>
      </c>
      <c r="Q499">
        <v>0</v>
      </c>
      <c r="R499">
        <v>0.7</v>
      </c>
      <c r="S499">
        <v>0.2</v>
      </c>
      <c r="T499" t="s">
        <v>1946</v>
      </c>
      <c r="U499" t="s">
        <v>943</v>
      </c>
      <c r="V499" t="s">
        <v>768</v>
      </c>
      <c r="W499" t="s">
        <v>918</v>
      </c>
      <c r="X499" s="70" t="str">
        <f>SpaceTypesTable[[#This Row],[Ventilation Standard]]&amp;SpaceTypesTable[[#This Row],[Ventilation Primary Space Type]]&amp;SpaceTypesTable[[#This Row],[Ventilation Secondary Space Type]]</f>
        <v>GGHC v2.2Health CareLockers</v>
      </c>
      <c r="Y499">
        <f>VLOOKUP(SpaceTypesTable[[#This Row],[Lookup]],VentilationStandardsTable[],6,FALSE)</f>
        <v>0.15</v>
      </c>
      <c r="Z499">
        <f>VLOOKUP(SpaceTypesTable[[#This Row],[Lookup]],VentilationStandardsTable[],5,FALSE)</f>
        <v>0</v>
      </c>
      <c r="AA499">
        <f>VLOOKUP(SpaceTypesTable[[#This Row],[Lookup]],VentilationStandardsTable[],7,FALSE)</f>
        <v>0</v>
      </c>
      <c r="AB499">
        <v>13.94</v>
      </c>
      <c r="AC499" t="s">
        <v>1981</v>
      </c>
      <c r="AD499" t="s">
        <v>1988</v>
      </c>
      <c r="AE499">
        <v>4.4600000000000001E-2</v>
      </c>
      <c r="AF499" t="s">
        <v>2006</v>
      </c>
      <c r="AH499" t="s">
        <v>997</v>
      </c>
      <c r="AI499" t="s">
        <v>997</v>
      </c>
      <c r="AJ499" t="s">
        <v>997</v>
      </c>
      <c r="AL499">
        <v>2.19</v>
      </c>
      <c r="AM499">
        <v>0</v>
      </c>
      <c r="AN499">
        <v>0.5</v>
      </c>
      <c r="AO499">
        <v>0</v>
      </c>
      <c r="AP499" t="s">
        <v>1925</v>
      </c>
      <c r="AQ499" t="s">
        <v>2031</v>
      </c>
      <c r="AR499" t="s">
        <v>2045</v>
      </c>
      <c r="AU499" t="str">
        <f>IF(SpaceTypesTable[[#This Row],[Peak Flow Rate (gal/h)]]=0,"",SpaceTypesTable[[#This Row],[Peak Flow Rate (gal/h)]]/SpaceTypesTable[[#This Row],[area (ft^2)]])</f>
        <v/>
      </c>
      <c r="BE499" t="str">
        <f t="shared" si="44"/>
        <v/>
      </c>
    </row>
    <row r="500" spans="1:57">
      <c r="A500" t="s">
        <v>484</v>
      </c>
      <c r="B500">
        <v>235</v>
      </c>
      <c r="C500" t="s">
        <v>2143</v>
      </c>
      <c r="D500" t="s">
        <v>790</v>
      </c>
      <c r="E500" t="s">
        <v>793</v>
      </c>
      <c r="F500" t="s">
        <v>812</v>
      </c>
      <c r="G500" t="s">
        <v>1040</v>
      </c>
      <c r="K500" t="str">
        <f>SpaceTypesTable[[#This Row],[Lighting Standard]]&amp;SpaceTypesTable[[#This Row],[Lighting Primary Space Type]]&amp;SpaceTypesTable[[#This Row],[Lighting Secondary Space Type]]</f>
        <v/>
      </c>
      <c r="N500">
        <v>0.9</v>
      </c>
      <c r="Q500">
        <v>0</v>
      </c>
      <c r="R500">
        <v>0.7</v>
      </c>
      <c r="S500">
        <v>0.2</v>
      </c>
      <c r="T500" t="s">
        <v>1946</v>
      </c>
      <c r="U500" t="s">
        <v>943</v>
      </c>
      <c r="V500" t="s">
        <v>768</v>
      </c>
      <c r="W500" t="s">
        <v>918</v>
      </c>
      <c r="X500" s="70" t="str">
        <f>SpaceTypesTable[[#This Row],[Ventilation Standard]]&amp;SpaceTypesTable[[#This Row],[Ventilation Primary Space Type]]&amp;SpaceTypesTable[[#This Row],[Ventilation Secondary Space Type]]</f>
        <v>GGHC v2.2Health CareLockers</v>
      </c>
      <c r="Y500">
        <f>VLOOKUP(SpaceTypesTable[[#This Row],[Lookup]],VentilationStandardsTable[],6,FALSE)</f>
        <v>0.15</v>
      </c>
      <c r="Z500">
        <f>VLOOKUP(SpaceTypesTable[[#This Row],[Lookup]],VentilationStandardsTable[],5,FALSE)</f>
        <v>0</v>
      </c>
      <c r="AA500">
        <f>VLOOKUP(SpaceTypesTable[[#This Row],[Lookup]],VentilationStandardsTable[],7,FALSE)</f>
        <v>0</v>
      </c>
      <c r="AB500">
        <v>13.94</v>
      </c>
      <c r="AC500" t="s">
        <v>1981</v>
      </c>
      <c r="AD500" t="s">
        <v>1988</v>
      </c>
      <c r="AE500">
        <v>0.22320000000000001</v>
      </c>
      <c r="AF500" t="s">
        <v>2006</v>
      </c>
      <c r="AH500" t="s">
        <v>997</v>
      </c>
      <c r="AI500" t="s">
        <v>997</v>
      </c>
      <c r="AJ500" t="s">
        <v>997</v>
      </c>
      <c r="AL500">
        <v>3.0000000000000004</v>
      </c>
      <c r="AM500">
        <v>0</v>
      </c>
      <c r="AN500">
        <v>0.5</v>
      </c>
      <c r="AO500">
        <v>0</v>
      </c>
      <c r="AP500" t="s">
        <v>1925</v>
      </c>
      <c r="AQ500" t="s">
        <v>2031</v>
      </c>
      <c r="AR500" t="s">
        <v>2045</v>
      </c>
      <c r="AU500" t="str">
        <f>IF(SpaceTypesTable[[#This Row],[Peak Flow Rate (gal/h)]]=0,"",SpaceTypesTable[[#This Row],[Peak Flow Rate (gal/h)]]/SpaceTypesTable[[#This Row],[area (ft^2)]])</f>
        <v/>
      </c>
      <c r="BE500" t="str">
        <f t="shared" si="44"/>
        <v/>
      </c>
    </row>
    <row r="501" spans="1:57">
      <c r="C501" t="s">
        <v>2147</v>
      </c>
      <c r="D501" t="s">
        <v>790</v>
      </c>
      <c r="E501" t="s">
        <v>793</v>
      </c>
      <c r="F501" t="s">
        <v>812</v>
      </c>
      <c r="G501" t="s">
        <v>1040</v>
      </c>
      <c r="H501" t="s">
        <v>746</v>
      </c>
      <c r="I501" t="s">
        <v>883</v>
      </c>
      <c r="J501" t="s">
        <v>751</v>
      </c>
      <c r="K501" t="str">
        <f>SpaceTypesTable[[#This Row],[Lighting Standard]]&amp;SpaceTypesTable[[#This Row],[Lighting Primary Space Type]]&amp;SpaceTypesTable[[#This Row],[Lighting Secondary Space Type]]</f>
        <v>ASHRAE 90.1-2007Dressing/Locker/Fitting RoomGeneral</v>
      </c>
      <c r="N501">
        <f>VLOOKUP(SpaceTypesTable[[#This Row],[LookupColumn]],InteriorLightingTable[],5,FALSE)</f>
        <v>0.6</v>
      </c>
      <c r="Q501">
        <v>0</v>
      </c>
      <c r="R501">
        <v>0.7</v>
      </c>
      <c r="S501">
        <v>0.2</v>
      </c>
      <c r="T501" t="s">
        <v>1946</v>
      </c>
      <c r="U501" t="s">
        <v>943</v>
      </c>
      <c r="V501" t="s">
        <v>768</v>
      </c>
      <c r="W501" t="s">
        <v>918</v>
      </c>
      <c r="X501" s="70" t="str">
        <f>SpaceTypesTable[[#This Row],[Ventilation Standard]]&amp;SpaceTypesTable[[#This Row],[Ventilation Primary Space Type]]&amp;SpaceTypesTable[[#This Row],[Ventilation Secondary Space Type]]</f>
        <v>GGHC v2.2Health CareLockers</v>
      </c>
      <c r="Y501">
        <f>VLOOKUP(SpaceTypesTable[[#This Row],[Lookup]],VentilationStandardsTable[],6,FALSE)</f>
        <v>0.15</v>
      </c>
      <c r="Z501">
        <f>VLOOKUP(SpaceTypesTable[[#This Row],[Lookup]],VentilationStandardsTable[],5,FALSE)</f>
        <v>0</v>
      </c>
      <c r="AA501">
        <f>VLOOKUP(SpaceTypesTable[[#This Row],[Lookup]],VentilationStandardsTable[],7,FALSE)</f>
        <v>0</v>
      </c>
      <c r="AB501">
        <v>13.94</v>
      </c>
      <c r="AC501" t="s">
        <v>1981</v>
      </c>
      <c r="AD501" t="s">
        <v>1988</v>
      </c>
      <c r="AE501">
        <v>4.4600000000000001E-2</v>
      </c>
      <c r="AF501" t="s">
        <v>2006</v>
      </c>
      <c r="AH501" t="s">
        <v>997</v>
      </c>
      <c r="AI501" t="s">
        <v>997</v>
      </c>
      <c r="AJ501" t="s">
        <v>997</v>
      </c>
      <c r="AL501">
        <v>2.19</v>
      </c>
      <c r="AM501">
        <v>0</v>
      </c>
      <c r="AN501">
        <v>0.5</v>
      </c>
      <c r="AO501">
        <v>0</v>
      </c>
      <c r="AP501" t="s">
        <v>1925</v>
      </c>
      <c r="AQ501" t="s">
        <v>2031</v>
      </c>
      <c r="AR501" t="s">
        <v>2045</v>
      </c>
      <c r="AU501" t="str">
        <f>IF(SpaceTypesTable[[#This Row],[Peak Flow Rate (gal/h)]]=0,"",SpaceTypesTable[[#This Row],[Peak Flow Rate (gal/h)]]/SpaceTypesTable[[#This Row],[area (ft^2)]])</f>
        <v/>
      </c>
      <c r="BE501" t="str">
        <f t="shared" si="44"/>
        <v/>
      </c>
    </row>
    <row r="502" spans="1:57">
      <c r="C502" t="s">
        <v>2213</v>
      </c>
      <c r="D502" t="s">
        <v>790</v>
      </c>
      <c r="E502" t="s">
        <v>793</v>
      </c>
      <c r="F502" t="s">
        <v>812</v>
      </c>
      <c r="G502" t="s">
        <v>1040</v>
      </c>
      <c r="H502" t="s">
        <v>2195</v>
      </c>
      <c r="I502" t="s">
        <v>2424</v>
      </c>
      <c r="J502" t="s">
        <v>751</v>
      </c>
      <c r="K502" t="str">
        <f>SpaceTypesTable[[#This Row],[Lighting Standard]]&amp;SpaceTypesTable[[#This Row],[Lighting Primary Space Type]]&amp;SpaceTypesTable[[#This Row],[Lighting Secondary Space Type]]</f>
        <v>ASHRAE 90.1-2010Locker RoomGeneral</v>
      </c>
      <c r="N502">
        <f>VLOOKUP(SpaceTypesTable[[#This Row],[LookupColumn]],InteriorLightingTable[],5,FALSE)</f>
        <v>0.75</v>
      </c>
      <c r="Q502">
        <v>0</v>
      </c>
      <c r="R502">
        <v>0.7</v>
      </c>
      <c r="S502">
        <v>0.2</v>
      </c>
      <c r="T502" t="s">
        <v>1946</v>
      </c>
      <c r="U502" t="s">
        <v>943</v>
      </c>
      <c r="V502" t="s">
        <v>768</v>
      </c>
      <c r="W502" t="s">
        <v>918</v>
      </c>
      <c r="X502" s="70" t="str">
        <f>SpaceTypesTable[[#This Row],[Ventilation Standard]]&amp;SpaceTypesTable[[#This Row],[Ventilation Primary Space Type]]&amp;SpaceTypesTable[[#This Row],[Ventilation Secondary Space Type]]</f>
        <v>GGHC v2.2Health CareLockers</v>
      </c>
      <c r="Y502">
        <f>VLOOKUP(SpaceTypesTable[[#This Row],[Lookup]],VentilationStandardsTable[],6,FALSE)</f>
        <v>0.15</v>
      </c>
      <c r="Z502">
        <f>VLOOKUP(SpaceTypesTable[[#This Row],[Lookup]],VentilationStandardsTable[],5,FALSE)</f>
        <v>0</v>
      </c>
      <c r="AA502">
        <f>VLOOKUP(SpaceTypesTable[[#This Row],[Lookup]],VentilationStandardsTable[],7,FALSE)</f>
        <v>0</v>
      </c>
      <c r="AB502">
        <v>13.94</v>
      </c>
      <c r="AC502" t="s">
        <v>1981</v>
      </c>
      <c r="AD502" t="s">
        <v>1988</v>
      </c>
      <c r="AE502">
        <v>4.4600000000000001E-2</v>
      </c>
      <c r="AF502" t="s">
        <v>2006</v>
      </c>
      <c r="AH502" t="s">
        <v>997</v>
      </c>
      <c r="AI502" t="s">
        <v>997</v>
      </c>
      <c r="AJ502" t="s">
        <v>997</v>
      </c>
      <c r="AL502">
        <v>2.19</v>
      </c>
      <c r="AM502">
        <v>0</v>
      </c>
      <c r="AN502">
        <v>0.5</v>
      </c>
      <c r="AO502">
        <v>0</v>
      </c>
      <c r="AP502" t="s">
        <v>1925</v>
      </c>
      <c r="AQ502" t="s">
        <v>2031</v>
      </c>
      <c r="AR502" t="s">
        <v>2045</v>
      </c>
      <c r="AU502" t="s">
        <v>997</v>
      </c>
      <c r="BE502" t="s">
        <v>997</v>
      </c>
    </row>
    <row r="503" spans="1:57">
      <c r="A503" t="s">
        <v>349</v>
      </c>
      <c r="B503">
        <v>499</v>
      </c>
      <c r="C503" t="s">
        <v>2144</v>
      </c>
      <c r="D503" t="s">
        <v>790</v>
      </c>
      <c r="E503" t="s">
        <v>793</v>
      </c>
      <c r="F503" t="s">
        <v>855</v>
      </c>
      <c r="G503" t="s">
        <v>1037</v>
      </c>
      <c r="K503" t="str">
        <f>SpaceTypesTable[[#This Row],[Lighting Standard]]&amp;SpaceTypesTable[[#This Row],[Lighting Primary Space Type]]&amp;SpaceTypesTable[[#This Row],[Lighting Secondary Space Type]]</f>
        <v/>
      </c>
      <c r="N503">
        <v>0.9</v>
      </c>
      <c r="Q503">
        <v>0</v>
      </c>
      <c r="R503">
        <v>0.7</v>
      </c>
      <c r="S503">
        <v>0.2</v>
      </c>
      <c r="T503" t="s">
        <v>1946</v>
      </c>
      <c r="U503" t="s">
        <v>636</v>
      </c>
      <c r="V503" t="s">
        <v>944</v>
      </c>
      <c r="W503" t="s">
        <v>560</v>
      </c>
      <c r="X503" s="70" t="str">
        <f>SpaceTypesTable[[#This Row],[Ventilation Standard]]&amp;SpaceTypesTable[[#This Row],[Ventilation Primary Space Type]]&amp;SpaceTypesTable[[#This Row],[Ventilation Secondary Space Type]]</f>
        <v>ASHRAE 62.1-1999Hotels, Motels, Resorts, DormitoriesLobbies</v>
      </c>
      <c r="Y503">
        <f>VLOOKUP(SpaceTypesTable[[#This Row],[Lookup]],VentilationStandardsTable[],6,FALSE)</f>
        <v>0</v>
      </c>
      <c r="Z503">
        <f>VLOOKUP(SpaceTypesTable[[#This Row],[Lookup]],VentilationStandardsTable[],5,FALSE)</f>
        <v>15</v>
      </c>
      <c r="AA503">
        <f>VLOOKUP(SpaceTypesTable[[#This Row],[Lookup]],VentilationStandardsTable[],7,FALSE)</f>
        <v>0</v>
      </c>
      <c r="AB503">
        <v>13.94</v>
      </c>
      <c r="AC503" t="s">
        <v>1981</v>
      </c>
      <c r="AD503" t="s">
        <v>1988</v>
      </c>
      <c r="AE503">
        <v>0.22320000000000001</v>
      </c>
      <c r="AF503" t="s">
        <v>2006</v>
      </c>
      <c r="AH503" t="s">
        <v>997</v>
      </c>
      <c r="AI503" t="s">
        <v>997</v>
      </c>
      <c r="AJ503" t="s">
        <v>997</v>
      </c>
      <c r="AL503">
        <v>3.0000000000000004</v>
      </c>
      <c r="AM503">
        <v>0</v>
      </c>
      <c r="AN503">
        <v>0.5</v>
      </c>
      <c r="AO503">
        <v>0</v>
      </c>
      <c r="AP503" t="s">
        <v>1925</v>
      </c>
      <c r="AQ503" t="s">
        <v>2031</v>
      </c>
      <c r="AR503" t="s">
        <v>2045</v>
      </c>
      <c r="AU503" t="str">
        <f>IF(SpaceTypesTable[[#This Row],[Peak Flow Rate (gal/h)]]=0,"",SpaceTypesTable[[#This Row],[Peak Flow Rate (gal/h)]]/SpaceTypesTable[[#This Row],[area (ft^2)]])</f>
        <v/>
      </c>
      <c r="BE503" t="str">
        <f t="shared" ref="BE503:BE508" si="45">IF(ISBLANK(BD503),"",BD503/(BA503/AZ503))</f>
        <v/>
      </c>
    </row>
    <row r="504" spans="1:57">
      <c r="A504" t="s">
        <v>302</v>
      </c>
      <c r="B504">
        <v>165</v>
      </c>
      <c r="C504" t="s">
        <v>2145</v>
      </c>
      <c r="D504" t="s">
        <v>790</v>
      </c>
      <c r="E504" t="s">
        <v>793</v>
      </c>
      <c r="F504" t="s">
        <v>855</v>
      </c>
      <c r="G504" t="s">
        <v>1037</v>
      </c>
      <c r="H504" t="s">
        <v>745</v>
      </c>
      <c r="I504" t="s">
        <v>879</v>
      </c>
      <c r="J504" t="s">
        <v>868</v>
      </c>
      <c r="K504" t="str">
        <f>SpaceTypesTable[[#This Row],[Lighting Standard]]&amp;SpaceTypesTable[[#This Row],[Lighting Primary Space Type]]&amp;SpaceTypesTable[[#This Row],[Lighting Secondary Space Type]]</f>
        <v>ASHRAE 90.1-2004Lounge/RecreationFor Hospital</v>
      </c>
      <c r="N504">
        <f>VLOOKUP(SpaceTypesTable[[#This Row],[LookupColumn]],InteriorLightingTable[],5,FALSE)</f>
        <v>0.8</v>
      </c>
      <c r="Q504">
        <v>0</v>
      </c>
      <c r="R504">
        <v>0.7</v>
      </c>
      <c r="S504">
        <v>0.2</v>
      </c>
      <c r="T504" t="s">
        <v>1946</v>
      </c>
      <c r="U504" t="s">
        <v>636</v>
      </c>
      <c r="V504" t="s">
        <v>944</v>
      </c>
      <c r="W504" t="s">
        <v>560</v>
      </c>
      <c r="X504" s="70" t="str">
        <f>SpaceTypesTable[[#This Row],[Ventilation Standard]]&amp;SpaceTypesTable[[#This Row],[Ventilation Primary Space Type]]&amp;SpaceTypesTable[[#This Row],[Ventilation Secondary Space Type]]</f>
        <v>ASHRAE 62.1-1999Hotels, Motels, Resorts, DormitoriesLobbies</v>
      </c>
      <c r="Y504">
        <f>VLOOKUP(SpaceTypesTable[[#This Row],[Lookup]],VentilationStandardsTable[],6,FALSE)</f>
        <v>0</v>
      </c>
      <c r="Z504">
        <f>VLOOKUP(SpaceTypesTable[[#This Row],[Lookup]],VentilationStandardsTable[],5,FALSE)</f>
        <v>15</v>
      </c>
      <c r="AA504">
        <f>VLOOKUP(SpaceTypesTable[[#This Row],[Lookup]],VentilationStandardsTable[],7,FALSE)</f>
        <v>0</v>
      </c>
      <c r="AB504">
        <v>13.94</v>
      </c>
      <c r="AC504" t="s">
        <v>1981</v>
      </c>
      <c r="AD504" t="s">
        <v>1988</v>
      </c>
      <c r="AE504">
        <v>5.9499999999999997E-2</v>
      </c>
      <c r="AF504" t="s">
        <v>2006</v>
      </c>
      <c r="AH504" t="s">
        <v>997</v>
      </c>
      <c r="AI504" t="s">
        <v>997</v>
      </c>
      <c r="AJ504" t="s">
        <v>997</v>
      </c>
      <c r="AL504">
        <v>3.0000000000000004</v>
      </c>
      <c r="AM504">
        <v>0</v>
      </c>
      <c r="AN504">
        <v>0.5</v>
      </c>
      <c r="AO504">
        <v>0</v>
      </c>
      <c r="AP504" t="s">
        <v>1925</v>
      </c>
      <c r="AQ504" t="s">
        <v>2031</v>
      </c>
      <c r="AR504" t="s">
        <v>2045</v>
      </c>
      <c r="AU504" t="str">
        <f>IF(SpaceTypesTable[[#This Row],[Peak Flow Rate (gal/h)]]=0,"",SpaceTypesTable[[#This Row],[Peak Flow Rate (gal/h)]]/SpaceTypesTable[[#This Row],[area (ft^2)]])</f>
        <v/>
      </c>
      <c r="BE504" t="str">
        <f t="shared" si="45"/>
        <v/>
      </c>
    </row>
    <row r="505" spans="1:57">
      <c r="A505" t="s">
        <v>212</v>
      </c>
      <c r="B505">
        <v>468</v>
      </c>
      <c r="C505" t="s">
        <v>2146</v>
      </c>
      <c r="D505" t="s">
        <v>791</v>
      </c>
      <c r="E505" t="s">
        <v>793</v>
      </c>
      <c r="F505" t="s">
        <v>855</v>
      </c>
      <c r="G505" t="s">
        <v>1037</v>
      </c>
      <c r="H505" t="s">
        <v>987</v>
      </c>
      <c r="I505" t="s">
        <v>879</v>
      </c>
      <c r="J505" t="s">
        <v>868</v>
      </c>
      <c r="K505" t="str">
        <f>SpaceTypesTable[[#This Row],[Lighting Standard]]&amp;SpaceTypesTable[[#This Row],[Lighting Primary Space Type]]&amp;SpaceTypesTable[[#This Row],[Lighting Secondary Space Type]]</f>
        <v>ASHRAE 189.1-2009Lounge/RecreationFor Hospital</v>
      </c>
      <c r="N505">
        <f>VLOOKUP(SpaceTypesTable[[#This Row],[LookupColumn]],InteriorLightingTable[],5,FALSE)</f>
        <v>0.72000000000000008</v>
      </c>
      <c r="Q505">
        <v>0</v>
      </c>
      <c r="R505">
        <v>0.7</v>
      </c>
      <c r="S505">
        <v>0.2</v>
      </c>
      <c r="T505" t="s">
        <v>1946</v>
      </c>
      <c r="U505" t="s">
        <v>636</v>
      </c>
      <c r="V505" t="s">
        <v>944</v>
      </c>
      <c r="W505" t="s">
        <v>560</v>
      </c>
      <c r="X505" s="70" t="str">
        <f>SpaceTypesTable[[#This Row],[Ventilation Standard]]&amp;SpaceTypesTable[[#This Row],[Ventilation Primary Space Type]]&amp;SpaceTypesTable[[#This Row],[Ventilation Secondary Space Type]]</f>
        <v>ASHRAE 62.1-1999Hotels, Motels, Resorts, DormitoriesLobbies</v>
      </c>
      <c r="Y505">
        <f>VLOOKUP(SpaceTypesTable[[#This Row],[Lookup]],VentilationStandardsTable[],6,FALSE)</f>
        <v>0</v>
      </c>
      <c r="Z505">
        <f>VLOOKUP(SpaceTypesTable[[#This Row],[Lookup]],VentilationStandardsTable[],5,FALSE)</f>
        <v>15</v>
      </c>
      <c r="AA505">
        <f>VLOOKUP(SpaceTypesTable[[#This Row],[Lookup]],VentilationStandardsTable[],7,FALSE)</f>
        <v>0</v>
      </c>
      <c r="AB505">
        <v>13.94</v>
      </c>
      <c r="AC505" t="s">
        <v>1981</v>
      </c>
      <c r="AD505" t="s">
        <v>1988</v>
      </c>
      <c r="AE505">
        <v>5.9499999999999997E-2</v>
      </c>
      <c r="AF505" t="s">
        <v>2006</v>
      </c>
      <c r="AH505" t="s">
        <v>997</v>
      </c>
      <c r="AI505" t="s">
        <v>997</v>
      </c>
      <c r="AJ505" t="s">
        <v>997</v>
      </c>
      <c r="AL505">
        <v>2.19</v>
      </c>
      <c r="AM505">
        <v>0</v>
      </c>
      <c r="AN505">
        <v>0.5</v>
      </c>
      <c r="AO505">
        <v>0</v>
      </c>
      <c r="AP505" t="s">
        <v>1925</v>
      </c>
      <c r="AQ505" t="s">
        <v>2031</v>
      </c>
      <c r="AR505" t="s">
        <v>2045</v>
      </c>
      <c r="AU505" t="str">
        <f>IF(SpaceTypesTable[[#This Row],[Peak Flow Rate (gal/h)]]=0,"",SpaceTypesTable[[#This Row],[Peak Flow Rate (gal/h)]]/SpaceTypesTable[[#This Row],[area (ft^2)]])</f>
        <v/>
      </c>
      <c r="BE505" t="str">
        <f t="shared" si="45"/>
        <v/>
      </c>
    </row>
    <row r="506" spans="1:57">
      <c r="A506" t="s">
        <v>298</v>
      </c>
      <c r="B506">
        <v>441</v>
      </c>
      <c r="C506" t="s">
        <v>2146</v>
      </c>
      <c r="D506" t="s">
        <v>792</v>
      </c>
      <c r="E506" t="s">
        <v>793</v>
      </c>
      <c r="F506" t="s">
        <v>855</v>
      </c>
      <c r="G506" t="s">
        <v>1037</v>
      </c>
      <c r="H506" t="s">
        <v>987</v>
      </c>
      <c r="I506" t="s">
        <v>879</v>
      </c>
      <c r="J506" t="s">
        <v>868</v>
      </c>
      <c r="K506" t="str">
        <f>SpaceTypesTable[[#This Row],[Lighting Standard]]&amp;SpaceTypesTable[[#This Row],[Lighting Primary Space Type]]&amp;SpaceTypesTable[[#This Row],[Lighting Secondary Space Type]]</f>
        <v>ASHRAE 189.1-2009Lounge/RecreationFor Hospital</v>
      </c>
      <c r="N506">
        <f>VLOOKUP(SpaceTypesTable[[#This Row],[LookupColumn]],InteriorLightingTable[],5,FALSE)</f>
        <v>0.72000000000000008</v>
      </c>
      <c r="Q506">
        <v>0</v>
      </c>
      <c r="R506">
        <v>0.7</v>
      </c>
      <c r="S506">
        <v>0.2</v>
      </c>
      <c r="T506" t="s">
        <v>1946</v>
      </c>
      <c r="U506" t="s">
        <v>636</v>
      </c>
      <c r="V506" t="s">
        <v>944</v>
      </c>
      <c r="W506" t="s">
        <v>560</v>
      </c>
      <c r="X506" s="70" t="str">
        <f>SpaceTypesTable[[#This Row],[Ventilation Standard]]&amp;SpaceTypesTable[[#This Row],[Ventilation Primary Space Type]]&amp;SpaceTypesTable[[#This Row],[Ventilation Secondary Space Type]]</f>
        <v>ASHRAE 62.1-1999Hotels, Motels, Resorts, DormitoriesLobbies</v>
      </c>
      <c r="Y506">
        <f>VLOOKUP(SpaceTypesTable[[#This Row],[Lookup]],VentilationStandardsTable[],6,FALSE)</f>
        <v>0</v>
      </c>
      <c r="Z506">
        <f>VLOOKUP(SpaceTypesTable[[#This Row],[Lookup]],VentilationStandardsTable[],5,FALSE)</f>
        <v>15</v>
      </c>
      <c r="AA506">
        <f>VLOOKUP(SpaceTypesTable[[#This Row],[Lookup]],VentilationStandardsTable[],7,FALSE)</f>
        <v>0</v>
      </c>
      <c r="AB506">
        <v>13.94</v>
      </c>
      <c r="AC506" t="s">
        <v>1981</v>
      </c>
      <c r="AD506" t="s">
        <v>1988</v>
      </c>
      <c r="AE506">
        <v>4.4600000000000001E-2</v>
      </c>
      <c r="AF506" t="s">
        <v>2006</v>
      </c>
      <c r="AH506" t="s">
        <v>997</v>
      </c>
      <c r="AI506" t="s">
        <v>997</v>
      </c>
      <c r="AJ506" t="s">
        <v>997</v>
      </c>
      <c r="AL506">
        <v>2.19</v>
      </c>
      <c r="AM506">
        <v>0</v>
      </c>
      <c r="AN506">
        <v>0.5</v>
      </c>
      <c r="AO506">
        <v>0</v>
      </c>
      <c r="AP506" t="s">
        <v>1925</v>
      </c>
      <c r="AQ506" t="s">
        <v>2031</v>
      </c>
      <c r="AR506" t="s">
        <v>2045</v>
      </c>
      <c r="AU506" t="str">
        <f>IF(SpaceTypesTable[[#This Row],[Peak Flow Rate (gal/h)]]=0,"",SpaceTypesTable[[#This Row],[Peak Flow Rate (gal/h)]]/SpaceTypesTable[[#This Row],[area (ft^2)]])</f>
        <v/>
      </c>
      <c r="BE506" t="str">
        <f t="shared" si="45"/>
        <v/>
      </c>
    </row>
    <row r="507" spans="1:57">
      <c r="A507" t="s">
        <v>347</v>
      </c>
      <c r="B507">
        <v>319</v>
      </c>
      <c r="C507" t="s">
        <v>2143</v>
      </c>
      <c r="D507" t="s">
        <v>790</v>
      </c>
      <c r="E507" t="s">
        <v>793</v>
      </c>
      <c r="F507" t="s">
        <v>855</v>
      </c>
      <c r="G507" t="s">
        <v>1037</v>
      </c>
      <c r="K507" t="str">
        <f>SpaceTypesTable[[#This Row],[Lighting Standard]]&amp;SpaceTypesTable[[#This Row],[Lighting Primary Space Type]]&amp;SpaceTypesTable[[#This Row],[Lighting Secondary Space Type]]</f>
        <v/>
      </c>
      <c r="N507">
        <v>0.9</v>
      </c>
      <c r="Q507">
        <v>0</v>
      </c>
      <c r="R507">
        <v>0.7</v>
      </c>
      <c r="S507">
        <v>0.2</v>
      </c>
      <c r="T507" t="s">
        <v>1946</v>
      </c>
      <c r="U507" t="s">
        <v>636</v>
      </c>
      <c r="V507" t="s">
        <v>944</v>
      </c>
      <c r="W507" t="s">
        <v>560</v>
      </c>
      <c r="X507" s="70" t="str">
        <f>SpaceTypesTable[[#This Row],[Ventilation Standard]]&amp;SpaceTypesTable[[#This Row],[Ventilation Primary Space Type]]&amp;SpaceTypesTable[[#This Row],[Ventilation Secondary Space Type]]</f>
        <v>ASHRAE 62.1-1999Hotels, Motels, Resorts, DormitoriesLobbies</v>
      </c>
      <c r="Y507">
        <f>VLOOKUP(SpaceTypesTable[[#This Row],[Lookup]],VentilationStandardsTable[],6,FALSE)</f>
        <v>0</v>
      </c>
      <c r="Z507">
        <f>VLOOKUP(SpaceTypesTable[[#This Row],[Lookup]],VentilationStandardsTable[],5,FALSE)</f>
        <v>15</v>
      </c>
      <c r="AA507">
        <f>VLOOKUP(SpaceTypesTable[[#This Row],[Lookup]],VentilationStandardsTable[],7,FALSE)</f>
        <v>0</v>
      </c>
      <c r="AB507">
        <v>13.94</v>
      </c>
      <c r="AC507" t="s">
        <v>1981</v>
      </c>
      <c r="AD507" t="s">
        <v>1988</v>
      </c>
      <c r="AE507">
        <v>0.22320000000000001</v>
      </c>
      <c r="AF507" t="s">
        <v>2006</v>
      </c>
      <c r="AH507" t="s">
        <v>997</v>
      </c>
      <c r="AI507" t="s">
        <v>997</v>
      </c>
      <c r="AJ507" t="s">
        <v>997</v>
      </c>
      <c r="AL507">
        <v>3.0000000000000004</v>
      </c>
      <c r="AM507">
        <v>0</v>
      </c>
      <c r="AN507">
        <v>0.5</v>
      </c>
      <c r="AO507">
        <v>0</v>
      </c>
      <c r="AP507" t="s">
        <v>1925</v>
      </c>
      <c r="AQ507" t="s">
        <v>2031</v>
      </c>
      <c r="AR507" t="s">
        <v>2045</v>
      </c>
      <c r="AU507" t="str">
        <f>IF(SpaceTypesTable[[#This Row],[Peak Flow Rate (gal/h)]]=0,"",SpaceTypesTable[[#This Row],[Peak Flow Rate (gal/h)]]/SpaceTypesTable[[#This Row],[area (ft^2)]])</f>
        <v/>
      </c>
      <c r="BE507" t="str">
        <f t="shared" si="45"/>
        <v/>
      </c>
    </row>
    <row r="508" spans="1:57">
      <c r="C508" t="s">
        <v>2147</v>
      </c>
      <c r="D508" t="s">
        <v>790</v>
      </c>
      <c r="E508" t="s">
        <v>793</v>
      </c>
      <c r="F508" t="s">
        <v>855</v>
      </c>
      <c r="G508" t="s">
        <v>1037</v>
      </c>
      <c r="H508" t="s">
        <v>746</v>
      </c>
      <c r="I508" t="s">
        <v>879</v>
      </c>
      <c r="J508" t="s">
        <v>868</v>
      </c>
      <c r="K508" t="str">
        <f>SpaceTypesTable[[#This Row],[Lighting Standard]]&amp;SpaceTypesTable[[#This Row],[Lighting Primary Space Type]]&amp;SpaceTypesTable[[#This Row],[Lighting Secondary Space Type]]</f>
        <v>ASHRAE 90.1-2007Lounge/RecreationFor Hospital</v>
      </c>
      <c r="N508">
        <f>VLOOKUP(SpaceTypesTable[[#This Row],[LookupColumn]],InteriorLightingTable[],5,FALSE)</f>
        <v>0.8</v>
      </c>
      <c r="Q508">
        <v>0</v>
      </c>
      <c r="R508">
        <v>0.7</v>
      </c>
      <c r="S508">
        <v>0.2</v>
      </c>
      <c r="T508" t="s">
        <v>1946</v>
      </c>
      <c r="U508" t="s">
        <v>637</v>
      </c>
      <c r="V508" t="s">
        <v>944</v>
      </c>
      <c r="W508" t="s">
        <v>1874</v>
      </c>
      <c r="X508" s="70" t="str">
        <f>SpaceTypesTable[[#This Row],[Ventilation Standard]]&amp;SpaceTypesTable[[#This Row],[Ventilation Primary Space Type]]&amp;SpaceTypesTable[[#This Row],[Ventilation Secondary Space Type]]</f>
        <v>ASHRAE 62.1-2004Hotels, Motels, Resorts, DormitoriesLobbies/prefunction</v>
      </c>
      <c r="Y508">
        <f>VLOOKUP(SpaceTypesTable[[#This Row],[Lookup]],VentilationStandardsTable[],6,FALSE)</f>
        <v>0.06</v>
      </c>
      <c r="Z508">
        <f>VLOOKUP(SpaceTypesTable[[#This Row],[Lookup]],VentilationStandardsTable[],5,FALSE)</f>
        <v>7.5</v>
      </c>
      <c r="AA508">
        <f>VLOOKUP(SpaceTypesTable[[#This Row],[Lookup]],VentilationStandardsTable[],7,FALSE)</f>
        <v>0</v>
      </c>
      <c r="AB508">
        <v>13.94</v>
      </c>
      <c r="AC508" t="s">
        <v>1981</v>
      </c>
      <c r="AD508" t="s">
        <v>1988</v>
      </c>
      <c r="AE508">
        <v>4.4600000000000001E-2</v>
      </c>
      <c r="AF508" t="s">
        <v>2006</v>
      </c>
      <c r="AH508" t="s">
        <v>997</v>
      </c>
      <c r="AI508" t="s">
        <v>997</v>
      </c>
      <c r="AJ508" t="s">
        <v>997</v>
      </c>
      <c r="AL508">
        <v>2.19</v>
      </c>
      <c r="AM508">
        <v>0</v>
      </c>
      <c r="AN508">
        <v>0.5</v>
      </c>
      <c r="AO508">
        <v>0</v>
      </c>
      <c r="AP508" t="s">
        <v>1925</v>
      </c>
      <c r="AQ508" t="s">
        <v>2031</v>
      </c>
      <c r="AR508" t="s">
        <v>2045</v>
      </c>
      <c r="AU508" t="str">
        <f>IF(SpaceTypesTable[[#This Row],[Peak Flow Rate (gal/h)]]=0,"",SpaceTypesTable[[#This Row],[Peak Flow Rate (gal/h)]]/SpaceTypesTable[[#This Row],[area (ft^2)]])</f>
        <v/>
      </c>
      <c r="BE508" t="str">
        <f t="shared" si="45"/>
        <v/>
      </c>
    </row>
    <row r="509" spans="1:57">
      <c r="C509" t="s">
        <v>2213</v>
      </c>
      <c r="D509" t="s">
        <v>790</v>
      </c>
      <c r="E509" t="s">
        <v>793</v>
      </c>
      <c r="F509" t="s">
        <v>855</v>
      </c>
      <c r="G509" t="s">
        <v>1037</v>
      </c>
      <c r="H509" t="s">
        <v>2195</v>
      </c>
      <c r="I509" t="s">
        <v>879</v>
      </c>
      <c r="J509" t="s">
        <v>868</v>
      </c>
      <c r="K509" t="str">
        <f>SpaceTypesTable[[#This Row],[Lighting Standard]]&amp;SpaceTypesTable[[#This Row],[Lighting Primary Space Type]]&amp;SpaceTypesTable[[#This Row],[Lighting Secondary Space Type]]</f>
        <v>ASHRAE 90.1-2010Lounge/RecreationFor Hospital</v>
      </c>
      <c r="N509">
        <f>VLOOKUP(SpaceTypesTable[[#This Row],[LookupColumn]],InteriorLightingTable[],5,FALSE)</f>
        <v>1.07</v>
      </c>
      <c r="Q509">
        <v>0</v>
      </c>
      <c r="R509">
        <v>0.7</v>
      </c>
      <c r="S509">
        <v>0.2</v>
      </c>
      <c r="T509" t="s">
        <v>1946</v>
      </c>
      <c r="U509" t="s">
        <v>638</v>
      </c>
      <c r="V509" t="s">
        <v>944</v>
      </c>
      <c r="W509" t="s">
        <v>1874</v>
      </c>
      <c r="X509" s="70" t="str">
        <f>SpaceTypesTable[[#This Row],[Ventilation Standard]]&amp;SpaceTypesTable[[#This Row],[Ventilation Primary Space Type]]&amp;SpaceTypesTable[[#This Row],[Ventilation Secondary Space Type]]</f>
        <v>ASHRAE 62.1-2007Hotels, Motels, Resorts, DormitoriesLobbies/prefunction</v>
      </c>
      <c r="Y509">
        <f>VLOOKUP(SpaceTypesTable[[#This Row],[Lookup]],VentilationStandardsTable[],6,FALSE)</f>
        <v>0.06</v>
      </c>
      <c r="Z509">
        <f>VLOOKUP(SpaceTypesTable[[#This Row],[Lookup]],VentilationStandardsTable[],5,FALSE)</f>
        <v>7.5</v>
      </c>
      <c r="AA509">
        <f>VLOOKUP(SpaceTypesTable[[#This Row],[Lookup]],VentilationStandardsTable[],7,FALSE)</f>
        <v>0</v>
      </c>
      <c r="AB509">
        <v>13.94</v>
      </c>
      <c r="AC509" t="s">
        <v>1981</v>
      </c>
      <c r="AD509" t="s">
        <v>1988</v>
      </c>
      <c r="AE509">
        <v>4.4600000000000001E-2</v>
      </c>
      <c r="AF509" t="s">
        <v>2006</v>
      </c>
      <c r="AH509" t="s">
        <v>997</v>
      </c>
      <c r="AI509" t="s">
        <v>997</v>
      </c>
      <c r="AJ509" t="s">
        <v>997</v>
      </c>
      <c r="AL509">
        <v>2.19</v>
      </c>
      <c r="AM509">
        <v>0</v>
      </c>
      <c r="AN509">
        <v>0.5</v>
      </c>
      <c r="AO509">
        <v>0</v>
      </c>
      <c r="AP509" t="s">
        <v>1925</v>
      </c>
      <c r="AQ509" t="s">
        <v>2031</v>
      </c>
      <c r="AR509" t="s">
        <v>2045</v>
      </c>
      <c r="AU509" t="s">
        <v>997</v>
      </c>
      <c r="BE509" t="s">
        <v>997</v>
      </c>
    </row>
    <row r="510" spans="1:57">
      <c r="A510" t="s">
        <v>517</v>
      </c>
      <c r="B510">
        <v>224</v>
      </c>
      <c r="C510" t="s">
        <v>2144</v>
      </c>
      <c r="D510" t="s">
        <v>790</v>
      </c>
      <c r="E510" t="s">
        <v>798</v>
      </c>
      <c r="F510" t="s">
        <v>809</v>
      </c>
      <c r="G510" t="s">
        <v>1038</v>
      </c>
      <c r="K510" t="str">
        <f>SpaceTypesTable[[#This Row],[Lighting Standard]]&amp;SpaceTypesTable[[#This Row],[Lighting Primary Space Type]]&amp;SpaceTypesTable[[#This Row],[Lighting Secondary Space Type]]</f>
        <v/>
      </c>
      <c r="N510">
        <v>0.80000000000000016</v>
      </c>
      <c r="Q510">
        <v>0</v>
      </c>
      <c r="R510">
        <v>0.7</v>
      </c>
      <c r="S510">
        <v>0.2</v>
      </c>
      <c r="T510" t="s">
        <v>1939</v>
      </c>
      <c r="U510" t="s">
        <v>636</v>
      </c>
      <c r="V510" t="s">
        <v>569</v>
      </c>
      <c r="W510" t="s">
        <v>570</v>
      </c>
      <c r="X510" s="70" t="str">
        <f>SpaceTypesTable[[#This Row],[Ventilation Standard]]&amp;SpaceTypesTable[[#This Row],[Ventilation Primary Space Type]]&amp;SpaceTypesTable[[#This Row],[Ventilation Secondary Space Type]]</f>
        <v>ASHRAE 62.1-1999Public SpacesCorridors and utilities</v>
      </c>
      <c r="Y510">
        <f>VLOOKUP(SpaceTypesTable[[#This Row],[Lookup]],VentilationStandardsTable[],6,FALSE)</f>
        <v>0.05</v>
      </c>
      <c r="Z510">
        <f>VLOOKUP(SpaceTypesTable[[#This Row],[Lookup]],VentilationStandardsTable[],5,FALSE)</f>
        <v>0</v>
      </c>
      <c r="AA510">
        <f>VLOOKUP(SpaceTypesTable[[#This Row],[Lookup]],VentilationStandardsTable[],7,FALSE)</f>
        <v>0</v>
      </c>
      <c r="AB510">
        <v>0</v>
      </c>
      <c r="AC510" t="s">
        <v>1991</v>
      </c>
      <c r="AD510" t="s">
        <v>1992</v>
      </c>
      <c r="AE510">
        <v>0.22320000000000001</v>
      </c>
      <c r="AF510" t="s">
        <v>2001</v>
      </c>
      <c r="AH510" t="s">
        <v>997</v>
      </c>
      <c r="AI510" t="s">
        <v>997</v>
      </c>
      <c r="AJ510" t="s">
        <v>997</v>
      </c>
      <c r="AL510">
        <v>0.5</v>
      </c>
      <c r="AM510">
        <v>0</v>
      </c>
      <c r="AN510">
        <v>0.5</v>
      </c>
      <c r="AO510">
        <v>0</v>
      </c>
      <c r="AP510" t="s">
        <v>2060</v>
      </c>
      <c r="AQ510" t="s">
        <v>2027</v>
      </c>
      <c r="AR510" t="s">
        <v>2041</v>
      </c>
      <c r="AU510" t="str">
        <f>IF(SpaceTypesTable[[#This Row],[Peak Flow Rate (gal/h)]]=0,"",SpaceTypesTable[[#This Row],[Peak Flow Rate (gal/h)]]/SpaceTypesTable[[#This Row],[area (ft^2)]])</f>
        <v/>
      </c>
      <c r="BE510" t="str">
        <f t="shared" ref="BE510:BE533" si="46">IF(ISBLANK(BD510),"",BD510/(BA510/AZ510))</f>
        <v/>
      </c>
    </row>
    <row r="511" spans="1:57">
      <c r="A511" t="s">
        <v>262</v>
      </c>
      <c r="B511">
        <v>14</v>
      </c>
      <c r="C511" t="s">
        <v>2145</v>
      </c>
      <c r="D511" t="s">
        <v>790</v>
      </c>
      <c r="E511" t="s">
        <v>798</v>
      </c>
      <c r="F511" t="s">
        <v>809</v>
      </c>
      <c r="G511" t="s">
        <v>1038</v>
      </c>
      <c r="H511" t="s">
        <v>745</v>
      </c>
      <c r="I511" t="s">
        <v>739</v>
      </c>
      <c r="J511" t="s">
        <v>751</v>
      </c>
      <c r="K511" t="str">
        <f>SpaceTypesTable[[#This Row],[Lighting Standard]]&amp;SpaceTypesTable[[#This Row],[Lighting Primary Space Type]]&amp;SpaceTypesTable[[#This Row],[Lighting Secondary Space Type]]</f>
        <v>ASHRAE 90.1-2004Electrical/MechanicalGeneral</v>
      </c>
      <c r="N511">
        <f>VLOOKUP(SpaceTypesTable[[#This Row],[LookupColumn]],InteriorLightingTable[],5,FALSE)</f>
        <v>1.5</v>
      </c>
      <c r="Q511">
        <v>0</v>
      </c>
      <c r="R511">
        <v>0.7</v>
      </c>
      <c r="S511">
        <v>0.2</v>
      </c>
      <c r="T511" t="s">
        <v>1939</v>
      </c>
      <c r="U511" t="s">
        <v>636</v>
      </c>
      <c r="V511" t="s">
        <v>569</v>
      </c>
      <c r="W511" t="s">
        <v>570</v>
      </c>
      <c r="X511" s="70" t="str">
        <f>SpaceTypesTable[[#This Row],[Ventilation Standard]]&amp;SpaceTypesTable[[#This Row],[Ventilation Primary Space Type]]&amp;SpaceTypesTable[[#This Row],[Ventilation Secondary Space Type]]</f>
        <v>ASHRAE 62.1-1999Public SpacesCorridors and utilities</v>
      </c>
      <c r="Y511">
        <f>VLOOKUP(SpaceTypesTable[[#This Row],[Lookup]],VentilationStandardsTable[],6,FALSE)</f>
        <v>0.05</v>
      </c>
      <c r="Z511">
        <f>VLOOKUP(SpaceTypesTable[[#This Row],[Lookup]],VentilationStandardsTable[],5,FALSE)</f>
        <v>0</v>
      </c>
      <c r="AA511">
        <f>VLOOKUP(SpaceTypesTable[[#This Row],[Lookup]],VentilationStandardsTable[],7,FALSE)</f>
        <v>0</v>
      </c>
      <c r="AB511">
        <v>0</v>
      </c>
      <c r="AC511" t="s">
        <v>1991</v>
      </c>
      <c r="AD511" t="s">
        <v>1992</v>
      </c>
      <c r="AE511">
        <v>5.9499999999999997E-2</v>
      </c>
      <c r="AF511" t="s">
        <v>2001</v>
      </c>
      <c r="AH511" t="s">
        <v>997</v>
      </c>
      <c r="AI511" t="s">
        <v>997</v>
      </c>
      <c r="AJ511" t="s">
        <v>997</v>
      </c>
      <c r="AL511">
        <v>0.5</v>
      </c>
      <c r="AM511">
        <v>0</v>
      </c>
      <c r="AN511">
        <v>0.5</v>
      </c>
      <c r="AO511">
        <v>0</v>
      </c>
      <c r="AP511" t="s">
        <v>2060</v>
      </c>
      <c r="AQ511" t="s">
        <v>2027</v>
      </c>
      <c r="AR511" t="s">
        <v>2041</v>
      </c>
      <c r="AU511" t="str">
        <f>IF(SpaceTypesTable[[#This Row],[Peak Flow Rate (gal/h)]]=0,"",SpaceTypesTable[[#This Row],[Peak Flow Rate (gal/h)]]/SpaceTypesTable[[#This Row],[area (ft^2)]])</f>
        <v/>
      </c>
      <c r="BE511" t="str">
        <f t="shared" si="46"/>
        <v/>
      </c>
    </row>
    <row r="512" spans="1:57">
      <c r="A512" t="s">
        <v>250</v>
      </c>
      <c r="B512">
        <v>412</v>
      </c>
      <c r="C512" t="s">
        <v>2146</v>
      </c>
      <c r="D512" t="s">
        <v>791</v>
      </c>
      <c r="E512" t="s">
        <v>798</v>
      </c>
      <c r="F512" t="s">
        <v>809</v>
      </c>
      <c r="G512" t="s">
        <v>1038</v>
      </c>
      <c r="H512" t="s">
        <v>987</v>
      </c>
      <c r="I512" t="s">
        <v>739</v>
      </c>
      <c r="J512" t="s">
        <v>751</v>
      </c>
      <c r="K512" t="str">
        <f>SpaceTypesTable[[#This Row],[Lighting Standard]]&amp;SpaceTypesTable[[#This Row],[Lighting Primary Space Type]]&amp;SpaceTypesTable[[#This Row],[Lighting Secondary Space Type]]</f>
        <v>ASHRAE 189.1-2009Electrical/MechanicalGeneral</v>
      </c>
      <c r="N512">
        <f>VLOOKUP(SpaceTypesTable[[#This Row],[LookupColumn]],InteriorLightingTable[],5,FALSE)</f>
        <v>1.35</v>
      </c>
      <c r="Q512">
        <v>0</v>
      </c>
      <c r="R512">
        <v>0.7</v>
      </c>
      <c r="S512">
        <v>0.2</v>
      </c>
      <c r="T512" t="s">
        <v>1939</v>
      </c>
      <c r="U512" t="s">
        <v>636</v>
      </c>
      <c r="V512" t="s">
        <v>569</v>
      </c>
      <c r="W512" t="s">
        <v>570</v>
      </c>
      <c r="X512" s="70" t="str">
        <f>SpaceTypesTable[[#This Row],[Ventilation Standard]]&amp;SpaceTypesTable[[#This Row],[Ventilation Primary Space Type]]&amp;SpaceTypesTable[[#This Row],[Ventilation Secondary Space Type]]</f>
        <v>ASHRAE 62.1-1999Public SpacesCorridors and utilities</v>
      </c>
      <c r="Y512">
        <f>VLOOKUP(SpaceTypesTable[[#This Row],[Lookup]],VentilationStandardsTable[],6,FALSE)</f>
        <v>0.05</v>
      </c>
      <c r="Z512">
        <f>VLOOKUP(SpaceTypesTable[[#This Row],[Lookup]],VentilationStandardsTable[],5,FALSE)</f>
        <v>0</v>
      </c>
      <c r="AA512">
        <f>VLOOKUP(SpaceTypesTable[[#This Row],[Lookup]],VentilationStandardsTable[],7,FALSE)</f>
        <v>0</v>
      </c>
      <c r="AB512">
        <v>0</v>
      </c>
      <c r="AC512" t="s">
        <v>1991</v>
      </c>
      <c r="AD512" t="s">
        <v>1992</v>
      </c>
      <c r="AE512">
        <v>5.9499999999999997E-2</v>
      </c>
      <c r="AF512" t="s">
        <v>2001</v>
      </c>
      <c r="AH512" t="s">
        <v>997</v>
      </c>
      <c r="AI512" t="s">
        <v>997</v>
      </c>
      <c r="AJ512" t="s">
        <v>997</v>
      </c>
      <c r="AL512">
        <v>0.26</v>
      </c>
      <c r="AM512">
        <v>0</v>
      </c>
      <c r="AN512">
        <v>0.5</v>
      </c>
      <c r="AO512">
        <v>0</v>
      </c>
      <c r="AP512" t="s">
        <v>2060</v>
      </c>
      <c r="AQ512" t="s">
        <v>2027</v>
      </c>
      <c r="AR512" t="s">
        <v>2041</v>
      </c>
      <c r="AU512" t="str">
        <f>IF(SpaceTypesTable[[#This Row],[Peak Flow Rate (gal/h)]]=0,"",SpaceTypesTable[[#This Row],[Peak Flow Rate (gal/h)]]/SpaceTypesTable[[#This Row],[area (ft^2)]])</f>
        <v/>
      </c>
      <c r="BE512" t="str">
        <f t="shared" si="46"/>
        <v/>
      </c>
    </row>
    <row r="513" spans="1:57">
      <c r="A513" t="s">
        <v>534</v>
      </c>
      <c r="B513">
        <v>551</v>
      </c>
      <c r="C513" t="s">
        <v>2146</v>
      </c>
      <c r="D513" t="s">
        <v>792</v>
      </c>
      <c r="E513" t="s">
        <v>798</v>
      </c>
      <c r="F513" t="s">
        <v>809</v>
      </c>
      <c r="G513" t="s">
        <v>1038</v>
      </c>
      <c r="H513" t="s">
        <v>987</v>
      </c>
      <c r="I513" t="s">
        <v>739</v>
      </c>
      <c r="J513" t="s">
        <v>751</v>
      </c>
      <c r="K513" t="str">
        <f>SpaceTypesTable[[#This Row],[Lighting Standard]]&amp;SpaceTypesTable[[#This Row],[Lighting Primary Space Type]]&amp;SpaceTypesTable[[#This Row],[Lighting Secondary Space Type]]</f>
        <v>ASHRAE 189.1-2009Electrical/MechanicalGeneral</v>
      </c>
      <c r="N513">
        <f>VLOOKUP(SpaceTypesTable[[#This Row],[LookupColumn]],InteriorLightingTable[],5,FALSE)</f>
        <v>1.35</v>
      </c>
      <c r="Q513">
        <v>0</v>
      </c>
      <c r="R513">
        <v>0.7</v>
      </c>
      <c r="S513">
        <v>0.2</v>
      </c>
      <c r="T513" t="s">
        <v>1939</v>
      </c>
      <c r="U513" t="s">
        <v>636</v>
      </c>
      <c r="V513" t="s">
        <v>569</v>
      </c>
      <c r="W513" t="s">
        <v>570</v>
      </c>
      <c r="X513" s="70" t="str">
        <f>SpaceTypesTable[[#This Row],[Ventilation Standard]]&amp;SpaceTypesTable[[#This Row],[Ventilation Primary Space Type]]&amp;SpaceTypesTable[[#This Row],[Ventilation Secondary Space Type]]</f>
        <v>ASHRAE 62.1-1999Public SpacesCorridors and utilities</v>
      </c>
      <c r="Y513">
        <f>VLOOKUP(SpaceTypesTable[[#This Row],[Lookup]],VentilationStandardsTable[],6,FALSE)</f>
        <v>0.05</v>
      </c>
      <c r="Z513">
        <f>VLOOKUP(SpaceTypesTable[[#This Row],[Lookup]],VentilationStandardsTable[],5,FALSE)</f>
        <v>0</v>
      </c>
      <c r="AA513">
        <f>VLOOKUP(SpaceTypesTable[[#This Row],[Lookup]],VentilationStandardsTable[],7,FALSE)</f>
        <v>0</v>
      </c>
      <c r="AB513">
        <v>0</v>
      </c>
      <c r="AC513" t="s">
        <v>1991</v>
      </c>
      <c r="AD513" t="s">
        <v>1992</v>
      </c>
      <c r="AE513">
        <v>4.4600000000000001E-2</v>
      </c>
      <c r="AF513" t="s">
        <v>2001</v>
      </c>
      <c r="AH513" t="s">
        <v>997</v>
      </c>
      <c r="AI513" t="s">
        <v>997</v>
      </c>
      <c r="AJ513" t="s">
        <v>997</v>
      </c>
      <c r="AL513">
        <v>0.26</v>
      </c>
      <c r="AM513">
        <v>0</v>
      </c>
      <c r="AN513">
        <v>0.5</v>
      </c>
      <c r="AO513">
        <v>0</v>
      </c>
      <c r="AP513" t="s">
        <v>2060</v>
      </c>
      <c r="AQ513" t="s">
        <v>2027</v>
      </c>
      <c r="AR513" t="s">
        <v>2041</v>
      </c>
      <c r="AU513" t="str">
        <f>IF(SpaceTypesTable[[#This Row],[Peak Flow Rate (gal/h)]]=0,"",SpaceTypesTable[[#This Row],[Peak Flow Rate (gal/h)]]/SpaceTypesTable[[#This Row],[area (ft^2)]])</f>
        <v/>
      </c>
      <c r="BE513" t="str">
        <f t="shared" si="46"/>
        <v/>
      </c>
    </row>
    <row r="514" spans="1:57">
      <c r="A514" t="s">
        <v>109</v>
      </c>
      <c r="B514">
        <v>255</v>
      </c>
      <c r="C514" t="s">
        <v>2143</v>
      </c>
      <c r="D514" t="s">
        <v>790</v>
      </c>
      <c r="E514" t="s">
        <v>798</v>
      </c>
      <c r="F514" t="s">
        <v>809</v>
      </c>
      <c r="G514" t="s">
        <v>1038</v>
      </c>
      <c r="K514" t="str">
        <f>SpaceTypesTable[[#This Row],[Lighting Standard]]&amp;SpaceTypesTable[[#This Row],[Lighting Primary Space Type]]&amp;SpaceTypesTable[[#This Row],[Lighting Secondary Space Type]]</f>
        <v/>
      </c>
      <c r="N514">
        <v>0.6</v>
      </c>
      <c r="Q514">
        <v>0</v>
      </c>
      <c r="R514">
        <v>0.7</v>
      </c>
      <c r="S514">
        <v>0.2</v>
      </c>
      <c r="T514" t="s">
        <v>1939</v>
      </c>
      <c r="U514" t="s">
        <v>636</v>
      </c>
      <c r="V514" t="s">
        <v>569</v>
      </c>
      <c r="W514" t="s">
        <v>570</v>
      </c>
      <c r="X514" s="70" t="str">
        <f>SpaceTypesTable[[#This Row],[Ventilation Standard]]&amp;SpaceTypesTable[[#This Row],[Ventilation Primary Space Type]]&amp;SpaceTypesTable[[#This Row],[Ventilation Secondary Space Type]]</f>
        <v>ASHRAE 62.1-1999Public SpacesCorridors and utilities</v>
      </c>
      <c r="Y514">
        <f>VLOOKUP(SpaceTypesTable[[#This Row],[Lookup]],VentilationStandardsTable[],6,FALSE)</f>
        <v>0.05</v>
      </c>
      <c r="Z514">
        <f>VLOOKUP(SpaceTypesTable[[#This Row],[Lookup]],VentilationStandardsTable[],5,FALSE)</f>
        <v>0</v>
      </c>
      <c r="AA514">
        <f>VLOOKUP(SpaceTypesTable[[#This Row],[Lookup]],VentilationStandardsTable[],7,FALSE)</f>
        <v>0</v>
      </c>
      <c r="AB514">
        <v>0</v>
      </c>
      <c r="AC514" t="s">
        <v>1991</v>
      </c>
      <c r="AD514" t="s">
        <v>1992</v>
      </c>
      <c r="AE514">
        <v>0.22320000000000001</v>
      </c>
      <c r="AF514" t="s">
        <v>2001</v>
      </c>
      <c r="AH514" t="s">
        <v>997</v>
      </c>
      <c r="AI514" t="s">
        <v>997</v>
      </c>
      <c r="AJ514" t="s">
        <v>997</v>
      </c>
      <c r="AL514">
        <v>0.5</v>
      </c>
      <c r="AM514">
        <v>0</v>
      </c>
      <c r="AN514">
        <v>0.5</v>
      </c>
      <c r="AO514">
        <v>0</v>
      </c>
      <c r="AP514" t="s">
        <v>2060</v>
      </c>
      <c r="AQ514" t="s">
        <v>2027</v>
      </c>
      <c r="AR514" t="s">
        <v>2041</v>
      </c>
      <c r="AU514" t="str">
        <f>IF(SpaceTypesTable[[#This Row],[Peak Flow Rate (gal/h)]]=0,"",SpaceTypesTable[[#This Row],[Peak Flow Rate (gal/h)]]/SpaceTypesTable[[#This Row],[area (ft^2)]])</f>
        <v/>
      </c>
      <c r="BE514" t="str">
        <f t="shared" si="46"/>
        <v/>
      </c>
    </row>
    <row r="515" spans="1:57">
      <c r="C515" t="s">
        <v>2147</v>
      </c>
      <c r="D515" t="s">
        <v>790</v>
      </c>
      <c r="E515" t="s">
        <v>798</v>
      </c>
      <c r="F515" t="s">
        <v>809</v>
      </c>
      <c r="G515" t="s">
        <v>1038</v>
      </c>
      <c r="H515" t="s">
        <v>746</v>
      </c>
      <c r="I515" t="s">
        <v>739</v>
      </c>
      <c r="J515" t="s">
        <v>751</v>
      </c>
      <c r="K515" t="str">
        <f>SpaceTypesTable[[#This Row],[Lighting Standard]]&amp;SpaceTypesTable[[#This Row],[Lighting Primary Space Type]]&amp;SpaceTypesTable[[#This Row],[Lighting Secondary Space Type]]</f>
        <v>ASHRAE 90.1-2007Electrical/MechanicalGeneral</v>
      </c>
      <c r="N515">
        <f>VLOOKUP(SpaceTypesTable[[#This Row],[LookupColumn]],InteriorLightingTable[],5,FALSE)</f>
        <v>1.5</v>
      </c>
      <c r="Q515">
        <v>0</v>
      </c>
      <c r="R515">
        <v>0.7</v>
      </c>
      <c r="S515">
        <v>0.2</v>
      </c>
      <c r="T515" t="s">
        <v>1939</v>
      </c>
      <c r="U515" t="s">
        <v>637</v>
      </c>
      <c r="V515" t="s">
        <v>751</v>
      </c>
      <c r="W515" t="s">
        <v>579</v>
      </c>
      <c r="X515" s="70" t="str">
        <f>SpaceTypesTable[[#This Row],[Ventilation Standard]]&amp;SpaceTypesTable[[#This Row],[Ventilation Primary Space Type]]&amp;SpaceTypesTable[[#This Row],[Ventilation Secondary Space Type]]</f>
        <v>ASHRAE 62.1-2004GeneralStorage rooms</v>
      </c>
      <c r="Y515">
        <f>VLOOKUP(SpaceTypesTable[[#This Row],[Lookup]],VentilationStandardsTable[],6,FALSE)</f>
        <v>0.12</v>
      </c>
      <c r="Z515">
        <f>VLOOKUP(SpaceTypesTable[[#This Row],[Lookup]],VentilationStandardsTable[],5,FALSE)</f>
        <v>0</v>
      </c>
      <c r="AA515">
        <f>VLOOKUP(SpaceTypesTable[[#This Row],[Lookup]],VentilationStandardsTable[],7,FALSE)</f>
        <v>0</v>
      </c>
      <c r="AB515">
        <v>0</v>
      </c>
      <c r="AC515" t="s">
        <v>1991</v>
      </c>
      <c r="AD515" t="s">
        <v>1992</v>
      </c>
      <c r="AE515">
        <v>4.4600000000000001E-2</v>
      </c>
      <c r="AF515" t="s">
        <v>2001</v>
      </c>
      <c r="AH515" t="s">
        <v>997</v>
      </c>
      <c r="AI515" t="s">
        <v>997</v>
      </c>
      <c r="AJ515" t="s">
        <v>997</v>
      </c>
      <c r="AL515">
        <v>0.26</v>
      </c>
      <c r="AM515">
        <v>0</v>
      </c>
      <c r="AN515">
        <v>0.5</v>
      </c>
      <c r="AO515">
        <v>0</v>
      </c>
      <c r="AP515" t="s">
        <v>2060</v>
      </c>
      <c r="AQ515" t="s">
        <v>2027</v>
      </c>
      <c r="AR515" t="s">
        <v>2041</v>
      </c>
      <c r="AU515" t="str">
        <f>IF(SpaceTypesTable[[#This Row],[Peak Flow Rate (gal/h)]]=0,"",SpaceTypesTable[[#This Row],[Peak Flow Rate (gal/h)]]/SpaceTypesTable[[#This Row],[area (ft^2)]])</f>
        <v/>
      </c>
      <c r="BE515" t="str">
        <f t="shared" si="46"/>
        <v/>
      </c>
    </row>
    <row r="516" spans="1:57">
      <c r="A516" t="s">
        <v>300</v>
      </c>
      <c r="B516">
        <v>395</v>
      </c>
      <c r="C516" t="s">
        <v>2144</v>
      </c>
      <c r="D516" t="s">
        <v>790</v>
      </c>
      <c r="E516" t="s">
        <v>796</v>
      </c>
      <c r="F516" t="s">
        <v>809</v>
      </c>
      <c r="G516" t="s">
        <v>1038</v>
      </c>
      <c r="K516" t="str">
        <f>SpaceTypesTable[[#This Row],[Lighting Standard]]&amp;SpaceTypesTable[[#This Row],[Lighting Primary Space Type]]&amp;SpaceTypesTable[[#This Row],[Lighting Secondary Space Type]]</f>
        <v/>
      </c>
      <c r="N516">
        <v>0.77</v>
      </c>
      <c r="Q516">
        <v>0</v>
      </c>
      <c r="R516">
        <v>0.37</v>
      </c>
      <c r="S516">
        <v>0.2</v>
      </c>
      <c r="T516" t="s">
        <v>1947</v>
      </c>
      <c r="U516" t="s">
        <v>636</v>
      </c>
      <c r="V516" t="s">
        <v>569</v>
      </c>
      <c r="W516" t="s">
        <v>570</v>
      </c>
      <c r="X516" s="70" t="str">
        <f>SpaceTypesTable[[#This Row],[Ventilation Standard]]&amp;SpaceTypesTable[[#This Row],[Ventilation Primary Space Type]]&amp;SpaceTypesTable[[#This Row],[Ventilation Secondary Space Type]]</f>
        <v>ASHRAE 62.1-1999Public SpacesCorridors and utilities</v>
      </c>
      <c r="Y516">
        <f>VLOOKUP(SpaceTypesTable[[#This Row],[Lookup]],VentilationStandardsTable[],6,FALSE)</f>
        <v>0.05</v>
      </c>
      <c r="Z516">
        <f>VLOOKUP(SpaceTypesTable[[#This Row],[Lookup]],VentilationStandardsTable[],5,FALSE)</f>
        <v>0</v>
      </c>
      <c r="AA516">
        <f>VLOOKUP(SpaceTypesTable[[#This Row],[Lookup]],VentilationStandardsTable[],7,FALSE)</f>
        <v>0</v>
      </c>
      <c r="AB516">
        <v>0.93</v>
      </c>
      <c r="AC516" t="s">
        <v>1978</v>
      </c>
      <c r="AD516" t="s">
        <v>2103</v>
      </c>
      <c r="AE516">
        <v>0.22320000000000001</v>
      </c>
      <c r="AF516" t="s">
        <v>2007</v>
      </c>
      <c r="AH516" t="s">
        <v>997</v>
      </c>
      <c r="AI516" t="s">
        <v>997</v>
      </c>
      <c r="AJ516" t="s">
        <v>997</v>
      </c>
      <c r="AL516">
        <v>0.37</v>
      </c>
      <c r="AM516">
        <v>0</v>
      </c>
      <c r="AN516">
        <v>0.5</v>
      </c>
      <c r="AO516">
        <v>0</v>
      </c>
      <c r="AP516" t="s">
        <v>2064</v>
      </c>
      <c r="AQ516" t="s">
        <v>2083</v>
      </c>
      <c r="AR516" t="s">
        <v>2113</v>
      </c>
      <c r="AU516" t="str">
        <f>IF(SpaceTypesTable[[#This Row],[Peak Flow Rate (gal/h)]]=0,"",SpaceTypesTable[[#This Row],[Peak Flow Rate (gal/h)]]/SpaceTypesTable[[#This Row],[area (ft^2)]])</f>
        <v/>
      </c>
      <c r="BE516" t="str">
        <f t="shared" si="46"/>
        <v/>
      </c>
    </row>
    <row r="517" spans="1:57">
      <c r="A517" t="s">
        <v>205</v>
      </c>
      <c r="B517">
        <v>357</v>
      </c>
      <c r="C517" t="s">
        <v>2145</v>
      </c>
      <c r="D517" t="s">
        <v>790</v>
      </c>
      <c r="E517" t="s">
        <v>796</v>
      </c>
      <c r="F517" t="s">
        <v>809</v>
      </c>
      <c r="G517" t="s">
        <v>1038</v>
      </c>
      <c r="H517" t="s">
        <v>745</v>
      </c>
      <c r="I517" t="s">
        <v>739</v>
      </c>
      <c r="J517" t="s">
        <v>751</v>
      </c>
      <c r="K517" t="str">
        <f>SpaceTypesTable[[#This Row],[Lighting Standard]]&amp;SpaceTypesTable[[#This Row],[Lighting Primary Space Type]]&amp;SpaceTypesTable[[#This Row],[Lighting Secondary Space Type]]</f>
        <v>ASHRAE 90.1-2004Electrical/MechanicalGeneral</v>
      </c>
      <c r="N517">
        <f>VLOOKUP(SpaceTypesTable[[#This Row],[LookupColumn]],InteriorLightingTable[],5,FALSE)</f>
        <v>1.5</v>
      </c>
      <c r="Q517">
        <v>0</v>
      </c>
      <c r="R517">
        <v>0.37</v>
      </c>
      <c r="S517">
        <v>0.2</v>
      </c>
      <c r="T517" t="s">
        <v>1947</v>
      </c>
      <c r="U517" t="s">
        <v>636</v>
      </c>
      <c r="V517" t="s">
        <v>569</v>
      </c>
      <c r="W517" t="s">
        <v>570</v>
      </c>
      <c r="X517" s="70" t="str">
        <f>SpaceTypesTable[[#This Row],[Ventilation Standard]]&amp;SpaceTypesTable[[#This Row],[Ventilation Primary Space Type]]&amp;SpaceTypesTable[[#This Row],[Ventilation Secondary Space Type]]</f>
        <v>ASHRAE 62.1-1999Public SpacesCorridors and utilities</v>
      </c>
      <c r="Y517">
        <f>VLOOKUP(SpaceTypesTable[[#This Row],[Lookup]],VentilationStandardsTable[],6,FALSE)</f>
        <v>0.05</v>
      </c>
      <c r="Z517">
        <f>VLOOKUP(SpaceTypesTable[[#This Row],[Lookup]],VentilationStandardsTable[],5,FALSE)</f>
        <v>0</v>
      </c>
      <c r="AA517">
        <f>VLOOKUP(SpaceTypesTable[[#This Row],[Lookup]],VentilationStandardsTable[],7,FALSE)</f>
        <v>0</v>
      </c>
      <c r="AB517">
        <v>0.93</v>
      </c>
      <c r="AC517" t="s">
        <v>1978</v>
      </c>
      <c r="AD517" t="s">
        <v>2103</v>
      </c>
      <c r="AE517">
        <v>5.9499999999999997E-2</v>
      </c>
      <c r="AF517" t="s">
        <v>2007</v>
      </c>
      <c r="AH517" t="s">
        <v>997</v>
      </c>
      <c r="AI517" t="s">
        <v>997</v>
      </c>
      <c r="AJ517" t="s">
        <v>997</v>
      </c>
      <c r="AL517">
        <v>0.37</v>
      </c>
      <c r="AM517">
        <v>0</v>
      </c>
      <c r="AN517">
        <v>0.5</v>
      </c>
      <c r="AO517">
        <v>0</v>
      </c>
      <c r="AP517" t="s">
        <v>2064</v>
      </c>
      <c r="AQ517" t="s">
        <v>2083</v>
      </c>
      <c r="AR517" t="s">
        <v>2113</v>
      </c>
      <c r="AU517" t="str">
        <f>IF(SpaceTypesTable[[#This Row],[Peak Flow Rate (gal/h)]]=0,"",SpaceTypesTable[[#This Row],[Peak Flow Rate (gal/h)]]/SpaceTypesTable[[#This Row],[area (ft^2)]])</f>
        <v/>
      </c>
      <c r="BE517" t="str">
        <f t="shared" si="46"/>
        <v/>
      </c>
    </row>
    <row r="518" spans="1:57">
      <c r="A518" t="s">
        <v>462</v>
      </c>
      <c r="B518">
        <v>525</v>
      </c>
      <c r="C518" t="s">
        <v>2146</v>
      </c>
      <c r="D518" t="s">
        <v>791</v>
      </c>
      <c r="E518" t="s">
        <v>796</v>
      </c>
      <c r="F518" t="s">
        <v>809</v>
      </c>
      <c r="G518" t="s">
        <v>1038</v>
      </c>
      <c r="H518" t="s">
        <v>987</v>
      </c>
      <c r="I518" t="s">
        <v>739</v>
      </c>
      <c r="J518" t="s">
        <v>751</v>
      </c>
      <c r="K518" t="str">
        <f>SpaceTypesTable[[#This Row],[Lighting Standard]]&amp;SpaceTypesTable[[#This Row],[Lighting Primary Space Type]]&amp;SpaceTypesTable[[#This Row],[Lighting Secondary Space Type]]</f>
        <v>ASHRAE 189.1-2009Electrical/MechanicalGeneral</v>
      </c>
      <c r="N518">
        <f>VLOOKUP(SpaceTypesTable[[#This Row],[LookupColumn]],InteriorLightingTable[],5,FALSE)</f>
        <v>1.35</v>
      </c>
      <c r="Q518">
        <v>0</v>
      </c>
      <c r="R518">
        <v>0.37</v>
      </c>
      <c r="S518">
        <v>0.2</v>
      </c>
      <c r="T518" t="s">
        <v>1947</v>
      </c>
      <c r="U518" t="s">
        <v>636</v>
      </c>
      <c r="V518" t="s">
        <v>569</v>
      </c>
      <c r="W518" t="s">
        <v>570</v>
      </c>
      <c r="X518" s="70" t="str">
        <f>SpaceTypesTable[[#This Row],[Ventilation Standard]]&amp;SpaceTypesTable[[#This Row],[Ventilation Primary Space Type]]&amp;SpaceTypesTable[[#This Row],[Ventilation Secondary Space Type]]</f>
        <v>ASHRAE 62.1-1999Public SpacesCorridors and utilities</v>
      </c>
      <c r="Y518">
        <f>VLOOKUP(SpaceTypesTable[[#This Row],[Lookup]],VentilationStandardsTable[],6,FALSE)</f>
        <v>0.05</v>
      </c>
      <c r="Z518">
        <f>VLOOKUP(SpaceTypesTable[[#This Row],[Lookup]],VentilationStandardsTable[],5,FALSE)</f>
        <v>0</v>
      </c>
      <c r="AA518">
        <f>VLOOKUP(SpaceTypesTable[[#This Row],[Lookup]],VentilationStandardsTable[],7,FALSE)</f>
        <v>0</v>
      </c>
      <c r="AB518">
        <v>0.93</v>
      </c>
      <c r="AC518" t="s">
        <v>1978</v>
      </c>
      <c r="AD518" t="s">
        <v>2103</v>
      </c>
      <c r="AE518">
        <v>5.9499999999999997E-2</v>
      </c>
      <c r="AF518" t="s">
        <v>2007</v>
      </c>
      <c r="AH518" t="s">
        <v>997</v>
      </c>
      <c r="AI518" t="s">
        <v>997</v>
      </c>
      <c r="AJ518" t="s">
        <v>997</v>
      </c>
      <c r="AL518">
        <v>0.27</v>
      </c>
      <c r="AM518">
        <v>0</v>
      </c>
      <c r="AN518">
        <v>0.5</v>
      </c>
      <c r="AO518">
        <v>0</v>
      </c>
      <c r="AP518" t="s">
        <v>2064</v>
      </c>
      <c r="AQ518" t="s">
        <v>2083</v>
      </c>
      <c r="AR518" t="s">
        <v>2113</v>
      </c>
      <c r="AU518" t="str">
        <f>IF(SpaceTypesTable[[#This Row],[Peak Flow Rate (gal/h)]]=0,"",SpaceTypesTable[[#This Row],[Peak Flow Rate (gal/h)]]/SpaceTypesTable[[#This Row],[area (ft^2)]])</f>
        <v/>
      </c>
      <c r="BE518" t="str">
        <f t="shared" si="46"/>
        <v/>
      </c>
    </row>
    <row r="519" spans="1:57">
      <c r="A519" t="s">
        <v>162</v>
      </c>
      <c r="B519">
        <v>294</v>
      </c>
      <c r="C519" t="s">
        <v>2146</v>
      </c>
      <c r="D519" t="s">
        <v>792</v>
      </c>
      <c r="E519" t="s">
        <v>796</v>
      </c>
      <c r="F519" t="s">
        <v>809</v>
      </c>
      <c r="G519" t="s">
        <v>1038</v>
      </c>
      <c r="H519" t="s">
        <v>987</v>
      </c>
      <c r="I519" t="s">
        <v>739</v>
      </c>
      <c r="J519" t="s">
        <v>751</v>
      </c>
      <c r="K519" t="str">
        <f>SpaceTypesTable[[#This Row],[Lighting Standard]]&amp;SpaceTypesTable[[#This Row],[Lighting Primary Space Type]]&amp;SpaceTypesTable[[#This Row],[Lighting Secondary Space Type]]</f>
        <v>ASHRAE 189.1-2009Electrical/MechanicalGeneral</v>
      </c>
      <c r="N519">
        <f>VLOOKUP(SpaceTypesTable[[#This Row],[LookupColumn]],InteriorLightingTable[],5,FALSE)</f>
        <v>1.35</v>
      </c>
      <c r="Q519">
        <v>0</v>
      </c>
      <c r="R519">
        <v>0.37</v>
      </c>
      <c r="S519">
        <v>0.2</v>
      </c>
      <c r="T519" t="s">
        <v>1947</v>
      </c>
      <c r="U519" t="s">
        <v>636</v>
      </c>
      <c r="V519" t="s">
        <v>569</v>
      </c>
      <c r="W519" t="s">
        <v>570</v>
      </c>
      <c r="X519" s="70" t="str">
        <f>SpaceTypesTable[[#This Row],[Ventilation Standard]]&amp;SpaceTypesTable[[#This Row],[Ventilation Primary Space Type]]&amp;SpaceTypesTable[[#This Row],[Ventilation Secondary Space Type]]</f>
        <v>ASHRAE 62.1-1999Public SpacesCorridors and utilities</v>
      </c>
      <c r="Y519">
        <f>VLOOKUP(SpaceTypesTable[[#This Row],[Lookup]],VentilationStandardsTable[],6,FALSE)</f>
        <v>0.05</v>
      </c>
      <c r="Z519">
        <f>VLOOKUP(SpaceTypesTable[[#This Row],[Lookup]],VentilationStandardsTable[],5,FALSE)</f>
        <v>0</v>
      </c>
      <c r="AA519">
        <f>VLOOKUP(SpaceTypesTable[[#This Row],[Lookup]],VentilationStandardsTable[],7,FALSE)</f>
        <v>0</v>
      </c>
      <c r="AB519">
        <v>0.93</v>
      </c>
      <c r="AC519" t="s">
        <v>1978</v>
      </c>
      <c r="AD519" t="s">
        <v>2103</v>
      </c>
      <c r="AE519">
        <v>4.4600000000000001E-2</v>
      </c>
      <c r="AF519" t="s">
        <v>2007</v>
      </c>
      <c r="AH519" t="s">
        <v>997</v>
      </c>
      <c r="AI519" t="s">
        <v>997</v>
      </c>
      <c r="AJ519" t="s">
        <v>997</v>
      </c>
      <c r="AL519">
        <v>0.27</v>
      </c>
      <c r="AM519">
        <v>0</v>
      </c>
      <c r="AN519">
        <v>0.5</v>
      </c>
      <c r="AO519">
        <v>0</v>
      </c>
      <c r="AP519" t="s">
        <v>2064</v>
      </c>
      <c r="AQ519" t="s">
        <v>2083</v>
      </c>
      <c r="AR519" t="s">
        <v>2113</v>
      </c>
      <c r="AU519" t="str">
        <f>IF(SpaceTypesTable[[#This Row],[Peak Flow Rate (gal/h)]]=0,"",SpaceTypesTable[[#This Row],[Peak Flow Rate (gal/h)]]/SpaceTypesTable[[#This Row],[area (ft^2)]])</f>
        <v/>
      </c>
      <c r="BE519" t="str">
        <f t="shared" si="46"/>
        <v/>
      </c>
    </row>
    <row r="520" spans="1:57">
      <c r="A520" t="s">
        <v>252</v>
      </c>
      <c r="B520">
        <v>379</v>
      </c>
      <c r="C520" t="s">
        <v>2143</v>
      </c>
      <c r="D520" t="s">
        <v>790</v>
      </c>
      <c r="E520" t="s">
        <v>796</v>
      </c>
      <c r="F520" t="s">
        <v>809</v>
      </c>
      <c r="G520" t="s">
        <v>1038</v>
      </c>
      <c r="K520" t="str">
        <f>SpaceTypesTable[[#This Row],[Lighting Standard]]&amp;SpaceTypesTable[[#This Row],[Lighting Primary Space Type]]&amp;SpaceTypesTable[[#This Row],[Lighting Secondary Space Type]]</f>
        <v/>
      </c>
      <c r="N520">
        <v>0.6</v>
      </c>
      <c r="Q520">
        <v>0</v>
      </c>
      <c r="R520">
        <v>0.37</v>
      </c>
      <c r="S520">
        <v>0.2</v>
      </c>
      <c r="T520" t="s">
        <v>1947</v>
      </c>
      <c r="U520" t="s">
        <v>636</v>
      </c>
      <c r="V520" t="s">
        <v>569</v>
      </c>
      <c r="W520" t="s">
        <v>570</v>
      </c>
      <c r="X520" s="70" t="str">
        <f>SpaceTypesTable[[#This Row],[Ventilation Standard]]&amp;SpaceTypesTable[[#This Row],[Ventilation Primary Space Type]]&amp;SpaceTypesTable[[#This Row],[Ventilation Secondary Space Type]]</f>
        <v>ASHRAE 62.1-1999Public SpacesCorridors and utilities</v>
      </c>
      <c r="Y520">
        <f>VLOOKUP(SpaceTypesTable[[#This Row],[Lookup]],VentilationStandardsTable[],6,FALSE)</f>
        <v>0.05</v>
      </c>
      <c r="Z520">
        <f>VLOOKUP(SpaceTypesTable[[#This Row],[Lookup]],VentilationStandardsTable[],5,FALSE)</f>
        <v>0</v>
      </c>
      <c r="AA520">
        <f>VLOOKUP(SpaceTypesTable[[#This Row],[Lookup]],VentilationStandardsTable[],7,FALSE)</f>
        <v>0</v>
      </c>
      <c r="AB520">
        <v>0.93</v>
      </c>
      <c r="AC520" t="s">
        <v>1978</v>
      </c>
      <c r="AD520" t="s">
        <v>2103</v>
      </c>
      <c r="AE520">
        <v>0.22320000000000001</v>
      </c>
      <c r="AF520" t="s">
        <v>2007</v>
      </c>
      <c r="AH520" t="s">
        <v>997</v>
      </c>
      <c r="AI520" t="s">
        <v>997</v>
      </c>
      <c r="AJ520" t="s">
        <v>997</v>
      </c>
      <c r="AL520">
        <v>0.37</v>
      </c>
      <c r="AM520">
        <v>0</v>
      </c>
      <c r="AN520">
        <v>0.5</v>
      </c>
      <c r="AO520">
        <v>0</v>
      </c>
      <c r="AP520" t="s">
        <v>2064</v>
      </c>
      <c r="AQ520" t="s">
        <v>2083</v>
      </c>
      <c r="AR520" t="s">
        <v>2113</v>
      </c>
      <c r="AU520" t="str">
        <f>IF(SpaceTypesTable[[#This Row],[Peak Flow Rate (gal/h)]]=0,"",SpaceTypesTable[[#This Row],[Peak Flow Rate (gal/h)]]/SpaceTypesTable[[#This Row],[area (ft^2)]])</f>
        <v/>
      </c>
      <c r="BE520" t="str">
        <f t="shared" si="46"/>
        <v/>
      </c>
    </row>
    <row r="521" spans="1:57">
      <c r="C521" t="s">
        <v>2147</v>
      </c>
      <c r="D521" t="s">
        <v>790</v>
      </c>
      <c r="E521" t="s">
        <v>796</v>
      </c>
      <c r="F521" t="s">
        <v>809</v>
      </c>
      <c r="G521" t="s">
        <v>1038</v>
      </c>
      <c r="H521" t="s">
        <v>746</v>
      </c>
      <c r="I521" t="s">
        <v>739</v>
      </c>
      <c r="J521" t="s">
        <v>751</v>
      </c>
      <c r="K521" t="str">
        <f>SpaceTypesTable[[#This Row],[Lighting Standard]]&amp;SpaceTypesTable[[#This Row],[Lighting Primary Space Type]]&amp;SpaceTypesTable[[#This Row],[Lighting Secondary Space Type]]</f>
        <v>ASHRAE 90.1-2007Electrical/MechanicalGeneral</v>
      </c>
      <c r="N521">
        <f>VLOOKUP(SpaceTypesTable[[#This Row],[LookupColumn]],InteriorLightingTable[],5,FALSE)</f>
        <v>1.5</v>
      </c>
      <c r="Q521">
        <v>0</v>
      </c>
      <c r="R521">
        <v>0.37</v>
      </c>
      <c r="S521">
        <v>0.2</v>
      </c>
      <c r="T521" t="s">
        <v>1947</v>
      </c>
      <c r="U521" t="s">
        <v>637</v>
      </c>
      <c r="V521" t="s">
        <v>751</v>
      </c>
      <c r="W521" t="s">
        <v>579</v>
      </c>
      <c r="X521" s="70" t="str">
        <f>SpaceTypesTable[[#This Row],[Ventilation Standard]]&amp;SpaceTypesTable[[#This Row],[Ventilation Primary Space Type]]&amp;SpaceTypesTable[[#This Row],[Ventilation Secondary Space Type]]</f>
        <v>ASHRAE 62.1-2004GeneralStorage rooms</v>
      </c>
      <c r="Y521">
        <f>VLOOKUP(SpaceTypesTable[[#This Row],[Lookup]],VentilationStandardsTable[],6,FALSE)</f>
        <v>0.12</v>
      </c>
      <c r="Z521">
        <f>VLOOKUP(SpaceTypesTable[[#This Row],[Lookup]],VentilationStandardsTable[],5,FALSE)</f>
        <v>0</v>
      </c>
      <c r="AA521">
        <f>VLOOKUP(SpaceTypesTable[[#This Row],[Lookup]],VentilationStandardsTable[],7,FALSE)</f>
        <v>0</v>
      </c>
      <c r="AB521">
        <v>0.93</v>
      </c>
      <c r="AC521" t="s">
        <v>1978</v>
      </c>
      <c r="AD521" t="s">
        <v>2103</v>
      </c>
      <c r="AE521">
        <v>4.4600000000000001E-2</v>
      </c>
      <c r="AF521" t="s">
        <v>2007</v>
      </c>
      <c r="AH521" t="s">
        <v>997</v>
      </c>
      <c r="AI521" t="s">
        <v>997</v>
      </c>
      <c r="AJ521" t="s">
        <v>997</v>
      </c>
      <c r="AL521">
        <v>0.27</v>
      </c>
      <c r="AM521">
        <v>0</v>
      </c>
      <c r="AN521">
        <v>0.5</v>
      </c>
      <c r="AO521">
        <v>0</v>
      </c>
      <c r="AP521" t="s">
        <v>2064</v>
      </c>
      <c r="AQ521" t="s">
        <v>2083</v>
      </c>
      <c r="AR521" t="s">
        <v>2113</v>
      </c>
      <c r="AU521" t="str">
        <f>IF(SpaceTypesTable[[#This Row],[Peak Flow Rate (gal/h)]]=0,"",SpaceTypesTable[[#This Row],[Peak Flow Rate (gal/h)]]/SpaceTypesTable[[#This Row],[area (ft^2)]])</f>
        <v/>
      </c>
      <c r="BE521" t="str">
        <f t="shared" si="46"/>
        <v/>
      </c>
    </row>
    <row r="522" spans="1:57">
      <c r="C522" t="s">
        <v>2147</v>
      </c>
      <c r="D522" t="s">
        <v>790</v>
      </c>
      <c r="E522" t="s">
        <v>799</v>
      </c>
      <c r="F522" t="s">
        <v>809</v>
      </c>
      <c r="G522" t="s">
        <v>1038</v>
      </c>
      <c r="H522" t="s">
        <v>746</v>
      </c>
      <c r="I522" t="s">
        <v>739</v>
      </c>
      <c r="J522" t="s">
        <v>751</v>
      </c>
      <c r="K522" t="str">
        <f>SpaceTypesTable[[#This Row],[Lighting Standard]]&amp;SpaceTypesTable[[#This Row],[Lighting Primary Space Type]]&amp;SpaceTypesTable[[#This Row],[Lighting Secondary Space Type]]</f>
        <v>ASHRAE 90.1-2007Electrical/MechanicalGeneral</v>
      </c>
      <c r="N522">
        <f>VLOOKUP(SpaceTypesTable[[#This Row],[LookupColumn]],InteriorLightingTable[],5,FALSE)</f>
        <v>1.5</v>
      </c>
      <c r="Q522">
        <v>0</v>
      </c>
      <c r="R522">
        <v>0.37</v>
      </c>
      <c r="S522">
        <v>0.2</v>
      </c>
      <c r="T522" t="s">
        <v>1950</v>
      </c>
      <c r="U522" t="s">
        <v>637</v>
      </c>
      <c r="V522" t="s">
        <v>751</v>
      </c>
      <c r="W522" t="s">
        <v>579</v>
      </c>
      <c r="X522" s="70" t="str">
        <f>SpaceTypesTable[[#This Row],[Ventilation Standard]]&amp;SpaceTypesTable[[#This Row],[Ventilation Primary Space Type]]&amp;SpaceTypesTable[[#This Row],[Ventilation Secondary Space Type]]</f>
        <v>ASHRAE 62.1-2004GeneralStorage rooms</v>
      </c>
      <c r="Y522">
        <f>VLOOKUP(SpaceTypesTable[[#This Row],[Lookup]],VentilationStandardsTable[],6,FALSE)</f>
        <v>0.12</v>
      </c>
      <c r="Z522">
        <f>VLOOKUP(SpaceTypesTable[[#This Row],[Lookup]],VentilationStandardsTable[],5,FALSE)</f>
        <v>0</v>
      </c>
      <c r="AA522">
        <f>VLOOKUP(SpaceTypesTable[[#This Row],[Lookup]],VentilationStandardsTable[],7,FALSE)</f>
        <v>0</v>
      </c>
      <c r="AB522">
        <v>0.93</v>
      </c>
      <c r="AC522" t="s">
        <v>1972</v>
      </c>
      <c r="AD522" t="s">
        <v>2106</v>
      </c>
      <c r="AE522">
        <v>4.4600000000000001E-2</v>
      </c>
      <c r="AF522" t="s">
        <v>2010</v>
      </c>
      <c r="AH522" t="s">
        <v>997</v>
      </c>
      <c r="AI522" t="s">
        <v>997</v>
      </c>
      <c r="AJ522" t="s">
        <v>997</v>
      </c>
      <c r="AL522">
        <v>0.27</v>
      </c>
      <c r="AM522">
        <v>0</v>
      </c>
      <c r="AN522">
        <v>0.5</v>
      </c>
      <c r="AO522">
        <v>0</v>
      </c>
      <c r="AP522" t="s">
        <v>2067</v>
      </c>
      <c r="AQ522" t="s">
        <v>2073</v>
      </c>
      <c r="AR522" t="s">
        <v>2056</v>
      </c>
      <c r="AU522" t="str">
        <f>IF(SpaceTypesTable[[#This Row],[Peak Flow Rate (gal/h)]]=0,"",SpaceTypesTable[[#This Row],[Peak Flow Rate (gal/h)]]/SpaceTypesTable[[#This Row],[area (ft^2)]])</f>
        <v/>
      </c>
      <c r="BE522" t="str">
        <f t="shared" si="46"/>
        <v/>
      </c>
    </row>
    <row r="523" spans="1:57">
      <c r="A523" t="s">
        <v>71</v>
      </c>
      <c r="B523">
        <v>326</v>
      </c>
      <c r="C523" t="s">
        <v>2144</v>
      </c>
      <c r="D523" t="s">
        <v>790</v>
      </c>
      <c r="E523" t="s">
        <v>799</v>
      </c>
      <c r="F523" t="s">
        <v>809</v>
      </c>
      <c r="G523" t="s">
        <v>1038</v>
      </c>
      <c r="K523" t="str">
        <f>SpaceTypesTable[[#This Row],[Lighting Standard]]&amp;SpaceTypesTable[[#This Row],[Lighting Primary Space Type]]&amp;SpaceTypesTable[[#This Row],[Lighting Secondary Space Type]]</f>
        <v/>
      </c>
      <c r="N523">
        <v>0.75</v>
      </c>
      <c r="Q523">
        <v>0</v>
      </c>
      <c r="R523">
        <v>0.37</v>
      </c>
      <c r="S523">
        <v>0.2</v>
      </c>
      <c r="T523" t="s">
        <v>1950</v>
      </c>
      <c r="U523" t="s">
        <v>636</v>
      </c>
      <c r="V523" t="s">
        <v>569</v>
      </c>
      <c r="W523" t="s">
        <v>570</v>
      </c>
      <c r="X523" s="70" t="str">
        <f>SpaceTypesTable[[#This Row],[Ventilation Standard]]&amp;SpaceTypesTable[[#This Row],[Ventilation Primary Space Type]]&amp;SpaceTypesTable[[#This Row],[Ventilation Secondary Space Type]]</f>
        <v>ASHRAE 62.1-1999Public SpacesCorridors and utilities</v>
      </c>
      <c r="Y523">
        <f>VLOOKUP(SpaceTypesTable[[#This Row],[Lookup]],VentilationStandardsTable[],6,FALSE)</f>
        <v>0.05</v>
      </c>
      <c r="Z523">
        <f>VLOOKUP(SpaceTypesTable[[#This Row],[Lookup]],VentilationStandardsTable[],5,FALSE)</f>
        <v>0</v>
      </c>
      <c r="AA523">
        <f>VLOOKUP(SpaceTypesTable[[#This Row],[Lookup]],VentilationStandardsTable[],7,FALSE)</f>
        <v>0</v>
      </c>
      <c r="AB523">
        <v>0.93</v>
      </c>
      <c r="AC523" t="s">
        <v>1972</v>
      </c>
      <c r="AD523" t="s">
        <v>2106</v>
      </c>
      <c r="AE523">
        <v>0.22320000000000001</v>
      </c>
      <c r="AF523" t="s">
        <v>2010</v>
      </c>
      <c r="AH523" t="s">
        <v>997</v>
      </c>
      <c r="AI523" t="s">
        <v>997</v>
      </c>
      <c r="AJ523" t="s">
        <v>997</v>
      </c>
      <c r="AL523">
        <v>0.37</v>
      </c>
      <c r="AM523">
        <v>0</v>
      </c>
      <c r="AN523">
        <v>0.5</v>
      </c>
      <c r="AO523">
        <v>0</v>
      </c>
      <c r="AP523" t="s">
        <v>2067</v>
      </c>
      <c r="AQ523" t="s">
        <v>2073</v>
      </c>
      <c r="AR523" t="s">
        <v>2056</v>
      </c>
      <c r="AU523" t="str">
        <f>IF(SpaceTypesTable[[#This Row],[Peak Flow Rate (gal/h)]]=0,"",SpaceTypesTable[[#This Row],[Peak Flow Rate (gal/h)]]/SpaceTypesTable[[#This Row],[area (ft^2)]])</f>
        <v/>
      </c>
      <c r="BE523" t="str">
        <f t="shared" si="46"/>
        <v/>
      </c>
    </row>
    <row r="524" spans="1:57">
      <c r="A524" t="s">
        <v>299</v>
      </c>
      <c r="B524">
        <v>494</v>
      </c>
      <c r="C524" t="s">
        <v>2145</v>
      </c>
      <c r="D524" t="s">
        <v>790</v>
      </c>
      <c r="E524" t="s">
        <v>799</v>
      </c>
      <c r="F524" t="s">
        <v>809</v>
      </c>
      <c r="G524" t="s">
        <v>1038</v>
      </c>
      <c r="H524" t="s">
        <v>745</v>
      </c>
      <c r="I524" t="s">
        <v>739</v>
      </c>
      <c r="J524" t="s">
        <v>751</v>
      </c>
      <c r="K524" t="str">
        <f>SpaceTypesTable[[#This Row],[Lighting Standard]]&amp;SpaceTypesTable[[#This Row],[Lighting Primary Space Type]]&amp;SpaceTypesTable[[#This Row],[Lighting Secondary Space Type]]</f>
        <v>ASHRAE 90.1-2004Electrical/MechanicalGeneral</v>
      </c>
      <c r="N524">
        <f>VLOOKUP(SpaceTypesTable[[#This Row],[LookupColumn]],InteriorLightingTable[],5,FALSE)</f>
        <v>1.5</v>
      </c>
      <c r="Q524">
        <v>0</v>
      </c>
      <c r="R524">
        <v>0.37</v>
      </c>
      <c r="S524">
        <v>0.2</v>
      </c>
      <c r="T524" t="s">
        <v>1950</v>
      </c>
      <c r="U524" t="s">
        <v>636</v>
      </c>
      <c r="V524" t="s">
        <v>569</v>
      </c>
      <c r="W524" t="s">
        <v>570</v>
      </c>
      <c r="X524" s="70" t="str">
        <f>SpaceTypesTable[[#This Row],[Ventilation Standard]]&amp;SpaceTypesTable[[#This Row],[Ventilation Primary Space Type]]&amp;SpaceTypesTable[[#This Row],[Ventilation Secondary Space Type]]</f>
        <v>ASHRAE 62.1-1999Public SpacesCorridors and utilities</v>
      </c>
      <c r="Y524">
        <f>VLOOKUP(SpaceTypesTable[[#This Row],[Lookup]],VentilationStandardsTable[],6,FALSE)</f>
        <v>0.05</v>
      </c>
      <c r="Z524">
        <f>VLOOKUP(SpaceTypesTable[[#This Row],[Lookup]],VentilationStandardsTable[],5,FALSE)</f>
        <v>0</v>
      </c>
      <c r="AA524">
        <f>VLOOKUP(SpaceTypesTable[[#This Row],[Lookup]],VentilationStandardsTable[],7,FALSE)</f>
        <v>0</v>
      </c>
      <c r="AB524">
        <v>0.93</v>
      </c>
      <c r="AC524" t="s">
        <v>1972</v>
      </c>
      <c r="AD524" t="s">
        <v>2106</v>
      </c>
      <c r="AE524">
        <v>5.9499999999999997E-2</v>
      </c>
      <c r="AF524" t="s">
        <v>2010</v>
      </c>
      <c r="AH524" t="s">
        <v>997</v>
      </c>
      <c r="AI524" t="s">
        <v>997</v>
      </c>
      <c r="AJ524" t="s">
        <v>997</v>
      </c>
      <c r="AL524">
        <v>0.37</v>
      </c>
      <c r="AM524">
        <v>0</v>
      </c>
      <c r="AN524">
        <v>0.5</v>
      </c>
      <c r="AO524">
        <v>0</v>
      </c>
      <c r="AP524" t="s">
        <v>2067</v>
      </c>
      <c r="AQ524" t="s">
        <v>2073</v>
      </c>
      <c r="AR524" t="s">
        <v>2056</v>
      </c>
      <c r="AU524" t="str">
        <f>IF(SpaceTypesTable[[#This Row],[Peak Flow Rate (gal/h)]]=0,"",SpaceTypesTable[[#This Row],[Peak Flow Rate (gal/h)]]/SpaceTypesTable[[#This Row],[area (ft^2)]])</f>
        <v/>
      </c>
      <c r="BE524" t="str">
        <f t="shared" si="46"/>
        <v/>
      </c>
    </row>
    <row r="525" spans="1:57">
      <c r="A525" t="s">
        <v>221</v>
      </c>
      <c r="B525">
        <v>98</v>
      </c>
      <c r="C525" t="s">
        <v>2146</v>
      </c>
      <c r="D525" t="s">
        <v>791</v>
      </c>
      <c r="E525" t="s">
        <v>799</v>
      </c>
      <c r="F525" t="s">
        <v>809</v>
      </c>
      <c r="G525" t="s">
        <v>1038</v>
      </c>
      <c r="H525" t="s">
        <v>987</v>
      </c>
      <c r="I525" t="s">
        <v>739</v>
      </c>
      <c r="J525" t="s">
        <v>751</v>
      </c>
      <c r="K525" t="str">
        <f>SpaceTypesTable[[#This Row],[Lighting Standard]]&amp;SpaceTypesTable[[#This Row],[Lighting Primary Space Type]]&amp;SpaceTypesTable[[#This Row],[Lighting Secondary Space Type]]</f>
        <v>ASHRAE 189.1-2009Electrical/MechanicalGeneral</v>
      </c>
      <c r="N525">
        <f>VLOOKUP(SpaceTypesTable[[#This Row],[LookupColumn]],InteriorLightingTable[],5,FALSE)</f>
        <v>1.35</v>
      </c>
      <c r="Q525">
        <v>0</v>
      </c>
      <c r="R525">
        <v>0.37</v>
      </c>
      <c r="S525">
        <v>0.2</v>
      </c>
      <c r="T525" t="s">
        <v>1950</v>
      </c>
      <c r="U525" t="s">
        <v>636</v>
      </c>
      <c r="V525" t="s">
        <v>569</v>
      </c>
      <c r="W525" t="s">
        <v>570</v>
      </c>
      <c r="X525" s="70" t="str">
        <f>SpaceTypesTable[[#This Row],[Ventilation Standard]]&amp;SpaceTypesTable[[#This Row],[Ventilation Primary Space Type]]&amp;SpaceTypesTable[[#This Row],[Ventilation Secondary Space Type]]</f>
        <v>ASHRAE 62.1-1999Public SpacesCorridors and utilities</v>
      </c>
      <c r="Y525">
        <f>VLOOKUP(SpaceTypesTable[[#This Row],[Lookup]],VentilationStandardsTable[],6,FALSE)</f>
        <v>0.05</v>
      </c>
      <c r="Z525">
        <f>VLOOKUP(SpaceTypesTable[[#This Row],[Lookup]],VentilationStandardsTable[],5,FALSE)</f>
        <v>0</v>
      </c>
      <c r="AA525">
        <f>VLOOKUP(SpaceTypesTable[[#This Row],[Lookup]],VentilationStandardsTable[],7,FALSE)</f>
        <v>0</v>
      </c>
      <c r="AB525">
        <v>0.93</v>
      </c>
      <c r="AC525" t="s">
        <v>1972</v>
      </c>
      <c r="AD525" t="s">
        <v>2106</v>
      </c>
      <c r="AE525">
        <v>5.9499999999999997E-2</v>
      </c>
      <c r="AF525" t="s">
        <v>2010</v>
      </c>
      <c r="AH525" t="s">
        <v>997</v>
      </c>
      <c r="AI525" t="s">
        <v>997</v>
      </c>
      <c r="AJ525" t="s">
        <v>997</v>
      </c>
      <c r="AL525">
        <v>0.27</v>
      </c>
      <c r="AM525">
        <v>0</v>
      </c>
      <c r="AN525">
        <v>0.5</v>
      </c>
      <c r="AO525">
        <v>0</v>
      </c>
      <c r="AP525" t="s">
        <v>2067</v>
      </c>
      <c r="AQ525" t="s">
        <v>2073</v>
      </c>
      <c r="AR525" t="s">
        <v>2056</v>
      </c>
      <c r="AS525" t="s">
        <v>2084</v>
      </c>
      <c r="AU525" t="e">
        <f>IF(SpaceTypesTable[[#This Row],[Peak Flow Rate (gal/h)]]=0,"",SpaceTypesTable[[#This Row],[Peak Flow Rate (gal/h)]]/SpaceTypesTable[[#This Row],[area (ft^2)]])</f>
        <v>#VALUE!</v>
      </c>
      <c r="BE525" t="str">
        <f t="shared" si="46"/>
        <v/>
      </c>
    </row>
    <row r="526" spans="1:57">
      <c r="A526" t="s">
        <v>15</v>
      </c>
      <c r="B526">
        <v>263</v>
      </c>
      <c r="C526" t="s">
        <v>2146</v>
      </c>
      <c r="D526" t="s">
        <v>792</v>
      </c>
      <c r="E526" t="s">
        <v>799</v>
      </c>
      <c r="F526" t="s">
        <v>809</v>
      </c>
      <c r="G526" t="s">
        <v>1038</v>
      </c>
      <c r="H526" t="s">
        <v>987</v>
      </c>
      <c r="I526" t="s">
        <v>739</v>
      </c>
      <c r="J526" t="s">
        <v>751</v>
      </c>
      <c r="K526" t="str">
        <f>SpaceTypesTable[[#This Row],[Lighting Standard]]&amp;SpaceTypesTable[[#This Row],[Lighting Primary Space Type]]&amp;SpaceTypesTable[[#This Row],[Lighting Secondary Space Type]]</f>
        <v>ASHRAE 189.1-2009Electrical/MechanicalGeneral</v>
      </c>
      <c r="N526">
        <f>VLOOKUP(SpaceTypesTable[[#This Row],[LookupColumn]],InteriorLightingTable[],5,FALSE)</f>
        <v>1.35</v>
      </c>
      <c r="Q526">
        <v>0</v>
      </c>
      <c r="R526">
        <v>0.37</v>
      </c>
      <c r="S526">
        <v>0.2</v>
      </c>
      <c r="T526" t="s">
        <v>1950</v>
      </c>
      <c r="U526" t="s">
        <v>636</v>
      </c>
      <c r="V526" t="s">
        <v>569</v>
      </c>
      <c r="W526" t="s">
        <v>570</v>
      </c>
      <c r="X526" s="70" t="str">
        <f>SpaceTypesTable[[#This Row],[Ventilation Standard]]&amp;SpaceTypesTable[[#This Row],[Ventilation Primary Space Type]]&amp;SpaceTypesTable[[#This Row],[Ventilation Secondary Space Type]]</f>
        <v>ASHRAE 62.1-1999Public SpacesCorridors and utilities</v>
      </c>
      <c r="Y526">
        <f>VLOOKUP(SpaceTypesTable[[#This Row],[Lookup]],VentilationStandardsTable[],6,FALSE)</f>
        <v>0.05</v>
      </c>
      <c r="Z526">
        <f>VLOOKUP(SpaceTypesTable[[#This Row],[Lookup]],VentilationStandardsTable[],5,FALSE)</f>
        <v>0</v>
      </c>
      <c r="AA526">
        <f>VLOOKUP(SpaceTypesTable[[#This Row],[Lookup]],VentilationStandardsTable[],7,FALSE)</f>
        <v>0</v>
      </c>
      <c r="AB526">
        <v>0.93</v>
      </c>
      <c r="AC526" t="s">
        <v>1972</v>
      </c>
      <c r="AD526" t="s">
        <v>2106</v>
      </c>
      <c r="AE526">
        <v>4.4600000000000001E-2</v>
      </c>
      <c r="AF526" t="s">
        <v>2010</v>
      </c>
      <c r="AH526" t="s">
        <v>997</v>
      </c>
      <c r="AI526" t="s">
        <v>997</v>
      </c>
      <c r="AJ526" t="s">
        <v>997</v>
      </c>
      <c r="AL526">
        <v>0.27</v>
      </c>
      <c r="AM526">
        <v>0</v>
      </c>
      <c r="AN526">
        <v>0.5</v>
      </c>
      <c r="AO526">
        <v>0</v>
      </c>
      <c r="AP526" t="s">
        <v>2067</v>
      </c>
      <c r="AQ526" t="s">
        <v>2073</v>
      </c>
      <c r="AR526" t="s">
        <v>2056</v>
      </c>
      <c r="AU526" t="str">
        <f>IF(SpaceTypesTable[[#This Row],[Peak Flow Rate (gal/h)]]=0,"",SpaceTypesTable[[#This Row],[Peak Flow Rate (gal/h)]]/SpaceTypesTable[[#This Row],[area (ft^2)]])</f>
        <v/>
      </c>
      <c r="BE526" t="str">
        <f t="shared" si="46"/>
        <v/>
      </c>
    </row>
    <row r="527" spans="1:57">
      <c r="A527" t="s">
        <v>494</v>
      </c>
      <c r="B527">
        <v>232</v>
      </c>
      <c r="C527" t="s">
        <v>2143</v>
      </c>
      <c r="D527" t="s">
        <v>790</v>
      </c>
      <c r="E527" t="s">
        <v>799</v>
      </c>
      <c r="F527" t="s">
        <v>809</v>
      </c>
      <c r="G527" t="s">
        <v>1038</v>
      </c>
      <c r="K527" t="str">
        <f>SpaceTypesTable[[#This Row],[Lighting Standard]]&amp;SpaceTypesTable[[#This Row],[Lighting Primary Space Type]]&amp;SpaceTypesTable[[#This Row],[Lighting Secondary Space Type]]</f>
        <v/>
      </c>
      <c r="N527">
        <v>0.6</v>
      </c>
      <c r="Q527">
        <v>0</v>
      </c>
      <c r="R527">
        <v>0.37</v>
      </c>
      <c r="S527">
        <v>0.2</v>
      </c>
      <c r="T527" t="s">
        <v>1950</v>
      </c>
      <c r="U527" t="s">
        <v>636</v>
      </c>
      <c r="V527" t="s">
        <v>569</v>
      </c>
      <c r="W527" t="s">
        <v>570</v>
      </c>
      <c r="X527" s="70" t="str">
        <f>SpaceTypesTable[[#This Row],[Ventilation Standard]]&amp;SpaceTypesTable[[#This Row],[Ventilation Primary Space Type]]&amp;SpaceTypesTable[[#This Row],[Ventilation Secondary Space Type]]</f>
        <v>ASHRAE 62.1-1999Public SpacesCorridors and utilities</v>
      </c>
      <c r="Y527">
        <f>VLOOKUP(SpaceTypesTable[[#This Row],[Lookup]],VentilationStandardsTable[],6,FALSE)</f>
        <v>0.05</v>
      </c>
      <c r="Z527">
        <f>VLOOKUP(SpaceTypesTable[[#This Row],[Lookup]],VentilationStandardsTable[],5,FALSE)</f>
        <v>0</v>
      </c>
      <c r="AA527">
        <f>VLOOKUP(SpaceTypesTable[[#This Row],[Lookup]],VentilationStandardsTable[],7,FALSE)</f>
        <v>0</v>
      </c>
      <c r="AB527">
        <v>0.93</v>
      </c>
      <c r="AC527" t="s">
        <v>1972</v>
      </c>
      <c r="AD527" t="s">
        <v>2106</v>
      </c>
      <c r="AE527">
        <v>0.22320000000000001</v>
      </c>
      <c r="AF527" t="s">
        <v>2010</v>
      </c>
      <c r="AH527" t="s">
        <v>997</v>
      </c>
      <c r="AI527" t="s">
        <v>997</v>
      </c>
      <c r="AJ527" t="s">
        <v>997</v>
      </c>
      <c r="AL527">
        <v>0.37</v>
      </c>
      <c r="AM527">
        <v>0</v>
      </c>
      <c r="AN527">
        <v>0.5</v>
      </c>
      <c r="AO527">
        <v>0</v>
      </c>
      <c r="AP527" t="s">
        <v>2067</v>
      </c>
      <c r="AQ527" t="s">
        <v>2073</v>
      </c>
      <c r="AR527" t="s">
        <v>2056</v>
      </c>
      <c r="AU527" t="str">
        <f>IF(SpaceTypesTable[[#This Row],[Peak Flow Rate (gal/h)]]=0,"",SpaceTypesTable[[#This Row],[Peak Flow Rate (gal/h)]]/SpaceTypesTable[[#This Row],[area (ft^2)]])</f>
        <v/>
      </c>
      <c r="BE527" t="str">
        <f t="shared" si="46"/>
        <v/>
      </c>
    </row>
    <row r="528" spans="1:57">
      <c r="C528" t="s">
        <v>2147</v>
      </c>
      <c r="D528" t="s">
        <v>790</v>
      </c>
      <c r="E528" t="s">
        <v>794</v>
      </c>
      <c r="F528" t="s">
        <v>809</v>
      </c>
      <c r="G528" t="s">
        <v>1038</v>
      </c>
      <c r="H528" t="s">
        <v>746</v>
      </c>
      <c r="I528" t="s">
        <v>739</v>
      </c>
      <c r="J528" t="s">
        <v>751</v>
      </c>
      <c r="K528" t="str">
        <f>SpaceTypesTable[[#This Row],[Lighting Standard]]&amp;SpaceTypesTable[[#This Row],[Lighting Primary Space Type]]&amp;SpaceTypesTable[[#This Row],[Lighting Secondary Space Type]]</f>
        <v>ASHRAE 90.1-2007Electrical/MechanicalGeneral</v>
      </c>
      <c r="N528">
        <f>VLOOKUP(SpaceTypesTable[[#This Row],[LookupColumn]],InteriorLightingTable[],5,FALSE)</f>
        <v>1.5</v>
      </c>
      <c r="Q528">
        <v>0</v>
      </c>
      <c r="R528">
        <v>0.7</v>
      </c>
      <c r="S528">
        <v>0.2</v>
      </c>
      <c r="T528" t="s">
        <v>1951</v>
      </c>
      <c r="U528" t="s">
        <v>637</v>
      </c>
      <c r="V528" t="s">
        <v>751</v>
      </c>
      <c r="W528" t="s">
        <v>579</v>
      </c>
      <c r="X528" s="70" t="str">
        <f>SpaceTypesTable[[#This Row],[Ventilation Standard]]&amp;SpaceTypesTable[[#This Row],[Ventilation Primary Space Type]]&amp;SpaceTypesTable[[#This Row],[Ventilation Secondary Space Type]]</f>
        <v>ASHRAE 62.1-2004GeneralStorage rooms</v>
      </c>
      <c r="Y528">
        <f>VLOOKUP(SpaceTypesTable[[#This Row],[Lookup]],VentilationStandardsTable[],6,FALSE)</f>
        <v>0.12</v>
      </c>
      <c r="Z528">
        <f>VLOOKUP(SpaceTypesTable[[#This Row],[Lookup]],VentilationStandardsTable[],5,FALSE)</f>
        <v>0</v>
      </c>
      <c r="AA528">
        <f>VLOOKUP(SpaceTypesTable[[#This Row],[Lookup]],VentilationStandardsTable[],7,FALSE)</f>
        <v>0</v>
      </c>
      <c r="AB528">
        <v>0</v>
      </c>
      <c r="AC528" t="s">
        <v>1965</v>
      </c>
      <c r="AD528" t="s">
        <v>2107</v>
      </c>
      <c r="AE528">
        <v>4.4600000000000001E-2</v>
      </c>
      <c r="AF528" t="s">
        <v>2011</v>
      </c>
      <c r="AH528">
        <v>0</v>
      </c>
      <c r="AI528">
        <v>0.2</v>
      </c>
      <c r="AJ528">
        <v>0.5</v>
      </c>
      <c r="AL528">
        <v>0</v>
      </c>
      <c r="AM528">
        <v>0</v>
      </c>
      <c r="AN528">
        <v>0.2</v>
      </c>
      <c r="AO528">
        <v>0</v>
      </c>
      <c r="AP528" t="s">
        <v>2068</v>
      </c>
      <c r="AQ528" t="s">
        <v>2036</v>
      </c>
      <c r="AR528" t="s">
        <v>2050</v>
      </c>
      <c r="AU528" t="str">
        <f>IF(SpaceTypesTable[[#This Row],[Peak Flow Rate (gal/h)]]=0,"",SpaceTypesTable[[#This Row],[Peak Flow Rate (gal/h)]]/SpaceTypesTable[[#This Row],[area (ft^2)]])</f>
        <v/>
      </c>
      <c r="BE528" t="str">
        <f t="shared" si="46"/>
        <v/>
      </c>
    </row>
    <row r="529" spans="1:57">
      <c r="A529" t="s">
        <v>26</v>
      </c>
      <c r="B529">
        <v>309</v>
      </c>
      <c r="C529" t="s">
        <v>2144</v>
      </c>
      <c r="D529" t="s">
        <v>790</v>
      </c>
      <c r="E529" t="s">
        <v>794</v>
      </c>
      <c r="F529" t="s">
        <v>809</v>
      </c>
      <c r="G529" t="s">
        <v>1038</v>
      </c>
      <c r="K529" t="str">
        <f>SpaceTypesTable[[#This Row],[Lighting Standard]]&amp;SpaceTypesTable[[#This Row],[Lighting Primary Space Type]]&amp;SpaceTypesTable[[#This Row],[Lighting Secondary Space Type]]</f>
        <v/>
      </c>
      <c r="N529">
        <v>0.96</v>
      </c>
      <c r="Q529">
        <v>0</v>
      </c>
      <c r="R529">
        <v>0.7</v>
      </c>
      <c r="S529">
        <v>0.2</v>
      </c>
      <c r="T529" t="s">
        <v>1951</v>
      </c>
      <c r="U529" t="s">
        <v>636</v>
      </c>
      <c r="V529" t="s">
        <v>569</v>
      </c>
      <c r="W529" t="s">
        <v>570</v>
      </c>
      <c r="X529" s="70" t="str">
        <f>SpaceTypesTable[[#This Row],[Ventilation Standard]]&amp;SpaceTypesTable[[#This Row],[Ventilation Primary Space Type]]&amp;SpaceTypesTable[[#This Row],[Ventilation Secondary Space Type]]</f>
        <v>ASHRAE 62.1-1999Public SpacesCorridors and utilities</v>
      </c>
      <c r="Y529">
        <f>VLOOKUP(SpaceTypesTable[[#This Row],[Lookup]],VentilationStandardsTable[],6,FALSE)</f>
        <v>0.05</v>
      </c>
      <c r="Z529">
        <f>VLOOKUP(SpaceTypesTable[[#This Row],[Lookup]],VentilationStandardsTable[],5,FALSE)</f>
        <v>0</v>
      </c>
      <c r="AA529">
        <f>VLOOKUP(SpaceTypesTable[[#This Row],[Lookup]],VentilationStandardsTable[],7,FALSE)</f>
        <v>0</v>
      </c>
      <c r="AB529">
        <v>0</v>
      </c>
      <c r="AC529" t="s">
        <v>1965</v>
      </c>
      <c r="AD529" t="s">
        <v>2107</v>
      </c>
      <c r="AE529">
        <v>0.22320000000000001</v>
      </c>
      <c r="AF529" t="s">
        <v>2011</v>
      </c>
      <c r="AH529">
        <v>0</v>
      </c>
      <c r="AI529">
        <v>0.2</v>
      </c>
      <c r="AJ529">
        <v>0.5</v>
      </c>
      <c r="AL529">
        <v>0</v>
      </c>
      <c r="AM529">
        <v>0</v>
      </c>
      <c r="AN529">
        <v>0.2</v>
      </c>
      <c r="AO529">
        <v>0</v>
      </c>
      <c r="AP529" t="s">
        <v>2068</v>
      </c>
      <c r="AQ529" t="s">
        <v>2036</v>
      </c>
      <c r="AR529" t="s">
        <v>2050</v>
      </c>
      <c r="AU529" t="str">
        <f>IF(SpaceTypesTable[[#This Row],[Peak Flow Rate (gal/h)]]=0,"",SpaceTypesTable[[#This Row],[Peak Flow Rate (gal/h)]]/SpaceTypesTable[[#This Row],[area (ft^2)]])</f>
        <v/>
      </c>
      <c r="BE529" t="str">
        <f t="shared" si="46"/>
        <v/>
      </c>
    </row>
    <row r="530" spans="1:57">
      <c r="A530" t="s">
        <v>469</v>
      </c>
      <c r="B530">
        <v>432</v>
      </c>
      <c r="C530" t="s">
        <v>2145</v>
      </c>
      <c r="D530" t="s">
        <v>790</v>
      </c>
      <c r="E530" t="s">
        <v>794</v>
      </c>
      <c r="F530" t="s">
        <v>809</v>
      </c>
      <c r="G530" t="s">
        <v>1038</v>
      </c>
      <c r="H530" t="s">
        <v>745</v>
      </c>
      <c r="I530" t="s">
        <v>739</v>
      </c>
      <c r="J530" t="s">
        <v>751</v>
      </c>
      <c r="K530" t="str">
        <f>SpaceTypesTable[[#This Row],[Lighting Standard]]&amp;SpaceTypesTable[[#This Row],[Lighting Primary Space Type]]&amp;SpaceTypesTable[[#This Row],[Lighting Secondary Space Type]]</f>
        <v>ASHRAE 90.1-2004Electrical/MechanicalGeneral</v>
      </c>
      <c r="N530">
        <f>VLOOKUP(SpaceTypesTable[[#This Row],[LookupColumn]],InteriorLightingTable[],5,FALSE)</f>
        <v>1.5</v>
      </c>
      <c r="Q530">
        <v>0</v>
      </c>
      <c r="R530">
        <v>0.7</v>
      </c>
      <c r="S530">
        <v>0.2</v>
      </c>
      <c r="T530" t="s">
        <v>1951</v>
      </c>
      <c r="U530" t="s">
        <v>636</v>
      </c>
      <c r="V530" t="s">
        <v>569</v>
      </c>
      <c r="W530" t="s">
        <v>570</v>
      </c>
      <c r="X530" s="70" t="str">
        <f>SpaceTypesTable[[#This Row],[Ventilation Standard]]&amp;SpaceTypesTable[[#This Row],[Ventilation Primary Space Type]]&amp;SpaceTypesTable[[#This Row],[Ventilation Secondary Space Type]]</f>
        <v>ASHRAE 62.1-1999Public SpacesCorridors and utilities</v>
      </c>
      <c r="Y530">
        <f>VLOOKUP(SpaceTypesTable[[#This Row],[Lookup]],VentilationStandardsTable[],6,FALSE)</f>
        <v>0.05</v>
      </c>
      <c r="Z530">
        <f>VLOOKUP(SpaceTypesTable[[#This Row],[Lookup]],VentilationStandardsTable[],5,FALSE)</f>
        <v>0</v>
      </c>
      <c r="AA530">
        <f>VLOOKUP(SpaceTypesTable[[#This Row],[Lookup]],VentilationStandardsTable[],7,FALSE)</f>
        <v>0</v>
      </c>
      <c r="AB530">
        <v>0</v>
      </c>
      <c r="AC530" t="s">
        <v>1965</v>
      </c>
      <c r="AD530" t="s">
        <v>2107</v>
      </c>
      <c r="AE530">
        <v>5.9499999999999997E-2</v>
      </c>
      <c r="AF530" t="s">
        <v>2011</v>
      </c>
      <c r="AH530">
        <v>0</v>
      </c>
      <c r="AI530">
        <v>0.2</v>
      </c>
      <c r="AJ530">
        <v>0.5</v>
      </c>
      <c r="AL530">
        <v>0</v>
      </c>
      <c r="AM530">
        <v>0</v>
      </c>
      <c r="AN530">
        <v>0.2</v>
      </c>
      <c r="AO530">
        <v>0</v>
      </c>
      <c r="AP530" t="s">
        <v>2068</v>
      </c>
      <c r="AQ530" t="s">
        <v>2036</v>
      </c>
      <c r="AR530" t="s">
        <v>2050</v>
      </c>
      <c r="AU530" t="str">
        <f>IF(SpaceTypesTable[[#This Row],[Peak Flow Rate (gal/h)]]=0,"",SpaceTypesTable[[#This Row],[Peak Flow Rate (gal/h)]]/SpaceTypesTable[[#This Row],[area (ft^2)]])</f>
        <v/>
      </c>
      <c r="BE530" t="str">
        <f t="shared" si="46"/>
        <v/>
      </c>
    </row>
    <row r="531" spans="1:57">
      <c r="A531" t="s">
        <v>341</v>
      </c>
      <c r="B531">
        <v>394</v>
      </c>
      <c r="C531" t="s">
        <v>2146</v>
      </c>
      <c r="D531" t="s">
        <v>791</v>
      </c>
      <c r="E531" t="s">
        <v>794</v>
      </c>
      <c r="F531" t="s">
        <v>809</v>
      </c>
      <c r="G531" t="s">
        <v>1038</v>
      </c>
      <c r="H531" t="s">
        <v>987</v>
      </c>
      <c r="I531" t="s">
        <v>739</v>
      </c>
      <c r="J531" t="s">
        <v>751</v>
      </c>
      <c r="K531" t="str">
        <f>SpaceTypesTable[[#This Row],[Lighting Standard]]&amp;SpaceTypesTable[[#This Row],[Lighting Primary Space Type]]&amp;SpaceTypesTable[[#This Row],[Lighting Secondary Space Type]]</f>
        <v>ASHRAE 189.1-2009Electrical/MechanicalGeneral</v>
      </c>
      <c r="N531">
        <f>VLOOKUP(SpaceTypesTable[[#This Row],[LookupColumn]],InteriorLightingTable[],5,FALSE)</f>
        <v>1.35</v>
      </c>
      <c r="Q531">
        <v>0</v>
      </c>
      <c r="R531">
        <v>0.7</v>
      </c>
      <c r="S531">
        <v>0.2</v>
      </c>
      <c r="T531" t="s">
        <v>1951</v>
      </c>
      <c r="U531" t="s">
        <v>636</v>
      </c>
      <c r="V531" t="s">
        <v>569</v>
      </c>
      <c r="W531" t="s">
        <v>570</v>
      </c>
      <c r="X531" s="70" t="str">
        <f>SpaceTypesTable[[#This Row],[Ventilation Standard]]&amp;SpaceTypesTable[[#This Row],[Ventilation Primary Space Type]]&amp;SpaceTypesTable[[#This Row],[Ventilation Secondary Space Type]]</f>
        <v>ASHRAE 62.1-1999Public SpacesCorridors and utilities</v>
      </c>
      <c r="Y531">
        <f>VLOOKUP(SpaceTypesTable[[#This Row],[Lookup]],VentilationStandardsTable[],6,FALSE)</f>
        <v>0.05</v>
      </c>
      <c r="Z531">
        <f>VLOOKUP(SpaceTypesTable[[#This Row],[Lookup]],VentilationStandardsTable[],5,FALSE)</f>
        <v>0</v>
      </c>
      <c r="AA531">
        <f>VLOOKUP(SpaceTypesTable[[#This Row],[Lookup]],VentilationStandardsTable[],7,FALSE)</f>
        <v>0</v>
      </c>
      <c r="AB531">
        <v>0</v>
      </c>
      <c r="AC531" t="s">
        <v>1965</v>
      </c>
      <c r="AD531" t="s">
        <v>2107</v>
      </c>
      <c r="AE531">
        <v>5.9499999999999997E-2</v>
      </c>
      <c r="AF531" t="s">
        <v>2011</v>
      </c>
      <c r="AH531">
        <v>0</v>
      </c>
      <c r="AI531">
        <v>0.2</v>
      </c>
      <c r="AJ531">
        <v>0.5</v>
      </c>
      <c r="AL531">
        <v>0</v>
      </c>
      <c r="AM531">
        <v>0</v>
      </c>
      <c r="AN531">
        <v>0.2</v>
      </c>
      <c r="AO531">
        <v>0</v>
      </c>
      <c r="AP531" t="s">
        <v>2068</v>
      </c>
      <c r="AQ531" t="s">
        <v>2036</v>
      </c>
      <c r="AR531" t="s">
        <v>2050</v>
      </c>
      <c r="AU531" t="str">
        <f>IF(SpaceTypesTable[[#This Row],[Peak Flow Rate (gal/h)]]=0,"",SpaceTypesTable[[#This Row],[Peak Flow Rate (gal/h)]]/SpaceTypesTable[[#This Row],[area (ft^2)]])</f>
        <v/>
      </c>
      <c r="BE531" t="str">
        <f t="shared" si="46"/>
        <v/>
      </c>
    </row>
    <row r="532" spans="1:57">
      <c r="A532" t="s">
        <v>345</v>
      </c>
      <c r="B532">
        <v>404</v>
      </c>
      <c r="C532" t="s">
        <v>2146</v>
      </c>
      <c r="D532" t="s">
        <v>792</v>
      </c>
      <c r="E532" t="s">
        <v>794</v>
      </c>
      <c r="F532" t="s">
        <v>809</v>
      </c>
      <c r="G532" t="s">
        <v>1038</v>
      </c>
      <c r="H532" t="s">
        <v>987</v>
      </c>
      <c r="I532" t="s">
        <v>739</v>
      </c>
      <c r="J532" t="s">
        <v>751</v>
      </c>
      <c r="K532" t="str">
        <f>SpaceTypesTable[[#This Row],[Lighting Standard]]&amp;SpaceTypesTable[[#This Row],[Lighting Primary Space Type]]&amp;SpaceTypesTable[[#This Row],[Lighting Secondary Space Type]]</f>
        <v>ASHRAE 189.1-2009Electrical/MechanicalGeneral</v>
      </c>
      <c r="N532">
        <f>VLOOKUP(SpaceTypesTable[[#This Row],[LookupColumn]],InteriorLightingTable[],5,FALSE)</f>
        <v>1.35</v>
      </c>
      <c r="Q532">
        <v>0</v>
      </c>
      <c r="R532">
        <v>0.7</v>
      </c>
      <c r="S532">
        <v>0.2</v>
      </c>
      <c r="T532" t="s">
        <v>1951</v>
      </c>
      <c r="U532" t="s">
        <v>636</v>
      </c>
      <c r="V532" t="s">
        <v>569</v>
      </c>
      <c r="W532" t="s">
        <v>570</v>
      </c>
      <c r="X532" s="70" t="str">
        <f>SpaceTypesTable[[#This Row],[Ventilation Standard]]&amp;SpaceTypesTable[[#This Row],[Ventilation Primary Space Type]]&amp;SpaceTypesTable[[#This Row],[Ventilation Secondary Space Type]]</f>
        <v>ASHRAE 62.1-1999Public SpacesCorridors and utilities</v>
      </c>
      <c r="Y532">
        <f>VLOOKUP(SpaceTypesTable[[#This Row],[Lookup]],VentilationStandardsTable[],6,FALSE)</f>
        <v>0.05</v>
      </c>
      <c r="Z532">
        <f>VLOOKUP(SpaceTypesTable[[#This Row],[Lookup]],VentilationStandardsTable[],5,FALSE)</f>
        <v>0</v>
      </c>
      <c r="AA532">
        <f>VLOOKUP(SpaceTypesTable[[#This Row],[Lookup]],VentilationStandardsTable[],7,FALSE)</f>
        <v>0</v>
      </c>
      <c r="AB532">
        <v>0</v>
      </c>
      <c r="AC532" t="s">
        <v>1965</v>
      </c>
      <c r="AD532" t="s">
        <v>2107</v>
      </c>
      <c r="AE532">
        <v>4.4600000000000001E-2</v>
      </c>
      <c r="AF532" t="s">
        <v>2011</v>
      </c>
      <c r="AH532">
        <v>0</v>
      </c>
      <c r="AI532">
        <v>0.2</v>
      </c>
      <c r="AJ532">
        <v>0.5</v>
      </c>
      <c r="AL532">
        <v>0</v>
      </c>
      <c r="AM532">
        <v>0</v>
      </c>
      <c r="AN532">
        <v>0.2</v>
      </c>
      <c r="AO532">
        <v>0</v>
      </c>
      <c r="AP532" t="s">
        <v>2068</v>
      </c>
      <c r="AQ532" t="s">
        <v>2036</v>
      </c>
      <c r="AR532" t="s">
        <v>2050</v>
      </c>
      <c r="AU532" t="str">
        <f>IF(SpaceTypesTable[[#This Row],[Peak Flow Rate (gal/h)]]=0,"",SpaceTypesTable[[#This Row],[Peak Flow Rate (gal/h)]]/SpaceTypesTable[[#This Row],[area (ft^2)]])</f>
        <v/>
      </c>
      <c r="BE532" t="str">
        <f t="shared" si="46"/>
        <v/>
      </c>
    </row>
    <row r="533" spans="1:57">
      <c r="A533" t="s">
        <v>79</v>
      </c>
      <c r="B533">
        <v>316</v>
      </c>
      <c r="C533" t="s">
        <v>2143</v>
      </c>
      <c r="D533" t="s">
        <v>790</v>
      </c>
      <c r="E533" t="s">
        <v>794</v>
      </c>
      <c r="F533" t="s">
        <v>809</v>
      </c>
      <c r="G533" t="s">
        <v>1038</v>
      </c>
      <c r="K533" t="str">
        <f>SpaceTypesTable[[#This Row],[Lighting Standard]]&amp;SpaceTypesTable[[#This Row],[Lighting Primary Space Type]]&amp;SpaceTypesTable[[#This Row],[Lighting Secondary Space Type]]</f>
        <v/>
      </c>
      <c r="N533">
        <v>0.96</v>
      </c>
      <c r="Q533">
        <v>0</v>
      </c>
      <c r="R533">
        <v>0.7</v>
      </c>
      <c r="S533">
        <v>0.2</v>
      </c>
      <c r="T533" t="s">
        <v>1951</v>
      </c>
      <c r="U533" t="s">
        <v>636</v>
      </c>
      <c r="V533" t="s">
        <v>569</v>
      </c>
      <c r="W533" t="s">
        <v>570</v>
      </c>
      <c r="X533" s="70" t="str">
        <f>SpaceTypesTable[[#This Row],[Ventilation Standard]]&amp;SpaceTypesTable[[#This Row],[Ventilation Primary Space Type]]&amp;SpaceTypesTable[[#This Row],[Ventilation Secondary Space Type]]</f>
        <v>ASHRAE 62.1-1999Public SpacesCorridors and utilities</v>
      </c>
      <c r="Y533">
        <f>VLOOKUP(SpaceTypesTable[[#This Row],[Lookup]],VentilationStandardsTable[],6,FALSE)</f>
        <v>0.05</v>
      </c>
      <c r="Z533">
        <f>VLOOKUP(SpaceTypesTable[[#This Row],[Lookup]],VentilationStandardsTable[],5,FALSE)</f>
        <v>0</v>
      </c>
      <c r="AA533">
        <f>VLOOKUP(SpaceTypesTable[[#This Row],[Lookup]],VentilationStandardsTable[],7,FALSE)</f>
        <v>0</v>
      </c>
      <c r="AB533">
        <v>0</v>
      </c>
      <c r="AC533" t="s">
        <v>1965</v>
      </c>
      <c r="AD533" t="s">
        <v>2107</v>
      </c>
      <c r="AE533">
        <v>0.22320000000000001</v>
      </c>
      <c r="AF533" t="s">
        <v>2011</v>
      </c>
      <c r="AH533">
        <v>0</v>
      </c>
      <c r="AI533">
        <v>0.2</v>
      </c>
      <c r="AJ533">
        <v>0.5</v>
      </c>
      <c r="AL533">
        <v>0</v>
      </c>
      <c r="AM533">
        <v>0</v>
      </c>
      <c r="AN533">
        <v>0.2</v>
      </c>
      <c r="AO533">
        <v>0</v>
      </c>
      <c r="AP533" t="s">
        <v>2068</v>
      </c>
      <c r="AQ533" t="s">
        <v>2036</v>
      </c>
      <c r="AR533" t="s">
        <v>2050</v>
      </c>
      <c r="AU533" t="str">
        <f>IF(SpaceTypesTable[[#This Row],[Peak Flow Rate (gal/h)]]=0,"",SpaceTypesTable[[#This Row],[Peak Flow Rate (gal/h)]]/SpaceTypesTable[[#This Row],[area (ft^2)]])</f>
        <v/>
      </c>
      <c r="BE533" t="str">
        <f t="shared" si="46"/>
        <v/>
      </c>
    </row>
    <row r="534" spans="1:57">
      <c r="C534" t="s">
        <v>2213</v>
      </c>
      <c r="D534" t="s">
        <v>790</v>
      </c>
      <c r="E534" t="s">
        <v>798</v>
      </c>
      <c r="F534" t="s">
        <v>809</v>
      </c>
      <c r="G534" t="s">
        <v>1038</v>
      </c>
      <c r="H534" t="s">
        <v>2195</v>
      </c>
      <c r="I534" t="s">
        <v>739</v>
      </c>
      <c r="J534" t="s">
        <v>751</v>
      </c>
      <c r="K534" t="str">
        <f>SpaceTypesTable[[#This Row],[Lighting Standard]]&amp;SpaceTypesTable[[#This Row],[Lighting Primary Space Type]]&amp;SpaceTypesTable[[#This Row],[Lighting Secondary Space Type]]</f>
        <v>ASHRAE 90.1-2010Electrical/MechanicalGeneral</v>
      </c>
      <c r="N534">
        <f>VLOOKUP(SpaceTypesTable[[#This Row],[LookupColumn]],InteriorLightingTable[],5,FALSE)</f>
        <v>0.95</v>
      </c>
      <c r="Q534">
        <v>0</v>
      </c>
      <c r="R534">
        <v>0.7</v>
      </c>
      <c r="S534">
        <v>0.2</v>
      </c>
      <c r="T534" t="s">
        <v>1939</v>
      </c>
      <c r="U534" t="s">
        <v>638</v>
      </c>
      <c r="V534" t="s">
        <v>751</v>
      </c>
      <c r="W534" t="s">
        <v>579</v>
      </c>
      <c r="X534" s="70" t="str">
        <f>SpaceTypesTable[[#This Row],[Ventilation Standard]]&amp;SpaceTypesTable[[#This Row],[Ventilation Primary Space Type]]&amp;SpaceTypesTable[[#This Row],[Ventilation Secondary Space Type]]</f>
        <v>ASHRAE 62.1-2007GeneralStorage rooms</v>
      </c>
      <c r="Y534">
        <f>VLOOKUP(SpaceTypesTable[[#This Row],[Lookup]],VentilationStandardsTable[],6,FALSE)</f>
        <v>0.12</v>
      </c>
      <c r="Z534">
        <f>VLOOKUP(SpaceTypesTable[[#This Row],[Lookup]],VentilationStandardsTable[],5,FALSE)</f>
        <v>0</v>
      </c>
      <c r="AA534">
        <f>VLOOKUP(SpaceTypesTable[[#This Row],[Lookup]],VentilationStandardsTable[],7,FALSE)</f>
        <v>0</v>
      </c>
      <c r="AB534">
        <v>0</v>
      </c>
      <c r="AC534" t="s">
        <v>1991</v>
      </c>
      <c r="AD534" t="s">
        <v>1992</v>
      </c>
      <c r="AE534">
        <v>4.4600000000000001E-2</v>
      </c>
      <c r="AF534" t="s">
        <v>2001</v>
      </c>
      <c r="AH534" t="s">
        <v>997</v>
      </c>
      <c r="AI534" t="s">
        <v>997</v>
      </c>
      <c r="AJ534" t="s">
        <v>997</v>
      </c>
      <c r="AL534">
        <v>0.26</v>
      </c>
      <c r="AM534">
        <v>0</v>
      </c>
      <c r="AN534">
        <v>0.5</v>
      </c>
      <c r="AO534">
        <v>0</v>
      </c>
      <c r="AP534" t="s">
        <v>2060</v>
      </c>
      <c r="AQ534" t="s">
        <v>2027</v>
      </c>
      <c r="AR534" t="s">
        <v>2041</v>
      </c>
      <c r="AU534" t="s">
        <v>997</v>
      </c>
      <c r="BE534" t="s">
        <v>997</v>
      </c>
    </row>
    <row r="535" spans="1:57">
      <c r="C535" t="s">
        <v>2213</v>
      </c>
      <c r="D535" t="s">
        <v>790</v>
      </c>
      <c r="E535" t="s">
        <v>796</v>
      </c>
      <c r="F535" t="s">
        <v>809</v>
      </c>
      <c r="G535" t="s">
        <v>1038</v>
      </c>
      <c r="H535" t="s">
        <v>2195</v>
      </c>
      <c r="I535" t="s">
        <v>739</v>
      </c>
      <c r="J535" t="s">
        <v>751</v>
      </c>
      <c r="K535" t="str">
        <f>SpaceTypesTable[[#This Row],[Lighting Standard]]&amp;SpaceTypesTable[[#This Row],[Lighting Primary Space Type]]&amp;SpaceTypesTable[[#This Row],[Lighting Secondary Space Type]]</f>
        <v>ASHRAE 90.1-2010Electrical/MechanicalGeneral</v>
      </c>
      <c r="N535">
        <f>VLOOKUP(SpaceTypesTable[[#This Row],[LookupColumn]],InteriorLightingTable[],5,FALSE)</f>
        <v>0.95</v>
      </c>
      <c r="Q535">
        <v>0</v>
      </c>
      <c r="R535">
        <v>0.37</v>
      </c>
      <c r="S535">
        <v>0.2</v>
      </c>
      <c r="T535" t="s">
        <v>1947</v>
      </c>
      <c r="U535" t="s">
        <v>638</v>
      </c>
      <c r="V535" t="s">
        <v>751</v>
      </c>
      <c r="W535" t="s">
        <v>579</v>
      </c>
      <c r="X535" s="70" t="str">
        <f>SpaceTypesTable[[#This Row],[Ventilation Standard]]&amp;SpaceTypesTable[[#This Row],[Ventilation Primary Space Type]]&amp;SpaceTypesTable[[#This Row],[Ventilation Secondary Space Type]]</f>
        <v>ASHRAE 62.1-2007GeneralStorage rooms</v>
      </c>
      <c r="Y535">
        <f>VLOOKUP(SpaceTypesTable[[#This Row],[Lookup]],VentilationStandardsTable[],6,FALSE)</f>
        <v>0.12</v>
      </c>
      <c r="Z535">
        <f>VLOOKUP(SpaceTypesTable[[#This Row],[Lookup]],VentilationStandardsTable[],5,FALSE)</f>
        <v>0</v>
      </c>
      <c r="AA535">
        <f>VLOOKUP(SpaceTypesTable[[#This Row],[Lookup]],VentilationStandardsTable[],7,FALSE)</f>
        <v>0</v>
      </c>
      <c r="AB535">
        <v>0.93</v>
      </c>
      <c r="AC535" t="s">
        <v>1978</v>
      </c>
      <c r="AD535" t="s">
        <v>2103</v>
      </c>
      <c r="AE535">
        <v>4.4600000000000001E-2</v>
      </c>
      <c r="AF535" t="s">
        <v>2007</v>
      </c>
      <c r="AH535" t="s">
        <v>997</v>
      </c>
      <c r="AI535" t="s">
        <v>997</v>
      </c>
      <c r="AJ535" t="s">
        <v>997</v>
      </c>
      <c r="AL535">
        <v>0.27</v>
      </c>
      <c r="AM535">
        <v>0</v>
      </c>
      <c r="AN535">
        <v>0.5</v>
      </c>
      <c r="AO535">
        <v>0</v>
      </c>
      <c r="AP535" t="s">
        <v>2064</v>
      </c>
      <c r="AQ535" t="s">
        <v>2083</v>
      </c>
      <c r="AR535" t="s">
        <v>2113</v>
      </c>
      <c r="AU535" t="s">
        <v>997</v>
      </c>
      <c r="BE535" t="s">
        <v>997</v>
      </c>
    </row>
    <row r="536" spans="1:57">
      <c r="C536" t="s">
        <v>2213</v>
      </c>
      <c r="D536" t="s">
        <v>790</v>
      </c>
      <c r="E536" t="s">
        <v>799</v>
      </c>
      <c r="F536" t="s">
        <v>809</v>
      </c>
      <c r="G536" t="s">
        <v>1038</v>
      </c>
      <c r="H536" t="s">
        <v>2195</v>
      </c>
      <c r="I536" t="s">
        <v>739</v>
      </c>
      <c r="J536" t="s">
        <v>751</v>
      </c>
      <c r="K536" t="str">
        <f>SpaceTypesTable[[#This Row],[Lighting Standard]]&amp;SpaceTypesTable[[#This Row],[Lighting Primary Space Type]]&amp;SpaceTypesTable[[#This Row],[Lighting Secondary Space Type]]</f>
        <v>ASHRAE 90.1-2010Electrical/MechanicalGeneral</v>
      </c>
      <c r="N536">
        <f>VLOOKUP(SpaceTypesTable[[#This Row],[LookupColumn]],InteriorLightingTable[],5,FALSE)</f>
        <v>0.95</v>
      </c>
      <c r="Q536">
        <v>0</v>
      </c>
      <c r="R536">
        <v>0.37</v>
      </c>
      <c r="S536">
        <v>0.2</v>
      </c>
      <c r="T536" t="s">
        <v>1950</v>
      </c>
      <c r="U536" t="s">
        <v>638</v>
      </c>
      <c r="V536" t="s">
        <v>751</v>
      </c>
      <c r="W536" t="s">
        <v>579</v>
      </c>
      <c r="X536" s="70" t="str">
        <f>SpaceTypesTable[[#This Row],[Ventilation Standard]]&amp;SpaceTypesTable[[#This Row],[Ventilation Primary Space Type]]&amp;SpaceTypesTable[[#This Row],[Ventilation Secondary Space Type]]</f>
        <v>ASHRAE 62.1-2007GeneralStorage rooms</v>
      </c>
      <c r="Y536">
        <f>VLOOKUP(SpaceTypesTable[[#This Row],[Lookup]],VentilationStandardsTable[],6,FALSE)</f>
        <v>0.12</v>
      </c>
      <c r="Z536">
        <f>VLOOKUP(SpaceTypesTable[[#This Row],[Lookup]],VentilationStandardsTable[],5,FALSE)</f>
        <v>0</v>
      </c>
      <c r="AA536">
        <f>VLOOKUP(SpaceTypesTable[[#This Row],[Lookup]],VentilationStandardsTable[],7,FALSE)</f>
        <v>0</v>
      </c>
      <c r="AB536">
        <v>0.93</v>
      </c>
      <c r="AC536" t="s">
        <v>1972</v>
      </c>
      <c r="AD536" t="s">
        <v>2106</v>
      </c>
      <c r="AE536">
        <v>4.4600000000000001E-2</v>
      </c>
      <c r="AF536" t="s">
        <v>2010</v>
      </c>
      <c r="AH536" t="s">
        <v>997</v>
      </c>
      <c r="AI536" t="s">
        <v>997</v>
      </c>
      <c r="AJ536" t="s">
        <v>997</v>
      </c>
      <c r="AL536">
        <v>0.27</v>
      </c>
      <c r="AM536">
        <v>0</v>
      </c>
      <c r="AN536">
        <v>0.5</v>
      </c>
      <c r="AO536">
        <v>0</v>
      </c>
      <c r="AP536" t="s">
        <v>2067</v>
      </c>
      <c r="AQ536" t="s">
        <v>2073</v>
      </c>
      <c r="AR536" t="s">
        <v>2056</v>
      </c>
      <c r="AU536" t="s">
        <v>997</v>
      </c>
      <c r="BE536" t="s">
        <v>997</v>
      </c>
    </row>
    <row r="537" spans="1:57">
      <c r="C537" t="s">
        <v>2213</v>
      </c>
      <c r="D537" t="s">
        <v>790</v>
      </c>
      <c r="E537" t="s">
        <v>794</v>
      </c>
      <c r="F537" t="s">
        <v>809</v>
      </c>
      <c r="G537" t="s">
        <v>1038</v>
      </c>
      <c r="H537" t="s">
        <v>2195</v>
      </c>
      <c r="I537" t="s">
        <v>739</v>
      </c>
      <c r="J537" t="s">
        <v>751</v>
      </c>
      <c r="K537" t="str">
        <f>SpaceTypesTable[[#This Row],[Lighting Standard]]&amp;SpaceTypesTable[[#This Row],[Lighting Primary Space Type]]&amp;SpaceTypesTable[[#This Row],[Lighting Secondary Space Type]]</f>
        <v>ASHRAE 90.1-2010Electrical/MechanicalGeneral</v>
      </c>
      <c r="N537">
        <f>VLOOKUP(SpaceTypesTable[[#This Row],[LookupColumn]],InteriorLightingTable[],5,FALSE)</f>
        <v>0.95</v>
      </c>
      <c r="Q537">
        <v>0</v>
      </c>
      <c r="R537">
        <v>0.7</v>
      </c>
      <c r="S537">
        <v>0.2</v>
      </c>
      <c r="T537" t="s">
        <v>1951</v>
      </c>
      <c r="U537" t="s">
        <v>638</v>
      </c>
      <c r="V537" t="s">
        <v>751</v>
      </c>
      <c r="W537" t="s">
        <v>579</v>
      </c>
      <c r="X537" s="70" t="str">
        <f>SpaceTypesTable[[#This Row],[Ventilation Standard]]&amp;SpaceTypesTable[[#This Row],[Ventilation Primary Space Type]]&amp;SpaceTypesTable[[#This Row],[Ventilation Secondary Space Type]]</f>
        <v>ASHRAE 62.1-2007GeneralStorage rooms</v>
      </c>
      <c r="Y537">
        <f>VLOOKUP(SpaceTypesTable[[#This Row],[Lookup]],VentilationStandardsTable[],6,FALSE)</f>
        <v>0.12</v>
      </c>
      <c r="Z537">
        <f>VLOOKUP(SpaceTypesTable[[#This Row],[Lookup]],VentilationStandardsTable[],5,FALSE)</f>
        <v>0</v>
      </c>
      <c r="AA537">
        <f>VLOOKUP(SpaceTypesTable[[#This Row],[Lookup]],VentilationStandardsTable[],7,FALSE)</f>
        <v>0</v>
      </c>
      <c r="AB537">
        <v>0</v>
      </c>
      <c r="AC537" t="s">
        <v>1965</v>
      </c>
      <c r="AD537" t="s">
        <v>2107</v>
      </c>
      <c r="AE537">
        <v>4.4600000000000001E-2</v>
      </c>
      <c r="AF537" t="s">
        <v>2011</v>
      </c>
      <c r="AH537">
        <v>0</v>
      </c>
      <c r="AI537">
        <v>0.2</v>
      </c>
      <c r="AJ537">
        <v>0.5</v>
      </c>
      <c r="AL537">
        <v>0</v>
      </c>
      <c r="AM537">
        <v>0</v>
      </c>
      <c r="AN537">
        <v>0.2</v>
      </c>
      <c r="AO537">
        <v>0</v>
      </c>
      <c r="AP537" t="s">
        <v>2068</v>
      </c>
      <c r="AQ537" t="s">
        <v>2036</v>
      </c>
      <c r="AR537" t="s">
        <v>2050</v>
      </c>
      <c r="AU537" t="s">
        <v>997</v>
      </c>
      <c r="BE537" t="s">
        <v>997</v>
      </c>
    </row>
    <row r="538" spans="1:57">
      <c r="A538" t="s">
        <v>155</v>
      </c>
      <c r="B538">
        <v>249</v>
      </c>
      <c r="C538" t="s">
        <v>2144</v>
      </c>
      <c r="D538" t="s">
        <v>790</v>
      </c>
      <c r="E538" t="s">
        <v>793</v>
      </c>
      <c r="F538" t="s">
        <v>808</v>
      </c>
      <c r="G538" t="s">
        <v>1031</v>
      </c>
      <c r="K538" t="str">
        <f>SpaceTypesTable[[#This Row],[Lighting Standard]]&amp;SpaceTypesTable[[#This Row],[Lighting Primary Space Type]]&amp;SpaceTypesTable[[#This Row],[Lighting Secondary Space Type]]</f>
        <v/>
      </c>
      <c r="N538">
        <v>1</v>
      </c>
      <c r="Q538">
        <v>0</v>
      </c>
      <c r="R538">
        <v>0.7</v>
      </c>
      <c r="S538">
        <v>0.2</v>
      </c>
      <c r="T538" t="s">
        <v>1946</v>
      </c>
      <c r="U538" t="s">
        <v>636</v>
      </c>
      <c r="V538" t="s">
        <v>576</v>
      </c>
      <c r="W538" t="s">
        <v>579</v>
      </c>
      <c r="X538" s="70" t="str">
        <f>SpaceTypesTable[[#This Row],[Ventilation Standard]]&amp;SpaceTypesTable[[#This Row],[Ventilation Primary Space Type]]&amp;SpaceTypesTable[[#This Row],[Ventilation Secondary Space Type]]</f>
        <v>ASHRAE 62.1-1999Retail Stores, Sales Floors, and Show Room FloorsStorage rooms</v>
      </c>
      <c r="Y538">
        <f>VLOOKUP(SpaceTypesTable[[#This Row],[Lookup]],VentilationStandardsTable[],6,FALSE)</f>
        <v>0.15</v>
      </c>
      <c r="Z538">
        <f>VLOOKUP(SpaceTypesTable[[#This Row],[Lookup]],VentilationStandardsTable[],5,FALSE)</f>
        <v>0</v>
      </c>
      <c r="AA538">
        <f>VLOOKUP(SpaceTypesTable[[#This Row],[Lookup]],VentilationStandardsTable[],7,FALSE)</f>
        <v>0</v>
      </c>
      <c r="AB538">
        <v>0</v>
      </c>
      <c r="AC538" t="s">
        <v>1981</v>
      </c>
      <c r="AD538" t="s">
        <v>1988</v>
      </c>
      <c r="AE538">
        <v>0.22320000000000001</v>
      </c>
      <c r="AF538" t="s">
        <v>2006</v>
      </c>
      <c r="AH538" t="s">
        <v>997</v>
      </c>
      <c r="AI538" t="s">
        <v>997</v>
      </c>
      <c r="AJ538" t="s">
        <v>997</v>
      </c>
      <c r="AL538">
        <v>9.9999999999999992E-2</v>
      </c>
      <c r="AM538">
        <v>0</v>
      </c>
      <c r="AN538">
        <v>0.5</v>
      </c>
      <c r="AO538">
        <v>0</v>
      </c>
      <c r="AP538" t="s">
        <v>1925</v>
      </c>
      <c r="AQ538" t="s">
        <v>2031</v>
      </c>
      <c r="AR538" t="s">
        <v>2045</v>
      </c>
      <c r="AU538" t="str">
        <f>IF(SpaceTypesTable[[#This Row],[Peak Flow Rate (gal/h)]]=0,"",SpaceTypesTable[[#This Row],[Peak Flow Rate (gal/h)]]/SpaceTypesTable[[#This Row],[area (ft^2)]])</f>
        <v/>
      </c>
      <c r="BE538" t="str">
        <f t="shared" ref="BE538:BE543" si="47">IF(ISBLANK(BD538),"",BD538/(BA538/AZ538))</f>
        <v/>
      </c>
    </row>
    <row r="539" spans="1:57">
      <c r="A539" t="s">
        <v>507</v>
      </c>
      <c r="B539">
        <v>13</v>
      </c>
      <c r="C539" t="s">
        <v>2145</v>
      </c>
      <c r="D539" t="s">
        <v>790</v>
      </c>
      <c r="E539" t="s">
        <v>793</v>
      </c>
      <c r="F539" t="s">
        <v>808</v>
      </c>
      <c r="G539" t="s">
        <v>1031</v>
      </c>
      <c r="H539" t="s">
        <v>745</v>
      </c>
      <c r="I539" t="s">
        <v>770</v>
      </c>
      <c r="J539" t="s">
        <v>868</v>
      </c>
      <c r="K539" t="str">
        <f>SpaceTypesTable[[#This Row],[Lighting Standard]]&amp;SpaceTypesTable[[#This Row],[Lighting Primary Space Type]]&amp;SpaceTypesTable[[#This Row],[Lighting Secondary Space Type]]</f>
        <v>ASHRAE 90.1-2004Active StorageFor Hospital</v>
      </c>
      <c r="N539">
        <f>VLOOKUP(SpaceTypesTable[[#This Row],[LookupColumn]],InteriorLightingTable[],5,FALSE)</f>
        <v>0.9</v>
      </c>
      <c r="Q539">
        <v>0</v>
      </c>
      <c r="R539">
        <v>0.7</v>
      </c>
      <c r="S539">
        <v>0.2</v>
      </c>
      <c r="T539" t="s">
        <v>1946</v>
      </c>
      <c r="U539" t="s">
        <v>636</v>
      </c>
      <c r="V539" t="s">
        <v>576</v>
      </c>
      <c r="W539" t="s">
        <v>579</v>
      </c>
      <c r="X539" s="70" t="str">
        <f>SpaceTypesTable[[#This Row],[Ventilation Standard]]&amp;SpaceTypesTable[[#This Row],[Ventilation Primary Space Type]]&amp;SpaceTypesTable[[#This Row],[Ventilation Secondary Space Type]]</f>
        <v>ASHRAE 62.1-1999Retail Stores, Sales Floors, and Show Room FloorsStorage rooms</v>
      </c>
      <c r="Y539">
        <f>VLOOKUP(SpaceTypesTable[[#This Row],[Lookup]],VentilationStandardsTable[],6,FALSE)</f>
        <v>0.15</v>
      </c>
      <c r="Z539">
        <f>VLOOKUP(SpaceTypesTable[[#This Row],[Lookup]],VentilationStandardsTable[],5,FALSE)</f>
        <v>0</v>
      </c>
      <c r="AA539">
        <f>VLOOKUP(SpaceTypesTable[[#This Row],[Lookup]],VentilationStandardsTable[],7,FALSE)</f>
        <v>0</v>
      </c>
      <c r="AB539">
        <v>0</v>
      </c>
      <c r="AC539" t="s">
        <v>1981</v>
      </c>
      <c r="AD539" t="s">
        <v>1988</v>
      </c>
      <c r="AE539">
        <v>5.9499999999999997E-2</v>
      </c>
      <c r="AF539" t="s">
        <v>2006</v>
      </c>
      <c r="AH539" t="s">
        <v>997</v>
      </c>
      <c r="AI539" t="s">
        <v>997</v>
      </c>
      <c r="AJ539" t="s">
        <v>997</v>
      </c>
      <c r="AL539">
        <v>9.9999999999999992E-2</v>
      </c>
      <c r="AM539">
        <v>0</v>
      </c>
      <c r="AN539">
        <v>0.5</v>
      </c>
      <c r="AO539">
        <v>0</v>
      </c>
      <c r="AP539" t="s">
        <v>1925</v>
      </c>
      <c r="AQ539" t="s">
        <v>2031</v>
      </c>
      <c r="AR539" t="s">
        <v>2045</v>
      </c>
      <c r="AU539" t="str">
        <f>IF(SpaceTypesTable[[#This Row],[Peak Flow Rate (gal/h)]]=0,"",SpaceTypesTable[[#This Row],[Peak Flow Rate (gal/h)]]/SpaceTypesTable[[#This Row],[area (ft^2)]])</f>
        <v/>
      </c>
      <c r="BE539" t="str">
        <f t="shared" si="47"/>
        <v/>
      </c>
    </row>
    <row r="540" spans="1:57">
      <c r="A540" t="s">
        <v>100</v>
      </c>
      <c r="B540">
        <v>144</v>
      </c>
      <c r="C540" t="s">
        <v>2146</v>
      </c>
      <c r="D540" t="s">
        <v>791</v>
      </c>
      <c r="E540" t="s">
        <v>793</v>
      </c>
      <c r="F540" t="s">
        <v>808</v>
      </c>
      <c r="G540" t="s">
        <v>1031</v>
      </c>
      <c r="H540" t="s">
        <v>987</v>
      </c>
      <c r="I540" t="s">
        <v>770</v>
      </c>
      <c r="J540" t="s">
        <v>868</v>
      </c>
      <c r="K540" t="str">
        <f>SpaceTypesTable[[#This Row],[Lighting Standard]]&amp;SpaceTypesTable[[#This Row],[Lighting Primary Space Type]]&amp;SpaceTypesTable[[#This Row],[Lighting Secondary Space Type]]</f>
        <v>ASHRAE 189.1-2009Active StorageFor Hospital</v>
      </c>
      <c r="N540">
        <f>VLOOKUP(SpaceTypesTable[[#This Row],[LookupColumn]],InteriorLightingTable[],5,FALSE)</f>
        <v>0.81</v>
      </c>
      <c r="Q540">
        <v>0</v>
      </c>
      <c r="R540">
        <v>0.7</v>
      </c>
      <c r="S540">
        <v>0.2</v>
      </c>
      <c r="T540" t="s">
        <v>1946</v>
      </c>
      <c r="U540" t="s">
        <v>636</v>
      </c>
      <c r="V540" t="s">
        <v>576</v>
      </c>
      <c r="W540" t="s">
        <v>579</v>
      </c>
      <c r="X540" s="70" t="str">
        <f>SpaceTypesTable[[#This Row],[Ventilation Standard]]&amp;SpaceTypesTable[[#This Row],[Ventilation Primary Space Type]]&amp;SpaceTypesTable[[#This Row],[Ventilation Secondary Space Type]]</f>
        <v>ASHRAE 62.1-1999Retail Stores, Sales Floors, and Show Room FloorsStorage rooms</v>
      </c>
      <c r="Y540">
        <f>VLOOKUP(SpaceTypesTable[[#This Row],[Lookup]],VentilationStandardsTable[],6,FALSE)</f>
        <v>0.15</v>
      </c>
      <c r="Z540">
        <f>VLOOKUP(SpaceTypesTable[[#This Row],[Lookup]],VentilationStandardsTable[],5,FALSE)</f>
        <v>0</v>
      </c>
      <c r="AA540">
        <f>VLOOKUP(SpaceTypesTable[[#This Row],[Lookup]],VentilationStandardsTable[],7,FALSE)</f>
        <v>0</v>
      </c>
      <c r="AB540">
        <v>0</v>
      </c>
      <c r="AC540" t="s">
        <v>1981</v>
      </c>
      <c r="AD540" t="s">
        <v>1988</v>
      </c>
      <c r="AE540">
        <v>5.9499999999999997E-2</v>
      </c>
      <c r="AF540" t="s">
        <v>2006</v>
      </c>
      <c r="AH540" t="s">
        <v>997</v>
      </c>
      <c r="AI540" t="s">
        <v>997</v>
      </c>
      <c r="AJ540" t="s">
        <v>997</v>
      </c>
      <c r="AL540">
        <v>7.0000000000000048E-2</v>
      </c>
      <c r="AM540">
        <v>0</v>
      </c>
      <c r="AN540">
        <v>0.5</v>
      </c>
      <c r="AO540">
        <v>0</v>
      </c>
      <c r="AP540" t="s">
        <v>1925</v>
      </c>
      <c r="AQ540" t="s">
        <v>2031</v>
      </c>
      <c r="AR540" t="s">
        <v>2045</v>
      </c>
      <c r="AU540" t="str">
        <f>IF(SpaceTypesTable[[#This Row],[Peak Flow Rate (gal/h)]]=0,"",SpaceTypesTable[[#This Row],[Peak Flow Rate (gal/h)]]/SpaceTypesTable[[#This Row],[area (ft^2)]])</f>
        <v/>
      </c>
      <c r="BE540" t="str">
        <f t="shared" si="47"/>
        <v/>
      </c>
    </row>
    <row r="541" spans="1:57">
      <c r="A541" t="s">
        <v>268</v>
      </c>
      <c r="B541">
        <v>550</v>
      </c>
      <c r="C541" t="s">
        <v>2146</v>
      </c>
      <c r="D541" t="s">
        <v>792</v>
      </c>
      <c r="E541" t="s">
        <v>793</v>
      </c>
      <c r="F541" t="s">
        <v>808</v>
      </c>
      <c r="G541" t="s">
        <v>1031</v>
      </c>
      <c r="H541" t="s">
        <v>987</v>
      </c>
      <c r="I541" t="s">
        <v>770</v>
      </c>
      <c r="J541" t="s">
        <v>868</v>
      </c>
      <c r="K541" t="str">
        <f>SpaceTypesTable[[#This Row],[Lighting Standard]]&amp;SpaceTypesTable[[#This Row],[Lighting Primary Space Type]]&amp;SpaceTypesTable[[#This Row],[Lighting Secondary Space Type]]</f>
        <v>ASHRAE 189.1-2009Active StorageFor Hospital</v>
      </c>
      <c r="N541">
        <f>VLOOKUP(SpaceTypesTable[[#This Row],[LookupColumn]],InteriorLightingTable[],5,FALSE)</f>
        <v>0.81</v>
      </c>
      <c r="Q541">
        <v>0</v>
      </c>
      <c r="R541">
        <v>0.7</v>
      </c>
      <c r="S541">
        <v>0.2</v>
      </c>
      <c r="T541" t="s">
        <v>1946</v>
      </c>
      <c r="U541" t="s">
        <v>636</v>
      </c>
      <c r="V541" t="s">
        <v>576</v>
      </c>
      <c r="W541" t="s">
        <v>579</v>
      </c>
      <c r="X541" s="70" t="str">
        <f>SpaceTypesTable[[#This Row],[Ventilation Standard]]&amp;SpaceTypesTable[[#This Row],[Ventilation Primary Space Type]]&amp;SpaceTypesTable[[#This Row],[Ventilation Secondary Space Type]]</f>
        <v>ASHRAE 62.1-1999Retail Stores, Sales Floors, and Show Room FloorsStorage rooms</v>
      </c>
      <c r="Y541">
        <f>VLOOKUP(SpaceTypesTable[[#This Row],[Lookup]],VentilationStandardsTable[],6,FALSE)</f>
        <v>0.15</v>
      </c>
      <c r="Z541">
        <f>VLOOKUP(SpaceTypesTable[[#This Row],[Lookup]],VentilationStandardsTable[],5,FALSE)</f>
        <v>0</v>
      </c>
      <c r="AA541">
        <f>VLOOKUP(SpaceTypesTable[[#This Row],[Lookup]],VentilationStandardsTable[],7,FALSE)</f>
        <v>0</v>
      </c>
      <c r="AB541">
        <v>0</v>
      </c>
      <c r="AC541" t="s">
        <v>1981</v>
      </c>
      <c r="AD541" t="s">
        <v>1988</v>
      </c>
      <c r="AE541">
        <v>4.4600000000000001E-2</v>
      </c>
      <c r="AF541" t="s">
        <v>2006</v>
      </c>
      <c r="AH541" t="s">
        <v>997</v>
      </c>
      <c r="AI541" t="s">
        <v>997</v>
      </c>
      <c r="AJ541" t="s">
        <v>997</v>
      </c>
      <c r="AL541">
        <v>7.0000000000000048E-2</v>
      </c>
      <c r="AM541">
        <v>0</v>
      </c>
      <c r="AN541">
        <v>0.5</v>
      </c>
      <c r="AO541">
        <v>0</v>
      </c>
      <c r="AP541" t="s">
        <v>1925</v>
      </c>
      <c r="AQ541" t="s">
        <v>2031</v>
      </c>
      <c r="AR541" t="s">
        <v>2045</v>
      </c>
      <c r="AU541" t="str">
        <f>IF(SpaceTypesTable[[#This Row],[Peak Flow Rate (gal/h)]]=0,"",SpaceTypesTable[[#This Row],[Peak Flow Rate (gal/h)]]/SpaceTypesTable[[#This Row],[area (ft^2)]])</f>
        <v/>
      </c>
      <c r="BE541" t="str">
        <f t="shared" si="47"/>
        <v/>
      </c>
    </row>
    <row r="542" spans="1:57">
      <c r="A542" t="s">
        <v>364</v>
      </c>
      <c r="B542">
        <v>157</v>
      </c>
      <c r="C542" t="s">
        <v>2143</v>
      </c>
      <c r="D542" t="s">
        <v>790</v>
      </c>
      <c r="E542" t="s">
        <v>793</v>
      </c>
      <c r="F542" t="s">
        <v>808</v>
      </c>
      <c r="G542" t="s">
        <v>1031</v>
      </c>
      <c r="K542" t="str">
        <f>SpaceTypesTable[[#This Row],[Lighting Standard]]&amp;SpaceTypesTable[[#This Row],[Lighting Primary Space Type]]&amp;SpaceTypesTable[[#This Row],[Lighting Secondary Space Type]]</f>
        <v/>
      </c>
      <c r="N542">
        <v>1</v>
      </c>
      <c r="Q542">
        <v>0</v>
      </c>
      <c r="R542">
        <v>0.7</v>
      </c>
      <c r="S542">
        <v>0.2</v>
      </c>
      <c r="T542" t="s">
        <v>1946</v>
      </c>
      <c r="U542" t="s">
        <v>636</v>
      </c>
      <c r="V542" t="s">
        <v>576</v>
      </c>
      <c r="W542" t="s">
        <v>579</v>
      </c>
      <c r="X542" s="70" t="str">
        <f>SpaceTypesTable[[#This Row],[Ventilation Standard]]&amp;SpaceTypesTable[[#This Row],[Ventilation Primary Space Type]]&amp;SpaceTypesTable[[#This Row],[Ventilation Secondary Space Type]]</f>
        <v>ASHRAE 62.1-1999Retail Stores, Sales Floors, and Show Room FloorsStorage rooms</v>
      </c>
      <c r="Y542">
        <f>VLOOKUP(SpaceTypesTable[[#This Row],[Lookup]],VentilationStandardsTable[],6,FALSE)</f>
        <v>0.15</v>
      </c>
      <c r="Z542">
        <f>VLOOKUP(SpaceTypesTable[[#This Row],[Lookup]],VentilationStandardsTable[],5,FALSE)</f>
        <v>0</v>
      </c>
      <c r="AA542">
        <f>VLOOKUP(SpaceTypesTable[[#This Row],[Lookup]],VentilationStandardsTable[],7,FALSE)</f>
        <v>0</v>
      </c>
      <c r="AB542">
        <v>0</v>
      </c>
      <c r="AC542" t="s">
        <v>1981</v>
      </c>
      <c r="AD542" t="s">
        <v>1988</v>
      </c>
      <c r="AE542">
        <v>0.22320000000000001</v>
      </c>
      <c r="AF542" t="s">
        <v>2006</v>
      </c>
      <c r="AH542" t="s">
        <v>997</v>
      </c>
      <c r="AI542" t="s">
        <v>997</v>
      </c>
      <c r="AJ542" t="s">
        <v>997</v>
      </c>
      <c r="AL542">
        <v>9.9999999999999992E-2</v>
      </c>
      <c r="AM542">
        <v>0</v>
      </c>
      <c r="AN542">
        <v>0.5</v>
      </c>
      <c r="AO542">
        <v>0</v>
      </c>
      <c r="AP542" t="s">
        <v>1925</v>
      </c>
      <c r="AQ542" t="s">
        <v>2031</v>
      </c>
      <c r="AR542" t="s">
        <v>2045</v>
      </c>
      <c r="AU542" t="str">
        <f>IF(SpaceTypesTable[[#This Row],[Peak Flow Rate (gal/h)]]=0,"",SpaceTypesTable[[#This Row],[Peak Flow Rate (gal/h)]]/SpaceTypesTable[[#This Row],[area (ft^2)]])</f>
        <v/>
      </c>
      <c r="BE542" t="str">
        <f t="shared" si="47"/>
        <v/>
      </c>
    </row>
    <row r="543" spans="1:57">
      <c r="C543" t="s">
        <v>2147</v>
      </c>
      <c r="D543" t="s">
        <v>790</v>
      </c>
      <c r="E543" t="s">
        <v>793</v>
      </c>
      <c r="F543" t="s">
        <v>808</v>
      </c>
      <c r="G543" t="s">
        <v>1031</v>
      </c>
      <c r="H543" t="s">
        <v>746</v>
      </c>
      <c r="I543" t="s">
        <v>770</v>
      </c>
      <c r="J543" t="s">
        <v>868</v>
      </c>
      <c r="K543" t="str">
        <f>SpaceTypesTable[[#This Row],[Lighting Standard]]&amp;SpaceTypesTable[[#This Row],[Lighting Primary Space Type]]&amp;SpaceTypesTable[[#This Row],[Lighting Secondary Space Type]]</f>
        <v>ASHRAE 90.1-2007Active StorageFor Hospital</v>
      </c>
      <c r="N543">
        <f>VLOOKUP(SpaceTypesTable[[#This Row],[LookupColumn]],InteriorLightingTable[],5,FALSE)</f>
        <v>0.9</v>
      </c>
      <c r="Q543">
        <v>0</v>
      </c>
      <c r="R543">
        <v>0.7</v>
      </c>
      <c r="S543">
        <v>0.2</v>
      </c>
      <c r="T543" t="s">
        <v>1946</v>
      </c>
      <c r="U543" t="s">
        <v>637</v>
      </c>
      <c r="V543" t="s">
        <v>751</v>
      </c>
      <c r="W543" t="s">
        <v>579</v>
      </c>
      <c r="X543" s="70" t="str">
        <f>SpaceTypesTable[[#This Row],[Ventilation Standard]]&amp;SpaceTypesTable[[#This Row],[Ventilation Primary Space Type]]&amp;SpaceTypesTable[[#This Row],[Ventilation Secondary Space Type]]</f>
        <v>ASHRAE 62.1-2004GeneralStorage rooms</v>
      </c>
      <c r="Y543">
        <f>VLOOKUP(SpaceTypesTable[[#This Row],[Lookup]],VentilationStandardsTable[],6,FALSE)</f>
        <v>0.12</v>
      </c>
      <c r="Z543">
        <f>VLOOKUP(SpaceTypesTable[[#This Row],[Lookup]],VentilationStandardsTable[],5,FALSE)</f>
        <v>0</v>
      </c>
      <c r="AA543">
        <f>VLOOKUP(SpaceTypesTable[[#This Row],[Lookup]],VentilationStandardsTable[],7,FALSE)</f>
        <v>0</v>
      </c>
      <c r="AB543">
        <v>0</v>
      </c>
      <c r="AC543" t="s">
        <v>1981</v>
      </c>
      <c r="AD543" t="s">
        <v>1988</v>
      </c>
      <c r="AE543">
        <v>4.4600000000000001E-2</v>
      </c>
      <c r="AF543" t="s">
        <v>2006</v>
      </c>
      <c r="AH543" t="s">
        <v>997</v>
      </c>
      <c r="AI543" t="s">
        <v>997</v>
      </c>
      <c r="AJ543" t="s">
        <v>997</v>
      </c>
      <c r="AL543">
        <v>7.0000000000000048E-2</v>
      </c>
      <c r="AM543">
        <v>0</v>
      </c>
      <c r="AN543">
        <v>0.5</v>
      </c>
      <c r="AO543">
        <v>0</v>
      </c>
      <c r="AP543" t="s">
        <v>1925</v>
      </c>
      <c r="AQ543" t="s">
        <v>2031</v>
      </c>
      <c r="AR543" t="s">
        <v>2045</v>
      </c>
      <c r="AU543" t="str">
        <f>IF(SpaceTypesTable[[#This Row],[Peak Flow Rate (gal/h)]]=0,"",SpaceTypesTable[[#This Row],[Peak Flow Rate (gal/h)]]/SpaceTypesTable[[#This Row],[area (ft^2)]])</f>
        <v/>
      </c>
      <c r="BE543" t="str">
        <f t="shared" si="47"/>
        <v/>
      </c>
    </row>
    <row r="544" spans="1:57">
      <c r="C544" t="s">
        <v>2213</v>
      </c>
      <c r="D544" t="s">
        <v>790</v>
      </c>
      <c r="E544" t="s">
        <v>793</v>
      </c>
      <c r="F544" t="s">
        <v>808</v>
      </c>
      <c r="G544" t="s">
        <v>1031</v>
      </c>
      <c r="H544" t="s">
        <v>2195</v>
      </c>
      <c r="I544" t="s">
        <v>842</v>
      </c>
      <c r="J544" t="s">
        <v>751</v>
      </c>
      <c r="K544" t="str">
        <f>SpaceTypesTable[[#This Row],[Lighting Standard]]&amp;SpaceTypesTable[[#This Row],[Lighting Primary Space Type]]&amp;SpaceTypesTable[[#This Row],[Lighting Secondary Space Type]]</f>
        <v>ASHRAE 90.1-2010StorageGeneral</v>
      </c>
      <c r="N544">
        <f>VLOOKUP(SpaceTypesTable[[#This Row],[LookupColumn]],InteriorLightingTable[],5,FALSE)</f>
        <v>0.63</v>
      </c>
      <c r="Q544">
        <v>0</v>
      </c>
      <c r="R544">
        <v>0.7</v>
      </c>
      <c r="S544">
        <v>0.2</v>
      </c>
      <c r="T544" t="s">
        <v>1946</v>
      </c>
      <c r="U544" t="s">
        <v>638</v>
      </c>
      <c r="V544" t="s">
        <v>751</v>
      </c>
      <c r="W544" t="s">
        <v>579</v>
      </c>
      <c r="X544" s="70" t="str">
        <f>SpaceTypesTable[[#This Row],[Ventilation Standard]]&amp;SpaceTypesTable[[#This Row],[Ventilation Primary Space Type]]&amp;SpaceTypesTable[[#This Row],[Ventilation Secondary Space Type]]</f>
        <v>ASHRAE 62.1-2007GeneralStorage rooms</v>
      </c>
      <c r="Y544">
        <f>VLOOKUP(SpaceTypesTable[[#This Row],[Lookup]],VentilationStandardsTable[],6,FALSE)</f>
        <v>0.12</v>
      </c>
      <c r="Z544">
        <f>VLOOKUP(SpaceTypesTable[[#This Row],[Lookup]],VentilationStandardsTable[],5,FALSE)</f>
        <v>0</v>
      </c>
      <c r="AA544">
        <f>VLOOKUP(SpaceTypesTable[[#This Row],[Lookup]],VentilationStandardsTable[],7,FALSE)</f>
        <v>0</v>
      </c>
      <c r="AB544">
        <v>0</v>
      </c>
      <c r="AC544" t="s">
        <v>1981</v>
      </c>
      <c r="AD544" t="s">
        <v>1988</v>
      </c>
      <c r="AE544">
        <v>4.4600000000000001E-2</v>
      </c>
      <c r="AF544" t="s">
        <v>2006</v>
      </c>
      <c r="AH544" t="s">
        <v>997</v>
      </c>
      <c r="AI544" t="s">
        <v>997</v>
      </c>
      <c r="AJ544" t="s">
        <v>997</v>
      </c>
      <c r="AL544">
        <v>7.0000000000000048E-2</v>
      </c>
      <c r="AM544">
        <v>0</v>
      </c>
      <c r="AN544">
        <v>0.5</v>
      </c>
      <c r="AO544">
        <v>0</v>
      </c>
      <c r="AP544" t="s">
        <v>1925</v>
      </c>
      <c r="AQ544" t="s">
        <v>2031</v>
      </c>
      <c r="AR544" t="s">
        <v>2045</v>
      </c>
      <c r="AU544" t="s">
        <v>997</v>
      </c>
      <c r="BE544" t="s">
        <v>997</v>
      </c>
    </row>
    <row r="545" spans="1:58">
      <c r="C545" t="s">
        <v>2147</v>
      </c>
      <c r="D545" t="s">
        <v>790</v>
      </c>
      <c r="E545" t="s">
        <v>794</v>
      </c>
      <c r="F545" t="s">
        <v>825</v>
      </c>
      <c r="G545" t="s">
        <v>1035</v>
      </c>
      <c r="H545" t="s">
        <v>746</v>
      </c>
      <c r="I545" t="s">
        <v>867</v>
      </c>
      <c r="J545" t="s">
        <v>751</v>
      </c>
      <c r="K545" t="str">
        <f>SpaceTypesTable[[#This Row],[Lighting Standard]]&amp;SpaceTypesTable[[#This Row],[Lighting Primary Space Type]]&amp;SpaceTypesTable[[#This Row],[Lighting Secondary Space Type]]</f>
        <v>ASHRAE 90.1-2007Conference/Meeting/MultipurposeGeneral</v>
      </c>
      <c r="N545">
        <f>VLOOKUP(SpaceTypesTable[[#This Row],[LookupColumn]],InteriorLightingTable[],5,FALSE)</f>
        <v>1.3</v>
      </c>
      <c r="Q545">
        <v>0</v>
      </c>
      <c r="R545">
        <v>0.7</v>
      </c>
      <c r="S545">
        <v>0.2</v>
      </c>
      <c r="T545" t="s">
        <v>1955</v>
      </c>
      <c r="U545" t="s">
        <v>637</v>
      </c>
      <c r="V545" t="s">
        <v>751</v>
      </c>
      <c r="W545" t="s">
        <v>1871</v>
      </c>
      <c r="X545" s="70" t="str">
        <f>SpaceTypesTable[[#This Row],[Ventilation Standard]]&amp;SpaceTypesTable[[#This Row],[Ventilation Primary Space Type]]&amp;SpaceTypesTable[[#This Row],[Ventilation Secondary Space Type]]</f>
        <v>ASHRAE 62.1-2004GeneralConference/meeting</v>
      </c>
      <c r="Y545">
        <f>VLOOKUP(SpaceTypesTable[[#This Row],[Lookup]],VentilationStandardsTable[],6,FALSE)</f>
        <v>0.06</v>
      </c>
      <c r="Z545">
        <f>VLOOKUP(SpaceTypesTable[[#This Row],[Lookup]],VentilationStandardsTable[],5,FALSE)</f>
        <v>5</v>
      </c>
      <c r="AA545">
        <f>VLOOKUP(SpaceTypesTable[[#This Row],[Lookup]],VentilationStandardsTable[],7,FALSE)</f>
        <v>0</v>
      </c>
      <c r="AB545">
        <v>50</v>
      </c>
      <c r="AC545" t="s">
        <v>1968</v>
      </c>
      <c r="AD545" t="s">
        <v>2107</v>
      </c>
      <c r="AE545">
        <v>4.4600000000000001E-2</v>
      </c>
      <c r="AF545" t="s">
        <v>2011</v>
      </c>
      <c r="AH545" t="s">
        <v>997</v>
      </c>
      <c r="AI545" t="s">
        <v>997</v>
      </c>
      <c r="AJ545" t="s">
        <v>997</v>
      </c>
      <c r="AL545">
        <v>0.61</v>
      </c>
      <c r="AM545">
        <v>0</v>
      </c>
      <c r="AN545">
        <v>0.5</v>
      </c>
      <c r="AO545">
        <v>0</v>
      </c>
      <c r="AP545" t="s">
        <v>2112</v>
      </c>
      <c r="AQ545" t="s">
        <v>2036</v>
      </c>
      <c r="AR545" t="s">
        <v>2050</v>
      </c>
      <c r="AU545" t="str">
        <f>IF(SpaceTypesTable[[#This Row],[Peak Flow Rate (gal/h)]]=0,"",SpaceTypesTable[[#This Row],[Peak Flow Rate (gal/h)]]/SpaceTypesTable[[#This Row],[area (ft^2)]])</f>
        <v/>
      </c>
      <c r="BE545" t="str">
        <f t="shared" ref="BE545:BE550" si="48">IF(ISBLANK(BD545),"",BD545/(BA545/AZ545))</f>
        <v/>
      </c>
    </row>
    <row r="546" spans="1:58">
      <c r="A546" t="s">
        <v>460</v>
      </c>
      <c r="B546">
        <v>40</v>
      </c>
      <c r="C546" t="s">
        <v>2144</v>
      </c>
      <c r="D546" t="s">
        <v>790</v>
      </c>
      <c r="E546" t="s">
        <v>794</v>
      </c>
      <c r="F546" t="s">
        <v>825</v>
      </c>
      <c r="G546" t="s">
        <v>1035</v>
      </c>
      <c r="K546" t="str">
        <f>SpaceTypesTable[[#This Row],[Lighting Standard]]&amp;SpaceTypesTable[[#This Row],[Lighting Primary Space Type]]&amp;SpaceTypesTable[[#This Row],[Lighting Secondary Space Type]]</f>
        <v/>
      </c>
      <c r="N546">
        <v>2.13</v>
      </c>
      <c r="Q546">
        <v>0</v>
      </c>
      <c r="R546">
        <v>0.7</v>
      </c>
      <c r="S546">
        <v>0.2</v>
      </c>
      <c r="T546" t="s">
        <v>1955</v>
      </c>
      <c r="U546" t="s">
        <v>636</v>
      </c>
      <c r="V546" t="s">
        <v>944</v>
      </c>
      <c r="W546" t="s">
        <v>561</v>
      </c>
      <c r="X546" s="70" t="str">
        <f>SpaceTypesTable[[#This Row],[Ventilation Standard]]&amp;SpaceTypesTable[[#This Row],[Ventilation Primary Space Type]]&amp;SpaceTypesTable[[#This Row],[Ventilation Secondary Space Type]]</f>
        <v>ASHRAE 62.1-1999Hotels, Motels, Resorts, DormitoriesConference rooms</v>
      </c>
      <c r="Y546">
        <f>VLOOKUP(SpaceTypesTable[[#This Row],[Lookup]],VentilationStandardsTable[],6,FALSE)</f>
        <v>0</v>
      </c>
      <c r="Z546">
        <f>VLOOKUP(SpaceTypesTable[[#This Row],[Lookup]],VentilationStandardsTable[],5,FALSE)</f>
        <v>20</v>
      </c>
      <c r="AA546">
        <f>VLOOKUP(SpaceTypesTable[[#This Row],[Lookup]],VentilationStandardsTable[],7,FALSE)</f>
        <v>0</v>
      </c>
      <c r="AB546">
        <v>50</v>
      </c>
      <c r="AC546" t="s">
        <v>1968</v>
      </c>
      <c r="AD546" t="s">
        <v>2107</v>
      </c>
      <c r="AE546">
        <v>0.22320000000000001</v>
      </c>
      <c r="AF546" t="s">
        <v>2011</v>
      </c>
      <c r="AH546" t="s">
        <v>997</v>
      </c>
      <c r="AI546" t="s">
        <v>997</v>
      </c>
      <c r="AJ546" t="s">
        <v>997</v>
      </c>
      <c r="AL546">
        <v>1.2</v>
      </c>
      <c r="AM546">
        <v>0</v>
      </c>
      <c r="AN546">
        <v>0.5</v>
      </c>
      <c r="AO546">
        <v>0</v>
      </c>
      <c r="AP546" t="s">
        <v>2112</v>
      </c>
      <c r="AQ546" t="s">
        <v>2036</v>
      </c>
      <c r="AR546" t="s">
        <v>2050</v>
      </c>
      <c r="AU546" t="str">
        <f>IF(SpaceTypesTable[[#This Row],[Peak Flow Rate (gal/h)]]=0,"",SpaceTypesTable[[#This Row],[Peak Flow Rate (gal/h)]]/SpaceTypesTable[[#This Row],[area (ft^2)]])</f>
        <v/>
      </c>
      <c r="BE546" t="str">
        <f t="shared" si="48"/>
        <v/>
      </c>
    </row>
    <row r="547" spans="1:58">
      <c r="A547" t="s">
        <v>16</v>
      </c>
      <c r="B547">
        <v>198</v>
      </c>
      <c r="C547" t="s">
        <v>2145</v>
      </c>
      <c r="D547" t="s">
        <v>790</v>
      </c>
      <c r="E547" t="s">
        <v>794</v>
      </c>
      <c r="F547" t="s">
        <v>825</v>
      </c>
      <c r="G547" t="s">
        <v>1035</v>
      </c>
      <c r="H547" t="s">
        <v>745</v>
      </c>
      <c r="I547" t="s">
        <v>867</v>
      </c>
      <c r="J547" t="s">
        <v>751</v>
      </c>
      <c r="K547" t="str">
        <f>SpaceTypesTable[[#This Row],[Lighting Standard]]&amp;SpaceTypesTable[[#This Row],[Lighting Primary Space Type]]&amp;SpaceTypesTable[[#This Row],[Lighting Secondary Space Type]]</f>
        <v>ASHRAE 90.1-2004Conference/Meeting/MultipurposeGeneral</v>
      </c>
      <c r="N547">
        <f>VLOOKUP(SpaceTypesTable[[#This Row],[LookupColumn]],InteriorLightingTable[],5,FALSE)</f>
        <v>1.3</v>
      </c>
      <c r="Q547">
        <v>0</v>
      </c>
      <c r="R547">
        <v>0.7</v>
      </c>
      <c r="S547">
        <v>0.2</v>
      </c>
      <c r="T547" t="s">
        <v>1955</v>
      </c>
      <c r="U547" t="s">
        <v>636</v>
      </c>
      <c r="V547" t="s">
        <v>944</v>
      </c>
      <c r="W547" t="s">
        <v>561</v>
      </c>
      <c r="X547" s="70" t="str">
        <f>SpaceTypesTable[[#This Row],[Ventilation Standard]]&amp;SpaceTypesTable[[#This Row],[Ventilation Primary Space Type]]&amp;SpaceTypesTable[[#This Row],[Ventilation Secondary Space Type]]</f>
        <v>ASHRAE 62.1-1999Hotels, Motels, Resorts, DormitoriesConference rooms</v>
      </c>
      <c r="Y547">
        <f>VLOOKUP(SpaceTypesTable[[#This Row],[Lookup]],VentilationStandardsTable[],6,FALSE)</f>
        <v>0</v>
      </c>
      <c r="Z547">
        <f>VLOOKUP(SpaceTypesTable[[#This Row],[Lookup]],VentilationStandardsTable[],5,FALSE)</f>
        <v>20</v>
      </c>
      <c r="AA547">
        <f>VLOOKUP(SpaceTypesTable[[#This Row],[Lookup]],VentilationStandardsTable[],7,FALSE)</f>
        <v>0</v>
      </c>
      <c r="AB547">
        <v>50</v>
      </c>
      <c r="AC547" t="s">
        <v>1968</v>
      </c>
      <c r="AD547" t="s">
        <v>2107</v>
      </c>
      <c r="AE547">
        <v>5.9499999999999997E-2</v>
      </c>
      <c r="AF547" t="s">
        <v>2011</v>
      </c>
      <c r="AH547" t="s">
        <v>997</v>
      </c>
      <c r="AI547" t="s">
        <v>997</v>
      </c>
      <c r="AJ547" t="s">
        <v>997</v>
      </c>
      <c r="AL547">
        <v>1.2</v>
      </c>
      <c r="AM547">
        <v>0</v>
      </c>
      <c r="AN547">
        <v>0.5</v>
      </c>
      <c r="AO547">
        <v>0</v>
      </c>
      <c r="AP547" t="s">
        <v>2112</v>
      </c>
      <c r="AQ547" t="s">
        <v>2036</v>
      </c>
      <c r="AR547" t="s">
        <v>2050</v>
      </c>
      <c r="AU547" t="str">
        <f>IF(SpaceTypesTable[[#This Row],[Peak Flow Rate (gal/h)]]=0,"",SpaceTypesTable[[#This Row],[Peak Flow Rate (gal/h)]]/SpaceTypesTable[[#This Row],[area (ft^2)]])</f>
        <v/>
      </c>
      <c r="BE547" t="str">
        <f t="shared" si="48"/>
        <v/>
      </c>
    </row>
    <row r="548" spans="1:58">
      <c r="A548" t="s">
        <v>93</v>
      </c>
      <c r="B548">
        <v>356</v>
      </c>
      <c r="C548" t="s">
        <v>2146</v>
      </c>
      <c r="D548" t="s">
        <v>791</v>
      </c>
      <c r="E548" t="s">
        <v>794</v>
      </c>
      <c r="F548" t="s">
        <v>825</v>
      </c>
      <c r="G548" t="s">
        <v>1035</v>
      </c>
      <c r="H548" t="s">
        <v>987</v>
      </c>
      <c r="I548" t="s">
        <v>867</v>
      </c>
      <c r="J548" t="s">
        <v>751</v>
      </c>
      <c r="K548" t="str">
        <f>SpaceTypesTable[[#This Row],[Lighting Standard]]&amp;SpaceTypesTable[[#This Row],[Lighting Primary Space Type]]&amp;SpaceTypesTable[[#This Row],[Lighting Secondary Space Type]]</f>
        <v>ASHRAE 189.1-2009Conference/Meeting/MultipurposeGeneral</v>
      </c>
      <c r="N548">
        <f>VLOOKUP(SpaceTypesTable[[#This Row],[LookupColumn]],InteriorLightingTable[],5,FALSE)</f>
        <v>1.1700000000000002</v>
      </c>
      <c r="Q548">
        <v>0</v>
      </c>
      <c r="R548">
        <v>0.7</v>
      </c>
      <c r="S548">
        <v>0.2</v>
      </c>
      <c r="T548" t="s">
        <v>1955</v>
      </c>
      <c r="U548" t="s">
        <v>636</v>
      </c>
      <c r="V548" t="s">
        <v>944</v>
      </c>
      <c r="W548" t="s">
        <v>561</v>
      </c>
      <c r="X548" s="70" t="str">
        <f>SpaceTypesTable[[#This Row],[Ventilation Standard]]&amp;SpaceTypesTable[[#This Row],[Ventilation Primary Space Type]]&amp;SpaceTypesTable[[#This Row],[Ventilation Secondary Space Type]]</f>
        <v>ASHRAE 62.1-1999Hotels, Motels, Resorts, DormitoriesConference rooms</v>
      </c>
      <c r="Y548">
        <f>VLOOKUP(SpaceTypesTable[[#This Row],[Lookup]],VentilationStandardsTable[],6,FALSE)</f>
        <v>0</v>
      </c>
      <c r="Z548">
        <f>VLOOKUP(SpaceTypesTable[[#This Row],[Lookup]],VentilationStandardsTable[],5,FALSE)</f>
        <v>20</v>
      </c>
      <c r="AA548">
        <f>VLOOKUP(SpaceTypesTable[[#This Row],[Lookup]],VentilationStandardsTable[],7,FALSE)</f>
        <v>0</v>
      </c>
      <c r="AB548">
        <v>50</v>
      </c>
      <c r="AC548" t="s">
        <v>1968</v>
      </c>
      <c r="AD548" t="s">
        <v>2107</v>
      </c>
      <c r="AE548">
        <v>5.9499999999999997E-2</v>
      </c>
      <c r="AF548" t="s">
        <v>2011</v>
      </c>
      <c r="AH548" t="s">
        <v>997</v>
      </c>
      <c r="AI548" t="s">
        <v>997</v>
      </c>
      <c r="AJ548" t="s">
        <v>997</v>
      </c>
      <c r="AL548">
        <v>0.61</v>
      </c>
      <c r="AM548">
        <v>0</v>
      </c>
      <c r="AN548">
        <v>0.5</v>
      </c>
      <c r="AO548">
        <v>0</v>
      </c>
      <c r="AP548" t="s">
        <v>2112</v>
      </c>
      <c r="AQ548" t="s">
        <v>2036</v>
      </c>
      <c r="AR548" t="s">
        <v>2050</v>
      </c>
      <c r="AU548" t="str">
        <f>IF(SpaceTypesTable[[#This Row],[Peak Flow Rate (gal/h)]]=0,"",SpaceTypesTable[[#This Row],[Peak Flow Rate (gal/h)]]/SpaceTypesTable[[#This Row],[area (ft^2)]])</f>
        <v/>
      </c>
      <c r="BE548" t="str">
        <f t="shared" si="48"/>
        <v/>
      </c>
    </row>
    <row r="549" spans="1:58">
      <c r="A549" t="s">
        <v>116</v>
      </c>
      <c r="B549">
        <v>406</v>
      </c>
      <c r="C549" t="s">
        <v>2146</v>
      </c>
      <c r="D549" t="s">
        <v>792</v>
      </c>
      <c r="E549" t="s">
        <v>794</v>
      </c>
      <c r="F549" t="s">
        <v>825</v>
      </c>
      <c r="G549" t="s">
        <v>1035</v>
      </c>
      <c r="H549" t="s">
        <v>987</v>
      </c>
      <c r="I549" t="s">
        <v>867</v>
      </c>
      <c r="J549" t="s">
        <v>751</v>
      </c>
      <c r="K549" t="str">
        <f>SpaceTypesTable[[#This Row],[Lighting Standard]]&amp;SpaceTypesTable[[#This Row],[Lighting Primary Space Type]]&amp;SpaceTypesTable[[#This Row],[Lighting Secondary Space Type]]</f>
        <v>ASHRAE 189.1-2009Conference/Meeting/MultipurposeGeneral</v>
      </c>
      <c r="N549">
        <f>VLOOKUP(SpaceTypesTable[[#This Row],[LookupColumn]],InteriorLightingTable[],5,FALSE)</f>
        <v>1.1700000000000002</v>
      </c>
      <c r="Q549">
        <v>0</v>
      </c>
      <c r="R549">
        <v>0.7</v>
      </c>
      <c r="S549">
        <v>0.2</v>
      </c>
      <c r="T549" t="s">
        <v>1955</v>
      </c>
      <c r="U549" t="s">
        <v>636</v>
      </c>
      <c r="V549" t="s">
        <v>944</v>
      </c>
      <c r="W549" t="s">
        <v>561</v>
      </c>
      <c r="X549" s="70" t="str">
        <f>SpaceTypesTable[[#This Row],[Ventilation Standard]]&amp;SpaceTypesTable[[#This Row],[Ventilation Primary Space Type]]&amp;SpaceTypesTable[[#This Row],[Ventilation Secondary Space Type]]</f>
        <v>ASHRAE 62.1-1999Hotels, Motels, Resorts, DormitoriesConference rooms</v>
      </c>
      <c r="Y549">
        <f>VLOOKUP(SpaceTypesTable[[#This Row],[Lookup]],VentilationStandardsTable[],6,FALSE)</f>
        <v>0</v>
      </c>
      <c r="Z549">
        <f>VLOOKUP(SpaceTypesTable[[#This Row],[Lookup]],VentilationStandardsTable[],5,FALSE)</f>
        <v>20</v>
      </c>
      <c r="AA549">
        <f>VLOOKUP(SpaceTypesTable[[#This Row],[Lookup]],VentilationStandardsTable[],7,FALSE)</f>
        <v>0</v>
      </c>
      <c r="AB549">
        <v>50</v>
      </c>
      <c r="AC549" t="s">
        <v>1968</v>
      </c>
      <c r="AD549" t="s">
        <v>2107</v>
      </c>
      <c r="AE549">
        <v>4.4600000000000001E-2</v>
      </c>
      <c r="AF549" t="s">
        <v>2011</v>
      </c>
      <c r="AH549" t="s">
        <v>997</v>
      </c>
      <c r="AI549" t="s">
        <v>997</v>
      </c>
      <c r="AJ549" t="s">
        <v>997</v>
      </c>
      <c r="AL549">
        <v>0.61</v>
      </c>
      <c r="AM549">
        <v>0</v>
      </c>
      <c r="AN549">
        <v>0.5</v>
      </c>
      <c r="AO549">
        <v>0</v>
      </c>
      <c r="AP549" t="s">
        <v>2112</v>
      </c>
      <c r="AQ549" t="s">
        <v>2036</v>
      </c>
      <c r="AR549" t="s">
        <v>2050</v>
      </c>
      <c r="AU549" t="str">
        <f>IF(SpaceTypesTable[[#This Row],[Peak Flow Rate (gal/h)]]=0,"",SpaceTypesTable[[#This Row],[Peak Flow Rate (gal/h)]]/SpaceTypesTable[[#This Row],[area (ft^2)]])</f>
        <v/>
      </c>
      <c r="BE549" t="str">
        <f t="shared" si="48"/>
        <v/>
      </c>
    </row>
    <row r="550" spans="1:58">
      <c r="A550" t="s">
        <v>373</v>
      </c>
      <c r="B550">
        <v>267</v>
      </c>
      <c r="C550" t="s">
        <v>2143</v>
      </c>
      <c r="D550" t="s">
        <v>790</v>
      </c>
      <c r="E550" t="s">
        <v>794</v>
      </c>
      <c r="F550" t="s">
        <v>825</v>
      </c>
      <c r="G550" t="s">
        <v>1035</v>
      </c>
      <c r="K550" t="str">
        <f>SpaceTypesTable[[#This Row],[Lighting Standard]]&amp;SpaceTypesTable[[#This Row],[Lighting Primary Space Type]]&amp;SpaceTypesTable[[#This Row],[Lighting Secondary Space Type]]</f>
        <v/>
      </c>
      <c r="N550">
        <v>2.13</v>
      </c>
      <c r="Q550">
        <v>0</v>
      </c>
      <c r="R550">
        <v>0.7</v>
      </c>
      <c r="S550">
        <v>0.2</v>
      </c>
      <c r="T550" t="s">
        <v>1955</v>
      </c>
      <c r="U550" t="s">
        <v>636</v>
      </c>
      <c r="V550" t="s">
        <v>944</v>
      </c>
      <c r="W550" t="s">
        <v>561</v>
      </c>
      <c r="X550" s="70" t="str">
        <f>SpaceTypesTable[[#This Row],[Ventilation Standard]]&amp;SpaceTypesTable[[#This Row],[Ventilation Primary Space Type]]&amp;SpaceTypesTable[[#This Row],[Ventilation Secondary Space Type]]</f>
        <v>ASHRAE 62.1-1999Hotels, Motels, Resorts, DormitoriesConference rooms</v>
      </c>
      <c r="Y550">
        <f>VLOOKUP(SpaceTypesTable[[#This Row],[Lookup]],VentilationStandardsTable[],6,FALSE)</f>
        <v>0</v>
      </c>
      <c r="Z550">
        <f>VLOOKUP(SpaceTypesTable[[#This Row],[Lookup]],VentilationStandardsTable[],5,FALSE)</f>
        <v>20</v>
      </c>
      <c r="AA550">
        <f>VLOOKUP(SpaceTypesTable[[#This Row],[Lookup]],VentilationStandardsTable[],7,FALSE)</f>
        <v>0</v>
      </c>
      <c r="AB550">
        <v>50</v>
      </c>
      <c r="AC550" t="s">
        <v>1968</v>
      </c>
      <c r="AD550" t="s">
        <v>2107</v>
      </c>
      <c r="AE550">
        <v>0.22320000000000001</v>
      </c>
      <c r="AF550" t="s">
        <v>2011</v>
      </c>
      <c r="AH550" t="s">
        <v>997</v>
      </c>
      <c r="AI550" t="s">
        <v>997</v>
      </c>
      <c r="AJ550" t="s">
        <v>997</v>
      </c>
      <c r="AL550">
        <v>1.2</v>
      </c>
      <c r="AM550">
        <v>0</v>
      </c>
      <c r="AN550">
        <v>0.5</v>
      </c>
      <c r="AO550">
        <v>0</v>
      </c>
      <c r="AP550" t="s">
        <v>2112</v>
      </c>
      <c r="AQ550" t="s">
        <v>2036</v>
      </c>
      <c r="AR550" t="s">
        <v>2050</v>
      </c>
      <c r="AU550" t="str">
        <f>IF(SpaceTypesTable[[#This Row],[Peak Flow Rate (gal/h)]]=0,"",SpaceTypesTable[[#This Row],[Peak Flow Rate (gal/h)]]/SpaceTypesTable[[#This Row],[area (ft^2)]])</f>
        <v/>
      </c>
      <c r="BE550" t="str">
        <f t="shared" si="48"/>
        <v/>
      </c>
    </row>
    <row r="551" spans="1:58">
      <c r="C551" t="s">
        <v>2213</v>
      </c>
      <c r="D551" t="s">
        <v>790</v>
      </c>
      <c r="E551" t="s">
        <v>794</v>
      </c>
      <c r="F551" t="s">
        <v>825</v>
      </c>
      <c r="G551" t="s">
        <v>1035</v>
      </c>
      <c r="H551" t="s">
        <v>2195</v>
      </c>
      <c r="I551" t="s">
        <v>867</v>
      </c>
      <c r="J551" t="s">
        <v>751</v>
      </c>
      <c r="K551" t="str">
        <f>SpaceTypesTable[[#This Row],[Lighting Standard]]&amp;SpaceTypesTable[[#This Row],[Lighting Primary Space Type]]&amp;SpaceTypesTable[[#This Row],[Lighting Secondary Space Type]]</f>
        <v>ASHRAE 90.1-2010Conference/Meeting/MultipurposeGeneral</v>
      </c>
      <c r="N551">
        <f>VLOOKUP(SpaceTypesTable[[#This Row],[LookupColumn]],InteriorLightingTable[],5,FALSE)</f>
        <v>1.23</v>
      </c>
      <c r="Q551">
        <v>0</v>
      </c>
      <c r="R551">
        <v>0.7</v>
      </c>
      <c r="S551">
        <v>0.2</v>
      </c>
      <c r="T551" t="s">
        <v>1955</v>
      </c>
      <c r="U551" t="s">
        <v>638</v>
      </c>
      <c r="V551" t="s">
        <v>751</v>
      </c>
      <c r="W551" t="s">
        <v>1871</v>
      </c>
      <c r="X551" s="70" t="str">
        <f>SpaceTypesTable[[#This Row],[Ventilation Standard]]&amp;SpaceTypesTable[[#This Row],[Ventilation Primary Space Type]]&amp;SpaceTypesTable[[#This Row],[Ventilation Secondary Space Type]]</f>
        <v>ASHRAE 62.1-2007GeneralConference/meeting</v>
      </c>
      <c r="Y551">
        <f>VLOOKUP(SpaceTypesTable[[#This Row],[Lookup]],VentilationStandardsTable[],6,FALSE)</f>
        <v>0.06</v>
      </c>
      <c r="Z551">
        <f>VLOOKUP(SpaceTypesTable[[#This Row],[Lookup]],VentilationStandardsTable[],5,FALSE)</f>
        <v>5</v>
      </c>
      <c r="AA551">
        <f>VLOOKUP(SpaceTypesTable[[#This Row],[Lookup]],VentilationStandardsTable[],7,FALSE)</f>
        <v>0</v>
      </c>
      <c r="AB551">
        <v>50</v>
      </c>
      <c r="AC551" t="s">
        <v>1968</v>
      </c>
      <c r="AD551" t="s">
        <v>2107</v>
      </c>
      <c r="AE551">
        <v>4.4600000000000001E-2</v>
      </c>
      <c r="AF551" t="s">
        <v>2011</v>
      </c>
      <c r="AH551" t="s">
        <v>997</v>
      </c>
      <c r="AI551" t="s">
        <v>997</v>
      </c>
      <c r="AJ551" t="s">
        <v>997</v>
      </c>
      <c r="AL551">
        <v>0.61</v>
      </c>
      <c r="AM551">
        <v>0</v>
      </c>
      <c r="AN551">
        <v>0.5</v>
      </c>
      <c r="AO551">
        <v>0</v>
      </c>
      <c r="AP551" t="s">
        <v>2112</v>
      </c>
      <c r="AQ551" t="s">
        <v>2036</v>
      </c>
      <c r="AR551" t="s">
        <v>2050</v>
      </c>
      <c r="AU551" t="s">
        <v>997</v>
      </c>
      <c r="BE551" t="s">
        <v>997</v>
      </c>
    </row>
    <row r="552" spans="1:58">
      <c r="A552" t="s">
        <v>435</v>
      </c>
      <c r="B552">
        <v>518</v>
      </c>
      <c r="C552" t="s">
        <v>2144</v>
      </c>
      <c r="D552" t="s">
        <v>790</v>
      </c>
      <c r="E552" t="s">
        <v>793</v>
      </c>
      <c r="F552" t="s">
        <v>852</v>
      </c>
      <c r="G552" t="s">
        <v>1028</v>
      </c>
      <c r="K552" t="str">
        <f>SpaceTypesTable[[#This Row],[Lighting Standard]]&amp;SpaceTypesTable[[#This Row],[Lighting Primary Space Type]]&amp;SpaceTypesTable[[#This Row],[Lighting Secondary Space Type]]</f>
        <v/>
      </c>
      <c r="N552">
        <v>2.1</v>
      </c>
      <c r="Q552">
        <v>0</v>
      </c>
      <c r="R552">
        <v>0.7</v>
      </c>
      <c r="S552">
        <v>0.2</v>
      </c>
      <c r="T552" t="s">
        <v>1946</v>
      </c>
      <c r="U552" t="s">
        <v>943</v>
      </c>
      <c r="V552" t="s">
        <v>768</v>
      </c>
      <c r="W552" t="s">
        <v>942</v>
      </c>
      <c r="X552" s="70" t="str">
        <f>SpaceTypesTable[[#This Row],[Ventilation Standard]]&amp;SpaceTypesTable[[#This Row],[Ventilation Primary Space Type]]&amp;SpaceTypesTable[[#This Row],[Ventilation Secondary Space Type]]</f>
        <v>GGHC v2.2Health CareX-ray, Diagnostic and Treatment</v>
      </c>
      <c r="Y552">
        <f>VLOOKUP(SpaceTypesTable[[#This Row],[Lookup]],VentilationStandardsTable[],6,FALSE)</f>
        <v>0.3</v>
      </c>
      <c r="Z552">
        <f>VLOOKUP(SpaceTypesTable[[#This Row],[Lookup]],VentilationStandardsTable[],5,FALSE)</f>
        <v>0</v>
      </c>
      <c r="AA552">
        <f>VLOOKUP(SpaceTypesTable[[#This Row],[Lookup]],VentilationStandardsTable[],7,FALSE)</f>
        <v>0</v>
      </c>
      <c r="AB552">
        <v>18.579999999999998</v>
      </c>
      <c r="AC552" t="s">
        <v>1981</v>
      </c>
      <c r="AD552" t="s">
        <v>1988</v>
      </c>
      <c r="AE552">
        <v>0.22320000000000001</v>
      </c>
      <c r="AF552" t="s">
        <v>2006</v>
      </c>
      <c r="AH552" t="s">
        <v>997</v>
      </c>
      <c r="AI552" t="s">
        <v>997</v>
      </c>
      <c r="AJ552" t="s">
        <v>997</v>
      </c>
      <c r="AL552">
        <v>53.06</v>
      </c>
      <c r="AM552">
        <v>0</v>
      </c>
      <c r="AN552">
        <v>0.5</v>
      </c>
      <c r="AO552">
        <v>0</v>
      </c>
      <c r="AP552" t="s">
        <v>1925</v>
      </c>
      <c r="AQ552" t="s">
        <v>2031</v>
      </c>
      <c r="AR552" t="s">
        <v>2045</v>
      </c>
      <c r="AS552">
        <v>1</v>
      </c>
      <c r="AT552">
        <v>440</v>
      </c>
      <c r="AU552">
        <f>IF(SpaceTypesTable[[#This Row],[Peak Flow Rate (gal/h)]]=0,"",SpaceTypesTable[[#This Row],[Peak Flow Rate (gal/h)]]/SpaceTypesTable[[#This Row],[area (ft^2)]])</f>
        <v>2.2727272727272726E-3</v>
      </c>
      <c r="AV552">
        <v>43.3</v>
      </c>
      <c r="AW552">
        <v>0.2</v>
      </c>
      <c r="AX552">
        <v>0.05</v>
      </c>
      <c r="AY552" t="s">
        <v>2121</v>
      </c>
      <c r="AZ552">
        <v>1.0000009677449364</v>
      </c>
      <c r="BA552">
        <v>440</v>
      </c>
      <c r="BB552">
        <v>0.31</v>
      </c>
      <c r="BC552">
        <v>1</v>
      </c>
      <c r="BD552">
        <v>166.59094351052551</v>
      </c>
      <c r="BE552">
        <f t="shared" ref="BE552:BE557" si="49">IF(ISBLANK(BD552),"",BD552/(BA552/AZ552))</f>
        <v>0.37861614710924441</v>
      </c>
      <c r="BF552" t="s">
        <v>1004</v>
      </c>
    </row>
    <row r="553" spans="1:58">
      <c r="A553" t="s">
        <v>42</v>
      </c>
      <c r="B553">
        <v>168</v>
      </c>
      <c r="C553" t="s">
        <v>2145</v>
      </c>
      <c r="D553" t="s">
        <v>790</v>
      </c>
      <c r="E553" t="s">
        <v>793</v>
      </c>
      <c r="F553" t="s">
        <v>852</v>
      </c>
      <c r="G553" t="s">
        <v>1028</v>
      </c>
      <c r="H553" t="s">
        <v>745</v>
      </c>
      <c r="I553" t="s">
        <v>767</v>
      </c>
      <c r="J553" t="s">
        <v>779</v>
      </c>
      <c r="K553" t="str">
        <f>SpaceTypesTable[[#This Row],[Lighting Standard]]&amp;SpaceTypesTable[[#This Row],[Lighting Primary Space Type]]&amp;SpaceTypesTable[[#This Row],[Lighting Secondary Space Type]]</f>
        <v>ASHRAE 90.1-2004HospitalRadiology</v>
      </c>
      <c r="N553">
        <f>VLOOKUP(SpaceTypesTable[[#This Row],[LookupColumn]],InteriorLightingTable[],5,FALSE)</f>
        <v>0.4</v>
      </c>
      <c r="Q553">
        <v>0</v>
      </c>
      <c r="R553">
        <v>0.7</v>
      </c>
      <c r="S553">
        <v>0.2</v>
      </c>
      <c r="T553" t="s">
        <v>1946</v>
      </c>
      <c r="U553" t="s">
        <v>943</v>
      </c>
      <c r="V553" t="s">
        <v>768</v>
      </c>
      <c r="W553" t="s">
        <v>942</v>
      </c>
      <c r="X553" s="70" t="str">
        <f>SpaceTypesTable[[#This Row],[Ventilation Standard]]&amp;SpaceTypesTable[[#This Row],[Ventilation Primary Space Type]]&amp;SpaceTypesTable[[#This Row],[Ventilation Secondary Space Type]]</f>
        <v>GGHC v2.2Health CareX-ray, Diagnostic and Treatment</v>
      </c>
      <c r="Y553">
        <f>VLOOKUP(SpaceTypesTable[[#This Row],[Lookup]],VentilationStandardsTable[],6,FALSE)</f>
        <v>0.3</v>
      </c>
      <c r="Z553">
        <f>VLOOKUP(SpaceTypesTable[[#This Row],[Lookup]],VentilationStandardsTable[],5,FALSE)</f>
        <v>0</v>
      </c>
      <c r="AA553">
        <f>VLOOKUP(SpaceTypesTable[[#This Row],[Lookup]],VentilationStandardsTable[],7,FALSE)</f>
        <v>0</v>
      </c>
      <c r="AB553">
        <v>18.579999999999998</v>
      </c>
      <c r="AC553" t="s">
        <v>1981</v>
      </c>
      <c r="AD553" t="s">
        <v>1988</v>
      </c>
      <c r="AE553">
        <v>5.9499999999999997E-2</v>
      </c>
      <c r="AF553" t="s">
        <v>2006</v>
      </c>
      <c r="AH553" t="s">
        <v>997</v>
      </c>
      <c r="AI553" t="s">
        <v>997</v>
      </c>
      <c r="AJ553" t="s">
        <v>997</v>
      </c>
      <c r="AL553">
        <v>53.06</v>
      </c>
      <c r="AM553">
        <v>0</v>
      </c>
      <c r="AN553">
        <v>0.5</v>
      </c>
      <c r="AO553">
        <v>0</v>
      </c>
      <c r="AP553" t="s">
        <v>1925</v>
      </c>
      <c r="AQ553" t="s">
        <v>2031</v>
      </c>
      <c r="AR553" t="s">
        <v>2045</v>
      </c>
      <c r="AS553">
        <v>1</v>
      </c>
      <c r="AT553">
        <v>440</v>
      </c>
      <c r="AU553">
        <f>IF(SpaceTypesTable[[#This Row],[Peak Flow Rate (gal/h)]]=0,"",SpaceTypesTable[[#This Row],[Peak Flow Rate (gal/h)]]/SpaceTypesTable[[#This Row],[area (ft^2)]])</f>
        <v>2.2727272727272726E-3</v>
      </c>
      <c r="AV553">
        <v>43.3</v>
      </c>
      <c r="AW553">
        <v>0.2</v>
      </c>
      <c r="AX553">
        <v>0.05</v>
      </c>
      <c r="AY553" t="s">
        <v>2121</v>
      </c>
      <c r="AZ553">
        <v>1.0000009677449364</v>
      </c>
      <c r="BA553">
        <v>440</v>
      </c>
      <c r="BB553">
        <v>0.31</v>
      </c>
      <c r="BC553">
        <v>1</v>
      </c>
      <c r="BD553">
        <v>166.59094351052551</v>
      </c>
      <c r="BE553">
        <f t="shared" si="49"/>
        <v>0.37861614710924441</v>
      </c>
      <c r="BF553" t="s">
        <v>1004</v>
      </c>
    </row>
    <row r="554" spans="1:58">
      <c r="A554" t="s">
        <v>123</v>
      </c>
      <c r="B554">
        <v>354</v>
      </c>
      <c r="C554" t="s">
        <v>2146</v>
      </c>
      <c r="D554" t="s">
        <v>791</v>
      </c>
      <c r="E554" t="s">
        <v>793</v>
      </c>
      <c r="F554" t="s">
        <v>852</v>
      </c>
      <c r="G554" t="s">
        <v>1028</v>
      </c>
      <c r="H554" t="s">
        <v>987</v>
      </c>
      <c r="I554" t="s">
        <v>767</v>
      </c>
      <c r="J554" t="s">
        <v>779</v>
      </c>
      <c r="K554" t="str">
        <f>SpaceTypesTable[[#This Row],[Lighting Standard]]&amp;SpaceTypesTable[[#This Row],[Lighting Primary Space Type]]&amp;SpaceTypesTable[[#This Row],[Lighting Secondary Space Type]]</f>
        <v>ASHRAE 189.1-2009HospitalRadiology</v>
      </c>
      <c r="N554">
        <f>VLOOKUP(SpaceTypesTable[[#This Row],[LookupColumn]],InteriorLightingTable[],5,FALSE)</f>
        <v>0.36000000000000004</v>
      </c>
      <c r="Q554">
        <v>0</v>
      </c>
      <c r="R554">
        <v>0.7</v>
      </c>
      <c r="S554">
        <v>0.2</v>
      </c>
      <c r="T554" t="s">
        <v>1946</v>
      </c>
      <c r="U554" t="s">
        <v>943</v>
      </c>
      <c r="V554" t="s">
        <v>768</v>
      </c>
      <c r="W554" t="s">
        <v>942</v>
      </c>
      <c r="X554" s="70" t="str">
        <f>SpaceTypesTable[[#This Row],[Ventilation Standard]]&amp;SpaceTypesTable[[#This Row],[Ventilation Primary Space Type]]&amp;SpaceTypesTable[[#This Row],[Ventilation Secondary Space Type]]</f>
        <v>GGHC v2.2Health CareX-ray, Diagnostic and Treatment</v>
      </c>
      <c r="Y554">
        <f>VLOOKUP(SpaceTypesTable[[#This Row],[Lookup]],VentilationStandardsTable[],6,FALSE)</f>
        <v>0.3</v>
      </c>
      <c r="Z554">
        <f>VLOOKUP(SpaceTypesTable[[#This Row],[Lookup]],VentilationStandardsTable[],5,FALSE)</f>
        <v>0</v>
      </c>
      <c r="AA554">
        <f>VLOOKUP(SpaceTypesTable[[#This Row],[Lookup]],VentilationStandardsTable[],7,FALSE)</f>
        <v>0</v>
      </c>
      <c r="AB554">
        <v>18.579999999999998</v>
      </c>
      <c r="AC554" t="s">
        <v>1981</v>
      </c>
      <c r="AD554" t="s">
        <v>1988</v>
      </c>
      <c r="AE554">
        <v>5.9499999999999997E-2</v>
      </c>
      <c r="AF554" t="s">
        <v>2006</v>
      </c>
      <c r="AH554" t="s">
        <v>997</v>
      </c>
      <c r="AI554" t="s">
        <v>997</v>
      </c>
      <c r="AJ554" t="s">
        <v>997</v>
      </c>
      <c r="AL554">
        <v>38.630000000000003</v>
      </c>
      <c r="AM554">
        <v>0</v>
      </c>
      <c r="AN554">
        <v>0.5</v>
      </c>
      <c r="AO554">
        <v>0</v>
      </c>
      <c r="AP554" t="s">
        <v>1925</v>
      </c>
      <c r="AQ554" t="s">
        <v>2031</v>
      </c>
      <c r="AR554" t="s">
        <v>2045</v>
      </c>
      <c r="AS554">
        <v>1</v>
      </c>
      <c r="AT554">
        <v>440</v>
      </c>
      <c r="AU554">
        <f>IF(SpaceTypesTable[[#This Row],[Peak Flow Rate (gal/h)]]=0,"",SpaceTypesTable[[#This Row],[Peak Flow Rate (gal/h)]]/SpaceTypesTable[[#This Row],[area (ft^2)]])</f>
        <v>2.2727272727272726E-3</v>
      </c>
      <c r="AV554">
        <v>43.3</v>
      </c>
      <c r="AW554">
        <v>0.2</v>
      </c>
      <c r="AX554">
        <v>0.05</v>
      </c>
      <c r="AY554" t="s">
        <v>2121</v>
      </c>
      <c r="AZ554">
        <v>1.0000009677449364</v>
      </c>
      <c r="BA554">
        <v>440</v>
      </c>
      <c r="BB554">
        <v>0.31</v>
      </c>
      <c r="BC554">
        <v>1</v>
      </c>
      <c r="BD554">
        <v>166.59094351052551</v>
      </c>
      <c r="BE554">
        <f t="shared" si="49"/>
        <v>0.37861614710924441</v>
      </c>
      <c r="BF554" t="s">
        <v>1004</v>
      </c>
    </row>
    <row r="555" spans="1:58">
      <c r="A555" t="s">
        <v>173</v>
      </c>
      <c r="B555">
        <v>138</v>
      </c>
      <c r="C555" t="s">
        <v>2146</v>
      </c>
      <c r="D555" t="s">
        <v>792</v>
      </c>
      <c r="E555" t="s">
        <v>793</v>
      </c>
      <c r="F555" t="s">
        <v>852</v>
      </c>
      <c r="G555" t="s">
        <v>1028</v>
      </c>
      <c r="H555" t="s">
        <v>987</v>
      </c>
      <c r="I555" t="s">
        <v>767</v>
      </c>
      <c r="J555" t="s">
        <v>779</v>
      </c>
      <c r="K555" t="str">
        <f>SpaceTypesTable[[#This Row],[Lighting Standard]]&amp;SpaceTypesTable[[#This Row],[Lighting Primary Space Type]]&amp;SpaceTypesTable[[#This Row],[Lighting Secondary Space Type]]</f>
        <v>ASHRAE 189.1-2009HospitalRadiology</v>
      </c>
      <c r="N555">
        <f>VLOOKUP(SpaceTypesTable[[#This Row],[LookupColumn]],InteriorLightingTable[],5,FALSE)</f>
        <v>0.36000000000000004</v>
      </c>
      <c r="Q555">
        <v>0</v>
      </c>
      <c r="R555">
        <v>0.7</v>
      </c>
      <c r="S555">
        <v>0.2</v>
      </c>
      <c r="T555" t="s">
        <v>1946</v>
      </c>
      <c r="U555" t="s">
        <v>943</v>
      </c>
      <c r="V555" t="s">
        <v>768</v>
      </c>
      <c r="W555" t="s">
        <v>942</v>
      </c>
      <c r="X555" s="70" t="str">
        <f>SpaceTypesTable[[#This Row],[Ventilation Standard]]&amp;SpaceTypesTable[[#This Row],[Ventilation Primary Space Type]]&amp;SpaceTypesTable[[#This Row],[Ventilation Secondary Space Type]]</f>
        <v>GGHC v2.2Health CareX-ray, Diagnostic and Treatment</v>
      </c>
      <c r="Y555">
        <f>VLOOKUP(SpaceTypesTable[[#This Row],[Lookup]],VentilationStandardsTable[],6,FALSE)</f>
        <v>0.3</v>
      </c>
      <c r="Z555">
        <f>VLOOKUP(SpaceTypesTable[[#This Row],[Lookup]],VentilationStandardsTable[],5,FALSE)</f>
        <v>0</v>
      </c>
      <c r="AA555">
        <f>VLOOKUP(SpaceTypesTable[[#This Row],[Lookup]],VentilationStandardsTable[],7,FALSE)</f>
        <v>0</v>
      </c>
      <c r="AB555">
        <v>18.579999999999998</v>
      </c>
      <c r="AC555" t="s">
        <v>1981</v>
      </c>
      <c r="AD555" t="s">
        <v>1988</v>
      </c>
      <c r="AE555">
        <v>4.4600000000000001E-2</v>
      </c>
      <c r="AF555" t="s">
        <v>2006</v>
      </c>
      <c r="AH555" t="s">
        <v>997</v>
      </c>
      <c r="AI555" t="s">
        <v>997</v>
      </c>
      <c r="AJ555" t="s">
        <v>997</v>
      </c>
      <c r="AL555">
        <v>38.630000000000003</v>
      </c>
      <c r="AM555">
        <v>0</v>
      </c>
      <c r="AN555">
        <v>0.5</v>
      </c>
      <c r="AO555">
        <v>0</v>
      </c>
      <c r="AP555" t="s">
        <v>1925</v>
      </c>
      <c r="AQ555" t="s">
        <v>2031</v>
      </c>
      <c r="AR555" t="s">
        <v>2045</v>
      </c>
      <c r="AS555">
        <v>1</v>
      </c>
      <c r="AT555">
        <v>440</v>
      </c>
      <c r="AU555">
        <f>IF(SpaceTypesTable[[#This Row],[Peak Flow Rate (gal/h)]]=0,"",SpaceTypesTable[[#This Row],[Peak Flow Rate (gal/h)]]/SpaceTypesTable[[#This Row],[area (ft^2)]])</f>
        <v>2.2727272727272726E-3</v>
      </c>
      <c r="AV555">
        <v>43.3</v>
      </c>
      <c r="AW555">
        <v>0.2</v>
      </c>
      <c r="AX555">
        <v>0.05</v>
      </c>
      <c r="AY555" t="s">
        <v>2121</v>
      </c>
      <c r="AZ555">
        <v>1.0000009677449364</v>
      </c>
      <c r="BA555">
        <v>440</v>
      </c>
      <c r="BB555">
        <v>0.31</v>
      </c>
      <c r="BC555">
        <v>1</v>
      </c>
      <c r="BD555">
        <v>166.59094351052551</v>
      </c>
      <c r="BE555">
        <f t="shared" si="49"/>
        <v>0.37861614710924441</v>
      </c>
      <c r="BF555" t="s">
        <v>1004</v>
      </c>
    </row>
    <row r="556" spans="1:58">
      <c r="A556" t="s">
        <v>326</v>
      </c>
      <c r="B556">
        <v>207</v>
      </c>
      <c r="C556" t="s">
        <v>2143</v>
      </c>
      <c r="D556" t="s">
        <v>790</v>
      </c>
      <c r="E556" t="s">
        <v>793</v>
      </c>
      <c r="F556" t="s">
        <v>852</v>
      </c>
      <c r="G556" t="s">
        <v>1028</v>
      </c>
      <c r="K556" t="str">
        <f>SpaceTypesTable[[#This Row],[Lighting Standard]]&amp;SpaceTypesTable[[#This Row],[Lighting Primary Space Type]]&amp;SpaceTypesTable[[#This Row],[Lighting Secondary Space Type]]</f>
        <v/>
      </c>
      <c r="N556">
        <v>2.1</v>
      </c>
      <c r="Q556">
        <v>0</v>
      </c>
      <c r="R556">
        <v>0.7</v>
      </c>
      <c r="S556">
        <v>0.2</v>
      </c>
      <c r="T556" t="s">
        <v>1946</v>
      </c>
      <c r="U556" t="s">
        <v>943</v>
      </c>
      <c r="V556" t="s">
        <v>768</v>
      </c>
      <c r="W556" t="s">
        <v>942</v>
      </c>
      <c r="X556" s="70" t="str">
        <f>SpaceTypesTable[[#This Row],[Ventilation Standard]]&amp;SpaceTypesTable[[#This Row],[Ventilation Primary Space Type]]&amp;SpaceTypesTable[[#This Row],[Ventilation Secondary Space Type]]</f>
        <v>GGHC v2.2Health CareX-ray, Diagnostic and Treatment</v>
      </c>
      <c r="Y556">
        <f>VLOOKUP(SpaceTypesTable[[#This Row],[Lookup]],VentilationStandardsTable[],6,FALSE)</f>
        <v>0.3</v>
      </c>
      <c r="Z556">
        <f>VLOOKUP(SpaceTypesTable[[#This Row],[Lookup]],VentilationStandardsTable[],5,FALSE)</f>
        <v>0</v>
      </c>
      <c r="AA556">
        <f>VLOOKUP(SpaceTypesTable[[#This Row],[Lookup]],VentilationStandardsTable[],7,FALSE)</f>
        <v>0</v>
      </c>
      <c r="AB556">
        <v>18.579999999999998</v>
      </c>
      <c r="AC556" t="s">
        <v>1981</v>
      </c>
      <c r="AD556" t="s">
        <v>1988</v>
      </c>
      <c r="AE556">
        <v>0.22320000000000001</v>
      </c>
      <c r="AF556" t="s">
        <v>2006</v>
      </c>
      <c r="AH556" t="s">
        <v>997</v>
      </c>
      <c r="AI556" t="s">
        <v>997</v>
      </c>
      <c r="AJ556" t="s">
        <v>997</v>
      </c>
      <c r="AL556">
        <v>53.06</v>
      </c>
      <c r="AM556">
        <v>0</v>
      </c>
      <c r="AN556">
        <v>0.5</v>
      </c>
      <c r="AO556">
        <v>0</v>
      </c>
      <c r="AP556" t="s">
        <v>1925</v>
      </c>
      <c r="AQ556" t="s">
        <v>2031</v>
      </c>
      <c r="AR556" t="s">
        <v>2045</v>
      </c>
      <c r="AS556">
        <v>1</v>
      </c>
      <c r="AT556">
        <v>440</v>
      </c>
      <c r="AU556">
        <f>IF(SpaceTypesTable[[#This Row],[Peak Flow Rate (gal/h)]]=0,"",SpaceTypesTable[[#This Row],[Peak Flow Rate (gal/h)]]/SpaceTypesTable[[#This Row],[area (ft^2)]])</f>
        <v>2.2727272727272726E-3</v>
      </c>
      <c r="AV556">
        <v>43.3</v>
      </c>
      <c r="AW556">
        <v>0.2</v>
      </c>
      <c r="AX556">
        <v>0.05</v>
      </c>
      <c r="AY556" t="s">
        <v>2121</v>
      </c>
      <c r="AZ556">
        <v>1.0000009677449364</v>
      </c>
      <c r="BA556">
        <v>440</v>
      </c>
      <c r="BB556">
        <v>0.31</v>
      </c>
      <c r="BC556">
        <v>1</v>
      </c>
      <c r="BD556">
        <v>166.59094351052551</v>
      </c>
      <c r="BE556">
        <f t="shared" si="49"/>
        <v>0.37861614710924441</v>
      </c>
      <c r="BF556" t="s">
        <v>1004</v>
      </c>
    </row>
    <row r="557" spans="1:58">
      <c r="C557" t="s">
        <v>2147</v>
      </c>
      <c r="D557" t="s">
        <v>790</v>
      </c>
      <c r="E557" t="s">
        <v>793</v>
      </c>
      <c r="F557" t="s">
        <v>852</v>
      </c>
      <c r="G557" t="s">
        <v>1028</v>
      </c>
      <c r="H557" t="s">
        <v>746</v>
      </c>
      <c r="I557" t="s">
        <v>767</v>
      </c>
      <c r="J557" t="s">
        <v>779</v>
      </c>
      <c r="K557" t="str">
        <f>SpaceTypesTable[[#This Row],[Lighting Standard]]&amp;SpaceTypesTable[[#This Row],[Lighting Primary Space Type]]&amp;SpaceTypesTable[[#This Row],[Lighting Secondary Space Type]]</f>
        <v>ASHRAE 90.1-2007HospitalRadiology</v>
      </c>
      <c r="N557">
        <f>VLOOKUP(SpaceTypesTable[[#This Row],[LookupColumn]],InteriorLightingTable[],5,FALSE)</f>
        <v>0.4</v>
      </c>
      <c r="Q557">
        <v>0</v>
      </c>
      <c r="R557">
        <v>0.7</v>
      </c>
      <c r="S557">
        <v>0.2</v>
      </c>
      <c r="T557" t="s">
        <v>1946</v>
      </c>
      <c r="U557" t="s">
        <v>943</v>
      </c>
      <c r="V557" t="s">
        <v>768</v>
      </c>
      <c r="W557" t="s">
        <v>942</v>
      </c>
      <c r="X557" s="70" t="str">
        <f>SpaceTypesTable[[#This Row],[Ventilation Standard]]&amp;SpaceTypesTable[[#This Row],[Ventilation Primary Space Type]]&amp;SpaceTypesTable[[#This Row],[Ventilation Secondary Space Type]]</f>
        <v>GGHC v2.2Health CareX-ray, Diagnostic and Treatment</v>
      </c>
      <c r="Y557">
        <f>VLOOKUP(SpaceTypesTable[[#This Row],[Lookup]],VentilationStandardsTable[],6,FALSE)</f>
        <v>0.3</v>
      </c>
      <c r="Z557">
        <f>VLOOKUP(SpaceTypesTable[[#This Row],[Lookup]],VentilationStandardsTable[],5,FALSE)</f>
        <v>0</v>
      </c>
      <c r="AA557">
        <f>VLOOKUP(SpaceTypesTable[[#This Row],[Lookup]],VentilationStandardsTable[],7,FALSE)</f>
        <v>0</v>
      </c>
      <c r="AB557">
        <v>18.579999999999998</v>
      </c>
      <c r="AC557" t="s">
        <v>1981</v>
      </c>
      <c r="AD557" t="s">
        <v>1988</v>
      </c>
      <c r="AE557">
        <v>4.4600000000000001E-2</v>
      </c>
      <c r="AF557" t="s">
        <v>2006</v>
      </c>
      <c r="AH557" t="s">
        <v>997</v>
      </c>
      <c r="AI557" t="s">
        <v>997</v>
      </c>
      <c r="AJ557" t="s">
        <v>997</v>
      </c>
      <c r="AL557">
        <v>38.630000000000003</v>
      </c>
      <c r="AM557">
        <v>0</v>
      </c>
      <c r="AN557">
        <v>0.5</v>
      </c>
      <c r="AO557">
        <v>0</v>
      </c>
      <c r="AP557" t="s">
        <v>1925</v>
      </c>
      <c r="AQ557" t="s">
        <v>2031</v>
      </c>
      <c r="AR557" t="s">
        <v>2045</v>
      </c>
      <c r="AS557">
        <v>1</v>
      </c>
      <c r="AT557">
        <v>440</v>
      </c>
      <c r="AU557">
        <f>IF(SpaceTypesTable[[#This Row],[Peak Flow Rate (gal/h)]]=0,"",SpaceTypesTable[[#This Row],[Peak Flow Rate (gal/h)]]/SpaceTypesTable[[#This Row],[area (ft^2)]])</f>
        <v>2.2727272727272726E-3</v>
      </c>
      <c r="AV557">
        <v>43.3</v>
      </c>
      <c r="AW557">
        <v>0.2</v>
      </c>
      <c r="AX557">
        <v>0.05</v>
      </c>
      <c r="AY557" t="s">
        <v>2121</v>
      </c>
      <c r="AZ557">
        <v>1.0000009677449364</v>
      </c>
      <c r="BA557">
        <v>440</v>
      </c>
      <c r="BB557">
        <v>0.31</v>
      </c>
      <c r="BC557">
        <v>1</v>
      </c>
      <c r="BD557">
        <v>166.59094351052551</v>
      </c>
      <c r="BE557">
        <f t="shared" si="49"/>
        <v>0.37861614710924441</v>
      </c>
      <c r="BF557" t="s">
        <v>1004</v>
      </c>
    </row>
    <row r="558" spans="1:58">
      <c r="C558" t="s">
        <v>2213</v>
      </c>
      <c r="D558" t="s">
        <v>790</v>
      </c>
      <c r="E558" t="s">
        <v>793</v>
      </c>
      <c r="F558" t="s">
        <v>852</v>
      </c>
      <c r="G558" t="s">
        <v>1028</v>
      </c>
      <c r="H558" t="s">
        <v>2195</v>
      </c>
      <c r="I558" t="s">
        <v>767</v>
      </c>
      <c r="J558" t="s">
        <v>2429</v>
      </c>
      <c r="K558" t="str">
        <f>SpaceTypesTable[[#This Row],[Lighting Standard]]&amp;SpaceTypesTable[[#This Row],[Lighting Primary Space Type]]&amp;SpaceTypesTable[[#This Row],[Lighting Secondary Space Type]]</f>
        <v>ASHRAE 90.1-2010HospitalRadiology/Imaging</v>
      </c>
      <c r="N558">
        <f>VLOOKUP(SpaceTypesTable[[#This Row],[LookupColumn]],InteriorLightingTable[],5,FALSE)</f>
        <v>1.32</v>
      </c>
      <c r="Q558">
        <v>0</v>
      </c>
      <c r="R558">
        <v>0.7</v>
      </c>
      <c r="S558">
        <v>0.2</v>
      </c>
      <c r="T558" t="s">
        <v>1946</v>
      </c>
      <c r="U558" t="s">
        <v>943</v>
      </c>
      <c r="V558" t="s">
        <v>768</v>
      </c>
      <c r="W558" t="s">
        <v>942</v>
      </c>
      <c r="X558" s="70" t="str">
        <f>SpaceTypesTable[[#This Row],[Ventilation Standard]]&amp;SpaceTypesTable[[#This Row],[Ventilation Primary Space Type]]&amp;SpaceTypesTable[[#This Row],[Ventilation Secondary Space Type]]</f>
        <v>GGHC v2.2Health CareX-ray, Diagnostic and Treatment</v>
      </c>
      <c r="Y558">
        <f>VLOOKUP(SpaceTypesTable[[#This Row],[Lookup]],VentilationStandardsTable[],6,FALSE)</f>
        <v>0.3</v>
      </c>
      <c r="Z558">
        <f>VLOOKUP(SpaceTypesTable[[#This Row],[Lookup]],VentilationStandardsTable[],5,FALSE)</f>
        <v>0</v>
      </c>
      <c r="AA558">
        <f>VLOOKUP(SpaceTypesTable[[#This Row],[Lookup]],VentilationStandardsTable[],7,FALSE)</f>
        <v>0</v>
      </c>
      <c r="AB558">
        <v>18.579999999999998</v>
      </c>
      <c r="AC558" t="s">
        <v>1981</v>
      </c>
      <c r="AD558" t="s">
        <v>1988</v>
      </c>
      <c r="AE558">
        <v>4.4600000000000001E-2</v>
      </c>
      <c r="AF558" t="s">
        <v>2006</v>
      </c>
      <c r="AH558" t="s">
        <v>997</v>
      </c>
      <c r="AI558" t="s">
        <v>997</v>
      </c>
      <c r="AJ558" t="s">
        <v>997</v>
      </c>
      <c r="AL558">
        <v>38.630000000000003</v>
      </c>
      <c r="AM558">
        <v>0</v>
      </c>
      <c r="AN558">
        <v>0.5</v>
      </c>
      <c r="AO558">
        <v>0</v>
      </c>
      <c r="AP558" t="s">
        <v>1925</v>
      </c>
      <c r="AQ558" t="s">
        <v>2031</v>
      </c>
      <c r="AR558" t="s">
        <v>2045</v>
      </c>
      <c r="AS558">
        <v>1</v>
      </c>
      <c r="AT558">
        <v>440</v>
      </c>
      <c r="AU558">
        <v>2.2727272727272726E-3</v>
      </c>
      <c r="AV558">
        <v>43.3</v>
      </c>
      <c r="AW558">
        <v>0.2</v>
      </c>
      <c r="AX558">
        <v>0.05</v>
      </c>
      <c r="AY558" t="s">
        <v>2121</v>
      </c>
      <c r="AZ558">
        <v>1.0000009677449364</v>
      </c>
      <c r="BA558">
        <v>440</v>
      </c>
      <c r="BB558">
        <v>0.31</v>
      </c>
      <c r="BC558">
        <v>1</v>
      </c>
      <c r="BD558">
        <v>166.59094351052551</v>
      </c>
      <c r="BE558">
        <v>0.37861614710924441</v>
      </c>
      <c r="BF558" t="s">
        <v>1004</v>
      </c>
    </row>
    <row r="559" spans="1:58">
      <c r="A559" t="s">
        <v>359</v>
      </c>
      <c r="B559">
        <v>481</v>
      </c>
      <c r="C559" t="s">
        <v>2144</v>
      </c>
      <c r="D559" t="s">
        <v>790</v>
      </c>
      <c r="E559" t="s">
        <v>793</v>
      </c>
      <c r="F559" t="s">
        <v>860</v>
      </c>
      <c r="G559" t="s">
        <v>1034</v>
      </c>
      <c r="K559" t="str">
        <f>SpaceTypesTable[[#This Row],[Lighting Standard]]&amp;SpaceTypesTable[[#This Row],[Lighting Primary Space Type]]&amp;SpaceTypesTable[[#This Row],[Lighting Secondary Space Type]]</f>
        <v/>
      </c>
      <c r="N559">
        <v>2.1</v>
      </c>
      <c r="Q559">
        <v>0</v>
      </c>
      <c r="R559">
        <v>0.7</v>
      </c>
      <c r="S559">
        <v>0.2</v>
      </c>
      <c r="T559" t="s">
        <v>1946</v>
      </c>
      <c r="U559" t="s">
        <v>943</v>
      </c>
      <c r="V559" t="s">
        <v>768</v>
      </c>
      <c r="W559" t="s">
        <v>942</v>
      </c>
      <c r="X559" s="70" t="str">
        <f>SpaceTypesTable[[#This Row],[Ventilation Standard]]&amp;SpaceTypesTable[[#This Row],[Ventilation Primary Space Type]]&amp;SpaceTypesTable[[#This Row],[Ventilation Secondary Space Type]]</f>
        <v>GGHC v2.2Health CareX-ray, Diagnostic and Treatment</v>
      </c>
      <c r="Y559">
        <f>VLOOKUP(SpaceTypesTable[[#This Row],[Lookup]],VentilationStandardsTable[],6,FALSE)</f>
        <v>0.3</v>
      </c>
      <c r="Z559">
        <f>VLOOKUP(SpaceTypesTable[[#This Row],[Lookup]],VentilationStandardsTable[],5,FALSE)</f>
        <v>0</v>
      </c>
      <c r="AA559">
        <f>VLOOKUP(SpaceTypesTable[[#This Row],[Lookup]],VentilationStandardsTable[],7,FALSE)</f>
        <v>0</v>
      </c>
      <c r="AB559">
        <v>18.579999999999998</v>
      </c>
      <c r="AC559" t="s">
        <v>1981</v>
      </c>
      <c r="AD559" t="s">
        <v>1988</v>
      </c>
      <c r="AE559">
        <v>0.22320000000000001</v>
      </c>
      <c r="AF559" t="s">
        <v>2006</v>
      </c>
      <c r="AH559" t="s">
        <v>997</v>
      </c>
      <c r="AI559" t="s">
        <v>997</v>
      </c>
      <c r="AJ559" t="s">
        <v>997</v>
      </c>
      <c r="AL559">
        <v>1.1000000000000001</v>
      </c>
      <c r="AM559">
        <v>0</v>
      </c>
      <c r="AN559">
        <v>0.5</v>
      </c>
      <c r="AO559">
        <v>0</v>
      </c>
      <c r="AP559" t="s">
        <v>1925</v>
      </c>
      <c r="AQ559" t="s">
        <v>2031</v>
      </c>
      <c r="AR559" t="s">
        <v>2045</v>
      </c>
      <c r="AS559">
        <v>1</v>
      </c>
      <c r="AT559">
        <v>168</v>
      </c>
      <c r="AU559">
        <f>IF(SpaceTypesTable[[#This Row],[Peak Flow Rate (gal/h)]]=0,"",SpaceTypesTable[[#This Row],[Peak Flow Rate (gal/h)]]/SpaceTypesTable[[#This Row],[area (ft^2)]])</f>
        <v>5.9523809523809521E-3</v>
      </c>
      <c r="AV559">
        <v>43.3</v>
      </c>
      <c r="AW559">
        <v>0.2</v>
      </c>
      <c r="AX559">
        <v>0.05</v>
      </c>
      <c r="AY559" t="s">
        <v>2121</v>
      </c>
      <c r="AZ559">
        <v>1.0000009677449364</v>
      </c>
      <c r="BA559">
        <v>168</v>
      </c>
      <c r="BB559">
        <v>0.31</v>
      </c>
      <c r="BC559">
        <v>1</v>
      </c>
      <c r="BD559">
        <v>63.607451158564302</v>
      </c>
      <c r="BE559">
        <f t="shared" ref="BE559:BE564" si="50">IF(ISBLANK(BD559),"",BD559/(BA559/AZ559))</f>
        <v>0.37861614710924452</v>
      </c>
      <c r="BF559" t="s">
        <v>1004</v>
      </c>
    </row>
    <row r="560" spans="1:58">
      <c r="A560" t="s">
        <v>89</v>
      </c>
      <c r="B560">
        <v>541</v>
      </c>
      <c r="C560" t="s">
        <v>2145</v>
      </c>
      <c r="D560" t="s">
        <v>790</v>
      </c>
      <c r="E560" t="s">
        <v>793</v>
      </c>
      <c r="F560" t="s">
        <v>860</v>
      </c>
      <c r="G560" t="s">
        <v>1034</v>
      </c>
      <c r="H560" t="s">
        <v>745</v>
      </c>
      <c r="I560" t="s">
        <v>767</v>
      </c>
      <c r="J560" t="s">
        <v>779</v>
      </c>
      <c r="K560" t="str">
        <f>SpaceTypesTable[[#This Row],[Lighting Standard]]&amp;SpaceTypesTable[[#This Row],[Lighting Primary Space Type]]&amp;SpaceTypesTable[[#This Row],[Lighting Secondary Space Type]]</f>
        <v>ASHRAE 90.1-2004HospitalRadiology</v>
      </c>
      <c r="N560">
        <f>VLOOKUP(SpaceTypesTable[[#This Row],[LookupColumn]],InteriorLightingTable[],5,FALSE)</f>
        <v>0.4</v>
      </c>
      <c r="Q560">
        <v>0</v>
      </c>
      <c r="R560">
        <v>0.7</v>
      </c>
      <c r="S560">
        <v>0.2</v>
      </c>
      <c r="T560" t="s">
        <v>1946</v>
      </c>
      <c r="U560" t="s">
        <v>943</v>
      </c>
      <c r="V560" t="s">
        <v>768</v>
      </c>
      <c r="W560" t="s">
        <v>942</v>
      </c>
      <c r="X560" s="70" t="str">
        <f>SpaceTypesTable[[#This Row],[Ventilation Standard]]&amp;SpaceTypesTable[[#This Row],[Ventilation Primary Space Type]]&amp;SpaceTypesTable[[#This Row],[Ventilation Secondary Space Type]]</f>
        <v>GGHC v2.2Health CareX-ray, Diagnostic and Treatment</v>
      </c>
      <c r="Y560">
        <f>VLOOKUP(SpaceTypesTable[[#This Row],[Lookup]],VentilationStandardsTable[],6,FALSE)</f>
        <v>0.3</v>
      </c>
      <c r="Z560">
        <f>VLOOKUP(SpaceTypesTable[[#This Row],[Lookup]],VentilationStandardsTable[],5,FALSE)</f>
        <v>0</v>
      </c>
      <c r="AA560">
        <f>VLOOKUP(SpaceTypesTable[[#This Row],[Lookup]],VentilationStandardsTable[],7,FALSE)</f>
        <v>0</v>
      </c>
      <c r="AB560">
        <v>18.579999999999998</v>
      </c>
      <c r="AC560" t="s">
        <v>1981</v>
      </c>
      <c r="AD560" t="s">
        <v>1988</v>
      </c>
      <c r="AE560">
        <v>5.9499999999999997E-2</v>
      </c>
      <c r="AF560" t="s">
        <v>2006</v>
      </c>
      <c r="AH560" t="s">
        <v>997</v>
      </c>
      <c r="AI560" t="s">
        <v>997</v>
      </c>
      <c r="AJ560" t="s">
        <v>997</v>
      </c>
      <c r="AL560">
        <v>1.1000000000000001</v>
      </c>
      <c r="AM560">
        <v>0</v>
      </c>
      <c r="AN560">
        <v>0.5</v>
      </c>
      <c r="AO560">
        <v>0</v>
      </c>
      <c r="AP560" t="s">
        <v>1925</v>
      </c>
      <c r="AQ560" t="s">
        <v>2031</v>
      </c>
      <c r="AR560" t="s">
        <v>2045</v>
      </c>
      <c r="AS560">
        <v>1</v>
      </c>
      <c r="AT560">
        <v>168</v>
      </c>
      <c r="AU560">
        <f>IF(SpaceTypesTable[[#This Row],[Peak Flow Rate (gal/h)]]=0,"",SpaceTypesTable[[#This Row],[Peak Flow Rate (gal/h)]]/SpaceTypesTable[[#This Row],[area (ft^2)]])</f>
        <v>5.9523809523809521E-3</v>
      </c>
      <c r="AV560">
        <v>43.3</v>
      </c>
      <c r="AW560">
        <v>0.2</v>
      </c>
      <c r="AX560">
        <v>0.05</v>
      </c>
      <c r="AY560" t="s">
        <v>2121</v>
      </c>
      <c r="AZ560">
        <v>1.0000009677449364</v>
      </c>
      <c r="BA560">
        <v>168</v>
      </c>
      <c r="BB560">
        <v>0.31</v>
      </c>
      <c r="BC560">
        <v>1</v>
      </c>
      <c r="BD560">
        <v>63.607451158564302</v>
      </c>
      <c r="BE560">
        <f t="shared" si="50"/>
        <v>0.37861614710924452</v>
      </c>
      <c r="BF560" t="s">
        <v>1004</v>
      </c>
    </row>
    <row r="561" spans="1:58">
      <c r="A561" t="s">
        <v>99</v>
      </c>
      <c r="B561">
        <v>553</v>
      </c>
      <c r="C561" t="s">
        <v>2146</v>
      </c>
      <c r="D561" t="s">
        <v>791</v>
      </c>
      <c r="E561" t="s">
        <v>793</v>
      </c>
      <c r="F561" t="s">
        <v>860</v>
      </c>
      <c r="G561" t="s">
        <v>1034</v>
      </c>
      <c r="H561" t="s">
        <v>987</v>
      </c>
      <c r="I561" t="s">
        <v>767</v>
      </c>
      <c r="J561" t="s">
        <v>779</v>
      </c>
      <c r="K561" t="str">
        <f>SpaceTypesTable[[#This Row],[Lighting Standard]]&amp;SpaceTypesTable[[#This Row],[Lighting Primary Space Type]]&amp;SpaceTypesTable[[#This Row],[Lighting Secondary Space Type]]</f>
        <v>ASHRAE 189.1-2009HospitalRadiology</v>
      </c>
      <c r="N561">
        <f>VLOOKUP(SpaceTypesTable[[#This Row],[LookupColumn]],InteriorLightingTable[],5,FALSE)</f>
        <v>0.36000000000000004</v>
      </c>
      <c r="Q561">
        <v>0</v>
      </c>
      <c r="R561">
        <v>0.7</v>
      </c>
      <c r="S561">
        <v>0.2</v>
      </c>
      <c r="T561" t="s">
        <v>1946</v>
      </c>
      <c r="U561" t="s">
        <v>943</v>
      </c>
      <c r="V561" t="s">
        <v>768</v>
      </c>
      <c r="W561" t="s">
        <v>942</v>
      </c>
      <c r="X561" s="70" t="str">
        <f>SpaceTypesTable[[#This Row],[Ventilation Standard]]&amp;SpaceTypesTable[[#This Row],[Ventilation Primary Space Type]]&amp;SpaceTypesTable[[#This Row],[Ventilation Secondary Space Type]]</f>
        <v>GGHC v2.2Health CareX-ray, Diagnostic and Treatment</v>
      </c>
      <c r="Y561">
        <f>VLOOKUP(SpaceTypesTable[[#This Row],[Lookup]],VentilationStandardsTable[],6,FALSE)</f>
        <v>0.3</v>
      </c>
      <c r="Z561">
        <f>VLOOKUP(SpaceTypesTable[[#This Row],[Lookup]],VentilationStandardsTable[],5,FALSE)</f>
        <v>0</v>
      </c>
      <c r="AA561">
        <f>VLOOKUP(SpaceTypesTable[[#This Row],[Lookup]],VentilationStandardsTable[],7,FALSE)</f>
        <v>0</v>
      </c>
      <c r="AB561">
        <v>18.579999999999998</v>
      </c>
      <c r="AC561" t="s">
        <v>1981</v>
      </c>
      <c r="AD561" t="s">
        <v>1988</v>
      </c>
      <c r="AE561">
        <v>5.9499999999999997E-2</v>
      </c>
      <c r="AF561" t="s">
        <v>2006</v>
      </c>
      <c r="AH561" t="s">
        <v>997</v>
      </c>
      <c r="AI561" t="s">
        <v>997</v>
      </c>
      <c r="AJ561" t="s">
        <v>997</v>
      </c>
      <c r="AL561">
        <v>0.8</v>
      </c>
      <c r="AM561">
        <v>0</v>
      </c>
      <c r="AN561">
        <v>0.5</v>
      </c>
      <c r="AO561">
        <v>0</v>
      </c>
      <c r="AP561" t="s">
        <v>1925</v>
      </c>
      <c r="AQ561" t="s">
        <v>2031</v>
      </c>
      <c r="AR561" t="s">
        <v>2045</v>
      </c>
      <c r="AS561">
        <v>1</v>
      </c>
      <c r="AT561">
        <v>168</v>
      </c>
      <c r="AU561">
        <f>IF(SpaceTypesTable[[#This Row],[Peak Flow Rate (gal/h)]]=0,"",SpaceTypesTable[[#This Row],[Peak Flow Rate (gal/h)]]/SpaceTypesTable[[#This Row],[area (ft^2)]])</f>
        <v>5.9523809523809521E-3</v>
      </c>
      <c r="AV561">
        <v>43.3</v>
      </c>
      <c r="AW561">
        <v>0.2</v>
      </c>
      <c r="AX561">
        <v>0.05</v>
      </c>
      <c r="AY561" t="s">
        <v>2121</v>
      </c>
      <c r="AZ561">
        <v>1.0000009677449364</v>
      </c>
      <c r="BA561">
        <v>168</v>
      </c>
      <c r="BB561">
        <v>0.31</v>
      </c>
      <c r="BC561">
        <v>1</v>
      </c>
      <c r="BD561">
        <v>63.607451158564302</v>
      </c>
      <c r="BE561">
        <f t="shared" si="50"/>
        <v>0.37861614710924452</v>
      </c>
      <c r="BF561" t="s">
        <v>1004</v>
      </c>
    </row>
    <row r="562" spans="1:58">
      <c r="A562" t="s">
        <v>157</v>
      </c>
      <c r="B562">
        <v>214</v>
      </c>
      <c r="C562" t="s">
        <v>2146</v>
      </c>
      <c r="D562" t="s">
        <v>792</v>
      </c>
      <c r="E562" t="s">
        <v>793</v>
      </c>
      <c r="F562" t="s">
        <v>860</v>
      </c>
      <c r="G562" t="s">
        <v>1034</v>
      </c>
      <c r="H562" t="s">
        <v>987</v>
      </c>
      <c r="I562" t="s">
        <v>767</v>
      </c>
      <c r="J562" t="s">
        <v>779</v>
      </c>
      <c r="K562" t="str">
        <f>SpaceTypesTable[[#This Row],[Lighting Standard]]&amp;SpaceTypesTable[[#This Row],[Lighting Primary Space Type]]&amp;SpaceTypesTable[[#This Row],[Lighting Secondary Space Type]]</f>
        <v>ASHRAE 189.1-2009HospitalRadiology</v>
      </c>
      <c r="N562">
        <f>VLOOKUP(SpaceTypesTable[[#This Row],[LookupColumn]],InteriorLightingTable[],5,FALSE)</f>
        <v>0.36000000000000004</v>
      </c>
      <c r="Q562">
        <v>0</v>
      </c>
      <c r="R562">
        <v>0.7</v>
      </c>
      <c r="S562">
        <v>0.2</v>
      </c>
      <c r="T562" t="s">
        <v>1946</v>
      </c>
      <c r="U562" t="s">
        <v>943</v>
      </c>
      <c r="V562" t="s">
        <v>768</v>
      </c>
      <c r="W562" t="s">
        <v>942</v>
      </c>
      <c r="X562" s="70" t="str">
        <f>SpaceTypesTable[[#This Row],[Ventilation Standard]]&amp;SpaceTypesTable[[#This Row],[Ventilation Primary Space Type]]&amp;SpaceTypesTable[[#This Row],[Ventilation Secondary Space Type]]</f>
        <v>GGHC v2.2Health CareX-ray, Diagnostic and Treatment</v>
      </c>
      <c r="Y562">
        <f>VLOOKUP(SpaceTypesTable[[#This Row],[Lookup]],VentilationStandardsTable[],6,FALSE)</f>
        <v>0.3</v>
      </c>
      <c r="Z562">
        <f>VLOOKUP(SpaceTypesTable[[#This Row],[Lookup]],VentilationStandardsTable[],5,FALSE)</f>
        <v>0</v>
      </c>
      <c r="AA562">
        <f>VLOOKUP(SpaceTypesTable[[#This Row],[Lookup]],VentilationStandardsTable[],7,FALSE)</f>
        <v>0</v>
      </c>
      <c r="AB562">
        <v>18.579999999999998</v>
      </c>
      <c r="AC562" t="s">
        <v>1981</v>
      </c>
      <c r="AD562" t="s">
        <v>1988</v>
      </c>
      <c r="AE562">
        <v>4.4600000000000001E-2</v>
      </c>
      <c r="AF562" t="s">
        <v>2006</v>
      </c>
      <c r="AH562" t="s">
        <v>997</v>
      </c>
      <c r="AI562" t="s">
        <v>997</v>
      </c>
      <c r="AJ562" t="s">
        <v>997</v>
      </c>
      <c r="AL562">
        <v>0.8</v>
      </c>
      <c r="AM562">
        <v>0</v>
      </c>
      <c r="AN562">
        <v>0.5</v>
      </c>
      <c r="AO562">
        <v>0</v>
      </c>
      <c r="AP562" t="s">
        <v>1925</v>
      </c>
      <c r="AQ562" t="s">
        <v>2031</v>
      </c>
      <c r="AR562" t="s">
        <v>2045</v>
      </c>
      <c r="AS562">
        <v>1</v>
      </c>
      <c r="AT562">
        <v>168</v>
      </c>
      <c r="AU562">
        <f>IF(SpaceTypesTable[[#This Row],[Peak Flow Rate (gal/h)]]=0,"",SpaceTypesTable[[#This Row],[Peak Flow Rate (gal/h)]]/SpaceTypesTable[[#This Row],[area (ft^2)]])</f>
        <v>5.9523809523809521E-3</v>
      </c>
      <c r="AV562">
        <v>43.3</v>
      </c>
      <c r="AW562">
        <v>0.2</v>
      </c>
      <c r="AX562">
        <v>0.05</v>
      </c>
      <c r="AY562" t="s">
        <v>2121</v>
      </c>
      <c r="AZ562">
        <v>1.0000009677449364</v>
      </c>
      <c r="BA562">
        <v>168</v>
      </c>
      <c r="BB562">
        <v>0.31</v>
      </c>
      <c r="BC562">
        <v>1</v>
      </c>
      <c r="BD562">
        <v>63.607451158564302</v>
      </c>
      <c r="BE562">
        <f t="shared" si="50"/>
        <v>0.37861614710924452</v>
      </c>
      <c r="BF562" t="s">
        <v>1004</v>
      </c>
    </row>
    <row r="563" spans="1:58">
      <c r="A563" t="s">
        <v>124</v>
      </c>
      <c r="B563">
        <v>189</v>
      </c>
      <c r="C563" t="s">
        <v>2143</v>
      </c>
      <c r="D563" t="s">
        <v>790</v>
      </c>
      <c r="E563" t="s">
        <v>793</v>
      </c>
      <c r="F563" t="s">
        <v>860</v>
      </c>
      <c r="G563" t="s">
        <v>1034</v>
      </c>
      <c r="K563" t="str">
        <f>SpaceTypesTable[[#This Row],[Lighting Standard]]&amp;SpaceTypesTable[[#This Row],[Lighting Primary Space Type]]&amp;SpaceTypesTable[[#This Row],[Lighting Secondary Space Type]]</f>
        <v/>
      </c>
      <c r="N563">
        <v>2.1</v>
      </c>
      <c r="Q563">
        <v>0</v>
      </c>
      <c r="R563">
        <v>0.7</v>
      </c>
      <c r="S563">
        <v>0.2</v>
      </c>
      <c r="T563" t="s">
        <v>1946</v>
      </c>
      <c r="U563" t="s">
        <v>943</v>
      </c>
      <c r="V563" t="s">
        <v>768</v>
      </c>
      <c r="W563" t="s">
        <v>942</v>
      </c>
      <c r="X563" s="70" t="str">
        <f>SpaceTypesTable[[#This Row],[Ventilation Standard]]&amp;SpaceTypesTable[[#This Row],[Ventilation Primary Space Type]]&amp;SpaceTypesTable[[#This Row],[Ventilation Secondary Space Type]]</f>
        <v>GGHC v2.2Health CareX-ray, Diagnostic and Treatment</v>
      </c>
      <c r="Y563">
        <f>VLOOKUP(SpaceTypesTable[[#This Row],[Lookup]],VentilationStandardsTable[],6,FALSE)</f>
        <v>0.3</v>
      </c>
      <c r="Z563">
        <f>VLOOKUP(SpaceTypesTable[[#This Row],[Lookup]],VentilationStandardsTable[],5,FALSE)</f>
        <v>0</v>
      </c>
      <c r="AA563">
        <f>VLOOKUP(SpaceTypesTable[[#This Row],[Lookup]],VentilationStandardsTable[],7,FALSE)</f>
        <v>0</v>
      </c>
      <c r="AB563">
        <v>18.579999999999998</v>
      </c>
      <c r="AC563" t="s">
        <v>1981</v>
      </c>
      <c r="AD563" t="s">
        <v>1988</v>
      </c>
      <c r="AE563">
        <v>0.22320000000000001</v>
      </c>
      <c r="AF563" t="s">
        <v>2006</v>
      </c>
      <c r="AH563" t="s">
        <v>997</v>
      </c>
      <c r="AI563" t="s">
        <v>997</v>
      </c>
      <c r="AJ563" t="s">
        <v>997</v>
      </c>
      <c r="AL563">
        <v>1.1000000000000001</v>
      </c>
      <c r="AM563">
        <v>0</v>
      </c>
      <c r="AN563">
        <v>0.5</v>
      </c>
      <c r="AO563">
        <v>0</v>
      </c>
      <c r="AP563" t="s">
        <v>1925</v>
      </c>
      <c r="AQ563" t="s">
        <v>2031</v>
      </c>
      <c r="AR563" t="s">
        <v>2045</v>
      </c>
      <c r="AS563">
        <v>1</v>
      </c>
      <c r="AT563">
        <v>168</v>
      </c>
      <c r="AU563">
        <f>IF(SpaceTypesTable[[#This Row],[Peak Flow Rate (gal/h)]]=0,"",SpaceTypesTable[[#This Row],[Peak Flow Rate (gal/h)]]/SpaceTypesTable[[#This Row],[area (ft^2)]])</f>
        <v>5.9523809523809521E-3</v>
      </c>
      <c r="AV563">
        <v>43.3</v>
      </c>
      <c r="AW563">
        <v>0.2</v>
      </c>
      <c r="AX563">
        <v>0.05</v>
      </c>
      <c r="AY563" t="s">
        <v>2121</v>
      </c>
      <c r="AZ563">
        <v>1.0000009677449364</v>
      </c>
      <c r="BA563">
        <v>168</v>
      </c>
      <c r="BB563">
        <v>0.31</v>
      </c>
      <c r="BC563">
        <v>1</v>
      </c>
      <c r="BD563">
        <v>63.607451158564302</v>
      </c>
      <c r="BE563">
        <f t="shared" si="50"/>
        <v>0.37861614710924452</v>
      </c>
      <c r="BF563" t="s">
        <v>1004</v>
      </c>
    </row>
    <row r="564" spans="1:58">
      <c r="C564" t="s">
        <v>2147</v>
      </c>
      <c r="D564" t="s">
        <v>790</v>
      </c>
      <c r="E564" t="s">
        <v>793</v>
      </c>
      <c r="F564" t="s">
        <v>860</v>
      </c>
      <c r="G564" t="s">
        <v>1034</v>
      </c>
      <c r="H564" t="s">
        <v>746</v>
      </c>
      <c r="I564" t="s">
        <v>767</v>
      </c>
      <c r="J564" t="s">
        <v>779</v>
      </c>
      <c r="K564" t="str">
        <f>SpaceTypesTable[[#This Row],[Lighting Standard]]&amp;SpaceTypesTable[[#This Row],[Lighting Primary Space Type]]&amp;SpaceTypesTable[[#This Row],[Lighting Secondary Space Type]]</f>
        <v>ASHRAE 90.1-2007HospitalRadiology</v>
      </c>
      <c r="N564">
        <f>VLOOKUP(SpaceTypesTable[[#This Row],[LookupColumn]],InteriorLightingTable[],5,FALSE)</f>
        <v>0.4</v>
      </c>
      <c r="Q564">
        <v>0</v>
      </c>
      <c r="R564">
        <v>0.7</v>
      </c>
      <c r="S564">
        <v>0.2</v>
      </c>
      <c r="T564" t="s">
        <v>1946</v>
      </c>
      <c r="U564" t="s">
        <v>943</v>
      </c>
      <c r="V564" t="s">
        <v>768</v>
      </c>
      <c r="W564" t="s">
        <v>942</v>
      </c>
      <c r="X564" s="70" t="str">
        <f>SpaceTypesTable[[#This Row],[Ventilation Standard]]&amp;SpaceTypesTable[[#This Row],[Ventilation Primary Space Type]]&amp;SpaceTypesTable[[#This Row],[Ventilation Secondary Space Type]]</f>
        <v>GGHC v2.2Health CareX-ray, Diagnostic and Treatment</v>
      </c>
      <c r="Y564">
        <f>VLOOKUP(SpaceTypesTable[[#This Row],[Lookup]],VentilationStandardsTable[],6,FALSE)</f>
        <v>0.3</v>
      </c>
      <c r="Z564">
        <f>VLOOKUP(SpaceTypesTable[[#This Row],[Lookup]],VentilationStandardsTable[],5,FALSE)</f>
        <v>0</v>
      </c>
      <c r="AA564">
        <f>VLOOKUP(SpaceTypesTable[[#This Row],[Lookup]],VentilationStandardsTable[],7,FALSE)</f>
        <v>0</v>
      </c>
      <c r="AB564">
        <v>18.579999999999998</v>
      </c>
      <c r="AC564" t="s">
        <v>1981</v>
      </c>
      <c r="AD564" t="s">
        <v>1988</v>
      </c>
      <c r="AE564">
        <v>4.4600000000000001E-2</v>
      </c>
      <c r="AF564" t="s">
        <v>2006</v>
      </c>
      <c r="AH564" t="s">
        <v>997</v>
      </c>
      <c r="AI564" t="s">
        <v>997</v>
      </c>
      <c r="AJ564" t="s">
        <v>997</v>
      </c>
      <c r="AL564">
        <v>0.8</v>
      </c>
      <c r="AM564">
        <v>0</v>
      </c>
      <c r="AN564">
        <v>0.5</v>
      </c>
      <c r="AO564">
        <v>0</v>
      </c>
      <c r="AP564" t="s">
        <v>1925</v>
      </c>
      <c r="AQ564" t="s">
        <v>2031</v>
      </c>
      <c r="AR564" t="s">
        <v>2045</v>
      </c>
      <c r="AS564">
        <v>1</v>
      </c>
      <c r="AT564">
        <v>168</v>
      </c>
      <c r="AU564">
        <f>IF(SpaceTypesTable[[#This Row],[Peak Flow Rate (gal/h)]]=0,"",SpaceTypesTable[[#This Row],[Peak Flow Rate (gal/h)]]/SpaceTypesTable[[#This Row],[area (ft^2)]])</f>
        <v>5.9523809523809521E-3</v>
      </c>
      <c r="AV564">
        <v>43.3</v>
      </c>
      <c r="AW564">
        <v>0.2</v>
      </c>
      <c r="AX564">
        <v>0.05</v>
      </c>
      <c r="AY564" t="s">
        <v>2121</v>
      </c>
      <c r="AZ564">
        <v>1.0000009677449364</v>
      </c>
      <c r="BA564">
        <v>168</v>
      </c>
      <c r="BB564">
        <v>0.31</v>
      </c>
      <c r="BC564">
        <v>1</v>
      </c>
      <c r="BD564">
        <v>63.607451158564302</v>
      </c>
      <c r="BE564">
        <f t="shared" si="50"/>
        <v>0.37861614710924452</v>
      </c>
      <c r="BF564" t="s">
        <v>1004</v>
      </c>
    </row>
    <row r="565" spans="1:58">
      <c r="C565" t="s">
        <v>2213</v>
      </c>
      <c r="D565" t="s">
        <v>790</v>
      </c>
      <c r="E565" t="s">
        <v>793</v>
      </c>
      <c r="F565" t="s">
        <v>860</v>
      </c>
      <c r="G565" t="s">
        <v>1034</v>
      </c>
      <c r="H565" t="s">
        <v>2195</v>
      </c>
      <c r="I565" t="s">
        <v>767</v>
      </c>
      <c r="J565" t="s">
        <v>2429</v>
      </c>
      <c r="K565" t="str">
        <f>SpaceTypesTable[[#This Row],[Lighting Standard]]&amp;SpaceTypesTable[[#This Row],[Lighting Primary Space Type]]&amp;SpaceTypesTable[[#This Row],[Lighting Secondary Space Type]]</f>
        <v>ASHRAE 90.1-2010HospitalRadiology/Imaging</v>
      </c>
      <c r="N565">
        <f>VLOOKUP(SpaceTypesTable[[#This Row],[LookupColumn]],InteriorLightingTable[],5,FALSE)</f>
        <v>1.32</v>
      </c>
      <c r="Q565">
        <v>0</v>
      </c>
      <c r="R565">
        <v>0.7</v>
      </c>
      <c r="S565">
        <v>0.2</v>
      </c>
      <c r="T565" t="s">
        <v>1946</v>
      </c>
      <c r="U565" t="s">
        <v>943</v>
      </c>
      <c r="V565" t="s">
        <v>768</v>
      </c>
      <c r="W565" t="s">
        <v>942</v>
      </c>
      <c r="X565" s="70" t="str">
        <f>SpaceTypesTable[[#This Row],[Ventilation Standard]]&amp;SpaceTypesTable[[#This Row],[Ventilation Primary Space Type]]&amp;SpaceTypesTable[[#This Row],[Ventilation Secondary Space Type]]</f>
        <v>GGHC v2.2Health CareX-ray, Diagnostic and Treatment</v>
      </c>
      <c r="Y565">
        <f>VLOOKUP(SpaceTypesTable[[#This Row],[Lookup]],VentilationStandardsTable[],6,FALSE)</f>
        <v>0.3</v>
      </c>
      <c r="Z565">
        <f>VLOOKUP(SpaceTypesTable[[#This Row],[Lookup]],VentilationStandardsTable[],5,FALSE)</f>
        <v>0</v>
      </c>
      <c r="AA565">
        <f>VLOOKUP(SpaceTypesTable[[#This Row],[Lookup]],VentilationStandardsTable[],7,FALSE)</f>
        <v>0</v>
      </c>
      <c r="AB565">
        <v>18.579999999999998</v>
      </c>
      <c r="AC565" t="s">
        <v>1981</v>
      </c>
      <c r="AD565" t="s">
        <v>1988</v>
      </c>
      <c r="AE565">
        <v>4.4600000000000001E-2</v>
      </c>
      <c r="AF565" t="s">
        <v>2006</v>
      </c>
      <c r="AH565" t="s">
        <v>997</v>
      </c>
      <c r="AI565" t="s">
        <v>997</v>
      </c>
      <c r="AJ565" t="s">
        <v>997</v>
      </c>
      <c r="AL565">
        <v>0.8</v>
      </c>
      <c r="AM565">
        <v>0</v>
      </c>
      <c r="AN565">
        <v>0.5</v>
      </c>
      <c r="AO565">
        <v>0</v>
      </c>
      <c r="AP565" t="s">
        <v>1925</v>
      </c>
      <c r="AQ565" t="s">
        <v>2031</v>
      </c>
      <c r="AR565" t="s">
        <v>2045</v>
      </c>
      <c r="AS565">
        <v>1</v>
      </c>
      <c r="AT565">
        <v>168</v>
      </c>
      <c r="AU565">
        <v>5.9523809523809521E-3</v>
      </c>
      <c r="AV565">
        <v>43.3</v>
      </c>
      <c r="AW565">
        <v>0.2</v>
      </c>
      <c r="AX565">
        <v>0.05</v>
      </c>
      <c r="AY565" t="s">
        <v>2121</v>
      </c>
      <c r="AZ565">
        <v>1.0000009677449364</v>
      </c>
      <c r="BA565">
        <v>168</v>
      </c>
      <c r="BB565">
        <v>0.31</v>
      </c>
      <c r="BC565">
        <v>1</v>
      </c>
      <c r="BD565">
        <v>63.607451158564302</v>
      </c>
      <c r="BE565">
        <v>0.37861614710924452</v>
      </c>
      <c r="BF565" t="s">
        <v>1004</v>
      </c>
    </row>
    <row r="566" spans="1:58">
      <c r="A566" t="s">
        <v>138</v>
      </c>
      <c r="B566">
        <v>515</v>
      </c>
      <c r="C566" t="s">
        <v>2144</v>
      </c>
      <c r="D566" t="s">
        <v>790</v>
      </c>
      <c r="E566" t="s">
        <v>793</v>
      </c>
      <c r="F566" t="s">
        <v>840</v>
      </c>
      <c r="G566" t="s">
        <v>1029</v>
      </c>
      <c r="K566" t="str">
        <f>SpaceTypesTable[[#This Row],[Lighting Standard]]&amp;SpaceTypesTable[[#This Row],[Lighting Primary Space Type]]&amp;SpaceTypesTable[[#This Row],[Lighting Secondary Space Type]]</f>
        <v/>
      </c>
      <c r="N566">
        <v>2.1</v>
      </c>
      <c r="Q566">
        <v>0</v>
      </c>
      <c r="R566">
        <v>0.7</v>
      </c>
      <c r="S566">
        <v>0.2</v>
      </c>
      <c r="T566" t="s">
        <v>1946</v>
      </c>
      <c r="U566" t="s">
        <v>636</v>
      </c>
      <c r="V566" t="s">
        <v>565</v>
      </c>
      <c r="W566" t="s">
        <v>967</v>
      </c>
      <c r="X566" s="70" t="str">
        <f>SpaceTypesTable[[#This Row],[Ventilation Standard]]&amp;SpaceTypesTable[[#This Row],[Ventilation Primary Space Type]]&amp;SpaceTypesTable[[#This Row],[Ventilation Secondary Space Type]]</f>
        <v>ASHRAE 62.1-1999OfficesOffice Space</v>
      </c>
      <c r="Y566">
        <f>VLOOKUP(SpaceTypesTable[[#This Row],[Lookup]],VentilationStandardsTable[],6,FALSE)</f>
        <v>0</v>
      </c>
      <c r="Z566">
        <f>VLOOKUP(SpaceTypesTable[[#This Row],[Lookup]],VentilationStandardsTable[],5,FALSE)</f>
        <v>20</v>
      </c>
      <c r="AA566">
        <f>VLOOKUP(SpaceTypesTable[[#This Row],[Lookup]],VentilationStandardsTable[],7,FALSE)</f>
        <v>0</v>
      </c>
      <c r="AB566">
        <v>18.579999999999998</v>
      </c>
      <c r="AC566" t="s">
        <v>1981</v>
      </c>
      <c r="AD566" t="s">
        <v>1988</v>
      </c>
      <c r="AE566">
        <v>0.22320000000000001</v>
      </c>
      <c r="AF566" t="s">
        <v>2006</v>
      </c>
      <c r="AH566" t="s">
        <v>997</v>
      </c>
      <c r="AI566" t="s">
        <v>997</v>
      </c>
      <c r="AJ566" t="s">
        <v>997</v>
      </c>
      <c r="AL566">
        <v>2</v>
      </c>
      <c r="AM566">
        <v>0</v>
      </c>
      <c r="AN566">
        <v>0.5</v>
      </c>
      <c r="AO566">
        <v>0</v>
      </c>
      <c r="AP566" t="s">
        <v>1925</v>
      </c>
      <c r="AQ566" t="s">
        <v>2031</v>
      </c>
      <c r="AR566" t="s">
        <v>2045</v>
      </c>
      <c r="AU566" t="str">
        <f>IF(SpaceTypesTable[[#This Row],[Peak Flow Rate (gal/h)]]=0,"",SpaceTypesTable[[#This Row],[Peak Flow Rate (gal/h)]]/SpaceTypesTable[[#This Row],[area (ft^2)]])</f>
        <v/>
      </c>
      <c r="BE566" t="str">
        <f t="shared" ref="BE566:BE571" si="51">IF(ISBLANK(BD566),"",BD566/(BA566/AZ566))</f>
        <v/>
      </c>
    </row>
    <row r="567" spans="1:58">
      <c r="A567" t="s">
        <v>488</v>
      </c>
      <c r="B567">
        <v>127</v>
      </c>
      <c r="C567" t="s">
        <v>2145</v>
      </c>
      <c r="D567" t="s">
        <v>790</v>
      </c>
      <c r="E567" t="s">
        <v>793</v>
      </c>
      <c r="F567" t="s">
        <v>840</v>
      </c>
      <c r="G567" t="s">
        <v>1029</v>
      </c>
      <c r="H567" t="s">
        <v>745</v>
      </c>
      <c r="I567" t="s">
        <v>767</v>
      </c>
      <c r="J567" t="s">
        <v>775</v>
      </c>
      <c r="K567" t="str">
        <f>SpaceTypesTable[[#This Row],[Lighting Standard]]&amp;SpaceTypesTable[[#This Row],[Lighting Primary Space Type]]&amp;SpaceTypesTable[[#This Row],[Lighting Secondary Space Type]]</f>
        <v>ASHRAE 90.1-2004HospitalNurse Station</v>
      </c>
      <c r="N567">
        <f>VLOOKUP(SpaceTypesTable[[#This Row],[LookupColumn]],InteriorLightingTable[],5,FALSE)</f>
        <v>1</v>
      </c>
      <c r="Q567">
        <v>0</v>
      </c>
      <c r="R567">
        <v>0.7</v>
      </c>
      <c r="S567">
        <v>0.2</v>
      </c>
      <c r="T567" t="s">
        <v>1946</v>
      </c>
      <c r="U567" t="s">
        <v>636</v>
      </c>
      <c r="V567" t="s">
        <v>565</v>
      </c>
      <c r="W567" t="s">
        <v>967</v>
      </c>
      <c r="X567" s="70" t="str">
        <f>SpaceTypesTable[[#This Row],[Ventilation Standard]]&amp;SpaceTypesTable[[#This Row],[Ventilation Primary Space Type]]&amp;SpaceTypesTable[[#This Row],[Ventilation Secondary Space Type]]</f>
        <v>ASHRAE 62.1-1999OfficesOffice Space</v>
      </c>
      <c r="Y567">
        <f>VLOOKUP(SpaceTypesTable[[#This Row],[Lookup]],VentilationStandardsTable[],6,FALSE)</f>
        <v>0</v>
      </c>
      <c r="Z567">
        <f>VLOOKUP(SpaceTypesTable[[#This Row],[Lookup]],VentilationStandardsTable[],5,FALSE)</f>
        <v>20</v>
      </c>
      <c r="AA567">
        <f>VLOOKUP(SpaceTypesTable[[#This Row],[Lookup]],VentilationStandardsTable[],7,FALSE)</f>
        <v>0</v>
      </c>
      <c r="AB567">
        <v>18.579999999999998</v>
      </c>
      <c r="AC567" t="s">
        <v>1981</v>
      </c>
      <c r="AD567" t="s">
        <v>1988</v>
      </c>
      <c r="AE567">
        <v>5.9499999999999997E-2</v>
      </c>
      <c r="AF567" t="s">
        <v>2006</v>
      </c>
      <c r="AH567" t="s">
        <v>997</v>
      </c>
      <c r="AI567" t="s">
        <v>997</v>
      </c>
      <c r="AJ567" t="s">
        <v>997</v>
      </c>
      <c r="AL567">
        <v>2</v>
      </c>
      <c r="AM567">
        <v>0</v>
      </c>
      <c r="AN567">
        <v>0.5</v>
      </c>
      <c r="AO567">
        <v>0</v>
      </c>
      <c r="AP567" t="s">
        <v>1925</v>
      </c>
      <c r="AQ567" t="s">
        <v>2031</v>
      </c>
      <c r="AR567" t="s">
        <v>2045</v>
      </c>
      <c r="AU567" t="str">
        <f>IF(SpaceTypesTable[[#This Row],[Peak Flow Rate (gal/h)]]=0,"",SpaceTypesTable[[#This Row],[Peak Flow Rate (gal/h)]]/SpaceTypesTable[[#This Row],[area (ft^2)]])</f>
        <v/>
      </c>
      <c r="BE567" t="str">
        <f t="shared" si="51"/>
        <v/>
      </c>
    </row>
    <row r="568" spans="1:58">
      <c r="A568" t="s">
        <v>247</v>
      </c>
      <c r="B568">
        <v>77</v>
      </c>
      <c r="C568" t="s">
        <v>2146</v>
      </c>
      <c r="D568" t="s">
        <v>791</v>
      </c>
      <c r="E568" t="s">
        <v>793</v>
      </c>
      <c r="F568" t="s">
        <v>840</v>
      </c>
      <c r="G568" t="s">
        <v>1029</v>
      </c>
      <c r="H568" t="s">
        <v>987</v>
      </c>
      <c r="I568" t="s">
        <v>767</v>
      </c>
      <c r="J568" t="s">
        <v>775</v>
      </c>
      <c r="K568" t="str">
        <f>SpaceTypesTable[[#This Row],[Lighting Standard]]&amp;SpaceTypesTable[[#This Row],[Lighting Primary Space Type]]&amp;SpaceTypesTable[[#This Row],[Lighting Secondary Space Type]]</f>
        <v>ASHRAE 189.1-2009HospitalNurse Station</v>
      </c>
      <c r="N568">
        <f>VLOOKUP(SpaceTypesTable[[#This Row],[LookupColumn]],InteriorLightingTable[],5,FALSE)</f>
        <v>0.9</v>
      </c>
      <c r="Q568">
        <v>0</v>
      </c>
      <c r="R568">
        <v>0.7</v>
      </c>
      <c r="S568">
        <v>0.2</v>
      </c>
      <c r="T568" t="s">
        <v>1946</v>
      </c>
      <c r="U568" t="s">
        <v>636</v>
      </c>
      <c r="V568" t="s">
        <v>565</v>
      </c>
      <c r="W568" t="s">
        <v>967</v>
      </c>
      <c r="X568" s="70" t="str">
        <f>SpaceTypesTable[[#This Row],[Ventilation Standard]]&amp;SpaceTypesTable[[#This Row],[Ventilation Primary Space Type]]&amp;SpaceTypesTable[[#This Row],[Ventilation Secondary Space Type]]</f>
        <v>ASHRAE 62.1-1999OfficesOffice Space</v>
      </c>
      <c r="Y568">
        <f>VLOOKUP(SpaceTypesTable[[#This Row],[Lookup]],VentilationStandardsTable[],6,FALSE)</f>
        <v>0</v>
      </c>
      <c r="Z568">
        <f>VLOOKUP(SpaceTypesTable[[#This Row],[Lookup]],VentilationStandardsTable[],5,FALSE)</f>
        <v>20</v>
      </c>
      <c r="AA568">
        <f>VLOOKUP(SpaceTypesTable[[#This Row],[Lookup]],VentilationStandardsTable[],7,FALSE)</f>
        <v>0</v>
      </c>
      <c r="AB568">
        <v>18.579999999999998</v>
      </c>
      <c r="AC568" t="s">
        <v>1981</v>
      </c>
      <c r="AD568" t="s">
        <v>1988</v>
      </c>
      <c r="AE568">
        <v>5.9499999999999997E-2</v>
      </c>
      <c r="AF568" t="s">
        <v>2006</v>
      </c>
      <c r="AH568" t="s">
        <v>997</v>
      </c>
      <c r="AI568" t="s">
        <v>997</v>
      </c>
      <c r="AJ568" t="s">
        <v>997</v>
      </c>
      <c r="AL568">
        <v>1.46</v>
      </c>
      <c r="AM568">
        <v>0</v>
      </c>
      <c r="AN568">
        <v>0.5</v>
      </c>
      <c r="AO568">
        <v>0</v>
      </c>
      <c r="AP568" t="s">
        <v>1925</v>
      </c>
      <c r="AQ568" t="s">
        <v>2031</v>
      </c>
      <c r="AR568" t="s">
        <v>2045</v>
      </c>
      <c r="AU568" t="str">
        <f>IF(SpaceTypesTable[[#This Row],[Peak Flow Rate (gal/h)]]=0,"",SpaceTypesTable[[#This Row],[Peak Flow Rate (gal/h)]]/SpaceTypesTable[[#This Row],[area (ft^2)]])</f>
        <v/>
      </c>
      <c r="BE568" t="str">
        <f t="shared" si="51"/>
        <v/>
      </c>
    </row>
    <row r="569" spans="1:58">
      <c r="A569" t="s">
        <v>518</v>
      </c>
      <c r="B569">
        <v>161</v>
      </c>
      <c r="C569" t="s">
        <v>2146</v>
      </c>
      <c r="D569" t="s">
        <v>792</v>
      </c>
      <c r="E569" t="s">
        <v>793</v>
      </c>
      <c r="F569" t="s">
        <v>840</v>
      </c>
      <c r="G569" t="s">
        <v>1029</v>
      </c>
      <c r="H569" t="s">
        <v>987</v>
      </c>
      <c r="I569" t="s">
        <v>767</v>
      </c>
      <c r="J569" t="s">
        <v>775</v>
      </c>
      <c r="K569" t="str">
        <f>SpaceTypesTable[[#This Row],[Lighting Standard]]&amp;SpaceTypesTable[[#This Row],[Lighting Primary Space Type]]&amp;SpaceTypesTable[[#This Row],[Lighting Secondary Space Type]]</f>
        <v>ASHRAE 189.1-2009HospitalNurse Station</v>
      </c>
      <c r="N569">
        <f>VLOOKUP(SpaceTypesTable[[#This Row],[LookupColumn]],InteriorLightingTable[],5,FALSE)</f>
        <v>0.9</v>
      </c>
      <c r="Q569">
        <v>0</v>
      </c>
      <c r="R569">
        <v>0.7</v>
      </c>
      <c r="S569">
        <v>0.2</v>
      </c>
      <c r="T569" t="s">
        <v>1946</v>
      </c>
      <c r="U569" t="s">
        <v>636</v>
      </c>
      <c r="V569" t="s">
        <v>565</v>
      </c>
      <c r="W569" t="s">
        <v>967</v>
      </c>
      <c r="X569" s="70" t="str">
        <f>SpaceTypesTable[[#This Row],[Ventilation Standard]]&amp;SpaceTypesTable[[#This Row],[Ventilation Primary Space Type]]&amp;SpaceTypesTable[[#This Row],[Ventilation Secondary Space Type]]</f>
        <v>ASHRAE 62.1-1999OfficesOffice Space</v>
      </c>
      <c r="Y569">
        <f>VLOOKUP(SpaceTypesTable[[#This Row],[Lookup]],VentilationStandardsTable[],6,FALSE)</f>
        <v>0</v>
      </c>
      <c r="Z569">
        <f>VLOOKUP(SpaceTypesTable[[#This Row],[Lookup]],VentilationStandardsTable[],5,FALSE)</f>
        <v>20</v>
      </c>
      <c r="AA569">
        <f>VLOOKUP(SpaceTypesTable[[#This Row],[Lookup]],VentilationStandardsTable[],7,FALSE)</f>
        <v>0</v>
      </c>
      <c r="AB569">
        <v>18.579999999999998</v>
      </c>
      <c r="AC569" t="s">
        <v>1981</v>
      </c>
      <c r="AD569" t="s">
        <v>1988</v>
      </c>
      <c r="AE569">
        <v>4.4600000000000001E-2</v>
      </c>
      <c r="AF569" t="s">
        <v>2006</v>
      </c>
      <c r="AH569" t="s">
        <v>997</v>
      </c>
      <c r="AI569" t="s">
        <v>997</v>
      </c>
      <c r="AJ569" t="s">
        <v>997</v>
      </c>
      <c r="AL569">
        <v>1.46</v>
      </c>
      <c r="AM569">
        <v>0</v>
      </c>
      <c r="AN569">
        <v>0.5</v>
      </c>
      <c r="AO569">
        <v>0</v>
      </c>
      <c r="AP569" t="s">
        <v>1925</v>
      </c>
      <c r="AQ569" t="s">
        <v>2031</v>
      </c>
      <c r="AR569" t="s">
        <v>2045</v>
      </c>
      <c r="AU569" t="str">
        <f>IF(SpaceTypesTable[[#This Row],[Peak Flow Rate (gal/h)]]=0,"",SpaceTypesTable[[#This Row],[Peak Flow Rate (gal/h)]]/SpaceTypesTable[[#This Row],[area (ft^2)]])</f>
        <v/>
      </c>
      <c r="BE569" t="str">
        <f t="shared" si="51"/>
        <v/>
      </c>
    </row>
    <row r="570" spans="1:58">
      <c r="A570" t="s">
        <v>306</v>
      </c>
      <c r="B570">
        <v>125</v>
      </c>
      <c r="C570" t="s">
        <v>2143</v>
      </c>
      <c r="D570" t="s">
        <v>790</v>
      </c>
      <c r="E570" t="s">
        <v>793</v>
      </c>
      <c r="F570" t="s">
        <v>840</v>
      </c>
      <c r="G570" t="s">
        <v>1029</v>
      </c>
      <c r="K570" t="str">
        <f>SpaceTypesTable[[#This Row],[Lighting Standard]]&amp;SpaceTypesTable[[#This Row],[Lighting Primary Space Type]]&amp;SpaceTypesTable[[#This Row],[Lighting Secondary Space Type]]</f>
        <v/>
      </c>
      <c r="N570">
        <v>2.1</v>
      </c>
      <c r="Q570">
        <v>0</v>
      </c>
      <c r="R570">
        <v>0.7</v>
      </c>
      <c r="S570">
        <v>0.2</v>
      </c>
      <c r="T570" t="s">
        <v>1946</v>
      </c>
      <c r="U570" t="s">
        <v>636</v>
      </c>
      <c r="V570" t="s">
        <v>565</v>
      </c>
      <c r="W570" t="s">
        <v>967</v>
      </c>
      <c r="X570" s="70" t="str">
        <f>SpaceTypesTable[[#This Row],[Ventilation Standard]]&amp;SpaceTypesTable[[#This Row],[Ventilation Primary Space Type]]&amp;SpaceTypesTable[[#This Row],[Ventilation Secondary Space Type]]</f>
        <v>ASHRAE 62.1-1999OfficesOffice Space</v>
      </c>
      <c r="Y570">
        <f>VLOOKUP(SpaceTypesTable[[#This Row],[Lookup]],VentilationStandardsTable[],6,FALSE)</f>
        <v>0</v>
      </c>
      <c r="Z570">
        <f>VLOOKUP(SpaceTypesTable[[#This Row],[Lookup]],VentilationStandardsTable[],5,FALSE)</f>
        <v>20</v>
      </c>
      <c r="AA570">
        <f>VLOOKUP(SpaceTypesTable[[#This Row],[Lookup]],VentilationStandardsTable[],7,FALSE)</f>
        <v>0</v>
      </c>
      <c r="AB570">
        <v>18.579999999999998</v>
      </c>
      <c r="AC570" t="s">
        <v>1981</v>
      </c>
      <c r="AD570" t="s">
        <v>1988</v>
      </c>
      <c r="AE570">
        <v>0.22320000000000001</v>
      </c>
      <c r="AF570" t="s">
        <v>2006</v>
      </c>
      <c r="AH570" t="s">
        <v>997</v>
      </c>
      <c r="AI570" t="s">
        <v>997</v>
      </c>
      <c r="AJ570" t="s">
        <v>997</v>
      </c>
      <c r="AL570">
        <v>2</v>
      </c>
      <c r="AM570">
        <v>0</v>
      </c>
      <c r="AN570">
        <v>0.5</v>
      </c>
      <c r="AO570">
        <v>0</v>
      </c>
      <c r="AP570" t="s">
        <v>1925</v>
      </c>
      <c r="AQ570" t="s">
        <v>2031</v>
      </c>
      <c r="AR570" t="s">
        <v>2045</v>
      </c>
      <c r="AU570" t="str">
        <f>IF(SpaceTypesTable[[#This Row],[Peak Flow Rate (gal/h)]]=0,"",SpaceTypesTable[[#This Row],[Peak Flow Rate (gal/h)]]/SpaceTypesTable[[#This Row],[area (ft^2)]])</f>
        <v/>
      </c>
      <c r="BE570" t="str">
        <f t="shared" si="51"/>
        <v/>
      </c>
    </row>
    <row r="571" spans="1:58">
      <c r="C571" t="s">
        <v>2147</v>
      </c>
      <c r="D571" t="s">
        <v>790</v>
      </c>
      <c r="E571" t="s">
        <v>793</v>
      </c>
      <c r="F571" t="s">
        <v>840</v>
      </c>
      <c r="G571" t="s">
        <v>1029</v>
      </c>
      <c r="H571" t="s">
        <v>746</v>
      </c>
      <c r="I571" t="s">
        <v>767</v>
      </c>
      <c r="J571" t="s">
        <v>775</v>
      </c>
      <c r="K571" t="str">
        <f>SpaceTypesTable[[#This Row],[Lighting Standard]]&amp;SpaceTypesTable[[#This Row],[Lighting Primary Space Type]]&amp;SpaceTypesTable[[#This Row],[Lighting Secondary Space Type]]</f>
        <v>ASHRAE 90.1-2007HospitalNurse Station</v>
      </c>
      <c r="N571">
        <f>VLOOKUP(SpaceTypesTable[[#This Row],[LookupColumn]],InteriorLightingTable[],5,FALSE)</f>
        <v>1</v>
      </c>
      <c r="Q571">
        <v>0</v>
      </c>
      <c r="R571">
        <v>0.7</v>
      </c>
      <c r="S571">
        <v>0.2</v>
      </c>
      <c r="T571" t="s">
        <v>1946</v>
      </c>
      <c r="U571" t="s">
        <v>637</v>
      </c>
      <c r="V571" t="s">
        <v>1863</v>
      </c>
      <c r="W571" t="s">
        <v>566</v>
      </c>
      <c r="X571" s="70" t="str">
        <f>SpaceTypesTable[[#This Row],[Ventilation Standard]]&amp;SpaceTypesTable[[#This Row],[Ventilation Primary Space Type]]&amp;SpaceTypesTable[[#This Row],[Ventilation Secondary Space Type]]</f>
        <v>ASHRAE 62.1-2004Office BuildingsOffice space</v>
      </c>
      <c r="Y571">
        <f>VLOOKUP(SpaceTypesTable[[#This Row],[Lookup]],VentilationStandardsTable[],6,FALSE)</f>
        <v>0.06</v>
      </c>
      <c r="Z571">
        <f>VLOOKUP(SpaceTypesTable[[#This Row],[Lookup]],VentilationStandardsTable[],5,FALSE)</f>
        <v>5</v>
      </c>
      <c r="AA571">
        <f>VLOOKUP(SpaceTypesTable[[#This Row],[Lookup]],VentilationStandardsTable[],7,FALSE)</f>
        <v>0</v>
      </c>
      <c r="AB571">
        <v>18.579999999999998</v>
      </c>
      <c r="AC571" t="s">
        <v>1981</v>
      </c>
      <c r="AD571" t="s">
        <v>1988</v>
      </c>
      <c r="AE571">
        <v>4.4600000000000001E-2</v>
      </c>
      <c r="AF571" t="s">
        <v>2006</v>
      </c>
      <c r="AH571" t="s">
        <v>997</v>
      </c>
      <c r="AI571" t="s">
        <v>997</v>
      </c>
      <c r="AJ571" t="s">
        <v>997</v>
      </c>
      <c r="AL571">
        <v>1.46</v>
      </c>
      <c r="AM571">
        <v>0</v>
      </c>
      <c r="AN571">
        <v>0.5</v>
      </c>
      <c r="AO571">
        <v>0</v>
      </c>
      <c r="AP571" t="s">
        <v>1925</v>
      </c>
      <c r="AQ571" t="s">
        <v>2031</v>
      </c>
      <c r="AR571" t="s">
        <v>2045</v>
      </c>
      <c r="AU571" t="str">
        <f>IF(SpaceTypesTable[[#This Row],[Peak Flow Rate (gal/h)]]=0,"",SpaceTypesTable[[#This Row],[Peak Flow Rate (gal/h)]]/SpaceTypesTable[[#This Row],[area (ft^2)]])</f>
        <v/>
      </c>
      <c r="BE571" t="str">
        <f t="shared" si="51"/>
        <v/>
      </c>
    </row>
    <row r="572" spans="1:58">
      <c r="C572" t="s">
        <v>2213</v>
      </c>
      <c r="D572" t="s">
        <v>790</v>
      </c>
      <c r="E572" t="s">
        <v>793</v>
      </c>
      <c r="F572" t="s">
        <v>840</v>
      </c>
      <c r="G572" t="s">
        <v>1029</v>
      </c>
      <c r="H572" t="s">
        <v>2195</v>
      </c>
      <c r="I572" t="s">
        <v>767</v>
      </c>
      <c r="J572" t="s">
        <v>775</v>
      </c>
      <c r="K572" t="str">
        <f>SpaceTypesTable[[#This Row],[Lighting Standard]]&amp;SpaceTypesTable[[#This Row],[Lighting Primary Space Type]]&amp;SpaceTypesTable[[#This Row],[Lighting Secondary Space Type]]</f>
        <v>ASHRAE 90.1-2010HospitalNurse Station</v>
      </c>
      <c r="N572">
        <f>VLOOKUP(SpaceTypesTable[[#This Row],[LookupColumn]],InteriorLightingTable[],5,FALSE)</f>
        <v>0.87</v>
      </c>
      <c r="Q572">
        <v>0</v>
      </c>
      <c r="R572">
        <v>0.7</v>
      </c>
      <c r="S572">
        <v>0.2</v>
      </c>
      <c r="T572" t="s">
        <v>1946</v>
      </c>
      <c r="U572" t="s">
        <v>638</v>
      </c>
      <c r="V572" t="s">
        <v>1863</v>
      </c>
      <c r="W572" t="s">
        <v>566</v>
      </c>
      <c r="X572" s="70" t="str">
        <f>SpaceTypesTable[[#This Row],[Ventilation Standard]]&amp;SpaceTypesTable[[#This Row],[Ventilation Primary Space Type]]&amp;SpaceTypesTable[[#This Row],[Ventilation Secondary Space Type]]</f>
        <v>ASHRAE 62.1-2007Office BuildingsOffice space</v>
      </c>
      <c r="Y572">
        <f>VLOOKUP(SpaceTypesTable[[#This Row],[Lookup]],VentilationStandardsTable[],6,FALSE)</f>
        <v>0.06</v>
      </c>
      <c r="Z572">
        <f>VLOOKUP(SpaceTypesTable[[#This Row],[Lookup]],VentilationStandardsTable[],5,FALSE)</f>
        <v>5</v>
      </c>
      <c r="AA572">
        <f>VLOOKUP(SpaceTypesTable[[#This Row],[Lookup]],VentilationStandardsTable[],7,FALSE)</f>
        <v>0</v>
      </c>
      <c r="AB572">
        <v>18.579999999999998</v>
      </c>
      <c r="AC572" t="s">
        <v>1981</v>
      </c>
      <c r="AD572" t="s">
        <v>1988</v>
      </c>
      <c r="AE572">
        <v>4.4600000000000001E-2</v>
      </c>
      <c r="AF572" t="s">
        <v>2006</v>
      </c>
      <c r="AH572" t="s">
        <v>997</v>
      </c>
      <c r="AI572" t="s">
        <v>997</v>
      </c>
      <c r="AJ572" t="s">
        <v>997</v>
      </c>
      <c r="AL572">
        <v>1.46</v>
      </c>
      <c r="AM572">
        <v>0</v>
      </c>
      <c r="AN572">
        <v>0.5</v>
      </c>
      <c r="AO572">
        <v>0</v>
      </c>
      <c r="AP572" t="s">
        <v>1925</v>
      </c>
      <c r="AQ572" t="s">
        <v>2031</v>
      </c>
      <c r="AR572" t="s">
        <v>2045</v>
      </c>
      <c r="AU572" t="s">
        <v>997</v>
      </c>
      <c r="BE572" t="s">
        <v>997</v>
      </c>
    </row>
    <row r="573" spans="1:58">
      <c r="A573" t="s">
        <v>351</v>
      </c>
      <c r="B573">
        <v>258</v>
      </c>
      <c r="C573" t="s">
        <v>2144</v>
      </c>
      <c r="D573" t="s">
        <v>790</v>
      </c>
      <c r="E573" t="s">
        <v>767</v>
      </c>
      <c r="F573" t="s">
        <v>849</v>
      </c>
      <c r="G573" t="s">
        <v>1029</v>
      </c>
      <c r="K573" t="str">
        <f>SpaceTypesTable[[#This Row],[Lighting Standard]]&amp;SpaceTypesTable[[#This Row],[Lighting Primary Space Type]]&amp;SpaceTypesTable[[#This Row],[Lighting Secondary Space Type]]</f>
        <v/>
      </c>
      <c r="N573">
        <v>1.46</v>
      </c>
      <c r="Q573">
        <v>0</v>
      </c>
      <c r="R573">
        <v>0.7</v>
      </c>
      <c r="S573">
        <v>0.2</v>
      </c>
      <c r="T573" t="s">
        <v>1938</v>
      </c>
      <c r="U573" t="s">
        <v>636</v>
      </c>
      <c r="V573" t="s">
        <v>565</v>
      </c>
      <c r="W573" t="s">
        <v>968</v>
      </c>
      <c r="X573" s="70" t="str">
        <f>SpaceTypesTable[[#This Row],[Ventilation Standard]]&amp;SpaceTypesTable[[#This Row],[Ventilation Primary Space Type]]&amp;SpaceTypesTable[[#This Row],[Ventilation Secondary Space Type]]</f>
        <v>ASHRAE 62.1-1999OfficesReception Areas</v>
      </c>
      <c r="Y573">
        <f>VLOOKUP(SpaceTypesTable[[#This Row],[Lookup]],VentilationStandardsTable[],6,FALSE)</f>
        <v>0</v>
      </c>
      <c r="Z573">
        <f>VLOOKUP(SpaceTypesTable[[#This Row],[Lookup]],VentilationStandardsTable[],5,FALSE)</f>
        <v>15</v>
      </c>
      <c r="AA573">
        <f>VLOOKUP(SpaceTypesTable[[#This Row],[Lookup]],VentilationStandardsTable[],7,FALSE)</f>
        <v>0</v>
      </c>
      <c r="AB573">
        <v>7.14</v>
      </c>
      <c r="AC573" t="s">
        <v>1994</v>
      </c>
      <c r="AD573" t="s">
        <v>1995</v>
      </c>
      <c r="AE573">
        <v>0.22320000000000001</v>
      </c>
      <c r="AF573" t="s">
        <v>2000</v>
      </c>
      <c r="AH573" t="s">
        <v>997</v>
      </c>
      <c r="AI573" t="s">
        <v>997</v>
      </c>
      <c r="AJ573" t="s">
        <v>997</v>
      </c>
      <c r="AL573">
        <v>1.04</v>
      </c>
      <c r="AM573">
        <v>0</v>
      </c>
      <c r="AN573">
        <v>0.5</v>
      </c>
      <c r="AO573">
        <v>0</v>
      </c>
      <c r="AP573" t="s">
        <v>2025</v>
      </c>
      <c r="AQ573" t="s">
        <v>2058</v>
      </c>
      <c r="AR573" t="s">
        <v>2059</v>
      </c>
      <c r="AU573" t="str">
        <f>IF(SpaceTypesTable[[#This Row],[Peak Flow Rate (gal/h)]]=0,"",SpaceTypesTable[[#This Row],[Peak Flow Rate (gal/h)]]/SpaceTypesTable[[#This Row],[area (ft^2)]])</f>
        <v/>
      </c>
      <c r="BE573" t="str">
        <f t="shared" ref="BE573:BE578" si="52">IF(ISBLANK(BD573),"",BD573/(BA573/AZ573))</f>
        <v/>
      </c>
    </row>
    <row r="574" spans="1:58">
      <c r="A574" t="s">
        <v>21</v>
      </c>
      <c r="B574">
        <v>367</v>
      </c>
      <c r="C574" t="s">
        <v>2145</v>
      </c>
      <c r="D574" t="s">
        <v>790</v>
      </c>
      <c r="E574" t="s">
        <v>767</v>
      </c>
      <c r="F574" t="s">
        <v>849</v>
      </c>
      <c r="G574" t="s">
        <v>1029</v>
      </c>
      <c r="H574" t="s">
        <v>745</v>
      </c>
      <c r="I574" t="s">
        <v>767</v>
      </c>
      <c r="J574" t="s">
        <v>775</v>
      </c>
      <c r="K574" t="str">
        <f>SpaceTypesTable[[#This Row],[Lighting Standard]]&amp;SpaceTypesTable[[#This Row],[Lighting Primary Space Type]]&amp;SpaceTypesTable[[#This Row],[Lighting Secondary Space Type]]</f>
        <v>ASHRAE 90.1-2004HospitalNurse Station</v>
      </c>
      <c r="N574">
        <f>VLOOKUP(SpaceTypesTable[[#This Row],[LookupColumn]],InteriorLightingTable[],5,FALSE)</f>
        <v>1</v>
      </c>
      <c r="Q574">
        <v>0</v>
      </c>
      <c r="R574">
        <v>0.7</v>
      </c>
      <c r="S574">
        <v>0.2</v>
      </c>
      <c r="T574" t="s">
        <v>1938</v>
      </c>
      <c r="U574" t="s">
        <v>636</v>
      </c>
      <c r="V574" t="s">
        <v>565</v>
      </c>
      <c r="W574" t="s">
        <v>968</v>
      </c>
      <c r="X574" s="70" t="str">
        <f>SpaceTypesTable[[#This Row],[Ventilation Standard]]&amp;SpaceTypesTable[[#This Row],[Ventilation Primary Space Type]]&amp;SpaceTypesTable[[#This Row],[Ventilation Secondary Space Type]]</f>
        <v>ASHRAE 62.1-1999OfficesReception Areas</v>
      </c>
      <c r="Y574">
        <f>VLOOKUP(SpaceTypesTable[[#This Row],[Lookup]],VentilationStandardsTable[],6,FALSE)</f>
        <v>0</v>
      </c>
      <c r="Z574">
        <f>VLOOKUP(SpaceTypesTable[[#This Row],[Lookup]],VentilationStandardsTable[],5,FALSE)</f>
        <v>15</v>
      </c>
      <c r="AA574">
        <f>VLOOKUP(SpaceTypesTable[[#This Row],[Lookup]],VentilationStandardsTable[],7,FALSE)</f>
        <v>0</v>
      </c>
      <c r="AB574">
        <v>7.14</v>
      </c>
      <c r="AC574" t="s">
        <v>1994</v>
      </c>
      <c r="AD574" t="s">
        <v>1995</v>
      </c>
      <c r="AE574">
        <v>5.9499999999999997E-2</v>
      </c>
      <c r="AF574" t="s">
        <v>2000</v>
      </c>
      <c r="AH574" t="s">
        <v>997</v>
      </c>
      <c r="AI574" t="s">
        <v>997</v>
      </c>
      <c r="AJ574" t="s">
        <v>997</v>
      </c>
      <c r="AL574">
        <v>1.04</v>
      </c>
      <c r="AM574">
        <v>0</v>
      </c>
      <c r="AN574">
        <v>0.5</v>
      </c>
      <c r="AO574">
        <v>0</v>
      </c>
      <c r="AP574" t="s">
        <v>2025</v>
      </c>
      <c r="AQ574" t="s">
        <v>2058</v>
      </c>
      <c r="AR574" t="s">
        <v>2059</v>
      </c>
      <c r="AU574" t="str">
        <f>IF(SpaceTypesTable[[#This Row],[Peak Flow Rate (gal/h)]]=0,"",SpaceTypesTable[[#This Row],[Peak Flow Rate (gal/h)]]/SpaceTypesTable[[#This Row],[area (ft^2)]])</f>
        <v/>
      </c>
      <c r="BE574" t="str">
        <f t="shared" si="52"/>
        <v/>
      </c>
    </row>
    <row r="575" spans="1:58">
      <c r="A575" t="s">
        <v>170</v>
      </c>
      <c r="B575">
        <v>244</v>
      </c>
      <c r="C575" t="s">
        <v>2146</v>
      </c>
      <c r="D575" t="s">
        <v>791</v>
      </c>
      <c r="E575" t="s">
        <v>767</v>
      </c>
      <c r="F575" t="s">
        <v>849</v>
      </c>
      <c r="G575" t="s">
        <v>1029</v>
      </c>
      <c r="H575" t="s">
        <v>987</v>
      </c>
      <c r="I575" t="s">
        <v>767</v>
      </c>
      <c r="J575" t="s">
        <v>775</v>
      </c>
      <c r="K575" t="str">
        <f>SpaceTypesTable[[#This Row],[Lighting Standard]]&amp;SpaceTypesTable[[#This Row],[Lighting Primary Space Type]]&amp;SpaceTypesTable[[#This Row],[Lighting Secondary Space Type]]</f>
        <v>ASHRAE 189.1-2009HospitalNurse Station</v>
      </c>
      <c r="N575">
        <f>VLOOKUP(SpaceTypesTable[[#This Row],[LookupColumn]],InteriorLightingTable[],5,FALSE)</f>
        <v>0.9</v>
      </c>
      <c r="Q575">
        <v>0</v>
      </c>
      <c r="R575">
        <v>0.7</v>
      </c>
      <c r="S575">
        <v>0.2</v>
      </c>
      <c r="T575" t="s">
        <v>1938</v>
      </c>
      <c r="U575" t="s">
        <v>636</v>
      </c>
      <c r="V575" t="s">
        <v>565</v>
      </c>
      <c r="W575" t="s">
        <v>968</v>
      </c>
      <c r="X575" s="70" t="str">
        <f>SpaceTypesTable[[#This Row],[Ventilation Standard]]&amp;SpaceTypesTable[[#This Row],[Ventilation Primary Space Type]]&amp;SpaceTypesTable[[#This Row],[Ventilation Secondary Space Type]]</f>
        <v>ASHRAE 62.1-1999OfficesReception Areas</v>
      </c>
      <c r="Y575">
        <f>VLOOKUP(SpaceTypesTable[[#This Row],[Lookup]],VentilationStandardsTable[],6,FALSE)</f>
        <v>0</v>
      </c>
      <c r="Z575">
        <f>VLOOKUP(SpaceTypesTable[[#This Row],[Lookup]],VentilationStandardsTable[],5,FALSE)</f>
        <v>15</v>
      </c>
      <c r="AA575">
        <f>VLOOKUP(SpaceTypesTable[[#This Row],[Lookup]],VentilationStandardsTable[],7,FALSE)</f>
        <v>0</v>
      </c>
      <c r="AB575">
        <v>7.14</v>
      </c>
      <c r="AC575" t="s">
        <v>1994</v>
      </c>
      <c r="AD575" t="s">
        <v>1995</v>
      </c>
      <c r="AE575">
        <v>5.9499999999999997E-2</v>
      </c>
      <c r="AF575" t="s">
        <v>2000</v>
      </c>
      <c r="AH575" t="s">
        <v>997</v>
      </c>
      <c r="AI575" t="s">
        <v>997</v>
      </c>
      <c r="AJ575" t="s">
        <v>997</v>
      </c>
      <c r="AL575">
        <v>0.76</v>
      </c>
      <c r="AM575">
        <v>0</v>
      </c>
      <c r="AN575">
        <v>0.5</v>
      </c>
      <c r="AO575">
        <v>0</v>
      </c>
      <c r="AP575" t="s">
        <v>2025</v>
      </c>
      <c r="AQ575" t="s">
        <v>2058</v>
      </c>
      <c r="AR575" t="s">
        <v>2059</v>
      </c>
      <c r="AU575" t="str">
        <f>IF(SpaceTypesTable[[#This Row],[Peak Flow Rate (gal/h)]]=0,"",SpaceTypesTable[[#This Row],[Peak Flow Rate (gal/h)]]/SpaceTypesTable[[#This Row],[area (ft^2)]])</f>
        <v/>
      </c>
      <c r="BE575" t="str">
        <f t="shared" si="52"/>
        <v/>
      </c>
    </row>
    <row r="576" spans="1:58">
      <c r="A576" t="s">
        <v>90</v>
      </c>
      <c r="B576">
        <v>109</v>
      </c>
      <c r="C576" t="s">
        <v>2146</v>
      </c>
      <c r="D576" t="s">
        <v>792</v>
      </c>
      <c r="E576" t="s">
        <v>767</v>
      </c>
      <c r="F576" t="s">
        <v>849</v>
      </c>
      <c r="G576" t="s">
        <v>1029</v>
      </c>
      <c r="H576" t="s">
        <v>987</v>
      </c>
      <c r="I576" t="s">
        <v>767</v>
      </c>
      <c r="J576" t="s">
        <v>775</v>
      </c>
      <c r="K576" t="str">
        <f>SpaceTypesTable[[#This Row],[Lighting Standard]]&amp;SpaceTypesTable[[#This Row],[Lighting Primary Space Type]]&amp;SpaceTypesTable[[#This Row],[Lighting Secondary Space Type]]</f>
        <v>ASHRAE 189.1-2009HospitalNurse Station</v>
      </c>
      <c r="N576">
        <f>VLOOKUP(SpaceTypesTable[[#This Row],[LookupColumn]],InteriorLightingTable[],5,FALSE)</f>
        <v>0.9</v>
      </c>
      <c r="Q576">
        <v>0</v>
      </c>
      <c r="R576">
        <v>0.7</v>
      </c>
      <c r="S576">
        <v>0.2</v>
      </c>
      <c r="T576" t="s">
        <v>1938</v>
      </c>
      <c r="U576" t="s">
        <v>636</v>
      </c>
      <c r="V576" t="s">
        <v>565</v>
      </c>
      <c r="W576" t="s">
        <v>968</v>
      </c>
      <c r="X576" s="70" t="str">
        <f>SpaceTypesTable[[#This Row],[Ventilation Standard]]&amp;SpaceTypesTable[[#This Row],[Ventilation Primary Space Type]]&amp;SpaceTypesTable[[#This Row],[Ventilation Secondary Space Type]]</f>
        <v>ASHRAE 62.1-1999OfficesReception Areas</v>
      </c>
      <c r="Y576">
        <f>VLOOKUP(SpaceTypesTable[[#This Row],[Lookup]],VentilationStandardsTable[],6,FALSE)</f>
        <v>0</v>
      </c>
      <c r="Z576">
        <f>VLOOKUP(SpaceTypesTable[[#This Row],[Lookup]],VentilationStandardsTable[],5,FALSE)</f>
        <v>15</v>
      </c>
      <c r="AA576">
        <f>VLOOKUP(SpaceTypesTable[[#This Row],[Lookup]],VentilationStandardsTable[],7,FALSE)</f>
        <v>0</v>
      </c>
      <c r="AB576">
        <v>7.14</v>
      </c>
      <c r="AC576" t="s">
        <v>1994</v>
      </c>
      <c r="AD576" t="s">
        <v>1995</v>
      </c>
      <c r="AE576">
        <v>4.4600000000000001E-2</v>
      </c>
      <c r="AF576" t="s">
        <v>2000</v>
      </c>
      <c r="AH576" t="s">
        <v>997</v>
      </c>
      <c r="AI576" t="s">
        <v>997</v>
      </c>
      <c r="AJ576" t="s">
        <v>997</v>
      </c>
      <c r="AL576">
        <v>0.76</v>
      </c>
      <c r="AM576">
        <v>0</v>
      </c>
      <c r="AN576">
        <v>0.5</v>
      </c>
      <c r="AO576">
        <v>0</v>
      </c>
      <c r="AP576" t="s">
        <v>2025</v>
      </c>
      <c r="AQ576" t="s">
        <v>2058</v>
      </c>
      <c r="AR576" t="s">
        <v>2059</v>
      </c>
      <c r="AU576" t="str">
        <f>IF(SpaceTypesTable[[#This Row],[Peak Flow Rate (gal/h)]]=0,"",SpaceTypesTable[[#This Row],[Peak Flow Rate (gal/h)]]/SpaceTypesTable[[#This Row],[area (ft^2)]])</f>
        <v/>
      </c>
      <c r="BE576" t="str">
        <f t="shared" si="52"/>
        <v/>
      </c>
    </row>
    <row r="577" spans="1:57">
      <c r="A577" t="s">
        <v>66</v>
      </c>
      <c r="B577">
        <v>183</v>
      </c>
      <c r="C577" t="s">
        <v>2143</v>
      </c>
      <c r="D577" t="s">
        <v>790</v>
      </c>
      <c r="E577" t="s">
        <v>767</v>
      </c>
      <c r="F577" t="s">
        <v>849</v>
      </c>
      <c r="G577" t="s">
        <v>1029</v>
      </c>
      <c r="K577" t="str">
        <f>SpaceTypesTable[[#This Row],[Lighting Standard]]&amp;SpaceTypesTable[[#This Row],[Lighting Primary Space Type]]&amp;SpaceTypesTable[[#This Row],[Lighting Secondary Space Type]]</f>
        <v/>
      </c>
      <c r="N577">
        <v>1.5300000000000002</v>
      </c>
      <c r="Q577">
        <v>0</v>
      </c>
      <c r="R577">
        <v>0.7</v>
      </c>
      <c r="S577">
        <v>0.2</v>
      </c>
      <c r="T577" t="s">
        <v>1938</v>
      </c>
      <c r="U577" t="s">
        <v>636</v>
      </c>
      <c r="V577" t="s">
        <v>565</v>
      </c>
      <c r="W577" t="s">
        <v>968</v>
      </c>
      <c r="X577" s="70" t="str">
        <f>SpaceTypesTable[[#This Row],[Ventilation Standard]]&amp;SpaceTypesTable[[#This Row],[Ventilation Primary Space Type]]&amp;SpaceTypesTable[[#This Row],[Ventilation Secondary Space Type]]</f>
        <v>ASHRAE 62.1-1999OfficesReception Areas</v>
      </c>
      <c r="Y577">
        <f>VLOOKUP(SpaceTypesTable[[#This Row],[Lookup]],VentilationStandardsTable[],6,FALSE)</f>
        <v>0</v>
      </c>
      <c r="Z577">
        <f>VLOOKUP(SpaceTypesTable[[#This Row],[Lookup]],VentilationStandardsTable[],5,FALSE)</f>
        <v>15</v>
      </c>
      <c r="AA577">
        <f>VLOOKUP(SpaceTypesTable[[#This Row],[Lookup]],VentilationStandardsTable[],7,FALSE)</f>
        <v>0</v>
      </c>
      <c r="AB577">
        <v>7.14</v>
      </c>
      <c r="AC577" t="s">
        <v>1994</v>
      </c>
      <c r="AD577" t="s">
        <v>1995</v>
      </c>
      <c r="AE577">
        <v>0.22320000000000001</v>
      </c>
      <c r="AF577" t="s">
        <v>2000</v>
      </c>
      <c r="AH577" t="s">
        <v>997</v>
      </c>
      <c r="AI577" t="s">
        <v>997</v>
      </c>
      <c r="AJ577" t="s">
        <v>997</v>
      </c>
      <c r="AL577">
        <v>1.04</v>
      </c>
      <c r="AM577">
        <v>0</v>
      </c>
      <c r="AN577">
        <v>0.5</v>
      </c>
      <c r="AO577">
        <v>0</v>
      </c>
      <c r="AP577" t="s">
        <v>2025</v>
      </c>
      <c r="AQ577" t="s">
        <v>2058</v>
      </c>
      <c r="AR577" t="s">
        <v>2059</v>
      </c>
      <c r="AU577" t="str">
        <f>IF(SpaceTypesTable[[#This Row],[Peak Flow Rate (gal/h)]]=0,"",SpaceTypesTable[[#This Row],[Peak Flow Rate (gal/h)]]/SpaceTypesTable[[#This Row],[area (ft^2)]])</f>
        <v/>
      </c>
      <c r="BE577" t="str">
        <f t="shared" si="52"/>
        <v/>
      </c>
    </row>
    <row r="578" spans="1:57">
      <c r="C578" t="s">
        <v>2147</v>
      </c>
      <c r="D578" t="s">
        <v>790</v>
      </c>
      <c r="E578" t="s">
        <v>767</v>
      </c>
      <c r="F578" t="s">
        <v>849</v>
      </c>
      <c r="G578" t="s">
        <v>1029</v>
      </c>
      <c r="H578" t="s">
        <v>746</v>
      </c>
      <c r="I578" t="s">
        <v>767</v>
      </c>
      <c r="J578" t="s">
        <v>775</v>
      </c>
      <c r="K578" t="str">
        <f>SpaceTypesTable[[#This Row],[Lighting Standard]]&amp;SpaceTypesTable[[#This Row],[Lighting Primary Space Type]]&amp;SpaceTypesTable[[#This Row],[Lighting Secondary Space Type]]</f>
        <v>ASHRAE 90.1-2007HospitalNurse Station</v>
      </c>
      <c r="N578">
        <f>VLOOKUP(SpaceTypesTable[[#This Row],[LookupColumn]],InteriorLightingTable[],5,FALSE)</f>
        <v>1</v>
      </c>
      <c r="Q578">
        <v>0</v>
      </c>
      <c r="R578">
        <v>0.7</v>
      </c>
      <c r="S578">
        <v>0.2</v>
      </c>
      <c r="T578" t="s">
        <v>1938</v>
      </c>
      <c r="U578" t="s">
        <v>637</v>
      </c>
      <c r="V578" t="s">
        <v>1863</v>
      </c>
      <c r="W578" t="s">
        <v>566</v>
      </c>
      <c r="X578" s="70" t="str">
        <f>SpaceTypesTable[[#This Row],[Ventilation Standard]]&amp;SpaceTypesTable[[#This Row],[Ventilation Primary Space Type]]&amp;SpaceTypesTable[[#This Row],[Ventilation Secondary Space Type]]</f>
        <v>ASHRAE 62.1-2004Office BuildingsOffice space</v>
      </c>
      <c r="Y578">
        <f>VLOOKUP(SpaceTypesTable[[#This Row],[Lookup]],VentilationStandardsTable[],6,FALSE)</f>
        <v>0.06</v>
      </c>
      <c r="Z578">
        <f>VLOOKUP(SpaceTypesTable[[#This Row],[Lookup]],VentilationStandardsTable[],5,FALSE)</f>
        <v>5</v>
      </c>
      <c r="AA578">
        <f>VLOOKUP(SpaceTypesTable[[#This Row],[Lookup]],VentilationStandardsTable[],7,FALSE)</f>
        <v>0</v>
      </c>
      <c r="AB578">
        <v>7.14</v>
      </c>
      <c r="AC578" t="s">
        <v>1994</v>
      </c>
      <c r="AD578" t="s">
        <v>1995</v>
      </c>
      <c r="AE578">
        <v>4.4600000000000001E-2</v>
      </c>
      <c r="AF578" t="s">
        <v>2000</v>
      </c>
      <c r="AH578" t="s">
        <v>997</v>
      </c>
      <c r="AI578" t="s">
        <v>997</v>
      </c>
      <c r="AJ578" t="s">
        <v>997</v>
      </c>
      <c r="AL578">
        <v>0.76</v>
      </c>
      <c r="AM578">
        <v>0</v>
      </c>
      <c r="AN578">
        <v>0.5</v>
      </c>
      <c r="AO578">
        <v>0</v>
      </c>
      <c r="AP578" t="s">
        <v>2025</v>
      </c>
      <c r="AQ578" t="s">
        <v>2058</v>
      </c>
      <c r="AR578" t="s">
        <v>2059</v>
      </c>
      <c r="AU578" t="str">
        <f>IF(SpaceTypesTable[[#This Row],[Peak Flow Rate (gal/h)]]=0,"",SpaceTypesTable[[#This Row],[Peak Flow Rate (gal/h)]]/SpaceTypesTable[[#This Row],[area (ft^2)]])</f>
        <v/>
      </c>
      <c r="BE578" t="str">
        <f t="shared" si="52"/>
        <v/>
      </c>
    </row>
    <row r="579" spans="1:57">
      <c r="C579" t="s">
        <v>2213</v>
      </c>
      <c r="D579" t="s">
        <v>790</v>
      </c>
      <c r="E579" t="s">
        <v>767</v>
      </c>
      <c r="F579" t="s">
        <v>849</v>
      </c>
      <c r="G579" t="s">
        <v>1029</v>
      </c>
      <c r="H579" t="s">
        <v>2195</v>
      </c>
      <c r="I579" t="s">
        <v>767</v>
      </c>
      <c r="J579" t="s">
        <v>775</v>
      </c>
      <c r="K579" t="str">
        <f>SpaceTypesTable[[#This Row],[Lighting Standard]]&amp;SpaceTypesTable[[#This Row],[Lighting Primary Space Type]]&amp;SpaceTypesTable[[#This Row],[Lighting Secondary Space Type]]</f>
        <v>ASHRAE 90.1-2010HospitalNurse Station</v>
      </c>
      <c r="N579">
        <f>VLOOKUP(SpaceTypesTable[[#This Row],[LookupColumn]],InteriorLightingTable[],5,FALSE)</f>
        <v>0.87</v>
      </c>
      <c r="Q579">
        <v>0</v>
      </c>
      <c r="R579">
        <v>0.7</v>
      </c>
      <c r="S579">
        <v>0.2</v>
      </c>
      <c r="T579" t="s">
        <v>1938</v>
      </c>
      <c r="U579" t="s">
        <v>638</v>
      </c>
      <c r="V579" t="s">
        <v>1863</v>
      </c>
      <c r="W579" t="s">
        <v>566</v>
      </c>
      <c r="X579" s="70" t="str">
        <f>SpaceTypesTable[[#This Row],[Ventilation Standard]]&amp;SpaceTypesTable[[#This Row],[Ventilation Primary Space Type]]&amp;SpaceTypesTable[[#This Row],[Ventilation Secondary Space Type]]</f>
        <v>ASHRAE 62.1-2007Office BuildingsOffice space</v>
      </c>
      <c r="Y579">
        <f>VLOOKUP(SpaceTypesTable[[#This Row],[Lookup]],VentilationStandardsTable[],6,FALSE)</f>
        <v>0.06</v>
      </c>
      <c r="Z579">
        <f>VLOOKUP(SpaceTypesTable[[#This Row],[Lookup]],VentilationStandardsTable[],5,FALSE)</f>
        <v>5</v>
      </c>
      <c r="AA579">
        <f>VLOOKUP(SpaceTypesTable[[#This Row],[Lookup]],VentilationStandardsTable[],7,FALSE)</f>
        <v>0</v>
      </c>
      <c r="AB579">
        <v>7.14</v>
      </c>
      <c r="AC579" t="s">
        <v>1994</v>
      </c>
      <c r="AD579" t="s">
        <v>1995</v>
      </c>
      <c r="AE579">
        <v>4.4600000000000001E-2</v>
      </c>
      <c r="AF579" t="s">
        <v>2000</v>
      </c>
      <c r="AH579" t="s">
        <v>997</v>
      </c>
      <c r="AI579" t="s">
        <v>997</v>
      </c>
      <c r="AJ579" t="s">
        <v>997</v>
      </c>
      <c r="AL579">
        <v>0.76</v>
      </c>
      <c r="AM579">
        <v>0</v>
      </c>
      <c r="AN579">
        <v>0.5</v>
      </c>
      <c r="AO579">
        <v>0</v>
      </c>
      <c r="AP579" t="s">
        <v>2025</v>
      </c>
      <c r="AQ579" t="s">
        <v>2058</v>
      </c>
      <c r="AR579" t="s">
        <v>2059</v>
      </c>
      <c r="AU579" t="s">
        <v>997</v>
      </c>
      <c r="BE579" t="s">
        <v>997</v>
      </c>
    </row>
    <row r="580" spans="1:57">
      <c r="A580" t="s">
        <v>91</v>
      </c>
      <c r="B580">
        <v>108</v>
      </c>
      <c r="C580" t="s">
        <v>2144</v>
      </c>
      <c r="D580" t="s">
        <v>790</v>
      </c>
      <c r="E580" t="s">
        <v>767</v>
      </c>
      <c r="F580" t="s">
        <v>750</v>
      </c>
      <c r="G580" t="s">
        <v>1032</v>
      </c>
      <c r="K580" t="str">
        <f>SpaceTypesTable[[#This Row],[Lighting Standard]]&amp;SpaceTypesTable[[#This Row],[Lighting Primary Space Type]]&amp;SpaceTypesTable[[#This Row],[Lighting Secondary Space Type]]</f>
        <v/>
      </c>
      <c r="N580">
        <v>2.4</v>
      </c>
      <c r="Q580">
        <v>0</v>
      </c>
      <c r="R580">
        <v>0.7</v>
      </c>
      <c r="S580">
        <v>0.2</v>
      </c>
      <c r="T580" t="s">
        <v>1938</v>
      </c>
      <c r="U580" t="s">
        <v>636</v>
      </c>
      <c r="V580" t="s">
        <v>565</v>
      </c>
      <c r="W580" t="s">
        <v>967</v>
      </c>
      <c r="X580" s="70" t="str">
        <f>SpaceTypesTable[[#This Row],[Ventilation Standard]]&amp;SpaceTypesTable[[#This Row],[Ventilation Primary Space Type]]&amp;SpaceTypesTable[[#This Row],[Ventilation Secondary Space Type]]</f>
        <v>ASHRAE 62.1-1999OfficesOffice Space</v>
      </c>
      <c r="Y580">
        <f>VLOOKUP(SpaceTypesTable[[#This Row],[Lookup]],VentilationStandardsTable[],6,FALSE)</f>
        <v>0</v>
      </c>
      <c r="Z580">
        <f>VLOOKUP(SpaceTypesTable[[#This Row],[Lookup]],VentilationStandardsTable[],5,FALSE)</f>
        <v>20</v>
      </c>
      <c r="AA580">
        <f>VLOOKUP(SpaceTypesTable[[#This Row],[Lookup]],VentilationStandardsTable[],7,FALSE)</f>
        <v>0</v>
      </c>
      <c r="AB580">
        <v>6.99</v>
      </c>
      <c r="AC580" t="s">
        <v>1994</v>
      </c>
      <c r="AD580" t="s">
        <v>1995</v>
      </c>
      <c r="AE580">
        <v>0.22320000000000001</v>
      </c>
      <c r="AF580" t="s">
        <v>2000</v>
      </c>
      <c r="AH580" t="s">
        <v>997</v>
      </c>
      <c r="AI580" t="s">
        <v>997</v>
      </c>
      <c r="AJ580" t="s">
        <v>997</v>
      </c>
      <c r="AL580">
        <v>1</v>
      </c>
      <c r="AM580">
        <v>0</v>
      </c>
      <c r="AN580">
        <v>0.5</v>
      </c>
      <c r="AO580">
        <v>0</v>
      </c>
      <c r="AP580" t="s">
        <v>2025</v>
      </c>
      <c r="AQ580" t="s">
        <v>2058</v>
      </c>
      <c r="AR580" t="s">
        <v>2059</v>
      </c>
      <c r="AU580" t="str">
        <f>IF(SpaceTypesTable[[#This Row],[Peak Flow Rate (gal/h)]]=0,"",SpaceTypesTable[[#This Row],[Peak Flow Rate (gal/h)]]/SpaceTypesTable[[#This Row],[area (ft^2)]])</f>
        <v/>
      </c>
      <c r="BE580" t="str">
        <f t="shared" ref="BE580:BE615" si="53">IF(ISBLANK(BD580),"",BD580/(BA580/AZ580))</f>
        <v/>
      </c>
    </row>
    <row r="581" spans="1:57">
      <c r="A581" t="s">
        <v>444</v>
      </c>
      <c r="B581">
        <v>239</v>
      </c>
      <c r="C581" t="s">
        <v>2145</v>
      </c>
      <c r="D581" t="s">
        <v>790</v>
      </c>
      <c r="E581" t="s">
        <v>767</v>
      </c>
      <c r="F581" t="s">
        <v>750</v>
      </c>
      <c r="G581" t="s">
        <v>1032</v>
      </c>
      <c r="H581" t="s">
        <v>745</v>
      </c>
      <c r="I581" t="s">
        <v>882</v>
      </c>
      <c r="J581" t="s">
        <v>751</v>
      </c>
      <c r="K581" t="str">
        <f>SpaceTypesTable[[#This Row],[Lighting Standard]]&amp;SpaceTypesTable[[#This Row],[Lighting Primary Space Type]]&amp;SpaceTypesTable[[#This Row],[Lighting Secondary Space Type]]</f>
        <v>ASHRAE 90.1-2004Office-EnclosedGeneral</v>
      </c>
      <c r="N581">
        <f>VLOOKUP(SpaceTypesTable[[#This Row],[LookupColumn]],InteriorLightingTable[],5,FALSE)</f>
        <v>1.1000000000000001</v>
      </c>
      <c r="Q581">
        <v>0</v>
      </c>
      <c r="R581">
        <v>0.7</v>
      </c>
      <c r="S581">
        <v>0.2</v>
      </c>
      <c r="T581" t="s">
        <v>1938</v>
      </c>
      <c r="U581" t="s">
        <v>636</v>
      </c>
      <c r="V581" t="s">
        <v>565</v>
      </c>
      <c r="W581" t="s">
        <v>967</v>
      </c>
      <c r="X581" s="70" t="str">
        <f>SpaceTypesTable[[#This Row],[Ventilation Standard]]&amp;SpaceTypesTable[[#This Row],[Ventilation Primary Space Type]]&amp;SpaceTypesTable[[#This Row],[Ventilation Secondary Space Type]]</f>
        <v>ASHRAE 62.1-1999OfficesOffice Space</v>
      </c>
      <c r="Y581">
        <f>VLOOKUP(SpaceTypesTable[[#This Row],[Lookup]],VentilationStandardsTable[],6,FALSE)</f>
        <v>0</v>
      </c>
      <c r="Z581">
        <f>VLOOKUP(SpaceTypesTable[[#This Row],[Lookup]],VentilationStandardsTable[],5,FALSE)</f>
        <v>20</v>
      </c>
      <c r="AA581">
        <f>VLOOKUP(SpaceTypesTable[[#This Row],[Lookup]],VentilationStandardsTable[],7,FALSE)</f>
        <v>0</v>
      </c>
      <c r="AB581">
        <v>6.99</v>
      </c>
      <c r="AC581" t="s">
        <v>1994</v>
      </c>
      <c r="AD581" t="s">
        <v>1995</v>
      </c>
      <c r="AE581">
        <v>5.9499999999999997E-2</v>
      </c>
      <c r="AF581" t="s">
        <v>2000</v>
      </c>
      <c r="AH581" t="s">
        <v>997</v>
      </c>
      <c r="AI581" t="s">
        <v>997</v>
      </c>
      <c r="AJ581" t="s">
        <v>997</v>
      </c>
      <c r="AL581">
        <v>1</v>
      </c>
      <c r="AM581">
        <v>0</v>
      </c>
      <c r="AN581">
        <v>0.5</v>
      </c>
      <c r="AO581">
        <v>0</v>
      </c>
      <c r="AP581" t="s">
        <v>2025</v>
      </c>
      <c r="AQ581" t="s">
        <v>2058</v>
      </c>
      <c r="AR581" t="s">
        <v>2059</v>
      </c>
      <c r="AU581" t="str">
        <f>IF(SpaceTypesTable[[#This Row],[Peak Flow Rate (gal/h)]]=0,"",SpaceTypesTable[[#This Row],[Peak Flow Rate (gal/h)]]/SpaceTypesTable[[#This Row],[area (ft^2)]])</f>
        <v/>
      </c>
      <c r="BE581" t="str">
        <f t="shared" si="53"/>
        <v/>
      </c>
    </row>
    <row r="582" spans="1:57">
      <c r="A582" t="s">
        <v>501</v>
      </c>
      <c r="B582">
        <v>48</v>
      </c>
      <c r="C582" t="s">
        <v>2146</v>
      </c>
      <c r="D582" t="s">
        <v>791</v>
      </c>
      <c r="E582" t="s">
        <v>767</v>
      </c>
      <c r="F582" t="s">
        <v>750</v>
      </c>
      <c r="G582" t="s">
        <v>1032</v>
      </c>
      <c r="H582" t="s">
        <v>987</v>
      </c>
      <c r="I582" t="s">
        <v>882</v>
      </c>
      <c r="J582" t="s">
        <v>751</v>
      </c>
      <c r="K582" t="str">
        <f>SpaceTypesTable[[#This Row],[Lighting Standard]]&amp;SpaceTypesTable[[#This Row],[Lighting Primary Space Type]]&amp;SpaceTypesTable[[#This Row],[Lighting Secondary Space Type]]</f>
        <v>ASHRAE 189.1-2009Office-EnclosedGeneral</v>
      </c>
      <c r="N582">
        <f>VLOOKUP(SpaceTypesTable[[#This Row],[LookupColumn]],InteriorLightingTable[],5,FALSE)</f>
        <v>0.9900000000000001</v>
      </c>
      <c r="Q582">
        <v>0</v>
      </c>
      <c r="R582">
        <v>0.7</v>
      </c>
      <c r="S582">
        <v>0.2</v>
      </c>
      <c r="T582" t="s">
        <v>1938</v>
      </c>
      <c r="U582" t="s">
        <v>636</v>
      </c>
      <c r="V582" t="s">
        <v>565</v>
      </c>
      <c r="W582" t="s">
        <v>967</v>
      </c>
      <c r="X582" s="70" t="str">
        <f>SpaceTypesTable[[#This Row],[Ventilation Standard]]&amp;SpaceTypesTable[[#This Row],[Ventilation Primary Space Type]]&amp;SpaceTypesTable[[#This Row],[Ventilation Secondary Space Type]]</f>
        <v>ASHRAE 62.1-1999OfficesOffice Space</v>
      </c>
      <c r="Y582">
        <f>VLOOKUP(SpaceTypesTable[[#This Row],[Lookup]],VentilationStandardsTable[],6,FALSE)</f>
        <v>0</v>
      </c>
      <c r="Z582">
        <f>VLOOKUP(SpaceTypesTable[[#This Row],[Lookup]],VentilationStandardsTable[],5,FALSE)</f>
        <v>20</v>
      </c>
      <c r="AA582">
        <f>VLOOKUP(SpaceTypesTable[[#This Row],[Lookup]],VentilationStandardsTable[],7,FALSE)</f>
        <v>0</v>
      </c>
      <c r="AB582">
        <v>6.99</v>
      </c>
      <c r="AC582" t="s">
        <v>1994</v>
      </c>
      <c r="AD582" t="s">
        <v>1995</v>
      </c>
      <c r="AE582">
        <v>5.9499999999999997E-2</v>
      </c>
      <c r="AF582" t="s">
        <v>2000</v>
      </c>
      <c r="AH582" t="s">
        <v>997</v>
      </c>
      <c r="AI582" t="s">
        <v>997</v>
      </c>
      <c r="AJ582" t="s">
        <v>997</v>
      </c>
      <c r="AL582">
        <v>0.73</v>
      </c>
      <c r="AM582">
        <v>0</v>
      </c>
      <c r="AN582">
        <v>0.5</v>
      </c>
      <c r="AO582">
        <v>0</v>
      </c>
      <c r="AP582" t="s">
        <v>2025</v>
      </c>
      <c r="AQ582" t="s">
        <v>2058</v>
      </c>
      <c r="AR582" t="s">
        <v>2059</v>
      </c>
      <c r="AU582" t="str">
        <f>IF(SpaceTypesTable[[#This Row],[Peak Flow Rate (gal/h)]]=0,"",SpaceTypesTable[[#This Row],[Peak Flow Rate (gal/h)]]/SpaceTypesTable[[#This Row],[area (ft^2)]])</f>
        <v/>
      </c>
      <c r="BE582" t="str">
        <f t="shared" si="53"/>
        <v/>
      </c>
    </row>
    <row r="583" spans="1:57">
      <c r="A583" t="s">
        <v>392</v>
      </c>
      <c r="B583">
        <v>318</v>
      </c>
      <c r="C583" t="s">
        <v>2146</v>
      </c>
      <c r="D583" t="s">
        <v>792</v>
      </c>
      <c r="E583" t="s">
        <v>767</v>
      </c>
      <c r="F583" t="s">
        <v>750</v>
      </c>
      <c r="G583" t="s">
        <v>1032</v>
      </c>
      <c r="H583" t="s">
        <v>987</v>
      </c>
      <c r="I583" t="s">
        <v>882</v>
      </c>
      <c r="J583" t="s">
        <v>751</v>
      </c>
      <c r="K583" t="str">
        <f>SpaceTypesTable[[#This Row],[Lighting Standard]]&amp;SpaceTypesTable[[#This Row],[Lighting Primary Space Type]]&amp;SpaceTypesTable[[#This Row],[Lighting Secondary Space Type]]</f>
        <v>ASHRAE 189.1-2009Office-EnclosedGeneral</v>
      </c>
      <c r="N583">
        <f>VLOOKUP(SpaceTypesTable[[#This Row],[LookupColumn]],InteriorLightingTable[],5,FALSE)</f>
        <v>0.9900000000000001</v>
      </c>
      <c r="Q583">
        <v>0</v>
      </c>
      <c r="R583">
        <v>0.7</v>
      </c>
      <c r="S583">
        <v>0.2</v>
      </c>
      <c r="T583" t="s">
        <v>1938</v>
      </c>
      <c r="U583" t="s">
        <v>636</v>
      </c>
      <c r="V583" t="s">
        <v>565</v>
      </c>
      <c r="W583" t="s">
        <v>967</v>
      </c>
      <c r="X583" s="70" t="str">
        <f>SpaceTypesTable[[#This Row],[Ventilation Standard]]&amp;SpaceTypesTable[[#This Row],[Ventilation Primary Space Type]]&amp;SpaceTypesTable[[#This Row],[Ventilation Secondary Space Type]]</f>
        <v>ASHRAE 62.1-1999OfficesOffice Space</v>
      </c>
      <c r="Y583">
        <f>VLOOKUP(SpaceTypesTable[[#This Row],[Lookup]],VentilationStandardsTable[],6,FALSE)</f>
        <v>0</v>
      </c>
      <c r="Z583">
        <f>VLOOKUP(SpaceTypesTable[[#This Row],[Lookup]],VentilationStandardsTable[],5,FALSE)</f>
        <v>20</v>
      </c>
      <c r="AA583">
        <f>VLOOKUP(SpaceTypesTable[[#This Row],[Lookup]],VentilationStandardsTable[],7,FALSE)</f>
        <v>0</v>
      </c>
      <c r="AB583">
        <v>6.99</v>
      </c>
      <c r="AC583" t="s">
        <v>1994</v>
      </c>
      <c r="AD583" t="s">
        <v>1995</v>
      </c>
      <c r="AE583">
        <v>4.4600000000000001E-2</v>
      </c>
      <c r="AF583" t="s">
        <v>2000</v>
      </c>
      <c r="AH583" t="s">
        <v>997</v>
      </c>
      <c r="AI583" t="s">
        <v>997</v>
      </c>
      <c r="AJ583" t="s">
        <v>997</v>
      </c>
      <c r="AL583">
        <v>0.73</v>
      </c>
      <c r="AM583">
        <v>0</v>
      </c>
      <c r="AN583">
        <v>0.5</v>
      </c>
      <c r="AO583">
        <v>0</v>
      </c>
      <c r="AP583" t="s">
        <v>2025</v>
      </c>
      <c r="AQ583" t="s">
        <v>2058</v>
      </c>
      <c r="AR583" t="s">
        <v>2059</v>
      </c>
      <c r="AU583" t="str">
        <f>IF(SpaceTypesTable[[#This Row],[Peak Flow Rate (gal/h)]]=0,"",SpaceTypesTable[[#This Row],[Peak Flow Rate (gal/h)]]/SpaceTypesTable[[#This Row],[area (ft^2)]])</f>
        <v/>
      </c>
      <c r="BE583" t="str">
        <f t="shared" si="53"/>
        <v/>
      </c>
    </row>
    <row r="584" spans="1:57">
      <c r="A584" t="s">
        <v>445</v>
      </c>
      <c r="B584">
        <v>152</v>
      </c>
      <c r="C584" t="s">
        <v>2143</v>
      </c>
      <c r="D584" t="s">
        <v>790</v>
      </c>
      <c r="E584" t="s">
        <v>767</v>
      </c>
      <c r="F584" t="s">
        <v>750</v>
      </c>
      <c r="G584" t="s">
        <v>1032</v>
      </c>
      <c r="K584" t="str">
        <f>SpaceTypesTable[[#This Row],[Lighting Standard]]&amp;SpaceTypesTable[[#This Row],[Lighting Primary Space Type]]&amp;SpaceTypesTable[[#This Row],[Lighting Secondary Space Type]]</f>
        <v/>
      </c>
      <c r="N584">
        <v>1.9</v>
      </c>
      <c r="Q584">
        <v>0</v>
      </c>
      <c r="R584">
        <v>0.7</v>
      </c>
      <c r="S584">
        <v>0.2</v>
      </c>
      <c r="T584" t="s">
        <v>1938</v>
      </c>
      <c r="U584" t="s">
        <v>636</v>
      </c>
      <c r="V584" t="s">
        <v>565</v>
      </c>
      <c r="W584" t="s">
        <v>967</v>
      </c>
      <c r="X584" s="70" t="str">
        <f>SpaceTypesTable[[#This Row],[Ventilation Standard]]&amp;SpaceTypesTable[[#This Row],[Ventilation Primary Space Type]]&amp;SpaceTypesTable[[#This Row],[Ventilation Secondary Space Type]]</f>
        <v>ASHRAE 62.1-1999OfficesOffice Space</v>
      </c>
      <c r="Y584">
        <f>VLOOKUP(SpaceTypesTable[[#This Row],[Lookup]],VentilationStandardsTable[],6,FALSE)</f>
        <v>0</v>
      </c>
      <c r="Z584">
        <f>VLOOKUP(SpaceTypesTable[[#This Row],[Lookup]],VentilationStandardsTable[],5,FALSE)</f>
        <v>20</v>
      </c>
      <c r="AA584">
        <f>VLOOKUP(SpaceTypesTable[[#This Row],[Lookup]],VentilationStandardsTable[],7,FALSE)</f>
        <v>0</v>
      </c>
      <c r="AB584">
        <v>6.99</v>
      </c>
      <c r="AC584" t="s">
        <v>1994</v>
      </c>
      <c r="AD584" t="s">
        <v>1995</v>
      </c>
      <c r="AE584">
        <v>0.22320000000000001</v>
      </c>
      <c r="AF584" t="s">
        <v>2000</v>
      </c>
      <c r="AH584" t="s">
        <v>997</v>
      </c>
      <c r="AI584" t="s">
        <v>997</v>
      </c>
      <c r="AJ584" t="s">
        <v>997</v>
      </c>
      <c r="AL584">
        <v>1</v>
      </c>
      <c r="AM584">
        <v>0</v>
      </c>
      <c r="AN584">
        <v>0.5</v>
      </c>
      <c r="AO584">
        <v>0</v>
      </c>
      <c r="AP584" t="s">
        <v>2025</v>
      </c>
      <c r="AQ584" t="s">
        <v>2058</v>
      </c>
      <c r="AR584" t="s">
        <v>2059</v>
      </c>
      <c r="AU584" t="str">
        <f>IF(SpaceTypesTable[[#This Row],[Peak Flow Rate (gal/h)]]=0,"",SpaceTypesTable[[#This Row],[Peak Flow Rate (gal/h)]]/SpaceTypesTable[[#This Row],[area (ft^2)]])</f>
        <v/>
      </c>
      <c r="BE584" t="str">
        <f t="shared" si="53"/>
        <v/>
      </c>
    </row>
    <row r="585" spans="1:57">
      <c r="C585" t="s">
        <v>2147</v>
      </c>
      <c r="D585" t="s">
        <v>790</v>
      </c>
      <c r="E585" t="s">
        <v>767</v>
      </c>
      <c r="F585" t="s">
        <v>750</v>
      </c>
      <c r="G585" t="s">
        <v>1032</v>
      </c>
      <c r="H585" t="s">
        <v>746</v>
      </c>
      <c r="I585" t="s">
        <v>882</v>
      </c>
      <c r="J585" t="s">
        <v>751</v>
      </c>
      <c r="K585" t="str">
        <f>SpaceTypesTable[[#This Row],[Lighting Standard]]&amp;SpaceTypesTable[[#This Row],[Lighting Primary Space Type]]&amp;SpaceTypesTable[[#This Row],[Lighting Secondary Space Type]]</f>
        <v>ASHRAE 90.1-2007Office-EnclosedGeneral</v>
      </c>
      <c r="N585">
        <f>VLOOKUP(SpaceTypesTable[[#This Row],[LookupColumn]],InteriorLightingTable[],5,FALSE)</f>
        <v>1.1000000000000001</v>
      </c>
      <c r="Q585">
        <v>0</v>
      </c>
      <c r="R585">
        <v>0.7</v>
      </c>
      <c r="S585">
        <v>0.2</v>
      </c>
      <c r="T585" t="s">
        <v>1938</v>
      </c>
      <c r="U585" t="s">
        <v>637</v>
      </c>
      <c r="V585" t="s">
        <v>1863</v>
      </c>
      <c r="W585" t="s">
        <v>566</v>
      </c>
      <c r="X585" s="70" t="str">
        <f>SpaceTypesTable[[#This Row],[Ventilation Standard]]&amp;SpaceTypesTable[[#This Row],[Ventilation Primary Space Type]]&amp;SpaceTypesTable[[#This Row],[Ventilation Secondary Space Type]]</f>
        <v>ASHRAE 62.1-2004Office BuildingsOffice space</v>
      </c>
      <c r="Y585">
        <f>VLOOKUP(SpaceTypesTable[[#This Row],[Lookup]],VentilationStandardsTable[],6,FALSE)</f>
        <v>0.06</v>
      </c>
      <c r="Z585">
        <f>VLOOKUP(SpaceTypesTable[[#This Row],[Lookup]],VentilationStandardsTable[],5,FALSE)</f>
        <v>5</v>
      </c>
      <c r="AA585">
        <f>VLOOKUP(SpaceTypesTable[[#This Row],[Lookup]],VentilationStandardsTable[],7,FALSE)</f>
        <v>0</v>
      </c>
      <c r="AB585">
        <v>6.99</v>
      </c>
      <c r="AC585" t="s">
        <v>1994</v>
      </c>
      <c r="AD585" t="s">
        <v>1995</v>
      </c>
      <c r="AE585">
        <v>4.4600000000000001E-2</v>
      </c>
      <c r="AF585" t="s">
        <v>2000</v>
      </c>
      <c r="AH585" t="s">
        <v>997</v>
      </c>
      <c r="AI585" t="s">
        <v>997</v>
      </c>
      <c r="AJ585" t="s">
        <v>997</v>
      </c>
      <c r="AL585">
        <v>0.73</v>
      </c>
      <c r="AM585">
        <v>0</v>
      </c>
      <c r="AN585">
        <v>0.5</v>
      </c>
      <c r="AO585">
        <v>0</v>
      </c>
      <c r="AP585" t="s">
        <v>2025</v>
      </c>
      <c r="AQ585" t="s">
        <v>2058</v>
      </c>
      <c r="AR585" t="s">
        <v>2059</v>
      </c>
      <c r="AU585" t="str">
        <f>IF(SpaceTypesTable[[#This Row],[Peak Flow Rate (gal/h)]]=0,"",SpaceTypesTable[[#This Row],[Peak Flow Rate (gal/h)]]/SpaceTypesTable[[#This Row],[area (ft^2)]])</f>
        <v/>
      </c>
      <c r="BE585" t="str">
        <f t="shared" si="53"/>
        <v/>
      </c>
    </row>
    <row r="586" spans="1:57">
      <c r="A586" t="s">
        <v>1932</v>
      </c>
      <c r="B586">
        <v>496</v>
      </c>
      <c r="C586" t="s">
        <v>2144</v>
      </c>
      <c r="D586" t="s">
        <v>790</v>
      </c>
      <c r="E586" t="s">
        <v>1926</v>
      </c>
      <c r="F586" t="s">
        <v>750</v>
      </c>
      <c r="G586" t="s">
        <v>1032</v>
      </c>
      <c r="K586" t="str">
        <f>SpaceTypesTable[[#This Row],[Lighting Standard]]&amp;SpaceTypesTable[[#This Row],[Lighting Primary Space Type]]&amp;SpaceTypesTable[[#This Row],[Lighting Secondary Space Type]]</f>
        <v/>
      </c>
      <c r="N586">
        <v>2.04</v>
      </c>
      <c r="Q586">
        <v>0</v>
      </c>
      <c r="R586">
        <v>0.7</v>
      </c>
      <c r="S586">
        <v>0.2</v>
      </c>
      <c r="T586" t="s">
        <v>1942</v>
      </c>
      <c r="U586" t="s">
        <v>636</v>
      </c>
      <c r="V586" t="s">
        <v>565</v>
      </c>
      <c r="W586" t="s">
        <v>967</v>
      </c>
      <c r="X586" s="70" t="str">
        <f>SpaceTypesTable[[#This Row],[Ventilation Standard]]&amp;SpaceTypesTable[[#This Row],[Ventilation Primary Space Type]]&amp;SpaceTypesTable[[#This Row],[Ventilation Secondary Space Type]]</f>
        <v>ASHRAE 62.1-1999OfficesOffice Space</v>
      </c>
      <c r="Y586">
        <f>VLOOKUP(SpaceTypesTable[[#This Row],[Lookup]],VentilationStandardsTable[],6,FALSE)</f>
        <v>0</v>
      </c>
      <c r="Z586">
        <f>VLOOKUP(SpaceTypesTable[[#This Row],[Lookup]],VentilationStandardsTable[],5,FALSE)</f>
        <v>20</v>
      </c>
      <c r="AA586">
        <f>VLOOKUP(SpaceTypesTable[[#This Row],[Lookup]],VentilationStandardsTable[],7,FALSE)</f>
        <v>0</v>
      </c>
      <c r="AB586">
        <v>2.11</v>
      </c>
      <c r="AC586" t="s">
        <v>1989</v>
      </c>
      <c r="AD586" t="s">
        <v>1990</v>
      </c>
      <c r="AE586">
        <v>0.22320000000000001</v>
      </c>
      <c r="AF586" t="s">
        <v>2002</v>
      </c>
      <c r="AH586" t="s">
        <v>997</v>
      </c>
      <c r="AI586" t="s">
        <v>997</v>
      </c>
      <c r="AJ586" t="s">
        <v>997</v>
      </c>
      <c r="AL586">
        <v>1.2</v>
      </c>
      <c r="AM586">
        <v>0</v>
      </c>
      <c r="AN586">
        <v>0.5</v>
      </c>
      <c r="AO586">
        <v>0</v>
      </c>
      <c r="AP586" t="s">
        <v>2081</v>
      </c>
      <c r="AQ586" t="s">
        <v>2138</v>
      </c>
      <c r="AR586" t="s">
        <v>2139</v>
      </c>
      <c r="AU586" t="str">
        <f>IF(SpaceTypesTable[[#This Row],[Peak Flow Rate (gal/h)]]=0,"",SpaceTypesTable[[#This Row],[Peak Flow Rate (gal/h)]]/SpaceTypesTable[[#This Row],[area (ft^2)]])</f>
        <v/>
      </c>
      <c r="BE586" t="str">
        <f t="shared" si="53"/>
        <v/>
      </c>
    </row>
    <row r="587" spans="1:57">
      <c r="A587" t="s">
        <v>1933</v>
      </c>
      <c r="B587">
        <v>345</v>
      </c>
      <c r="C587" t="s">
        <v>2145</v>
      </c>
      <c r="D587" t="s">
        <v>790</v>
      </c>
      <c r="E587" t="s">
        <v>1926</v>
      </c>
      <c r="F587" t="s">
        <v>750</v>
      </c>
      <c r="G587" t="s">
        <v>1032</v>
      </c>
      <c r="H587" t="s">
        <v>745</v>
      </c>
      <c r="I587" t="s">
        <v>882</v>
      </c>
      <c r="J587" t="s">
        <v>751</v>
      </c>
      <c r="K587" t="str">
        <f>SpaceTypesTable[[#This Row],[Lighting Standard]]&amp;SpaceTypesTable[[#This Row],[Lighting Primary Space Type]]&amp;SpaceTypesTable[[#This Row],[Lighting Secondary Space Type]]</f>
        <v>ASHRAE 90.1-2004Office-EnclosedGeneral</v>
      </c>
      <c r="N587">
        <f>VLOOKUP(SpaceTypesTable[[#This Row],[LookupColumn]],InteriorLightingTable[],5,FALSE)</f>
        <v>1.1000000000000001</v>
      </c>
      <c r="Q587">
        <v>0</v>
      </c>
      <c r="R587">
        <v>0.7</v>
      </c>
      <c r="S587">
        <v>0.2</v>
      </c>
      <c r="T587" t="s">
        <v>1942</v>
      </c>
      <c r="U587" t="s">
        <v>636</v>
      </c>
      <c r="V587" t="s">
        <v>565</v>
      </c>
      <c r="W587" t="s">
        <v>967</v>
      </c>
      <c r="X587" s="70" t="str">
        <f>SpaceTypesTable[[#This Row],[Ventilation Standard]]&amp;SpaceTypesTable[[#This Row],[Ventilation Primary Space Type]]&amp;SpaceTypesTable[[#This Row],[Ventilation Secondary Space Type]]</f>
        <v>ASHRAE 62.1-1999OfficesOffice Space</v>
      </c>
      <c r="Y587">
        <f>VLOOKUP(SpaceTypesTable[[#This Row],[Lookup]],VentilationStandardsTable[],6,FALSE)</f>
        <v>0</v>
      </c>
      <c r="Z587">
        <f>VLOOKUP(SpaceTypesTable[[#This Row],[Lookup]],VentilationStandardsTable[],5,FALSE)</f>
        <v>20</v>
      </c>
      <c r="AA587">
        <f>VLOOKUP(SpaceTypesTable[[#This Row],[Lookup]],VentilationStandardsTable[],7,FALSE)</f>
        <v>0</v>
      </c>
      <c r="AB587">
        <v>2.11</v>
      </c>
      <c r="AC587" t="s">
        <v>1989</v>
      </c>
      <c r="AD587" t="s">
        <v>1990</v>
      </c>
      <c r="AE587">
        <v>5.9499999999999997E-2</v>
      </c>
      <c r="AF587" t="s">
        <v>2002</v>
      </c>
      <c r="AH587" t="s">
        <v>997</v>
      </c>
      <c r="AI587" t="s">
        <v>997</v>
      </c>
      <c r="AJ587" t="s">
        <v>997</v>
      </c>
      <c r="AL587">
        <v>1.2</v>
      </c>
      <c r="AM587">
        <v>0</v>
      </c>
      <c r="AN587">
        <v>0.5</v>
      </c>
      <c r="AO587">
        <v>0</v>
      </c>
      <c r="AP587" t="s">
        <v>2081</v>
      </c>
      <c r="AQ587" t="s">
        <v>2138</v>
      </c>
      <c r="AR587" t="s">
        <v>2139</v>
      </c>
      <c r="AU587" t="str">
        <f>IF(SpaceTypesTable[[#This Row],[Peak Flow Rate (gal/h)]]=0,"",SpaceTypesTable[[#This Row],[Peak Flow Rate (gal/h)]]/SpaceTypesTable[[#This Row],[area (ft^2)]])</f>
        <v/>
      </c>
      <c r="BE587" t="str">
        <f t="shared" si="53"/>
        <v/>
      </c>
    </row>
    <row r="588" spans="1:57">
      <c r="A588" t="s">
        <v>1934</v>
      </c>
      <c r="B588">
        <v>308</v>
      </c>
      <c r="C588" t="s">
        <v>2146</v>
      </c>
      <c r="D588" t="s">
        <v>791</v>
      </c>
      <c r="E588" t="s">
        <v>1926</v>
      </c>
      <c r="F588" t="s">
        <v>750</v>
      </c>
      <c r="G588" t="s">
        <v>1032</v>
      </c>
      <c r="H588" t="s">
        <v>987</v>
      </c>
      <c r="I588" t="s">
        <v>882</v>
      </c>
      <c r="J588" t="s">
        <v>751</v>
      </c>
      <c r="K588" t="str">
        <f>SpaceTypesTable[[#This Row],[Lighting Standard]]&amp;SpaceTypesTable[[#This Row],[Lighting Primary Space Type]]&amp;SpaceTypesTable[[#This Row],[Lighting Secondary Space Type]]</f>
        <v>ASHRAE 189.1-2009Office-EnclosedGeneral</v>
      </c>
      <c r="N588">
        <f>VLOOKUP(SpaceTypesTable[[#This Row],[LookupColumn]],InteriorLightingTable[],5,FALSE)</f>
        <v>0.9900000000000001</v>
      </c>
      <c r="Q588">
        <v>0</v>
      </c>
      <c r="R588">
        <v>0.7</v>
      </c>
      <c r="S588">
        <v>0.2</v>
      </c>
      <c r="T588" t="s">
        <v>1942</v>
      </c>
      <c r="U588" t="s">
        <v>636</v>
      </c>
      <c r="V588" t="s">
        <v>565</v>
      </c>
      <c r="W588" t="s">
        <v>967</v>
      </c>
      <c r="X588" s="70" t="str">
        <f>SpaceTypesTable[[#This Row],[Ventilation Standard]]&amp;SpaceTypesTable[[#This Row],[Ventilation Primary Space Type]]&amp;SpaceTypesTable[[#This Row],[Ventilation Secondary Space Type]]</f>
        <v>ASHRAE 62.1-1999OfficesOffice Space</v>
      </c>
      <c r="Y588">
        <f>VLOOKUP(SpaceTypesTable[[#This Row],[Lookup]],VentilationStandardsTable[],6,FALSE)</f>
        <v>0</v>
      </c>
      <c r="Z588">
        <f>VLOOKUP(SpaceTypesTable[[#This Row],[Lookup]],VentilationStandardsTable[],5,FALSE)</f>
        <v>20</v>
      </c>
      <c r="AA588">
        <f>VLOOKUP(SpaceTypesTable[[#This Row],[Lookup]],VentilationStandardsTable[],7,FALSE)</f>
        <v>0</v>
      </c>
      <c r="AB588">
        <v>2.11</v>
      </c>
      <c r="AC588" t="s">
        <v>1989</v>
      </c>
      <c r="AD588" t="s">
        <v>1990</v>
      </c>
      <c r="AE588">
        <v>5.9499999999999997E-2</v>
      </c>
      <c r="AF588" t="s">
        <v>2002</v>
      </c>
      <c r="AH588" t="s">
        <v>997</v>
      </c>
      <c r="AI588" t="s">
        <v>997</v>
      </c>
      <c r="AJ588" t="s">
        <v>997</v>
      </c>
      <c r="AL588">
        <v>0.87</v>
      </c>
      <c r="AM588">
        <v>0</v>
      </c>
      <c r="AN588">
        <v>0.5</v>
      </c>
      <c r="AO588">
        <v>0</v>
      </c>
      <c r="AP588" t="s">
        <v>2081</v>
      </c>
      <c r="AQ588" t="s">
        <v>2138</v>
      </c>
      <c r="AR588" t="s">
        <v>2139</v>
      </c>
      <c r="AU588" t="str">
        <f>IF(SpaceTypesTable[[#This Row],[Peak Flow Rate (gal/h)]]=0,"",SpaceTypesTable[[#This Row],[Peak Flow Rate (gal/h)]]/SpaceTypesTable[[#This Row],[area (ft^2)]])</f>
        <v/>
      </c>
      <c r="BE588" t="str">
        <f t="shared" si="53"/>
        <v/>
      </c>
    </row>
    <row r="589" spans="1:57">
      <c r="A589" t="s">
        <v>1935</v>
      </c>
      <c r="B589">
        <v>270</v>
      </c>
      <c r="C589" t="s">
        <v>2146</v>
      </c>
      <c r="D589" t="s">
        <v>792</v>
      </c>
      <c r="E589" t="s">
        <v>1926</v>
      </c>
      <c r="F589" t="s">
        <v>750</v>
      </c>
      <c r="G589" t="s">
        <v>1032</v>
      </c>
      <c r="H589" t="s">
        <v>987</v>
      </c>
      <c r="I589" t="s">
        <v>882</v>
      </c>
      <c r="J589" t="s">
        <v>751</v>
      </c>
      <c r="K589" t="str">
        <f>SpaceTypesTable[[#This Row],[Lighting Standard]]&amp;SpaceTypesTable[[#This Row],[Lighting Primary Space Type]]&amp;SpaceTypesTable[[#This Row],[Lighting Secondary Space Type]]</f>
        <v>ASHRAE 189.1-2009Office-EnclosedGeneral</v>
      </c>
      <c r="N589">
        <f>VLOOKUP(SpaceTypesTable[[#This Row],[LookupColumn]],InteriorLightingTable[],5,FALSE)</f>
        <v>0.9900000000000001</v>
      </c>
      <c r="Q589">
        <v>0</v>
      </c>
      <c r="R589">
        <v>0.7</v>
      </c>
      <c r="S589">
        <v>0.2</v>
      </c>
      <c r="T589" t="s">
        <v>1942</v>
      </c>
      <c r="U589" t="s">
        <v>636</v>
      </c>
      <c r="V589" t="s">
        <v>565</v>
      </c>
      <c r="W589" t="s">
        <v>967</v>
      </c>
      <c r="X589" s="70" t="str">
        <f>SpaceTypesTable[[#This Row],[Ventilation Standard]]&amp;SpaceTypesTable[[#This Row],[Ventilation Primary Space Type]]&amp;SpaceTypesTable[[#This Row],[Ventilation Secondary Space Type]]</f>
        <v>ASHRAE 62.1-1999OfficesOffice Space</v>
      </c>
      <c r="Y589">
        <f>VLOOKUP(SpaceTypesTable[[#This Row],[Lookup]],VentilationStandardsTable[],6,FALSE)</f>
        <v>0</v>
      </c>
      <c r="Z589">
        <f>VLOOKUP(SpaceTypesTable[[#This Row],[Lookup]],VentilationStandardsTable[],5,FALSE)</f>
        <v>20</v>
      </c>
      <c r="AA589">
        <f>VLOOKUP(SpaceTypesTable[[#This Row],[Lookup]],VentilationStandardsTable[],7,FALSE)</f>
        <v>0</v>
      </c>
      <c r="AB589">
        <v>2.11</v>
      </c>
      <c r="AC589" t="s">
        <v>1989</v>
      </c>
      <c r="AD589" t="s">
        <v>1990</v>
      </c>
      <c r="AE589">
        <v>4.4600000000000001E-2</v>
      </c>
      <c r="AF589" t="s">
        <v>2002</v>
      </c>
      <c r="AH589" t="s">
        <v>997</v>
      </c>
      <c r="AI589" t="s">
        <v>997</v>
      </c>
      <c r="AJ589" t="s">
        <v>997</v>
      </c>
      <c r="AL589">
        <v>0.87</v>
      </c>
      <c r="AM589">
        <v>0</v>
      </c>
      <c r="AN589">
        <v>0.5</v>
      </c>
      <c r="AO589">
        <v>0</v>
      </c>
      <c r="AP589" t="s">
        <v>2081</v>
      </c>
      <c r="AQ589" t="s">
        <v>2138</v>
      </c>
      <c r="AR589" t="s">
        <v>2139</v>
      </c>
      <c r="AU589" t="str">
        <f>IF(SpaceTypesTable[[#This Row],[Peak Flow Rate (gal/h)]]=0,"",SpaceTypesTable[[#This Row],[Peak Flow Rate (gal/h)]]/SpaceTypesTable[[#This Row],[area (ft^2)]])</f>
        <v/>
      </c>
      <c r="BE589" t="str">
        <f t="shared" si="53"/>
        <v/>
      </c>
    </row>
    <row r="590" spans="1:57">
      <c r="A590" t="s">
        <v>1936</v>
      </c>
      <c r="B590">
        <v>341</v>
      </c>
      <c r="C590" t="s">
        <v>2143</v>
      </c>
      <c r="D590" t="s">
        <v>790</v>
      </c>
      <c r="E590" t="s">
        <v>1926</v>
      </c>
      <c r="F590" t="s">
        <v>750</v>
      </c>
      <c r="G590" t="s">
        <v>1032</v>
      </c>
      <c r="K590" t="str">
        <f>SpaceTypesTable[[#This Row],[Lighting Standard]]&amp;SpaceTypesTable[[#This Row],[Lighting Primary Space Type]]&amp;SpaceTypesTable[[#This Row],[Lighting Secondary Space Type]]</f>
        <v/>
      </c>
      <c r="N590">
        <v>2.04</v>
      </c>
      <c r="Q590">
        <v>0</v>
      </c>
      <c r="R590">
        <v>0.7</v>
      </c>
      <c r="S590">
        <v>0.2</v>
      </c>
      <c r="T590" t="s">
        <v>1942</v>
      </c>
      <c r="U590" t="s">
        <v>636</v>
      </c>
      <c r="V590" t="s">
        <v>565</v>
      </c>
      <c r="W590" t="s">
        <v>967</v>
      </c>
      <c r="X590" s="70" t="str">
        <f>SpaceTypesTable[[#This Row],[Ventilation Standard]]&amp;SpaceTypesTable[[#This Row],[Ventilation Primary Space Type]]&amp;SpaceTypesTable[[#This Row],[Ventilation Secondary Space Type]]</f>
        <v>ASHRAE 62.1-1999OfficesOffice Space</v>
      </c>
      <c r="Y590">
        <f>VLOOKUP(SpaceTypesTable[[#This Row],[Lookup]],VentilationStandardsTable[],6,FALSE)</f>
        <v>0</v>
      </c>
      <c r="Z590">
        <f>VLOOKUP(SpaceTypesTable[[#This Row],[Lookup]],VentilationStandardsTable[],5,FALSE)</f>
        <v>20</v>
      </c>
      <c r="AA590">
        <f>VLOOKUP(SpaceTypesTable[[#This Row],[Lookup]],VentilationStandardsTable[],7,FALSE)</f>
        <v>0</v>
      </c>
      <c r="AB590">
        <v>2.11</v>
      </c>
      <c r="AC590" t="s">
        <v>1989</v>
      </c>
      <c r="AD590" t="s">
        <v>1990</v>
      </c>
      <c r="AE590">
        <v>0.22320000000000001</v>
      </c>
      <c r="AF590" t="s">
        <v>2002</v>
      </c>
      <c r="AH590" t="s">
        <v>997</v>
      </c>
      <c r="AI590" t="s">
        <v>997</v>
      </c>
      <c r="AJ590" t="s">
        <v>997</v>
      </c>
      <c r="AL590">
        <v>1.2</v>
      </c>
      <c r="AM590">
        <v>0</v>
      </c>
      <c r="AN590">
        <v>0.5</v>
      </c>
      <c r="AO590">
        <v>0</v>
      </c>
      <c r="AP590" t="s">
        <v>2081</v>
      </c>
      <c r="AQ590" t="s">
        <v>2138</v>
      </c>
      <c r="AR590" t="s">
        <v>2139</v>
      </c>
      <c r="AU590" t="str">
        <f>IF(SpaceTypesTable[[#This Row],[Peak Flow Rate (gal/h)]]=0,"",SpaceTypesTable[[#This Row],[Peak Flow Rate (gal/h)]]/SpaceTypesTable[[#This Row],[area (ft^2)]])</f>
        <v/>
      </c>
      <c r="BE590" t="str">
        <f t="shared" si="53"/>
        <v/>
      </c>
    </row>
    <row r="591" spans="1:57">
      <c r="C591" t="s">
        <v>2147</v>
      </c>
      <c r="D591" t="s">
        <v>790</v>
      </c>
      <c r="E591" t="s">
        <v>1926</v>
      </c>
      <c r="F591" t="s">
        <v>750</v>
      </c>
      <c r="G591" t="s">
        <v>1032</v>
      </c>
      <c r="H591" t="s">
        <v>746</v>
      </c>
      <c r="I591" t="s">
        <v>882</v>
      </c>
      <c r="J591" t="s">
        <v>751</v>
      </c>
      <c r="K591" t="str">
        <f>SpaceTypesTable[[#This Row],[Lighting Standard]]&amp;SpaceTypesTable[[#This Row],[Lighting Primary Space Type]]&amp;SpaceTypesTable[[#This Row],[Lighting Secondary Space Type]]</f>
        <v>ASHRAE 90.1-2007Office-EnclosedGeneral</v>
      </c>
      <c r="N591">
        <f>VLOOKUP(SpaceTypesTable[[#This Row],[LookupColumn]],InteriorLightingTable[],5,FALSE)</f>
        <v>1.1000000000000001</v>
      </c>
      <c r="Q591">
        <v>0</v>
      </c>
      <c r="R591">
        <v>0.7</v>
      </c>
      <c r="S591">
        <v>0.2</v>
      </c>
      <c r="T591" t="s">
        <v>1942</v>
      </c>
      <c r="U591" t="s">
        <v>637</v>
      </c>
      <c r="V591" t="s">
        <v>1863</v>
      </c>
      <c r="W591" t="s">
        <v>566</v>
      </c>
      <c r="X591" s="70" t="str">
        <f>SpaceTypesTable[[#This Row],[Ventilation Standard]]&amp;SpaceTypesTable[[#This Row],[Ventilation Primary Space Type]]&amp;SpaceTypesTable[[#This Row],[Ventilation Secondary Space Type]]</f>
        <v>ASHRAE 62.1-2004Office BuildingsOffice space</v>
      </c>
      <c r="Y591">
        <f>VLOOKUP(SpaceTypesTable[[#This Row],[Lookup]],VentilationStandardsTable[],6,FALSE)</f>
        <v>0.06</v>
      </c>
      <c r="Z591">
        <f>VLOOKUP(SpaceTypesTable[[#This Row],[Lookup]],VentilationStandardsTable[],5,FALSE)</f>
        <v>5</v>
      </c>
      <c r="AA591">
        <f>VLOOKUP(SpaceTypesTable[[#This Row],[Lookup]],VentilationStandardsTable[],7,FALSE)</f>
        <v>0</v>
      </c>
      <c r="AB591">
        <v>2.11</v>
      </c>
      <c r="AC591" t="s">
        <v>1989</v>
      </c>
      <c r="AD591" t="s">
        <v>1990</v>
      </c>
      <c r="AE591">
        <v>4.4600000000000001E-2</v>
      </c>
      <c r="AF591" t="s">
        <v>2002</v>
      </c>
      <c r="AH591" t="s">
        <v>997</v>
      </c>
      <c r="AI591" t="s">
        <v>997</v>
      </c>
      <c r="AJ591" t="s">
        <v>997</v>
      </c>
      <c r="AL591">
        <v>0.87</v>
      </c>
      <c r="AM591">
        <v>0</v>
      </c>
      <c r="AN591">
        <v>0.5</v>
      </c>
      <c r="AO591">
        <v>0</v>
      </c>
      <c r="AP591" t="s">
        <v>2081</v>
      </c>
      <c r="AQ591" t="s">
        <v>2138</v>
      </c>
      <c r="AR591" t="s">
        <v>2139</v>
      </c>
      <c r="AU591" t="str">
        <f>IF(SpaceTypesTable[[#This Row],[Peak Flow Rate (gal/h)]]=0,"",SpaceTypesTable[[#This Row],[Peak Flow Rate (gal/h)]]/SpaceTypesTable[[#This Row],[area (ft^2)]])</f>
        <v/>
      </c>
      <c r="BE591" t="str">
        <f t="shared" si="53"/>
        <v/>
      </c>
    </row>
    <row r="592" spans="1:57">
      <c r="A592" t="s">
        <v>77</v>
      </c>
      <c r="B592">
        <v>139</v>
      </c>
      <c r="C592" t="s">
        <v>2144</v>
      </c>
      <c r="D592" t="s">
        <v>790</v>
      </c>
      <c r="E592" t="s">
        <v>793</v>
      </c>
      <c r="F592" t="s">
        <v>750</v>
      </c>
      <c r="G592" t="s">
        <v>1032</v>
      </c>
      <c r="K592" t="str">
        <f>SpaceTypesTable[[#This Row],[Lighting Standard]]&amp;SpaceTypesTable[[#This Row],[Lighting Primary Space Type]]&amp;SpaceTypesTable[[#This Row],[Lighting Secondary Space Type]]</f>
        <v/>
      </c>
      <c r="N592">
        <v>1.8</v>
      </c>
      <c r="Q592">
        <v>0</v>
      </c>
      <c r="R592">
        <v>0.7</v>
      </c>
      <c r="S592">
        <v>0.2</v>
      </c>
      <c r="T592" t="s">
        <v>1946</v>
      </c>
      <c r="U592" t="s">
        <v>636</v>
      </c>
      <c r="V592" t="s">
        <v>565</v>
      </c>
      <c r="W592" t="s">
        <v>967</v>
      </c>
      <c r="X592" s="70" t="str">
        <f>SpaceTypesTable[[#This Row],[Ventilation Standard]]&amp;SpaceTypesTable[[#This Row],[Ventilation Primary Space Type]]&amp;SpaceTypesTable[[#This Row],[Ventilation Secondary Space Type]]</f>
        <v>ASHRAE 62.1-1999OfficesOffice Space</v>
      </c>
      <c r="Y592">
        <f>VLOOKUP(SpaceTypesTable[[#This Row],[Lookup]],VentilationStandardsTable[],6,FALSE)</f>
        <v>0</v>
      </c>
      <c r="Z592">
        <f>VLOOKUP(SpaceTypesTable[[#This Row],[Lookup]],VentilationStandardsTable[],5,FALSE)</f>
        <v>20</v>
      </c>
      <c r="AA592">
        <f>VLOOKUP(SpaceTypesTable[[#This Row],[Lookup]],VentilationStandardsTable[],7,FALSE)</f>
        <v>0</v>
      </c>
      <c r="AB592">
        <v>4.6500000000000004</v>
      </c>
      <c r="AC592" t="s">
        <v>1981</v>
      </c>
      <c r="AD592" t="s">
        <v>1988</v>
      </c>
      <c r="AE592">
        <v>0.22320000000000001</v>
      </c>
      <c r="AF592" t="s">
        <v>2006</v>
      </c>
      <c r="AH592" t="s">
        <v>997</v>
      </c>
      <c r="AI592" t="s">
        <v>997</v>
      </c>
      <c r="AJ592" t="s">
        <v>997</v>
      </c>
      <c r="AL592">
        <v>1.1000000000000001</v>
      </c>
      <c r="AM592">
        <v>0</v>
      </c>
      <c r="AN592">
        <v>0.5</v>
      </c>
      <c r="AO592">
        <v>0</v>
      </c>
      <c r="AP592" t="s">
        <v>1925</v>
      </c>
      <c r="AQ592" t="s">
        <v>2031</v>
      </c>
      <c r="AR592" t="s">
        <v>2045</v>
      </c>
      <c r="AU592" t="str">
        <f>IF(SpaceTypesTable[[#This Row],[Peak Flow Rate (gal/h)]]=0,"",SpaceTypesTable[[#This Row],[Peak Flow Rate (gal/h)]]/SpaceTypesTable[[#This Row],[area (ft^2)]])</f>
        <v/>
      </c>
      <c r="BE592" t="str">
        <f t="shared" si="53"/>
        <v/>
      </c>
    </row>
    <row r="593" spans="1:57">
      <c r="A593" t="s">
        <v>432</v>
      </c>
      <c r="B593">
        <v>184</v>
      </c>
      <c r="C593" t="s">
        <v>2145</v>
      </c>
      <c r="D593" t="s">
        <v>790</v>
      </c>
      <c r="E593" t="s">
        <v>793</v>
      </c>
      <c r="F593" t="s">
        <v>750</v>
      </c>
      <c r="G593" t="s">
        <v>1032</v>
      </c>
      <c r="H593" t="s">
        <v>745</v>
      </c>
      <c r="I593" t="s">
        <v>882</v>
      </c>
      <c r="J593" t="s">
        <v>751</v>
      </c>
      <c r="K593" t="str">
        <f>SpaceTypesTable[[#This Row],[Lighting Standard]]&amp;SpaceTypesTable[[#This Row],[Lighting Primary Space Type]]&amp;SpaceTypesTable[[#This Row],[Lighting Secondary Space Type]]</f>
        <v>ASHRAE 90.1-2004Office-EnclosedGeneral</v>
      </c>
      <c r="N593">
        <f>VLOOKUP(SpaceTypesTable[[#This Row],[LookupColumn]],InteriorLightingTable[],5,FALSE)</f>
        <v>1.1000000000000001</v>
      </c>
      <c r="Q593">
        <v>0</v>
      </c>
      <c r="R593">
        <v>0.7</v>
      </c>
      <c r="S593">
        <v>0.2</v>
      </c>
      <c r="T593" t="s">
        <v>1946</v>
      </c>
      <c r="U593" t="s">
        <v>636</v>
      </c>
      <c r="V593" t="s">
        <v>565</v>
      </c>
      <c r="W593" t="s">
        <v>967</v>
      </c>
      <c r="X593" s="70" t="str">
        <f>SpaceTypesTable[[#This Row],[Ventilation Standard]]&amp;SpaceTypesTable[[#This Row],[Ventilation Primary Space Type]]&amp;SpaceTypesTable[[#This Row],[Ventilation Secondary Space Type]]</f>
        <v>ASHRAE 62.1-1999OfficesOffice Space</v>
      </c>
      <c r="Y593">
        <f>VLOOKUP(SpaceTypesTable[[#This Row],[Lookup]],VentilationStandardsTable[],6,FALSE)</f>
        <v>0</v>
      </c>
      <c r="Z593">
        <f>VLOOKUP(SpaceTypesTable[[#This Row],[Lookup]],VentilationStandardsTable[],5,FALSE)</f>
        <v>20</v>
      </c>
      <c r="AA593">
        <f>VLOOKUP(SpaceTypesTable[[#This Row],[Lookup]],VentilationStandardsTable[],7,FALSE)</f>
        <v>0</v>
      </c>
      <c r="AB593">
        <v>4.6500000000000004</v>
      </c>
      <c r="AC593" t="s">
        <v>1981</v>
      </c>
      <c r="AD593" t="s">
        <v>1988</v>
      </c>
      <c r="AE593">
        <v>5.9499999999999997E-2</v>
      </c>
      <c r="AF593" t="s">
        <v>2006</v>
      </c>
      <c r="AH593" t="s">
        <v>997</v>
      </c>
      <c r="AI593" t="s">
        <v>997</v>
      </c>
      <c r="AJ593" t="s">
        <v>997</v>
      </c>
      <c r="AL593">
        <v>1.1000000000000001</v>
      </c>
      <c r="AM593">
        <v>0</v>
      </c>
      <c r="AN593">
        <v>0.5</v>
      </c>
      <c r="AO593">
        <v>0</v>
      </c>
      <c r="AP593" t="s">
        <v>1925</v>
      </c>
      <c r="AQ593" t="s">
        <v>2031</v>
      </c>
      <c r="AR593" t="s">
        <v>2045</v>
      </c>
      <c r="AU593" t="str">
        <f>IF(SpaceTypesTable[[#This Row],[Peak Flow Rate (gal/h)]]=0,"",SpaceTypesTable[[#This Row],[Peak Flow Rate (gal/h)]]/SpaceTypesTable[[#This Row],[area (ft^2)]])</f>
        <v/>
      </c>
      <c r="BE593" t="str">
        <f t="shared" si="53"/>
        <v/>
      </c>
    </row>
    <row r="594" spans="1:57">
      <c r="A594" t="s">
        <v>67</v>
      </c>
      <c r="B594">
        <v>43</v>
      </c>
      <c r="C594" t="s">
        <v>2146</v>
      </c>
      <c r="D594" t="s">
        <v>791</v>
      </c>
      <c r="E594" t="s">
        <v>793</v>
      </c>
      <c r="F594" t="s">
        <v>750</v>
      </c>
      <c r="G594" t="s">
        <v>1032</v>
      </c>
      <c r="H594" t="s">
        <v>987</v>
      </c>
      <c r="I594" t="s">
        <v>882</v>
      </c>
      <c r="J594" t="s">
        <v>751</v>
      </c>
      <c r="K594" t="str">
        <f>SpaceTypesTable[[#This Row],[Lighting Standard]]&amp;SpaceTypesTable[[#This Row],[Lighting Primary Space Type]]&amp;SpaceTypesTable[[#This Row],[Lighting Secondary Space Type]]</f>
        <v>ASHRAE 189.1-2009Office-EnclosedGeneral</v>
      </c>
      <c r="N594">
        <f>VLOOKUP(SpaceTypesTable[[#This Row],[LookupColumn]],InteriorLightingTable[],5,FALSE)</f>
        <v>0.9900000000000001</v>
      </c>
      <c r="Q594">
        <v>0</v>
      </c>
      <c r="R594">
        <v>0.7</v>
      </c>
      <c r="S594">
        <v>0.2</v>
      </c>
      <c r="T594" t="s">
        <v>1946</v>
      </c>
      <c r="U594" t="s">
        <v>636</v>
      </c>
      <c r="V594" t="s">
        <v>565</v>
      </c>
      <c r="W594" t="s">
        <v>967</v>
      </c>
      <c r="X594" s="70" t="str">
        <f>SpaceTypesTable[[#This Row],[Ventilation Standard]]&amp;SpaceTypesTable[[#This Row],[Ventilation Primary Space Type]]&amp;SpaceTypesTable[[#This Row],[Ventilation Secondary Space Type]]</f>
        <v>ASHRAE 62.1-1999OfficesOffice Space</v>
      </c>
      <c r="Y594">
        <f>VLOOKUP(SpaceTypesTable[[#This Row],[Lookup]],VentilationStandardsTable[],6,FALSE)</f>
        <v>0</v>
      </c>
      <c r="Z594">
        <f>VLOOKUP(SpaceTypesTable[[#This Row],[Lookup]],VentilationStandardsTable[],5,FALSE)</f>
        <v>20</v>
      </c>
      <c r="AA594">
        <f>VLOOKUP(SpaceTypesTable[[#This Row],[Lookup]],VentilationStandardsTable[],7,FALSE)</f>
        <v>0</v>
      </c>
      <c r="AB594">
        <v>4.6500000000000004</v>
      </c>
      <c r="AC594" t="s">
        <v>1981</v>
      </c>
      <c r="AD594" t="s">
        <v>1988</v>
      </c>
      <c r="AE594">
        <v>5.9499999999999997E-2</v>
      </c>
      <c r="AF594" t="s">
        <v>2006</v>
      </c>
      <c r="AH594" t="s">
        <v>997</v>
      </c>
      <c r="AI594" t="s">
        <v>997</v>
      </c>
      <c r="AJ594" t="s">
        <v>997</v>
      </c>
      <c r="AL594">
        <v>0.80000000000000016</v>
      </c>
      <c r="AM594">
        <v>0</v>
      </c>
      <c r="AN594">
        <v>0.5</v>
      </c>
      <c r="AO594">
        <v>0</v>
      </c>
      <c r="AP594" t="s">
        <v>1925</v>
      </c>
      <c r="AQ594" t="s">
        <v>2031</v>
      </c>
      <c r="AR594" t="s">
        <v>2045</v>
      </c>
      <c r="AU594" t="str">
        <f>IF(SpaceTypesTable[[#This Row],[Peak Flow Rate (gal/h)]]=0,"",SpaceTypesTable[[#This Row],[Peak Flow Rate (gal/h)]]/SpaceTypesTable[[#This Row],[area (ft^2)]])</f>
        <v/>
      </c>
      <c r="BE594" t="str">
        <f t="shared" si="53"/>
        <v/>
      </c>
    </row>
    <row r="595" spans="1:57">
      <c r="A595" t="s">
        <v>363</v>
      </c>
      <c r="B595">
        <v>320</v>
      </c>
      <c r="C595" t="s">
        <v>2146</v>
      </c>
      <c r="D595" t="s">
        <v>792</v>
      </c>
      <c r="E595" t="s">
        <v>793</v>
      </c>
      <c r="F595" t="s">
        <v>750</v>
      </c>
      <c r="G595" t="s">
        <v>1032</v>
      </c>
      <c r="H595" t="s">
        <v>987</v>
      </c>
      <c r="I595" t="s">
        <v>882</v>
      </c>
      <c r="J595" t="s">
        <v>751</v>
      </c>
      <c r="K595" t="str">
        <f>SpaceTypesTable[[#This Row],[Lighting Standard]]&amp;SpaceTypesTable[[#This Row],[Lighting Primary Space Type]]&amp;SpaceTypesTable[[#This Row],[Lighting Secondary Space Type]]</f>
        <v>ASHRAE 189.1-2009Office-EnclosedGeneral</v>
      </c>
      <c r="N595">
        <f>VLOOKUP(SpaceTypesTable[[#This Row],[LookupColumn]],InteriorLightingTable[],5,FALSE)</f>
        <v>0.9900000000000001</v>
      </c>
      <c r="Q595">
        <v>0</v>
      </c>
      <c r="R595">
        <v>0.7</v>
      </c>
      <c r="S595">
        <v>0.2</v>
      </c>
      <c r="T595" t="s">
        <v>1946</v>
      </c>
      <c r="U595" t="s">
        <v>636</v>
      </c>
      <c r="V595" t="s">
        <v>565</v>
      </c>
      <c r="W595" t="s">
        <v>967</v>
      </c>
      <c r="X595" s="70" t="str">
        <f>SpaceTypesTable[[#This Row],[Ventilation Standard]]&amp;SpaceTypesTable[[#This Row],[Ventilation Primary Space Type]]&amp;SpaceTypesTable[[#This Row],[Ventilation Secondary Space Type]]</f>
        <v>ASHRAE 62.1-1999OfficesOffice Space</v>
      </c>
      <c r="Y595">
        <f>VLOOKUP(SpaceTypesTable[[#This Row],[Lookup]],VentilationStandardsTable[],6,FALSE)</f>
        <v>0</v>
      </c>
      <c r="Z595">
        <f>VLOOKUP(SpaceTypesTable[[#This Row],[Lookup]],VentilationStandardsTable[],5,FALSE)</f>
        <v>20</v>
      </c>
      <c r="AA595">
        <f>VLOOKUP(SpaceTypesTable[[#This Row],[Lookup]],VentilationStandardsTable[],7,FALSE)</f>
        <v>0</v>
      </c>
      <c r="AB595">
        <v>4.6500000000000004</v>
      </c>
      <c r="AC595" t="s">
        <v>1981</v>
      </c>
      <c r="AD595" t="s">
        <v>1988</v>
      </c>
      <c r="AE595">
        <v>4.4600000000000001E-2</v>
      </c>
      <c r="AF595" t="s">
        <v>2006</v>
      </c>
      <c r="AH595" t="s">
        <v>997</v>
      </c>
      <c r="AI595" t="s">
        <v>997</v>
      </c>
      <c r="AJ595" t="s">
        <v>997</v>
      </c>
      <c r="AL595">
        <v>0.80000000000000016</v>
      </c>
      <c r="AM595">
        <v>0</v>
      </c>
      <c r="AN595">
        <v>0.5</v>
      </c>
      <c r="AO595">
        <v>0</v>
      </c>
      <c r="AP595" t="s">
        <v>1925</v>
      </c>
      <c r="AQ595" t="s">
        <v>2031</v>
      </c>
      <c r="AR595" t="s">
        <v>2045</v>
      </c>
      <c r="AU595" t="str">
        <f>IF(SpaceTypesTable[[#This Row],[Peak Flow Rate (gal/h)]]=0,"",SpaceTypesTable[[#This Row],[Peak Flow Rate (gal/h)]]/SpaceTypesTable[[#This Row],[area (ft^2)]])</f>
        <v/>
      </c>
      <c r="BE595" t="str">
        <f t="shared" si="53"/>
        <v/>
      </c>
    </row>
    <row r="596" spans="1:57">
      <c r="A596" t="s">
        <v>34</v>
      </c>
      <c r="B596">
        <v>221</v>
      </c>
      <c r="C596" t="s">
        <v>2143</v>
      </c>
      <c r="D596" t="s">
        <v>790</v>
      </c>
      <c r="E596" t="s">
        <v>793</v>
      </c>
      <c r="F596" t="s">
        <v>750</v>
      </c>
      <c r="G596" t="s">
        <v>1032</v>
      </c>
      <c r="K596" t="str">
        <f>SpaceTypesTable[[#This Row],[Lighting Standard]]&amp;SpaceTypesTable[[#This Row],[Lighting Primary Space Type]]&amp;SpaceTypesTable[[#This Row],[Lighting Secondary Space Type]]</f>
        <v/>
      </c>
      <c r="N596">
        <v>1.8</v>
      </c>
      <c r="Q596">
        <v>0</v>
      </c>
      <c r="R596">
        <v>0.7</v>
      </c>
      <c r="S596">
        <v>0.2</v>
      </c>
      <c r="T596" t="s">
        <v>1946</v>
      </c>
      <c r="U596" t="s">
        <v>636</v>
      </c>
      <c r="V596" t="s">
        <v>565</v>
      </c>
      <c r="W596" t="s">
        <v>967</v>
      </c>
      <c r="X596" s="70" t="str">
        <f>SpaceTypesTable[[#This Row],[Ventilation Standard]]&amp;SpaceTypesTable[[#This Row],[Ventilation Primary Space Type]]&amp;SpaceTypesTable[[#This Row],[Ventilation Secondary Space Type]]</f>
        <v>ASHRAE 62.1-1999OfficesOffice Space</v>
      </c>
      <c r="Y596">
        <f>VLOOKUP(SpaceTypesTable[[#This Row],[Lookup]],VentilationStandardsTable[],6,FALSE)</f>
        <v>0</v>
      </c>
      <c r="Z596">
        <f>VLOOKUP(SpaceTypesTable[[#This Row],[Lookup]],VentilationStandardsTable[],5,FALSE)</f>
        <v>20</v>
      </c>
      <c r="AA596">
        <f>VLOOKUP(SpaceTypesTable[[#This Row],[Lookup]],VentilationStandardsTable[],7,FALSE)</f>
        <v>0</v>
      </c>
      <c r="AB596">
        <v>4.6500000000000004</v>
      </c>
      <c r="AC596" t="s">
        <v>1981</v>
      </c>
      <c r="AD596" t="s">
        <v>1988</v>
      </c>
      <c r="AE596">
        <v>0.22320000000000001</v>
      </c>
      <c r="AF596" t="s">
        <v>2006</v>
      </c>
      <c r="AH596" t="s">
        <v>997</v>
      </c>
      <c r="AI596" t="s">
        <v>997</v>
      </c>
      <c r="AJ596" t="s">
        <v>997</v>
      </c>
      <c r="AL596">
        <v>1.1000000000000001</v>
      </c>
      <c r="AM596">
        <v>0</v>
      </c>
      <c r="AN596">
        <v>0.5</v>
      </c>
      <c r="AO596">
        <v>0</v>
      </c>
      <c r="AP596" t="s">
        <v>1925</v>
      </c>
      <c r="AQ596" t="s">
        <v>2031</v>
      </c>
      <c r="AR596" t="s">
        <v>2045</v>
      </c>
      <c r="AU596" t="str">
        <f>IF(SpaceTypesTable[[#This Row],[Peak Flow Rate (gal/h)]]=0,"",SpaceTypesTable[[#This Row],[Peak Flow Rate (gal/h)]]/SpaceTypesTable[[#This Row],[area (ft^2)]])</f>
        <v/>
      </c>
      <c r="BE596" t="str">
        <f t="shared" si="53"/>
        <v/>
      </c>
    </row>
    <row r="597" spans="1:57">
      <c r="C597" t="s">
        <v>2147</v>
      </c>
      <c r="D597" t="s">
        <v>790</v>
      </c>
      <c r="E597" t="s">
        <v>793</v>
      </c>
      <c r="F597" t="s">
        <v>750</v>
      </c>
      <c r="G597" t="s">
        <v>1032</v>
      </c>
      <c r="H597" t="s">
        <v>746</v>
      </c>
      <c r="I597" t="s">
        <v>882</v>
      </c>
      <c r="J597" t="s">
        <v>751</v>
      </c>
      <c r="K597" t="str">
        <f>SpaceTypesTable[[#This Row],[Lighting Standard]]&amp;SpaceTypesTable[[#This Row],[Lighting Primary Space Type]]&amp;SpaceTypesTable[[#This Row],[Lighting Secondary Space Type]]</f>
        <v>ASHRAE 90.1-2007Office-EnclosedGeneral</v>
      </c>
      <c r="N597">
        <f>VLOOKUP(SpaceTypesTable[[#This Row],[LookupColumn]],InteriorLightingTable[],5,FALSE)</f>
        <v>1.1000000000000001</v>
      </c>
      <c r="Q597">
        <v>0</v>
      </c>
      <c r="R597">
        <v>0.7</v>
      </c>
      <c r="S597">
        <v>0.2</v>
      </c>
      <c r="T597" t="s">
        <v>1946</v>
      </c>
      <c r="U597" t="s">
        <v>637</v>
      </c>
      <c r="V597" t="s">
        <v>1863</v>
      </c>
      <c r="W597" t="s">
        <v>566</v>
      </c>
      <c r="X597" s="70" t="str">
        <f>SpaceTypesTable[[#This Row],[Ventilation Standard]]&amp;SpaceTypesTable[[#This Row],[Ventilation Primary Space Type]]&amp;SpaceTypesTable[[#This Row],[Ventilation Secondary Space Type]]</f>
        <v>ASHRAE 62.1-2004Office BuildingsOffice space</v>
      </c>
      <c r="Y597">
        <f>VLOOKUP(SpaceTypesTable[[#This Row],[Lookup]],VentilationStandardsTable[],6,FALSE)</f>
        <v>0.06</v>
      </c>
      <c r="Z597">
        <f>VLOOKUP(SpaceTypesTable[[#This Row],[Lookup]],VentilationStandardsTable[],5,FALSE)</f>
        <v>5</v>
      </c>
      <c r="AA597">
        <f>VLOOKUP(SpaceTypesTable[[#This Row],[Lookup]],VentilationStandardsTable[],7,FALSE)</f>
        <v>0</v>
      </c>
      <c r="AB597">
        <v>4.6500000000000004</v>
      </c>
      <c r="AC597" t="s">
        <v>1981</v>
      </c>
      <c r="AD597" t="s">
        <v>1988</v>
      </c>
      <c r="AE597">
        <v>4.4600000000000001E-2</v>
      </c>
      <c r="AF597" t="s">
        <v>2006</v>
      </c>
      <c r="AH597" t="s">
        <v>997</v>
      </c>
      <c r="AI597" t="s">
        <v>997</v>
      </c>
      <c r="AJ597" t="s">
        <v>997</v>
      </c>
      <c r="AL597">
        <v>0.80000000000000016</v>
      </c>
      <c r="AM597">
        <v>0</v>
      </c>
      <c r="AN597">
        <v>0.5</v>
      </c>
      <c r="AO597">
        <v>0</v>
      </c>
      <c r="AP597" t="s">
        <v>1925</v>
      </c>
      <c r="AQ597" t="s">
        <v>2031</v>
      </c>
      <c r="AR597" t="s">
        <v>2045</v>
      </c>
      <c r="AU597" t="str">
        <f>IF(SpaceTypesTable[[#This Row],[Peak Flow Rate (gal/h)]]=0,"",SpaceTypesTable[[#This Row],[Peak Flow Rate (gal/h)]]/SpaceTypesTable[[#This Row],[area (ft^2)]])</f>
        <v/>
      </c>
      <c r="BE597" t="str">
        <f t="shared" si="53"/>
        <v/>
      </c>
    </row>
    <row r="598" spans="1:57">
      <c r="A598" t="s">
        <v>421</v>
      </c>
      <c r="B598">
        <v>474</v>
      </c>
      <c r="C598" t="s">
        <v>2144</v>
      </c>
      <c r="D598" t="s">
        <v>790</v>
      </c>
      <c r="E598" t="s">
        <v>796</v>
      </c>
      <c r="F598" t="s">
        <v>750</v>
      </c>
      <c r="G598" t="s">
        <v>1032</v>
      </c>
      <c r="K598" t="str">
        <f>SpaceTypesTable[[#This Row],[Lighting Standard]]&amp;SpaceTypesTable[[#This Row],[Lighting Primary Space Type]]&amp;SpaceTypesTable[[#This Row],[Lighting Secondary Space Type]]</f>
        <v/>
      </c>
      <c r="N598">
        <v>1.89</v>
      </c>
      <c r="Q598">
        <v>0</v>
      </c>
      <c r="R598">
        <v>0.37</v>
      </c>
      <c r="S598">
        <v>0.2</v>
      </c>
      <c r="T598" t="s">
        <v>1947</v>
      </c>
      <c r="U598" t="s">
        <v>636</v>
      </c>
      <c r="V598" t="s">
        <v>565</v>
      </c>
      <c r="W598" t="s">
        <v>967</v>
      </c>
      <c r="X598" s="70" t="str">
        <f>SpaceTypesTable[[#This Row],[Ventilation Standard]]&amp;SpaceTypesTable[[#This Row],[Ventilation Primary Space Type]]&amp;SpaceTypesTable[[#This Row],[Ventilation Secondary Space Type]]</f>
        <v>ASHRAE 62.1-1999OfficesOffice Space</v>
      </c>
      <c r="Y598">
        <f>VLOOKUP(SpaceTypesTable[[#This Row],[Lookup]],VentilationStandardsTable[],6,FALSE)</f>
        <v>0</v>
      </c>
      <c r="Z598">
        <f>VLOOKUP(SpaceTypesTable[[#This Row],[Lookup]],VentilationStandardsTable[],5,FALSE)</f>
        <v>20</v>
      </c>
      <c r="AA598">
        <f>VLOOKUP(SpaceTypesTable[[#This Row],[Lookup]],VentilationStandardsTable[],7,FALSE)</f>
        <v>0</v>
      </c>
      <c r="AB598">
        <v>4.6500000000000004</v>
      </c>
      <c r="AC598" t="s">
        <v>1978</v>
      </c>
      <c r="AD598" t="s">
        <v>2103</v>
      </c>
      <c r="AE598">
        <v>0.22320000000000001</v>
      </c>
      <c r="AF598" t="s">
        <v>2007</v>
      </c>
      <c r="AH598" t="s">
        <v>997</v>
      </c>
      <c r="AI598" t="s">
        <v>997</v>
      </c>
      <c r="AJ598" t="s">
        <v>997</v>
      </c>
      <c r="AL598">
        <v>1</v>
      </c>
      <c r="AM598">
        <v>0</v>
      </c>
      <c r="AN598">
        <v>0.5</v>
      </c>
      <c r="AO598">
        <v>0</v>
      </c>
      <c r="AP598" t="s">
        <v>2064</v>
      </c>
      <c r="AQ598" t="s">
        <v>2032</v>
      </c>
      <c r="AR598" t="s">
        <v>2046</v>
      </c>
      <c r="AU598" t="str">
        <f>IF(SpaceTypesTable[[#This Row],[Peak Flow Rate (gal/h)]]=0,"",SpaceTypesTable[[#This Row],[Peak Flow Rate (gal/h)]]/SpaceTypesTable[[#This Row],[area (ft^2)]])</f>
        <v/>
      </c>
      <c r="BE598" t="str">
        <f t="shared" si="53"/>
        <v/>
      </c>
    </row>
    <row r="599" spans="1:57">
      <c r="A599" t="s">
        <v>456</v>
      </c>
      <c r="B599">
        <v>342</v>
      </c>
      <c r="C599" t="s">
        <v>2145</v>
      </c>
      <c r="D599" t="s">
        <v>790</v>
      </c>
      <c r="E599" t="s">
        <v>796</v>
      </c>
      <c r="F599" t="s">
        <v>750</v>
      </c>
      <c r="G599" t="s">
        <v>1032</v>
      </c>
      <c r="H599" t="s">
        <v>745</v>
      </c>
      <c r="I599" t="s">
        <v>882</v>
      </c>
      <c r="J599" t="s">
        <v>751</v>
      </c>
      <c r="K599" t="str">
        <f>SpaceTypesTable[[#This Row],[Lighting Standard]]&amp;SpaceTypesTable[[#This Row],[Lighting Primary Space Type]]&amp;SpaceTypesTable[[#This Row],[Lighting Secondary Space Type]]</f>
        <v>ASHRAE 90.1-2004Office-EnclosedGeneral</v>
      </c>
      <c r="N599">
        <f>VLOOKUP(SpaceTypesTable[[#This Row],[LookupColumn]],InteriorLightingTable[],5,FALSE)</f>
        <v>1.1000000000000001</v>
      </c>
      <c r="Q599">
        <v>0</v>
      </c>
      <c r="R599">
        <v>0.37</v>
      </c>
      <c r="S599">
        <v>0.2</v>
      </c>
      <c r="T599" t="s">
        <v>1947</v>
      </c>
      <c r="U599" t="s">
        <v>636</v>
      </c>
      <c r="V599" t="s">
        <v>565</v>
      </c>
      <c r="W599" t="s">
        <v>967</v>
      </c>
      <c r="X599" s="70" t="str">
        <f>SpaceTypesTable[[#This Row],[Ventilation Standard]]&amp;SpaceTypesTable[[#This Row],[Ventilation Primary Space Type]]&amp;SpaceTypesTable[[#This Row],[Ventilation Secondary Space Type]]</f>
        <v>ASHRAE 62.1-1999OfficesOffice Space</v>
      </c>
      <c r="Y599">
        <f>VLOOKUP(SpaceTypesTable[[#This Row],[Lookup]],VentilationStandardsTable[],6,FALSE)</f>
        <v>0</v>
      </c>
      <c r="Z599">
        <f>VLOOKUP(SpaceTypesTable[[#This Row],[Lookup]],VentilationStandardsTable[],5,FALSE)</f>
        <v>20</v>
      </c>
      <c r="AA599">
        <f>VLOOKUP(SpaceTypesTable[[#This Row],[Lookup]],VentilationStandardsTable[],7,FALSE)</f>
        <v>0</v>
      </c>
      <c r="AB599">
        <v>4.6500000000000004</v>
      </c>
      <c r="AC599" t="s">
        <v>1978</v>
      </c>
      <c r="AD599" t="s">
        <v>2103</v>
      </c>
      <c r="AE599">
        <v>5.9499999999999997E-2</v>
      </c>
      <c r="AF599" t="s">
        <v>2007</v>
      </c>
      <c r="AH599" t="s">
        <v>997</v>
      </c>
      <c r="AI599" t="s">
        <v>997</v>
      </c>
      <c r="AJ599" t="s">
        <v>997</v>
      </c>
      <c r="AL599">
        <v>1</v>
      </c>
      <c r="AM599">
        <v>0</v>
      </c>
      <c r="AN599">
        <v>0.5</v>
      </c>
      <c r="AO599">
        <v>0</v>
      </c>
      <c r="AP599" t="s">
        <v>2064</v>
      </c>
      <c r="AQ599" t="s">
        <v>2032</v>
      </c>
      <c r="AR599" t="s">
        <v>2046</v>
      </c>
      <c r="AU599" t="str">
        <f>IF(SpaceTypesTable[[#This Row],[Peak Flow Rate (gal/h)]]=0,"",SpaceTypesTable[[#This Row],[Peak Flow Rate (gal/h)]]/SpaceTypesTable[[#This Row],[area (ft^2)]])</f>
        <v/>
      </c>
      <c r="BE599" t="str">
        <f t="shared" si="53"/>
        <v/>
      </c>
    </row>
    <row r="600" spans="1:57">
      <c r="A600" t="s">
        <v>449</v>
      </c>
      <c r="B600">
        <v>524</v>
      </c>
      <c r="C600" t="s">
        <v>2146</v>
      </c>
      <c r="D600" t="s">
        <v>791</v>
      </c>
      <c r="E600" t="s">
        <v>796</v>
      </c>
      <c r="F600" t="s">
        <v>750</v>
      </c>
      <c r="G600" t="s">
        <v>1032</v>
      </c>
      <c r="H600" t="s">
        <v>987</v>
      </c>
      <c r="I600" t="s">
        <v>882</v>
      </c>
      <c r="J600" t="s">
        <v>751</v>
      </c>
      <c r="K600" t="str">
        <f>SpaceTypesTable[[#This Row],[Lighting Standard]]&amp;SpaceTypesTable[[#This Row],[Lighting Primary Space Type]]&amp;SpaceTypesTable[[#This Row],[Lighting Secondary Space Type]]</f>
        <v>ASHRAE 189.1-2009Office-EnclosedGeneral</v>
      </c>
      <c r="N600">
        <f>VLOOKUP(SpaceTypesTable[[#This Row],[LookupColumn]],InteriorLightingTable[],5,FALSE)</f>
        <v>0.9900000000000001</v>
      </c>
      <c r="Q600">
        <v>0</v>
      </c>
      <c r="R600">
        <v>0.37</v>
      </c>
      <c r="S600">
        <v>0.2</v>
      </c>
      <c r="T600" t="s">
        <v>1947</v>
      </c>
      <c r="U600" t="s">
        <v>636</v>
      </c>
      <c r="V600" t="s">
        <v>565</v>
      </c>
      <c r="W600" t="s">
        <v>967</v>
      </c>
      <c r="X600" s="70" t="str">
        <f>SpaceTypesTable[[#This Row],[Ventilation Standard]]&amp;SpaceTypesTable[[#This Row],[Ventilation Primary Space Type]]&amp;SpaceTypesTable[[#This Row],[Ventilation Secondary Space Type]]</f>
        <v>ASHRAE 62.1-1999OfficesOffice Space</v>
      </c>
      <c r="Y600">
        <f>VLOOKUP(SpaceTypesTable[[#This Row],[Lookup]],VentilationStandardsTable[],6,FALSE)</f>
        <v>0</v>
      </c>
      <c r="Z600">
        <f>VLOOKUP(SpaceTypesTable[[#This Row],[Lookup]],VentilationStandardsTable[],5,FALSE)</f>
        <v>20</v>
      </c>
      <c r="AA600">
        <f>VLOOKUP(SpaceTypesTable[[#This Row],[Lookup]],VentilationStandardsTable[],7,FALSE)</f>
        <v>0</v>
      </c>
      <c r="AB600">
        <v>4.6500000000000004</v>
      </c>
      <c r="AC600" t="s">
        <v>1978</v>
      </c>
      <c r="AD600" t="s">
        <v>2103</v>
      </c>
      <c r="AE600">
        <v>5.9499999999999997E-2</v>
      </c>
      <c r="AF600" t="s">
        <v>2007</v>
      </c>
      <c r="AH600" t="s">
        <v>997</v>
      </c>
      <c r="AI600" t="s">
        <v>997</v>
      </c>
      <c r="AJ600" t="s">
        <v>997</v>
      </c>
      <c r="AL600">
        <v>0.73</v>
      </c>
      <c r="AM600">
        <v>0</v>
      </c>
      <c r="AN600">
        <v>0.5</v>
      </c>
      <c r="AO600">
        <v>0</v>
      </c>
      <c r="AP600" t="s">
        <v>2064</v>
      </c>
      <c r="AQ600" t="s">
        <v>2032</v>
      </c>
      <c r="AR600" t="s">
        <v>2046</v>
      </c>
      <c r="AU600" t="str">
        <f>IF(SpaceTypesTable[[#This Row],[Peak Flow Rate (gal/h)]]=0,"",SpaceTypesTable[[#This Row],[Peak Flow Rate (gal/h)]]/SpaceTypesTable[[#This Row],[area (ft^2)]])</f>
        <v/>
      </c>
      <c r="BE600" t="str">
        <f t="shared" si="53"/>
        <v/>
      </c>
    </row>
    <row r="601" spans="1:57">
      <c r="A601" t="s">
        <v>473</v>
      </c>
      <c r="B601">
        <v>408</v>
      </c>
      <c r="C601" t="s">
        <v>2146</v>
      </c>
      <c r="D601" t="s">
        <v>792</v>
      </c>
      <c r="E601" t="s">
        <v>796</v>
      </c>
      <c r="F601" t="s">
        <v>750</v>
      </c>
      <c r="G601" t="s">
        <v>1032</v>
      </c>
      <c r="H601" t="s">
        <v>987</v>
      </c>
      <c r="I601" t="s">
        <v>882</v>
      </c>
      <c r="J601" t="s">
        <v>751</v>
      </c>
      <c r="K601" t="str">
        <f>SpaceTypesTable[[#This Row],[Lighting Standard]]&amp;SpaceTypesTable[[#This Row],[Lighting Primary Space Type]]&amp;SpaceTypesTable[[#This Row],[Lighting Secondary Space Type]]</f>
        <v>ASHRAE 189.1-2009Office-EnclosedGeneral</v>
      </c>
      <c r="N601">
        <f>VLOOKUP(SpaceTypesTable[[#This Row],[LookupColumn]],InteriorLightingTable[],5,FALSE)</f>
        <v>0.9900000000000001</v>
      </c>
      <c r="Q601">
        <v>0</v>
      </c>
      <c r="R601">
        <v>0.37</v>
      </c>
      <c r="S601">
        <v>0.2</v>
      </c>
      <c r="T601" t="s">
        <v>1947</v>
      </c>
      <c r="U601" t="s">
        <v>636</v>
      </c>
      <c r="V601" t="s">
        <v>565</v>
      </c>
      <c r="W601" t="s">
        <v>967</v>
      </c>
      <c r="X601" s="70" t="str">
        <f>SpaceTypesTable[[#This Row],[Ventilation Standard]]&amp;SpaceTypesTable[[#This Row],[Ventilation Primary Space Type]]&amp;SpaceTypesTable[[#This Row],[Ventilation Secondary Space Type]]</f>
        <v>ASHRAE 62.1-1999OfficesOffice Space</v>
      </c>
      <c r="Y601">
        <f>VLOOKUP(SpaceTypesTable[[#This Row],[Lookup]],VentilationStandardsTable[],6,FALSE)</f>
        <v>0</v>
      </c>
      <c r="Z601">
        <f>VLOOKUP(SpaceTypesTable[[#This Row],[Lookup]],VentilationStandardsTable[],5,FALSE)</f>
        <v>20</v>
      </c>
      <c r="AA601">
        <f>VLOOKUP(SpaceTypesTable[[#This Row],[Lookup]],VentilationStandardsTable[],7,FALSE)</f>
        <v>0</v>
      </c>
      <c r="AB601">
        <v>4.6500000000000004</v>
      </c>
      <c r="AC601" t="s">
        <v>1978</v>
      </c>
      <c r="AD601" t="s">
        <v>2103</v>
      </c>
      <c r="AE601">
        <v>4.4600000000000001E-2</v>
      </c>
      <c r="AF601" t="s">
        <v>2007</v>
      </c>
      <c r="AH601" t="s">
        <v>997</v>
      </c>
      <c r="AI601" t="s">
        <v>997</v>
      </c>
      <c r="AJ601" t="s">
        <v>997</v>
      </c>
      <c r="AL601">
        <v>0.73</v>
      </c>
      <c r="AM601">
        <v>0</v>
      </c>
      <c r="AN601">
        <v>0.5</v>
      </c>
      <c r="AO601">
        <v>0</v>
      </c>
      <c r="AP601" t="s">
        <v>2064</v>
      </c>
      <c r="AQ601" t="s">
        <v>2032</v>
      </c>
      <c r="AR601" t="s">
        <v>2046</v>
      </c>
      <c r="AU601" t="str">
        <f>IF(SpaceTypesTable[[#This Row],[Peak Flow Rate (gal/h)]]=0,"",SpaceTypesTable[[#This Row],[Peak Flow Rate (gal/h)]]/SpaceTypesTable[[#This Row],[area (ft^2)]])</f>
        <v/>
      </c>
      <c r="BE601" t="str">
        <f t="shared" si="53"/>
        <v/>
      </c>
    </row>
    <row r="602" spans="1:57">
      <c r="A602" t="s">
        <v>23</v>
      </c>
      <c r="B602">
        <v>8</v>
      </c>
      <c r="C602" t="s">
        <v>2143</v>
      </c>
      <c r="D602" t="s">
        <v>790</v>
      </c>
      <c r="E602" t="s">
        <v>796</v>
      </c>
      <c r="F602" t="s">
        <v>750</v>
      </c>
      <c r="G602" t="s">
        <v>1032</v>
      </c>
      <c r="K602" t="str">
        <f>SpaceTypesTable[[#This Row],[Lighting Standard]]&amp;SpaceTypesTable[[#This Row],[Lighting Primary Space Type]]&amp;SpaceTypesTable[[#This Row],[Lighting Secondary Space Type]]</f>
        <v/>
      </c>
      <c r="N602">
        <v>2.9</v>
      </c>
      <c r="Q602">
        <v>0</v>
      </c>
      <c r="R602">
        <v>0.37</v>
      </c>
      <c r="S602">
        <v>0.2</v>
      </c>
      <c r="T602" t="s">
        <v>1947</v>
      </c>
      <c r="U602" t="s">
        <v>636</v>
      </c>
      <c r="V602" t="s">
        <v>565</v>
      </c>
      <c r="W602" t="s">
        <v>967</v>
      </c>
      <c r="X602" s="70" t="str">
        <f>SpaceTypesTable[[#This Row],[Ventilation Standard]]&amp;SpaceTypesTable[[#This Row],[Ventilation Primary Space Type]]&amp;SpaceTypesTable[[#This Row],[Ventilation Secondary Space Type]]</f>
        <v>ASHRAE 62.1-1999OfficesOffice Space</v>
      </c>
      <c r="Y602">
        <f>VLOOKUP(SpaceTypesTable[[#This Row],[Lookup]],VentilationStandardsTable[],6,FALSE)</f>
        <v>0</v>
      </c>
      <c r="Z602">
        <f>VLOOKUP(SpaceTypesTable[[#This Row],[Lookup]],VentilationStandardsTable[],5,FALSE)</f>
        <v>20</v>
      </c>
      <c r="AA602">
        <f>VLOOKUP(SpaceTypesTable[[#This Row],[Lookup]],VentilationStandardsTable[],7,FALSE)</f>
        <v>0</v>
      </c>
      <c r="AB602">
        <v>4.6500000000000004</v>
      </c>
      <c r="AC602" t="s">
        <v>1978</v>
      </c>
      <c r="AD602" t="s">
        <v>2103</v>
      </c>
      <c r="AE602">
        <v>0.22320000000000001</v>
      </c>
      <c r="AF602" t="s">
        <v>2007</v>
      </c>
      <c r="AH602" t="s">
        <v>997</v>
      </c>
      <c r="AI602" t="s">
        <v>997</v>
      </c>
      <c r="AJ602" t="s">
        <v>997</v>
      </c>
      <c r="AL602">
        <v>1</v>
      </c>
      <c r="AM602">
        <v>0</v>
      </c>
      <c r="AN602">
        <v>0.5</v>
      </c>
      <c r="AO602">
        <v>0</v>
      </c>
      <c r="AP602" t="s">
        <v>2064</v>
      </c>
      <c r="AQ602" t="s">
        <v>2032</v>
      </c>
      <c r="AR602" t="s">
        <v>2046</v>
      </c>
      <c r="AU602" t="str">
        <f>IF(SpaceTypesTable[[#This Row],[Peak Flow Rate (gal/h)]]=0,"",SpaceTypesTable[[#This Row],[Peak Flow Rate (gal/h)]]/SpaceTypesTable[[#This Row],[area (ft^2)]])</f>
        <v/>
      </c>
      <c r="BE602" t="str">
        <f t="shared" si="53"/>
        <v/>
      </c>
    </row>
    <row r="603" spans="1:57">
      <c r="C603" t="s">
        <v>2147</v>
      </c>
      <c r="D603" t="s">
        <v>790</v>
      </c>
      <c r="E603" t="s">
        <v>796</v>
      </c>
      <c r="F603" t="s">
        <v>750</v>
      </c>
      <c r="G603" t="s">
        <v>1032</v>
      </c>
      <c r="H603" t="s">
        <v>746</v>
      </c>
      <c r="I603" t="s">
        <v>882</v>
      </c>
      <c r="J603" t="s">
        <v>751</v>
      </c>
      <c r="K603" t="str">
        <f>SpaceTypesTable[[#This Row],[Lighting Standard]]&amp;SpaceTypesTable[[#This Row],[Lighting Primary Space Type]]&amp;SpaceTypesTable[[#This Row],[Lighting Secondary Space Type]]</f>
        <v>ASHRAE 90.1-2007Office-EnclosedGeneral</v>
      </c>
      <c r="N603">
        <f>VLOOKUP(SpaceTypesTable[[#This Row],[LookupColumn]],InteriorLightingTable[],5,FALSE)</f>
        <v>1.1000000000000001</v>
      </c>
      <c r="Q603">
        <v>0</v>
      </c>
      <c r="R603">
        <v>0.37</v>
      </c>
      <c r="S603">
        <v>0.2</v>
      </c>
      <c r="T603" t="s">
        <v>1947</v>
      </c>
      <c r="U603" t="s">
        <v>637</v>
      </c>
      <c r="V603" t="s">
        <v>1863</v>
      </c>
      <c r="W603" t="s">
        <v>566</v>
      </c>
      <c r="X603" s="70" t="str">
        <f>SpaceTypesTable[[#This Row],[Ventilation Standard]]&amp;SpaceTypesTable[[#This Row],[Ventilation Primary Space Type]]&amp;SpaceTypesTable[[#This Row],[Ventilation Secondary Space Type]]</f>
        <v>ASHRAE 62.1-2004Office BuildingsOffice space</v>
      </c>
      <c r="Y603">
        <f>VLOOKUP(SpaceTypesTable[[#This Row],[Lookup]],VentilationStandardsTable[],6,FALSE)</f>
        <v>0.06</v>
      </c>
      <c r="Z603">
        <f>VLOOKUP(SpaceTypesTable[[#This Row],[Lookup]],VentilationStandardsTable[],5,FALSE)</f>
        <v>5</v>
      </c>
      <c r="AA603">
        <f>VLOOKUP(SpaceTypesTable[[#This Row],[Lookup]],VentilationStandardsTable[],7,FALSE)</f>
        <v>0</v>
      </c>
      <c r="AB603">
        <v>4.6500000000000004</v>
      </c>
      <c r="AC603" t="s">
        <v>1978</v>
      </c>
      <c r="AD603" t="s">
        <v>2103</v>
      </c>
      <c r="AE603">
        <v>4.4600000000000001E-2</v>
      </c>
      <c r="AF603" t="s">
        <v>2007</v>
      </c>
      <c r="AH603" t="s">
        <v>997</v>
      </c>
      <c r="AI603" t="s">
        <v>997</v>
      </c>
      <c r="AJ603" t="s">
        <v>997</v>
      </c>
      <c r="AL603">
        <v>0.73</v>
      </c>
      <c r="AM603">
        <v>0</v>
      </c>
      <c r="AN603">
        <v>0.5</v>
      </c>
      <c r="AO603">
        <v>0</v>
      </c>
      <c r="AP603" t="s">
        <v>2064</v>
      </c>
      <c r="AQ603" t="s">
        <v>2032</v>
      </c>
      <c r="AR603" t="s">
        <v>2046</v>
      </c>
      <c r="AU603" t="str">
        <f>IF(SpaceTypesTable[[#This Row],[Peak Flow Rate (gal/h)]]=0,"",SpaceTypesTable[[#This Row],[Peak Flow Rate (gal/h)]]/SpaceTypesTable[[#This Row],[area (ft^2)]])</f>
        <v/>
      </c>
      <c r="BE603" t="str">
        <f t="shared" si="53"/>
        <v/>
      </c>
    </row>
    <row r="604" spans="1:57">
      <c r="C604" t="s">
        <v>2147</v>
      </c>
      <c r="D604" t="s">
        <v>790</v>
      </c>
      <c r="E604" t="s">
        <v>799</v>
      </c>
      <c r="F604" t="s">
        <v>750</v>
      </c>
      <c r="G604" t="s">
        <v>1032</v>
      </c>
      <c r="H604" t="s">
        <v>746</v>
      </c>
      <c r="I604" t="s">
        <v>882</v>
      </c>
      <c r="J604" t="s">
        <v>751</v>
      </c>
      <c r="K604" t="str">
        <f>SpaceTypesTable[[#This Row],[Lighting Standard]]&amp;SpaceTypesTable[[#This Row],[Lighting Primary Space Type]]&amp;SpaceTypesTable[[#This Row],[Lighting Secondary Space Type]]</f>
        <v>ASHRAE 90.1-2007Office-EnclosedGeneral</v>
      </c>
      <c r="N604">
        <f>VLOOKUP(SpaceTypesTable[[#This Row],[LookupColumn]],InteriorLightingTable[],5,FALSE)</f>
        <v>1.1000000000000001</v>
      </c>
      <c r="Q604">
        <v>0</v>
      </c>
      <c r="R604">
        <v>0.37</v>
      </c>
      <c r="S604">
        <v>0.2</v>
      </c>
      <c r="T604" t="s">
        <v>1950</v>
      </c>
      <c r="U604" t="s">
        <v>637</v>
      </c>
      <c r="V604" t="s">
        <v>1863</v>
      </c>
      <c r="W604" t="s">
        <v>566</v>
      </c>
      <c r="X604" s="70" t="str">
        <f>SpaceTypesTable[[#This Row],[Ventilation Standard]]&amp;SpaceTypesTable[[#This Row],[Ventilation Primary Space Type]]&amp;SpaceTypesTable[[#This Row],[Ventilation Secondary Space Type]]</f>
        <v>ASHRAE 62.1-2004Office BuildingsOffice space</v>
      </c>
      <c r="Y604">
        <f>VLOOKUP(SpaceTypesTable[[#This Row],[Lookup]],VentilationStandardsTable[],6,FALSE)</f>
        <v>0.06</v>
      </c>
      <c r="Z604">
        <f>VLOOKUP(SpaceTypesTable[[#This Row],[Lookup]],VentilationStandardsTable[],5,FALSE)</f>
        <v>5</v>
      </c>
      <c r="AA604">
        <f>VLOOKUP(SpaceTypesTable[[#This Row],[Lookup]],VentilationStandardsTable[],7,FALSE)</f>
        <v>0</v>
      </c>
      <c r="AB604">
        <v>4.6500000000000004</v>
      </c>
      <c r="AC604" t="s">
        <v>1973</v>
      </c>
      <c r="AD604" t="s">
        <v>2106</v>
      </c>
      <c r="AE604">
        <v>4.4600000000000001E-2</v>
      </c>
      <c r="AF604" t="s">
        <v>2010</v>
      </c>
      <c r="AH604" t="s">
        <v>997</v>
      </c>
      <c r="AI604" t="s">
        <v>997</v>
      </c>
      <c r="AJ604" t="s">
        <v>997</v>
      </c>
      <c r="AL604">
        <v>0.73</v>
      </c>
      <c r="AM604">
        <v>0</v>
      </c>
      <c r="AN604">
        <v>0.5</v>
      </c>
      <c r="AO604">
        <v>0</v>
      </c>
      <c r="AP604" t="s">
        <v>2067</v>
      </c>
      <c r="AQ604" t="s">
        <v>2035</v>
      </c>
      <c r="AR604" t="s">
        <v>2049</v>
      </c>
      <c r="AU604" t="str">
        <f>IF(SpaceTypesTable[[#This Row],[Peak Flow Rate (gal/h)]]=0,"",SpaceTypesTable[[#This Row],[Peak Flow Rate (gal/h)]]/SpaceTypesTable[[#This Row],[area (ft^2)]])</f>
        <v/>
      </c>
      <c r="BE604" t="str">
        <f t="shared" si="53"/>
        <v/>
      </c>
    </row>
    <row r="605" spans="1:57">
      <c r="A605" t="s">
        <v>382</v>
      </c>
      <c r="B605">
        <v>443</v>
      </c>
      <c r="C605" t="s">
        <v>2144</v>
      </c>
      <c r="D605" t="s">
        <v>790</v>
      </c>
      <c r="E605" t="s">
        <v>799</v>
      </c>
      <c r="F605" t="s">
        <v>750</v>
      </c>
      <c r="G605" t="s">
        <v>1032</v>
      </c>
      <c r="K605" t="str">
        <f>SpaceTypesTable[[#This Row],[Lighting Standard]]&amp;SpaceTypesTable[[#This Row],[Lighting Primary Space Type]]&amp;SpaceTypesTable[[#This Row],[Lighting Secondary Space Type]]</f>
        <v/>
      </c>
      <c r="N605">
        <v>1.87</v>
      </c>
      <c r="Q605">
        <v>0</v>
      </c>
      <c r="R605">
        <v>0.37</v>
      </c>
      <c r="S605">
        <v>0.2</v>
      </c>
      <c r="T605" t="s">
        <v>1950</v>
      </c>
      <c r="U605" t="s">
        <v>636</v>
      </c>
      <c r="V605" t="s">
        <v>565</v>
      </c>
      <c r="W605" t="s">
        <v>967</v>
      </c>
      <c r="X605" s="70" t="str">
        <f>SpaceTypesTable[[#This Row],[Ventilation Standard]]&amp;SpaceTypesTable[[#This Row],[Ventilation Primary Space Type]]&amp;SpaceTypesTable[[#This Row],[Ventilation Secondary Space Type]]</f>
        <v>ASHRAE 62.1-1999OfficesOffice Space</v>
      </c>
      <c r="Y605">
        <f>VLOOKUP(SpaceTypesTable[[#This Row],[Lookup]],VentilationStandardsTable[],6,FALSE)</f>
        <v>0</v>
      </c>
      <c r="Z605">
        <f>VLOOKUP(SpaceTypesTable[[#This Row],[Lookup]],VentilationStandardsTable[],5,FALSE)</f>
        <v>20</v>
      </c>
      <c r="AA605">
        <f>VLOOKUP(SpaceTypesTable[[#This Row],[Lookup]],VentilationStandardsTable[],7,FALSE)</f>
        <v>0</v>
      </c>
      <c r="AB605">
        <v>4.6500000000000004</v>
      </c>
      <c r="AC605" t="s">
        <v>1973</v>
      </c>
      <c r="AD605" t="s">
        <v>2106</v>
      </c>
      <c r="AE605">
        <v>0.22320000000000001</v>
      </c>
      <c r="AF605" t="s">
        <v>2010</v>
      </c>
      <c r="AH605" t="s">
        <v>997</v>
      </c>
      <c r="AI605" t="s">
        <v>997</v>
      </c>
      <c r="AJ605" t="s">
        <v>997</v>
      </c>
      <c r="AL605">
        <v>1</v>
      </c>
      <c r="AM605">
        <v>0</v>
      </c>
      <c r="AN605">
        <v>0.5</v>
      </c>
      <c r="AO605">
        <v>0</v>
      </c>
      <c r="AP605" t="s">
        <v>2067</v>
      </c>
      <c r="AQ605" t="s">
        <v>2035</v>
      </c>
      <c r="AR605" t="s">
        <v>2049</v>
      </c>
      <c r="AU605" t="str">
        <f>IF(SpaceTypesTable[[#This Row],[Peak Flow Rate (gal/h)]]=0,"",SpaceTypesTable[[#This Row],[Peak Flow Rate (gal/h)]]/SpaceTypesTable[[#This Row],[area (ft^2)]])</f>
        <v/>
      </c>
      <c r="BE605" t="str">
        <f t="shared" si="53"/>
        <v/>
      </c>
    </row>
    <row r="606" spans="1:57">
      <c r="A606" t="s">
        <v>358</v>
      </c>
      <c r="B606">
        <v>521</v>
      </c>
      <c r="C606" t="s">
        <v>2145</v>
      </c>
      <c r="D606" t="s">
        <v>790</v>
      </c>
      <c r="E606" t="s">
        <v>799</v>
      </c>
      <c r="F606" t="s">
        <v>750</v>
      </c>
      <c r="G606" t="s">
        <v>1032</v>
      </c>
      <c r="H606" t="s">
        <v>745</v>
      </c>
      <c r="I606" t="s">
        <v>882</v>
      </c>
      <c r="J606" t="s">
        <v>751</v>
      </c>
      <c r="K606" t="str">
        <f>SpaceTypesTable[[#This Row],[Lighting Standard]]&amp;SpaceTypesTable[[#This Row],[Lighting Primary Space Type]]&amp;SpaceTypesTable[[#This Row],[Lighting Secondary Space Type]]</f>
        <v>ASHRAE 90.1-2004Office-EnclosedGeneral</v>
      </c>
      <c r="N606">
        <f>VLOOKUP(SpaceTypesTable[[#This Row],[LookupColumn]],InteriorLightingTable[],5,FALSE)</f>
        <v>1.1000000000000001</v>
      </c>
      <c r="Q606">
        <v>0</v>
      </c>
      <c r="R606">
        <v>0.37</v>
      </c>
      <c r="S606">
        <v>0.2</v>
      </c>
      <c r="T606" t="s">
        <v>1950</v>
      </c>
      <c r="U606" t="s">
        <v>636</v>
      </c>
      <c r="V606" t="s">
        <v>565</v>
      </c>
      <c r="W606" t="s">
        <v>967</v>
      </c>
      <c r="X606" s="70" t="str">
        <f>SpaceTypesTable[[#This Row],[Ventilation Standard]]&amp;SpaceTypesTable[[#This Row],[Ventilation Primary Space Type]]&amp;SpaceTypesTable[[#This Row],[Ventilation Secondary Space Type]]</f>
        <v>ASHRAE 62.1-1999OfficesOffice Space</v>
      </c>
      <c r="Y606">
        <f>VLOOKUP(SpaceTypesTable[[#This Row],[Lookup]],VentilationStandardsTable[],6,FALSE)</f>
        <v>0</v>
      </c>
      <c r="Z606">
        <f>VLOOKUP(SpaceTypesTable[[#This Row],[Lookup]],VentilationStandardsTable[],5,FALSE)</f>
        <v>20</v>
      </c>
      <c r="AA606">
        <f>VLOOKUP(SpaceTypesTable[[#This Row],[Lookup]],VentilationStandardsTable[],7,FALSE)</f>
        <v>0</v>
      </c>
      <c r="AB606">
        <v>4.6500000000000004</v>
      </c>
      <c r="AC606" t="s">
        <v>1973</v>
      </c>
      <c r="AD606" t="s">
        <v>2106</v>
      </c>
      <c r="AE606">
        <v>5.9499999999999997E-2</v>
      </c>
      <c r="AF606" t="s">
        <v>2010</v>
      </c>
      <c r="AH606" t="s">
        <v>997</v>
      </c>
      <c r="AI606" t="s">
        <v>997</v>
      </c>
      <c r="AJ606" t="s">
        <v>997</v>
      </c>
      <c r="AL606">
        <v>1</v>
      </c>
      <c r="AM606">
        <v>0</v>
      </c>
      <c r="AN606">
        <v>0.5</v>
      </c>
      <c r="AO606">
        <v>0</v>
      </c>
      <c r="AP606" t="s">
        <v>2067</v>
      </c>
      <c r="AQ606" t="s">
        <v>2035</v>
      </c>
      <c r="AR606" t="s">
        <v>2049</v>
      </c>
      <c r="BE606" t="str">
        <f t="shared" si="53"/>
        <v/>
      </c>
    </row>
    <row r="607" spans="1:57">
      <c r="A607" t="s">
        <v>389</v>
      </c>
      <c r="B607">
        <v>334</v>
      </c>
      <c r="C607" t="s">
        <v>2146</v>
      </c>
      <c r="D607" t="s">
        <v>791</v>
      </c>
      <c r="E607" t="s">
        <v>799</v>
      </c>
      <c r="F607" t="s">
        <v>750</v>
      </c>
      <c r="G607" t="s">
        <v>1032</v>
      </c>
      <c r="H607" t="s">
        <v>987</v>
      </c>
      <c r="I607" t="s">
        <v>882</v>
      </c>
      <c r="J607" t="s">
        <v>751</v>
      </c>
      <c r="K607" t="str">
        <f>SpaceTypesTable[[#This Row],[Lighting Standard]]&amp;SpaceTypesTable[[#This Row],[Lighting Primary Space Type]]&amp;SpaceTypesTable[[#This Row],[Lighting Secondary Space Type]]</f>
        <v>ASHRAE 189.1-2009Office-EnclosedGeneral</v>
      </c>
      <c r="N607">
        <f>VLOOKUP(SpaceTypesTable[[#This Row],[LookupColumn]],InteriorLightingTable[],5,FALSE)</f>
        <v>0.9900000000000001</v>
      </c>
      <c r="Q607">
        <v>0</v>
      </c>
      <c r="R607">
        <v>0.37</v>
      </c>
      <c r="S607">
        <v>0.2</v>
      </c>
      <c r="T607" t="s">
        <v>1950</v>
      </c>
      <c r="U607" t="s">
        <v>636</v>
      </c>
      <c r="V607" t="s">
        <v>565</v>
      </c>
      <c r="W607" t="s">
        <v>967</v>
      </c>
      <c r="X607" s="70" t="str">
        <f>SpaceTypesTable[[#This Row],[Ventilation Standard]]&amp;SpaceTypesTable[[#This Row],[Ventilation Primary Space Type]]&amp;SpaceTypesTable[[#This Row],[Ventilation Secondary Space Type]]</f>
        <v>ASHRAE 62.1-1999OfficesOffice Space</v>
      </c>
      <c r="Y607">
        <f>VLOOKUP(SpaceTypesTable[[#This Row],[Lookup]],VentilationStandardsTable[],6,FALSE)</f>
        <v>0</v>
      </c>
      <c r="Z607">
        <f>VLOOKUP(SpaceTypesTable[[#This Row],[Lookup]],VentilationStandardsTable[],5,FALSE)</f>
        <v>20</v>
      </c>
      <c r="AA607">
        <f>VLOOKUP(SpaceTypesTable[[#This Row],[Lookup]],VentilationStandardsTable[],7,FALSE)</f>
        <v>0</v>
      </c>
      <c r="AB607">
        <v>4.6500000000000004</v>
      </c>
      <c r="AC607" t="s">
        <v>1973</v>
      </c>
      <c r="AD607" t="s">
        <v>2106</v>
      </c>
      <c r="AE607">
        <v>5.9499999999999997E-2</v>
      </c>
      <c r="AF607" t="s">
        <v>2010</v>
      </c>
      <c r="AH607" t="s">
        <v>997</v>
      </c>
      <c r="AI607" t="s">
        <v>997</v>
      </c>
      <c r="AJ607" t="s">
        <v>997</v>
      </c>
      <c r="AL607">
        <v>0.73</v>
      </c>
      <c r="AM607">
        <v>0</v>
      </c>
      <c r="AN607">
        <v>0.5</v>
      </c>
      <c r="AO607">
        <v>0</v>
      </c>
      <c r="AP607" t="s">
        <v>2067</v>
      </c>
      <c r="AQ607" t="s">
        <v>2035</v>
      </c>
      <c r="AR607" t="s">
        <v>2049</v>
      </c>
      <c r="AU607" t="str">
        <f>IF(SpaceTypesTable[[#This Row],[Peak Flow Rate (gal/h)]]=0,"",SpaceTypesTable[[#This Row],[Peak Flow Rate (gal/h)]]/SpaceTypesTable[[#This Row],[area (ft^2)]])</f>
        <v/>
      </c>
      <c r="BE607" t="str">
        <f t="shared" si="53"/>
        <v/>
      </c>
    </row>
    <row r="608" spans="1:57">
      <c r="A608" t="s">
        <v>150</v>
      </c>
      <c r="B608">
        <v>469</v>
      </c>
      <c r="C608" t="s">
        <v>2146</v>
      </c>
      <c r="D608" t="s">
        <v>792</v>
      </c>
      <c r="E608" t="s">
        <v>799</v>
      </c>
      <c r="F608" t="s">
        <v>750</v>
      </c>
      <c r="G608" t="s">
        <v>1032</v>
      </c>
      <c r="H608" t="s">
        <v>987</v>
      </c>
      <c r="I608" t="s">
        <v>882</v>
      </c>
      <c r="J608" t="s">
        <v>751</v>
      </c>
      <c r="K608" t="str">
        <f>SpaceTypesTable[[#This Row],[Lighting Standard]]&amp;SpaceTypesTable[[#This Row],[Lighting Primary Space Type]]&amp;SpaceTypesTable[[#This Row],[Lighting Secondary Space Type]]</f>
        <v>ASHRAE 189.1-2009Office-EnclosedGeneral</v>
      </c>
      <c r="N608">
        <f>VLOOKUP(SpaceTypesTable[[#This Row],[LookupColumn]],InteriorLightingTable[],5,FALSE)</f>
        <v>0.9900000000000001</v>
      </c>
      <c r="Q608">
        <v>0</v>
      </c>
      <c r="R608">
        <v>0.37</v>
      </c>
      <c r="S608">
        <v>0.2</v>
      </c>
      <c r="T608" t="s">
        <v>1950</v>
      </c>
      <c r="U608" t="s">
        <v>636</v>
      </c>
      <c r="V608" t="s">
        <v>565</v>
      </c>
      <c r="W608" t="s">
        <v>967</v>
      </c>
      <c r="X608" s="70" t="str">
        <f>SpaceTypesTable[[#This Row],[Ventilation Standard]]&amp;SpaceTypesTable[[#This Row],[Ventilation Primary Space Type]]&amp;SpaceTypesTable[[#This Row],[Ventilation Secondary Space Type]]</f>
        <v>ASHRAE 62.1-1999OfficesOffice Space</v>
      </c>
      <c r="Y608">
        <f>VLOOKUP(SpaceTypesTable[[#This Row],[Lookup]],VentilationStandardsTable[],6,FALSE)</f>
        <v>0</v>
      </c>
      <c r="Z608">
        <f>VLOOKUP(SpaceTypesTable[[#This Row],[Lookup]],VentilationStandardsTable[],5,FALSE)</f>
        <v>20</v>
      </c>
      <c r="AA608">
        <f>VLOOKUP(SpaceTypesTable[[#This Row],[Lookup]],VentilationStandardsTable[],7,FALSE)</f>
        <v>0</v>
      </c>
      <c r="AB608">
        <v>4.6500000000000004</v>
      </c>
      <c r="AC608" t="s">
        <v>1973</v>
      </c>
      <c r="AD608" t="s">
        <v>2106</v>
      </c>
      <c r="AE608">
        <v>4.4600000000000001E-2</v>
      </c>
      <c r="AF608" t="s">
        <v>2010</v>
      </c>
      <c r="AH608" t="s">
        <v>997</v>
      </c>
      <c r="AI608" t="s">
        <v>997</v>
      </c>
      <c r="AJ608" t="s">
        <v>997</v>
      </c>
      <c r="AL608">
        <v>0.73</v>
      </c>
      <c r="AM608">
        <v>0</v>
      </c>
      <c r="AN608">
        <v>0.5</v>
      </c>
      <c r="AO608">
        <v>0</v>
      </c>
      <c r="AP608" t="s">
        <v>2067</v>
      </c>
      <c r="AQ608" t="s">
        <v>2035</v>
      </c>
      <c r="AR608" t="s">
        <v>2049</v>
      </c>
      <c r="AU608" t="str">
        <f>IF(SpaceTypesTable[[#This Row],[Peak Flow Rate (gal/h)]]=0,"",SpaceTypesTable[[#This Row],[Peak Flow Rate (gal/h)]]/SpaceTypesTable[[#This Row],[area (ft^2)]])</f>
        <v/>
      </c>
      <c r="BE608" t="str">
        <f t="shared" si="53"/>
        <v/>
      </c>
    </row>
    <row r="609" spans="1:57">
      <c r="A609" t="s">
        <v>505</v>
      </c>
      <c r="B609">
        <v>336</v>
      </c>
      <c r="C609" t="s">
        <v>2143</v>
      </c>
      <c r="D609" t="s">
        <v>790</v>
      </c>
      <c r="E609" t="s">
        <v>799</v>
      </c>
      <c r="F609" t="s">
        <v>750</v>
      </c>
      <c r="G609" t="s">
        <v>1032</v>
      </c>
      <c r="K609" t="str">
        <f>SpaceTypesTable[[#This Row],[Lighting Standard]]&amp;SpaceTypesTable[[#This Row],[Lighting Primary Space Type]]&amp;SpaceTypesTable[[#This Row],[Lighting Secondary Space Type]]</f>
        <v/>
      </c>
      <c r="N609">
        <v>2.9000000000000004</v>
      </c>
      <c r="Q609">
        <v>0</v>
      </c>
      <c r="R609">
        <v>0.37</v>
      </c>
      <c r="S609">
        <v>0.2</v>
      </c>
      <c r="T609" t="s">
        <v>1950</v>
      </c>
      <c r="U609" t="s">
        <v>636</v>
      </c>
      <c r="V609" t="s">
        <v>565</v>
      </c>
      <c r="W609" t="s">
        <v>967</v>
      </c>
      <c r="X609" s="70" t="str">
        <f>SpaceTypesTable[[#This Row],[Ventilation Standard]]&amp;SpaceTypesTable[[#This Row],[Ventilation Primary Space Type]]&amp;SpaceTypesTable[[#This Row],[Ventilation Secondary Space Type]]</f>
        <v>ASHRAE 62.1-1999OfficesOffice Space</v>
      </c>
      <c r="Y609">
        <f>VLOOKUP(SpaceTypesTable[[#This Row],[Lookup]],VentilationStandardsTable[],6,FALSE)</f>
        <v>0</v>
      </c>
      <c r="Z609">
        <f>VLOOKUP(SpaceTypesTable[[#This Row],[Lookup]],VentilationStandardsTable[],5,FALSE)</f>
        <v>20</v>
      </c>
      <c r="AA609">
        <f>VLOOKUP(SpaceTypesTable[[#This Row],[Lookup]],VentilationStandardsTable[],7,FALSE)</f>
        <v>0</v>
      </c>
      <c r="AB609">
        <v>4.6500000000000004</v>
      </c>
      <c r="AC609" t="s">
        <v>1973</v>
      </c>
      <c r="AD609" t="s">
        <v>2106</v>
      </c>
      <c r="AE609">
        <v>0.22320000000000001</v>
      </c>
      <c r="AF609" t="s">
        <v>2010</v>
      </c>
      <c r="AH609" t="s">
        <v>997</v>
      </c>
      <c r="AI609" t="s">
        <v>997</v>
      </c>
      <c r="AJ609" t="s">
        <v>997</v>
      </c>
      <c r="AL609">
        <v>1</v>
      </c>
      <c r="AM609">
        <v>0</v>
      </c>
      <c r="AN609">
        <v>0.5</v>
      </c>
      <c r="AO609">
        <v>0</v>
      </c>
      <c r="AP609" t="s">
        <v>2067</v>
      </c>
      <c r="AQ609" t="s">
        <v>2035</v>
      </c>
      <c r="AR609" t="s">
        <v>2049</v>
      </c>
      <c r="AU609" t="str">
        <f>IF(SpaceTypesTable[[#This Row],[Peak Flow Rate (gal/h)]]=0,"",SpaceTypesTable[[#This Row],[Peak Flow Rate (gal/h)]]/SpaceTypesTable[[#This Row],[area (ft^2)]])</f>
        <v/>
      </c>
      <c r="BE609" t="str">
        <f t="shared" si="53"/>
        <v/>
      </c>
    </row>
    <row r="610" spans="1:57">
      <c r="C610" t="s">
        <v>2147</v>
      </c>
      <c r="D610" t="s">
        <v>790</v>
      </c>
      <c r="E610" t="s">
        <v>794</v>
      </c>
      <c r="F610" t="s">
        <v>750</v>
      </c>
      <c r="G610" t="s">
        <v>1032</v>
      </c>
      <c r="H610" t="s">
        <v>746</v>
      </c>
      <c r="I610" t="s">
        <v>882</v>
      </c>
      <c r="J610" t="s">
        <v>751</v>
      </c>
      <c r="K610" t="str">
        <f>SpaceTypesTable[[#This Row],[Lighting Standard]]&amp;SpaceTypesTable[[#This Row],[Lighting Primary Space Type]]&amp;SpaceTypesTable[[#This Row],[Lighting Secondary Space Type]]</f>
        <v>ASHRAE 90.1-2007Office-EnclosedGeneral</v>
      </c>
      <c r="N610">
        <f>VLOOKUP(SpaceTypesTable[[#This Row],[LookupColumn]],InteriorLightingTable[],5,FALSE)</f>
        <v>1.1000000000000001</v>
      </c>
      <c r="Q610">
        <v>0</v>
      </c>
      <c r="R610">
        <v>0.7</v>
      </c>
      <c r="S610">
        <v>0.2</v>
      </c>
      <c r="T610" t="s">
        <v>1956</v>
      </c>
      <c r="U610" t="s">
        <v>637</v>
      </c>
      <c r="V610" t="s">
        <v>1863</v>
      </c>
      <c r="W610" t="s">
        <v>566</v>
      </c>
      <c r="X610" s="70" t="str">
        <f>SpaceTypesTable[[#This Row],[Ventilation Standard]]&amp;SpaceTypesTable[[#This Row],[Ventilation Primary Space Type]]&amp;SpaceTypesTable[[#This Row],[Ventilation Secondary Space Type]]</f>
        <v>ASHRAE 62.1-2004Office BuildingsOffice space</v>
      </c>
      <c r="Y610">
        <f>VLOOKUP(SpaceTypesTable[[#This Row],[Lookup]],VentilationStandardsTable[],6,FALSE)</f>
        <v>0.06</v>
      </c>
      <c r="Z610">
        <f>VLOOKUP(SpaceTypesTable[[#This Row],[Lookup]],VentilationStandardsTable[],5,FALSE)</f>
        <v>5</v>
      </c>
      <c r="AA610">
        <f>VLOOKUP(SpaceTypesTable[[#This Row],[Lookup]],VentilationStandardsTable[],7,FALSE)</f>
        <v>0</v>
      </c>
      <c r="AB610">
        <v>7.14</v>
      </c>
      <c r="AC610" t="s">
        <v>1967</v>
      </c>
      <c r="AD610" t="s">
        <v>2107</v>
      </c>
      <c r="AE610">
        <v>4.4600000000000001E-2</v>
      </c>
      <c r="AF610" t="s">
        <v>2011</v>
      </c>
      <c r="AH610" t="s">
        <v>997</v>
      </c>
      <c r="AI610" t="s">
        <v>997</v>
      </c>
      <c r="AJ610" t="s">
        <v>997</v>
      </c>
      <c r="AL610">
        <v>0.61</v>
      </c>
      <c r="AM610">
        <v>0</v>
      </c>
      <c r="AN610">
        <v>0.5</v>
      </c>
      <c r="AO610">
        <v>0</v>
      </c>
      <c r="AP610" t="s">
        <v>2082</v>
      </c>
      <c r="AQ610" t="s">
        <v>2036</v>
      </c>
      <c r="AR610" t="s">
        <v>2050</v>
      </c>
      <c r="AU610" t="str">
        <f>IF(SpaceTypesTable[[#This Row],[Peak Flow Rate (gal/h)]]=0,"",SpaceTypesTable[[#This Row],[Peak Flow Rate (gal/h)]]/SpaceTypesTable[[#This Row],[area (ft^2)]])</f>
        <v/>
      </c>
      <c r="BE610" t="str">
        <f t="shared" si="53"/>
        <v/>
      </c>
    </row>
    <row r="611" spans="1:57">
      <c r="A611" t="s">
        <v>33</v>
      </c>
      <c r="B611">
        <v>21</v>
      </c>
      <c r="C611" t="s">
        <v>2144</v>
      </c>
      <c r="D611" t="s">
        <v>790</v>
      </c>
      <c r="E611" t="s">
        <v>794</v>
      </c>
      <c r="F611" t="s">
        <v>750</v>
      </c>
      <c r="G611" t="s">
        <v>1032</v>
      </c>
      <c r="K611" t="str">
        <f>SpaceTypesTable[[#This Row],[Lighting Standard]]&amp;SpaceTypesTable[[#This Row],[Lighting Primary Space Type]]&amp;SpaceTypesTable[[#This Row],[Lighting Secondary Space Type]]</f>
        <v/>
      </c>
      <c r="N611">
        <v>2.0099999999999998</v>
      </c>
      <c r="Q611">
        <v>0</v>
      </c>
      <c r="R611">
        <v>0.7</v>
      </c>
      <c r="S611">
        <v>0.2</v>
      </c>
      <c r="T611" t="s">
        <v>1956</v>
      </c>
      <c r="U611" t="s">
        <v>636</v>
      </c>
      <c r="V611" t="s">
        <v>565</v>
      </c>
      <c r="W611" t="s">
        <v>967</v>
      </c>
      <c r="X611" s="70" t="str">
        <f>SpaceTypesTable[[#This Row],[Ventilation Standard]]&amp;SpaceTypesTable[[#This Row],[Ventilation Primary Space Type]]&amp;SpaceTypesTable[[#This Row],[Ventilation Secondary Space Type]]</f>
        <v>ASHRAE 62.1-1999OfficesOffice Space</v>
      </c>
      <c r="Y611">
        <f>VLOOKUP(SpaceTypesTable[[#This Row],[Lookup]],VentilationStandardsTable[],6,FALSE)</f>
        <v>0</v>
      </c>
      <c r="Z611">
        <f>VLOOKUP(SpaceTypesTable[[#This Row],[Lookup]],VentilationStandardsTable[],5,FALSE)</f>
        <v>20</v>
      </c>
      <c r="AA611">
        <f>VLOOKUP(SpaceTypesTable[[#This Row],[Lookup]],VentilationStandardsTable[],7,FALSE)</f>
        <v>0</v>
      </c>
      <c r="AB611">
        <v>7.14</v>
      </c>
      <c r="AC611" t="s">
        <v>1967</v>
      </c>
      <c r="AD611" t="s">
        <v>2107</v>
      </c>
      <c r="AE611">
        <v>0.22320000000000001</v>
      </c>
      <c r="AF611" t="s">
        <v>2011</v>
      </c>
      <c r="AH611" t="s">
        <v>997</v>
      </c>
      <c r="AI611" t="s">
        <v>997</v>
      </c>
      <c r="AJ611" t="s">
        <v>997</v>
      </c>
      <c r="AL611">
        <v>1.2</v>
      </c>
      <c r="AM611">
        <v>0</v>
      </c>
      <c r="AN611">
        <v>0.5</v>
      </c>
      <c r="AO611">
        <v>0</v>
      </c>
      <c r="AP611" t="s">
        <v>2082</v>
      </c>
      <c r="AQ611" t="s">
        <v>2036</v>
      </c>
      <c r="AR611" t="s">
        <v>2050</v>
      </c>
      <c r="AU611" t="str">
        <f>IF(SpaceTypesTable[[#This Row],[Peak Flow Rate (gal/h)]]=0,"",SpaceTypesTable[[#This Row],[Peak Flow Rate (gal/h)]]/SpaceTypesTable[[#This Row],[area (ft^2)]])</f>
        <v/>
      </c>
      <c r="BE611" t="str">
        <f t="shared" si="53"/>
        <v/>
      </c>
    </row>
    <row r="612" spans="1:57">
      <c r="A612" t="s">
        <v>495</v>
      </c>
      <c r="B612">
        <v>93</v>
      </c>
      <c r="C612" t="s">
        <v>2145</v>
      </c>
      <c r="D612" t="s">
        <v>790</v>
      </c>
      <c r="E612" t="s">
        <v>794</v>
      </c>
      <c r="F612" t="s">
        <v>750</v>
      </c>
      <c r="G612" t="s">
        <v>1032</v>
      </c>
      <c r="H612" t="s">
        <v>745</v>
      </c>
      <c r="I612" t="s">
        <v>882</v>
      </c>
      <c r="J612" t="s">
        <v>751</v>
      </c>
      <c r="K612" t="str">
        <f>SpaceTypesTable[[#This Row],[Lighting Standard]]&amp;SpaceTypesTable[[#This Row],[Lighting Primary Space Type]]&amp;SpaceTypesTable[[#This Row],[Lighting Secondary Space Type]]</f>
        <v>ASHRAE 90.1-2004Office-EnclosedGeneral</v>
      </c>
      <c r="N612">
        <f>VLOOKUP(SpaceTypesTable[[#This Row],[LookupColumn]],InteriorLightingTable[],5,FALSE)</f>
        <v>1.1000000000000001</v>
      </c>
      <c r="Q612">
        <v>0</v>
      </c>
      <c r="R612">
        <v>0.7</v>
      </c>
      <c r="S612">
        <v>0.2</v>
      </c>
      <c r="T612" t="s">
        <v>1956</v>
      </c>
      <c r="U612" t="s">
        <v>636</v>
      </c>
      <c r="V612" t="s">
        <v>565</v>
      </c>
      <c r="W612" t="s">
        <v>967</v>
      </c>
      <c r="X612" s="70" t="str">
        <f>SpaceTypesTable[[#This Row],[Ventilation Standard]]&amp;SpaceTypesTable[[#This Row],[Ventilation Primary Space Type]]&amp;SpaceTypesTable[[#This Row],[Ventilation Secondary Space Type]]</f>
        <v>ASHRAE 62.1-1999OfficesOffice Space</v>
      </c>
      <c r="Y612">
        <f>VLOOKUP(SpaceTypesTable[[#This Row],[Lookup]],VentilationStandardsTable[],6,FALSE)</f>
        <v>0</v>
      </c>
      <c r="Z612">
        <f>VLOOKUP(SpaceTypesTable[[#This Row],[Lookup]],VentilationStandardsTable[],5,FALSE)</f>
        <v>20</v>
      </c>
      <c r="AA612">
        <f>VLOOKUP(SpaceTypesTable[[#This Row],[Lookup]],VentilationStandardsTable[],7,FALSE)</f>
        <v>0</v>
      </c>
      <c r="AB612">
        <v>7.14</v>
      </c>
      <c r="AC612" t="s">
        <v>1967</v>
      </c>
      <c r="AD612" t="s">
        <v>2107</v>
      </c>
      <c r="AE612">
        <v>5.9499999999999997E-2</v>
      </c>
      <c r="AF612" t="s">
        <v>2011</v>
      </c>
      <c r="AH612" t="s">
        <v>997</v>
      </c>
      <c r="AI612" t="s">
        <v>997</v>
      </c>
      <c r="AJ612" t="s">
        <v>997</v>
      </c>
      <c r="AL612">
        <v>1.2</v>
      </c>
      <c r="AM612">
        <v>0</v>
      </c>
      <c r="AN612">
        <v>0.5</v>
      </c>
      <c r="AO612">
        <v>0</v>
      </c>
      <c r="AP612" t="s">
        <v>2082</v>
      </c>
      <c r="AQ612" t="s">
        <v>2036</v>
      </c>
      <c r="AR612" t="s">
        <v>2050</v>
      </c>
      <c r="AU612" t="str">
        <f>IF(SpaceTypesTable[[#This Row],[Peak Flow Rate (gal/h)]]=0,"",SpaceTypesTable[[#This Row],[Peak Flow Rate (gal/h)]]/SpaceTypesTable[[#This Row],[area (ft^2)]])</f>
        <v/>
      </c>
      <c r="BE612" t="str">
        <f t="shared" si="53"/>
        <v/>
      </c>
    </row>
    <row r="613" spans="1:57">
      <c r="A613" t="s">
        <v>249</v>
      </c>
      <c r="B613">
        <v>381</v>
      </c>
      <c r="C613" t="s">
        <v>2146</v>
      </c>
      <c r="D613" t="s">
        <v>791</v>
      </c>
      <c r="E613" t="s">
        <v>794</v>
      </c>
      <c r="F613" t="s">
        <v>750</v>
      </c>
      <c r="G613" t="s">
        <v>1032</v>
      </c>
      <c r="H613" t="s">
        <v>987</v>
      </c>
      <c r="I613" t="s">
        <v>882</v>
      </c>
      <c r="J613" t="s">
        <v>751</v>
      </c>
      <c r="K613" t="str">
        <f>SpaceTypesTable[[#This Row],[Lighting Standard]]&amp;SpaceTypesTable[[#This Row],[Lighting Primary Space Type]]&amp;SpaceTypesTable[[#This Row],[Lighting Secondary Space Type]]</f>
        <v>ASHRAE 189.1-2009Office-EnclosedGeneral</v>
      </c>
      <c r="N613">
        <f>VLOOKUP(SpaceTypesTable[[#This Row],[LookupColumn]],InteriorLightingTable[],5,FALSE)</f>
        <v>0.9900000000000001</v>
      </c>
      <c r="Q613">
        <v>0</v>
      </c>
      <c r="R613">
        <v>0.7</v>
      </c>
      <c r="S613">
        <v>0.2</v>
      </c>
      <c r="T613" t="s">
        <v>1956</v>
      </c>
      <c r="U613" t="s">
        <v>636</v>
      </c>
      <c r="V613" t="s">
        <v>565</v>
      </c>
      <c r="W613" t="s">
        <v>967</v>
      </c>
      <c r="X613" s="70" t="str">
        <f>SpaceTypesTable[[#This Row],[Ventilation Standard]]&amp;SpaceTypesTable[[#This Row],[Ventilation Primary Space Type]]&amp;SpaceTypesTable[[#This Row],[Ventilation Secondary Space Type]]</f>
        <v>ASHRAE 62.1-1999OfficesOffice Space</v>
      </c>
      <c r="Y613">
        <f>VLOOKUP(SpaceTypesTable[[#This Row],[Lookup]],VentilationStandardsTable[],6,FALSE)</f>
        <v>0</v>
      </c>
      <c r="Z613">
        <f>VLOOKUP(SpaceTypesTable[[#This Row],[Lookup]],VentilationStandardsTable[],5,FALSE)</f>
        <v>20</v>
      </c>
      <c r="AA613">
        <f>VLOOKUP(SpaceTypesTable[[#This Row],[Lookup]],VentilationStandardsTable[],7,FALSE)</f>
        <v>0</v>
      </c>
      <c r="AB613">
        <v>7.14</v>
      </c>
      <c r="AC613" t="s">
        <v>1967</v>
      </c>
      <c r="AD613" t="s">
        <v>2107</v>
      </c>
      <c r="AE613">
        <v>5.9499999999999997E-2</v>
      </c>
      <c r="AF613" t="s">
        <v>2011</v>
      </c>
      <c r="AH613" t="s">
        <v>997</v>
      </c>
      <c r="AI613" t="s">
        <v>997</v>
      </c>
      <c r="AJ613" t="s">
        <v>997</v>
      </c>
      <c r="AL613">
        <v>0.61</v>
      </c>
      <c r="AM613">
        <v>0</v>
      </c>
      <c r="AN613">
        <v>0.5</v>
      </c>
      <c r="AO613">
        <v>0</v>
      </c>
      <c r="AP613" t="s">
        <v>2082</v>
      </c>
      <c r="AQ613" t="s">
        <v>2036</v>
      </c>
      <c r="AR613" t="s">
        <v>2050</v>
      </c>
      <c r="AU613" t="str">
        <f>IF(SpaceTypesTable[[#This Row],[Peak Flow Rate (gal/h)]]=0,"",SpaceTypesTable[[#This Row],[Peak Flow Rate (gal/h)]]/SpaceTypesTable[[#This Row],[area (ft^2)]])</f>
        <v/>
      </c>
      <c r="BE613" t="str">
        <f t="shared" si="53"/>
        <v/>
      </c>
    </row>
    <row r="614" spans="1:57">
      <c r="A614" t="s">
        <v>178</v>
      </c>
      <c r="B614">
        <v>491</v>
      </c>
      <c r="C614" t="s">
        <v>2146</v>
      </c>
      <c r="D614" t="s">
        <v>792</v>
      </c>
      <c r="E614" t="s">
        <v>794</v>
      </c>
      <c r="F614" t="s">
        <v>750</v>
      </c>
      <c r="G614" t="s">
        <v>1032</v>
      </c>
      <c r="H614" t="s">
        <v>987</v>
      </c>
      <c r="I614" t="s">
        <v>882</v>
      </c>
      <c r="J614" t="s">
        <v>751</v>
      </c>
      <c r="K614" t="str">
        <f>SpaceTypesTable[[#This Row],[Lighting Standard]]&amp;SpaceTypesTable[[#This Row],[Lighting Primary Space Type]]&amp;SpaceTypesTable[[#This Row],[Lighting Secondary Space Type]]</f>
        <v>ASHRAE 189.1-2009Office-EnclosedGeneral</v>
      </c>
      <c r="N614">
        <f>VLOOKUP(SpaceTypesTable[[#This Row],[LookupColumn]],InteriorLightingTable[],5,FALSE)</f>
        <v>0.9900000000000001</v>
      </c>
      <c r="Q614">
        <v>0</v>
      </c>
      <c r="R614">
        <v>0.7</v>
      </c>
      <c r="S614">
        <v>0.2</v>
      </c>
      <c r="T614" t="s">
        <v>1956</v>
      </c>
      <c r="U614" t="s">
        <v>636</v>
      </c>
      <c r="V614" t="s">
        <v>565</v>
      </c>
      <c r="W614" t="s">
        <v>967</v>
      </c>
      <c r="X614" s="70" t="str">
        <f>SpaceTypesTable[[#This Row],[Ventilation Standard]]&amp;SpaceTypesTable[[#This Row],[Ventilation Primary Space Type]]&amp;SpaceTypesTable[[#This Row],[Ventilation Secondary Space Type]]</f>
        <v>ASHRAE 62.1-1999OfficesOffice Space</v>
      </c>
      <c r="Y614">
        <f>VLOOKUP(SpaceTypesTable[[#This Row],[Lookup]],VentilationStandardsTable[],6,FALSE)</f>
        <v>0</v>
      </c>
      <c r="Z614">
        <f>VLOOKUP(SpaceTypesTable[[#This Row],[Lookup]],VentilationStandardsTable[],5,FALSE)</f>
        <v>20</v>
      </c>
      <c r="AA614">
        <f>VLOOKUP(SpaceTypesTable[[#This Row],[Lookup]],VentilationStandardsTable[],7,FALSE)</f>
        <v>0</v>
      </c>
      <c r="AB614">
        <v>7.14</v>
      </c>
      <c r="AC614" t="s">
        <v>1967</v>
      </c>
      <c r="AD614" t="s">
        <v>2107</v>
      </c>
      <c r="AE614">
        <v>4.4600000000000001E-2</v>
      </c>
      <c r="AF614" t="s">
        <v>2011</v>
      </c>
      <c r="AH614" t="s">
        <v>997</v>
      </c>
      <c r="AI614" t="s">
        <v>997</v>
      </c>
      <c r="AJ614" t="s">
        <v>997</v>
      </c>
      <c r="AL614">
        <v>0.61</v>
      </c>
      <c r="AM614">
        <v>0</v>
      </c>
      <c r="AN614">
        <v>0.5</v>
      </c>
      <c r="AO614">
        <v>0</v>
      </c>
      <c r="AP614" t="s">
        <v>2082</v>
      </c>
      <c r="AQ614" t="s">
        <v>2036</v>
      </c>
      <c r="AR614" t="s">
        <v>2050</v>
      </c>
      <c r="AU614" t="str">
        <f>IF(SpaceTypesTable[[#This Row],[Peak Flow Rate (gal/h)]]=0,"",SpaceTypesTable[[#This Row],[Peak Flow Rate (gal/h)]]/SpaceTypesTable[[#This Row],[area (ft^2)]])</f>
        <v/>
      </c>
      <c r="BE614" t="str">
        <f t="shared" si="53"/>
        <v/>
      </c>
    </row>
    <row r="615" spans="1:57">
      <c r="A615" t="s">
        <v>148</v>
      </c>
      <c r="B615">
        <v>186</v>
      </c>
      <c r="C615" t="s">
        <v>2143</v>
      </c>
      <c r="D615" t="s">
        <v>790</v>
      </c>
      <c r="E615" t="s">
        <v>794</v>
      </c>
      <c r="F615" t="s">
        <v>750</v>
      </c>
      <c r="G615" t="s">
        <v>1032</v>
      </c>
      <c r="K615" t="str">
        <f>SpaceTypesTable[[#This Row],[Lighting Standard]]&amp;SpaceTypesTable[[#This Row],[Lighting Primary Space Type]]&amp;SpaceTypesTable[[#This Row],[Lighting Secondary Space Type]]</f>
        <v/>
      </c>
      <c r="N615">
        <v>2.0099999999999998</v>
      </c>
      <c r="Q615">
        <v>0</v>
      </c>
      <c r="R615">
        <v>0.7</v>
      </c>
      <c r="S615">
        <v>0.2</v>
      </c>
      <c r="T615" t="s">
        <v>1956</v>
      </c>
      <c r="U615" t="s">
        <v>636</v>
      </c>
      <c r="V615" t="s">
        <v>565</v>
      </c>
      <c r="W615" t="s">
        <v>967</v>
      </c>
      <c r="X615" s="70" t="str">
        <f>SpaceTypesTable[[#This Row],[Ventilation Standard]]&amp;SpaceTypesTable[[#This Row],[Ventilation Primary Space Type]]&amp;SpaceTypesTable[[#This Row],[Ventilation Secondary Space Type]]</f>
        <v>ASHRAE 62.1-1999OfficesOffice Space</v>
      </c>
      <c r="Y615">
        <f>VLOOKUP(SpaceTypesTable[[#This Row],[Lookup]],VentilationStandardsTable[],6,FALSE)</f>
        <v>0</v>
      </c>
      <c r="Z615">
        <f>VLOOKUP(SpaceTypesTable[[#This Row],[Lookup]],VentilationStandardsTable[],5,FALSE)</f>
        <v>20</v>
      </c>
      <c r="AA615">
        <f>VLOOKUP(SpaceTypesTable[[#This Row],[Lookup]],VentilationStandardsTable[],7,FALSE)</f>
        <v>0</v>
      </c>
      <c r="AB615">
        <v>7.14</v>
      </c>
      <c r="AC615" t="s">
        <v>1967</v>
      </c>
      <c r="AD615" t="s">
        <v>2107</v>
      </c>
      <c r="AE615">
        <v>0.22320000000000001</v>
      </c>
      <c r="AF615" t="s">
        <v>2011</v>
      </c>
      <c r="AH615" t="s">
        <v>997</v>
      </c>
      <c r="AI615" t="s">
        <v>997</v>
      </c>
      <c r="AJ615" t="s">
        <v>997</v>
      </c>
      <c r="AL615">
        <v>1.2</v>
      </c>
      <c r="AM615">
        <v>0</v>
      </c>
      <c r="AN615">
        <v>0.5</v>
      </c>
      <c r="AO615">
        <v>0</v>
      </c>
      <c r="AP615" t="s">
        <v>2082</v>
      </c>
      <c r="AQ615" t="s">
        <v>2036</v>
      </c>
      <c r="AR615" t="s">
        <v>2050</v>
      </c>
      <c r="AU615" t="str">
        <f>IF(SpaceTypesTable[[#This Row],[Peak Flow Rate (gal/h)]]=0,"",SpaceTypesTable[[#This Row],[Peak Flow Rate (gal/h)]]/SpaceTypesTable[[#This Row],[area (ft^2)]])</f>
        <v/>
      </c>
      <c r="BE615" t="str">
        <f t="shared" si="53"/>
        <v/>
      </c>
    </row>
    <row r="616" spans="1:57">
      <c r="C616" t="s">
        <v>2147</v>
      </c>
      <c r="D616" t="s">
        <v>790</v>
      </c>
      <c r="E616" t="s">
        <v>795</v>
      </c>
      <c r="F616" t="s">
        <v>750</v>
      </c>
      <c r="G616" t="s">
        <v>1032</v>
      </c>
      <c r="H616" t="s">
        <v>746</v>
      </c>
      <c r="I616" t="s">
        <v>882</v>
      </c>
      <c r="J616" t="s">
        <v>751</v>
      </c>
      <c r="K616" t="str">
        <f>SpaceTypesTable[[#This Row],[Lighting Standard]]&amp;SpaceTypesTable[[#This Row],[Lighting Primary Space Type]]&amp;SpaceTypesTable[[#This Row],[Lighting Secondary Space Type]]</f>
        <v>ASHRAE 90.1-2007Office-EnclosedGeneral</v>
      </c>
      <c r="N616">
        <f>VLOOKUP(SpaceTypesTable[[#This Row],[LookupColumn]],InteriorLightingTable[],5,FALSE)</f>
        <v>1.1000000000000001</v>
      </c>
      <c r="Q616">
        <v>0</v>
      </c>
      <c r="R616">
        <v>0.7</v>
      </c>
      <c r="S616">
        <v>0.2</v>
      </c>
      <c r="T616" t="s">
        <v>1960</v>
      </c>
      <c r="U616" t="s">
        <v>637</v>
      </c>
      <c r="V616" t="s">
        <v>1863</v>
      </c>
      <c r="W616" t="s">
        <v>566</v>
      </c>
      <c r="X616" s="70" t="str">
        <f>SpaceTypesTable[[#This Row],[Ventilation Standard]]&amp;SpaceTypesTable[[#This Row],[Ventilation Primary Space Type]]&amp;SpaceTypesTable[[#This Row],[Ventilation Secondary Space Type]]</f>
        <v>ASHRAE 62.1-2004Office BuildingsOffice space</v>
      </c>
      <c r="Y616">
        <f>VLOOKUP(SpaceTypesTable[[#This Row],[Lookup]],VentilationStandardsTable[],6,FALSE)</f>
        <v>0.06</v>
      </c>
      <c r="Z616">
        <f>VLOOKUP(SpaceTypesTable[[#This Row],[Lookup]],VentilationStandardsTable[],5,FALSE)</f>
        <v>5</v>
      </c>
      <c r="AA616">
        <f>VLOOKUP(SpaceTypesTable[[#This Row],[Lookup]],VentilationStandardsTable[],7,FALSE)</f>
        <v>0</v>
      </c>
      <c r="AB616">
        <v>5</v>
      </c>
      <c r="AC616" t="s">
        <v>1963</v>
      </c>
      <c r="AD616" t="s">
        <v>2109</v>
      </c>
      <c r="AE616">
        <v>4.4600000000000001E-2</v>
      </c>
      <c r="AF616" t="s">
        <v>2013</v>
      </c>
      <c r="AH616" t="s">
        <v>997</v>
      </c>
      <c r="AI616" t="s">
        <v>997</v>
      </c>
      <c r="AJ616" t="s">
        <v>997</v>
      </c>
      <c r="AL616">
        <v>0.54000023250056517</v>
      </c>
      <c r="AM616">
        <v>0</v>
      </c>
      <c r="AN616">
        <v>0.5</v>
      </c>
      <c r="AO616">
        <v>0</v>
      </c>
      <c r="AP616" t="s">
        <v>2015</v>
      </c>
      <c r="AQ616" t="s">
        <v>2038</v>
      </c>
      <c r="AR616" t="s">
        <v>2052</v>
      </c>
      <c r="AU616" t="str">
        <f>IF(SpaceTypesTable[[#This Row],[Peak Flow Rate (gal/h)]]=0,"",SpaceTypesTable[[#This Row],[Peak Flow Rate (gal/h)]]/SpaceTypesTable[[#This Row],[area (ft^2)]])</f>
        <v/>
      </c>
    </row>
    <row r="617" spans="1:57">
      <c r="A617" t="s">
        <v>140</v>
      </c>
      <c r="B617">
        <v>23</v>
      </c>
      <c r="C617" t="s">
        <v>2144</v>
      </c>
      <c r="D617" t="s">
        <v>790</v>
      </c>
      <c r="E617" t="s">
        <v>795</v>
      </c>
      <c r="F617" t="s">
        <v>750</v>
      </c>
      <c r="G617" t="s">
        <v>1032</v>
      </c>
      <c r="K617" t="str">
        <f>SpaceTypesTable[[#This Row],[Lighting Standard]]&amp;SpaceTypesTable[[#This Row],[Lighting Primary Space Type]]&amp;SpaceTypesTable[[#This Row],[Lighting Secondary Space Type]]</f>
        <v/>
      </c>
      <c r="N617">
        <v>1.98</v>
      </c>
      <c r="Q617">
        <v>0</v>
      </c>
      <c r="R617">
        <v>0.7</v>
      </c>
      <c r="S617">
        <v>0.2</v>
      </c>
      <c r="T617" t="s">
        <v>1960</v>
      </c>
      <c r="U617" t="s">
        <v>636</v>
      </c>
      <c r="V617" t="s">
        <v>565</v>
      </c>
      <c r="W617" t="s">
        <v>967</v>
      </c>
      <c r="X617" s="70" t="str">
        <f>SpaceTypesTable[[#This Row],[Ventilation Standard]]&amp;SpaceTypesTable[[#This Row],[Ventilation Primary Space Type]]&amp;SpaceTypesTable[[#This Row],[Ventilation Secondary Space Type]]</f>
        <v>ASHRAE 62.1-1999OfficesOffice Space</v>
      </c>
      <c r="Y617">
        <f>VLOOKUP(SpaceTypesTable[[#This Row],[Lookup]],VentilationStandardsTable[],6,FALSE)</f>
        <v>0</v>
      </c>
      <c r="Z617">
        <f>VLOOKUP(SpaceTypesTable[[#This Row],[Lookup]],VentilationStandardsTable[],5,FALSE)</f>
        <v>20</v>
      </c>
      <c r="AA617">
        <f>VLOOKUP(SpaceTypesTable[[#This Row],[Lookup]],VentilationStandardsTable[],7,FALSE)</f>
        <v>0</v>
      </c>
      <c r="AB617">
        <v>5</v>
      </c>
      <c r="AC617" t="s">
        <v>1963</v>
      </c>
      <c r="AD617" t="s">
        <v>2109</v>
      </c>
      <c r="AE617">
        <v>0.22320000000000001</v>
      </c>
      <c r="AF617" t="s">
        <v>2013</v>
      </c>
      <c r="AH617" t="s">
        <v>997</v>
      </c>
      <c r="AI617" t="s">
        <v>997</v>
      </c>
      <c r="AJ617" t="s">
        <v>997</v>
      </c>
      <c r="AL617">
        <v>0.75</v>
      </c>
      <c r="AM617">
        <v>0</v>
      </c>
      <c r="AN617">
        <v>0.5</v>
      </c>
      <c r="AO617">
        <v>0</v>
      </c>
      <c r="AP617" t="s">
        <v>2015</v>
      </c>
      <c r="AQ617" t="s">
        <v>2038</v>
      </c>
      <c r="AR617" t="s">
        <v>2052</v>
      </c>
      <c r="AU617" t="str">
        <f>IF(SpaceTypesTable[[#This Row],[Peak Flow Rate (gal/h)]]=0,"",SpaceTypesTable[[#This Row],[Peak Flow Rate (gal/h)]]/SpaceTypesTable[[#This Row],[area (ft^2)]])</f>
        <v/>
      </c>
    </row>
    <row r="618" spans="1:57">
      <c r="A618" t="s">
        <v>344</v>
      </c>
      <c r="B618">
        <v>421</v>
      </c>
      <c r="C618" t="s">
        <v>2145</v>
      </c>
      <c r="D618" t="s">
        <v>790</v>
      </c>
      <c r="E618" t="s">
        <v>795</v>
      </c>
      <c r="F618" t="s">
        <v>750</v>
      </c>
      <c r="G618" t="s">
        <v>1032</v>
      </c>
      <c r="H618" t="s">
        <v>745</v>
      </c>
      <c r="I618" t="s">
        <v>882</v>
      </c>
      <c r="J618" t="s">
        <v>751</v>
      </c>
      <c r="K618" t="str">
        <f>SpaceTypesTable[[#This Row],[Lighting Standard]]&amp;SpaceTypesTable[[#This Row],[Lighting Primary Space Type]]&amp;SpaceTypesTable[[#This Row],[Lighting Secondary Space Type]]</f>
        <v>ASHRAE 90.1-2004Office-EnclosedGeneral</v>
      </c>
      <c r="N618">
        <f>VLOOKUP(SpaceTypesTable[[#This Row],[LookupColumn]],InteriorLightingTable[],5,FALSE)</f>
        <v>1.1000000000000001</v>
      </c>
      <c r="Q618">
        <v>0</v>
      </c>
      <c r="R618">
        <v>0.7</v>
      </c>
      <c r="S618">
        <v>0.2</v>
      </c>
      <c r="T618" t="s">
        <v>1960</v>
      </c>
      <c r="U618" t="s">
        <v>636</v>
      </c>
      <c r="V618" t="s">
        <v>565</v>
      </c>
      <c r="W618" t="s">
        <v>967</v>
      </c>
      <c r="X618" s="70" t="str">
        <f>SpaceTypesTable[[#This Row],[Ventilation Standard]]&amp;SpaceTypesTable[[#This Row],[Ventilation Primary Space Type]]&amp;SpaceTypesTable[[#This Row],[Ventilation Secondary Space Type]]</f>
        <v>ASHRAE 62.1-1999OfficesOffice Space</v>
      </c>
      <c r="Y618">
        <f>VLOOKUP(SpaceTypesTable[[#This Row],[Lookup]],VentilationStandardsTable[],6,FALSE)</f>
        <v>0</v>
      </c>
      <c r="Z618">
        <f>VLOOKUP(SpaceTypesTable[[#This Row],[Lookup]],VentilationStandardsTable[],5,FALSE)</f>
        <v>20</v>
      </c>
      <c r="AA618">
        <f>VLOOKUP(SpaceTypesTable[[#This Row],[Lookup]],VentilationStandardsTable[],7,FALSE)</f>
        <v>0</v>
      </c>
      <c r="AB618">
        <v>5</v>
      </c>
      <c r="AC618" t="s">
        <v>1963</v>
      </c>
      <c r="AD618" t="s">
        <v>2109</v>
      </c>
      <c r="AE618">
        <v>5.9499999999999997E-2</v>
      </c>
      <c r="AF618" t="s">
        <v>2013</v>
      </c>
      <c r="AH618" t="s">
        <v>997</v>
      </c>
      <c r="AI618" t="s">
        <v>997</v>
      </c>
      <c r="AJ618" t="s">
        <v>997</v>
      </c>
      <c r="AL618">
        <v>0.75</v>
      </c>
      <c r="AM618">
        <v>0</v>
      </c>
      <c r="AN618">
        <v>0.5</v>
      </c>
      <c r="AO618">
        <v>0</v>
      </c>
      <c r="AP618" t="s">
        <v>2015</v>
      </c>
      <c r="AQ618" t="s">
        <v>2038</v>
      </c>
      <c r="AR618" t="s">
        <v>2052</v>
      </c>
      <c r="AU618" t="str">
        <f>IF(SpaceTypesTable[[#This Row],[Peak Flow Rate (gal/h)]]=0,"",SpaceTypesTable[[#This Row],[Peak Flow Rate (gal/h)]]/SpaceTypesTable[[#This Row],[area (ft^2)]])</f>
        <v/>
      </c>
    </row>
    <row r="619" spans="1:57">
      <c r="A619" t="s">
        <v>331</v>
      </c>
      <c r="B619">
        <v>179</v>
      </c>
      <c r="C619" t="s">
        <v>2146</v>
      </c>
      <c r="D619" t="s">
        <v>791</v>
      </c>
      <c r="E619" t="s">
        <v>795</v>
      </c>
      <c r="F619" t="s">
        <v>750</v>
      </c>
      <c r="G619" t="s">
        <v>1032</v>
      </c>
      <c r="H619" t="s">
        <v>987</v>
      </c>
      <c r="I619" t="s">
        <v>882</v>
      </c>
      <c r="J619" t="s">
        <v>751</v>
      </c>
      <c r="K619" t="str">
        <f>SpaceTypesTable[[#This Row],[Lighting Standard]]&amp;SpaceTypesTable[[#This Row],[Lighting Primary Space Type]]&amp;SpaceTypesTable[[#This Row],[Lighting Secondary Space Type]]</f>
        <v>ASHRAE 189.1-2009Office-EnclosedGeneral</v>
      </c>
      <c r="N619">
        <f>VLOOKUP(SpaceTypesTable[[#This Row],[LookupColumn]],InteriorLightingTable[],5,FALSE)</f>
        <v>0.9900000000000001</v>
      </c>
      <c r="Q619">
        <v>0</v>
      </c>
      <c r="R619">
        <v>0.7</v>
      </c>
      <c r="S619">
        <v>0.2</v>
      </c>
      <c r="T619" t="s">
        <v>1960</v>
      </c>
      <c r="U619" t="s">
        <v>636</v>
      </c>
      <c r="V619" t="s">
        <v>565</v>
      </c>
      <c r="W619" t="s">
        <v>967</v>
      </c>
      <c r="X619" s="70" t="str">
        <f>SpaceTypesTable[[#This Row],[Ventilation Standard]]&amp;SpaceTypesTable[[#This Row],[Ventilation Primary Space Type]]&amp;SpaceTypesTable[[#This Row],[Ventilation Secondary Space Type]]</f>
        <v>ASHRAE 62.1-1999OfficesOffice Space</v>
      </c>
      <c r="Y619">
        <f>VLOOKUP(SpaceTypesTable[[#This Row],[Lookup]],VentilationStandardsTable[],6,FALSE)</f>
        <v>0</v>
      </c>
      <c r="Z619">
        <f>VLOOKUP(SpaceTypesTable[[#This Row],[Lookup]],VentilationStandardsTable[],5,FALSE)</f>
        <v>20</v>
      </c>
      <c r="AA619">
        <f>VLOOKUP(SpaceTypesTable[[#This Row],[Lookup]],VentilationStandardsTable[],7,FALSE)</f>
        <v>0</v>
      </c>
      <c r="AB619">
        <v>5</v>
      </c>
      <c r="AC619" t="s">
        <v>1963</v>
      </c>
      <c r="AD619" t="s">
        <v>2109</v>
      </c>
      <c r="AE619">
        <v>5.9499999999999997E-2</v>
      </c>
      <c r="AF619" t="s">
        <v>2013</v>
      </c>
      <c r="AH619" t="s">
        <v>997</v>
      </c>
      <c r="AI619" t="s">
        <v>997</v>
      </c>
      <c r="AJ619" t="s">
        <v>997</v>
      </c>
      <c r="AL619">
        <v>0.54000023250056517</v>
      </c>
      <c r="AM619">
        <v>0</v>
      </c>
      <c r="AN619">
        <v>0.5</v>
      </c>
      <c r="AO619">
        <v>0</v>
      </c>
      <c r="AP619" t="s">
        <v>2015</v>
      </c>
      <c r="AQ619" t="s">
        <v>2038</v>
      </c>
      <c r="AR619" t="s">
        <v>2052</v>
      </c>
      <c r="AU619" t="str">
        <f>IF(SpaceTypesTable[[#This Row],[Peak Flow Rate (gal/h)]]=0,"",SpaceTypesTable[[#This Row],[Peak Flow Rate (gal/h)]]/SpaceTypesTable[[#This Row],[area (ft^2)]])</f>
        <v/>
      </c>
    </row>
    <row r="620" spans="1:57">
      <c r="A620" t="s">
        <v>234</v>
      </c>
      <c r="B620">
        <v>539</v>
      </c>
      <c r="C620" t="s">
        <v>2146</v>
      </c>
      <c r="D620" t="s">
        <v>792</v>
      </c>
      <c r="E620" t="s">
        <v>795</v>
      </c>
      <c r="F620" t="s">
        <v>750</v>
      </c>
      <c r="G620" t="s">
        <v>1032</v>
      </c>
      <c r="H620" t="s">
        <v>987</v>
      </c>
      <c r="I620" t="s">
        <v>882</v>
      </c>
      <c r="J620" t="s">
        <v>751</v>
      </c>
      <c r="K620" t="str">
        <f>SpaceTypesTable[[#This Row],[Lighting Standard]]&amp;SpaceTypesTable[[#This Row],[Lighting Primary Space Type]]&amp;SpaceTypesTable[[#This Row],[Lighting Secondary Space Type]]</f>
        <v>ASHRAE 189.1-2009Office-EnclosedGeneral</v>
      </c>
      <c r="N620">
        <f>VLOOKUP(SpaceTypesTable[[#This Row],[LookupColumn]],InteriorLightingTable[],5,FALSE)</f>
        <v>0.9900000000000001</v>
      </c>
      <c r="Q620">
        <v>0</v>
      </c>
      <c r="R620">
        <v>0.7</v>
      </c>
      <c r="S620">
        <v>0.2</v>
      </c>
      <c r="T620" t="s">
        <v>1960</v>
      </c>
      <c r="U620" t="s">
        <v>636</v>
      </c>
      <c r="V620" t="s">
        <v>565</v>
      </c>
      <c r="W620" t="s">
        <v>967</v>
      </c>
      <c r="X620" s="70" t="str">
        <f>SpaceTypesTable[[#This Row],[Ventilation Standard]]&amp;SpaceTypesTable[[#This Row],[Ventilation Primary Space Type]]&amp;SpaceTypesTable[[#This Row],[Ventilation Secondary Space Type]]</f>
        <v>ASHRAE 62.1-1999OfficesOffice Space</v>
      </c>
      <c r="Y620">
        <f>VLOOKUP(SpaceTypesTable[[#This Row],[Lookup]],VentilationStandardsTable[],6,FALSE)</f>
        <v>0</v>
      </c>
      <c r="Z620">
        <f>VLOOKUP(SpaceTypesTable[[#This Row],[Lookup]],VentilationStandardsTable[],5,FALSE)</f>
        <v>20</v>
      </c>
      <c r="AA620">
        <f>VLOOKUP(SpaceTypesTable[[#This Row],[Lookup]],VentilationStandardsTable[],7,FALSE)</f>
        <v>0</v>
      </c>
      <c r="AB620">
        <v>5</v>
      </c>
      <c r="AC620" t="s">
        <v>1963</v>
      </c>
      <c r="AD620" t="s">
        <v>2109</v>
      </c>
      <c r="AE620">
        <v>4.4600000000000001E-2</v>
      </c>
      <c r="AF620" t="s">
        <v>2013</v>
      </c>
      <c r="AH620" t="s">
        <v>997</v>
      </c>
      <c r="AI620" t="s">
        <v>997</v>
      </c>
      <c r="AJ620" t="s">
        <v>997</v>
      </c>
      <c r="AL620">
        <v>0.54000023250056517</v>
      </c>
      <c r="AM620">
        <v>0</v>
      </c>
      <c r="AN620">
        <v>0.5</v>
      </c>
      <c r="AO620">
        <v>0</v>
      </c>
      <c r="AP620" t="s">
        <v>2015</v>
      </c>
      <c r="AQ620" t="s">
        <v>2038</v>
      </c>
      <c r="AR620" t="s">
        <v>2052</v>
      </c>
      <c r="AU620" t="str">
        <f>IF(SpaceTypesTable[[#This Row],[Peak Flow Rate (gal/h)]]=0,"",SpaceTypesTable[[#This Row],[Peak Flow Rate (gal/h)]]/SpaceTypesTable[[#This Row],[area (ft^2)]])</f>
        <v/>
      </c>
    </row>
    <row r="621" spans="1:57">
      <c r="A621" t="s">
        <v>287</v>
      </c>
      <c r="B621">
        <v>292</v>
      </c>
      <c r="C621" t="s">
        <v>2143</v>
      </c>
      <c r="D621" t="s">
        <v>790</v>
      </c>
      <c r="E621" t="s">
        <v>795</v>
      </c>
      <c r="F621" t="s">
        <v>750</v>
      </c>
      <c r="G621" t="s">
        <v>1032</v>
      </c>
      <c r="K621" t="str">
        <f>SpaceTypesTable[[#This Row],[Lighting Standard]]&amp;SpaceTypesTable[[#This Row],[Lighting Primary Space Type]]&amp;SpaceTypesTable[[#This Row],[Lighting Secondary Space Type]]</f>
        <v/>
      </c>
      <c r="N621">
        <v>2.9</v>
      </c>
      <c r="Q621">
        <v>0</v>
      </c>
      <c r="R621">
        <v>0.7</v>
      </c>
      <c r="S621">
        <v>0.2</v>
      </c>
      <c r="T621" t="s">
        <v>1960</v>
      </c>
      <c r="U621" t="s">
        <v>636</v>
      </c>
      <c r="V621" t="s">
        <v>565</v>
      </c>
      <c r="W621" t="s">
        <v>967</v>
      </c>
      <c r="X621" s="70" t="str">
        <f>SpaceTypesTable[[#This Row],[Ventilation Standard]]&amp;SpaceTypesTable[[#This Row],[Ventilation Primary Space Type]]&amp;SpaceTypesTable[[#This Row],[Ventilation Secondary Space Type]]</f>
        <v>ASHRAE 62.1-1999OfficesOffice Space</v>
      </c>
      <c r="Y621">
        <f>VLOOKUP(SpaceTypesTable[[#This Row],[Lookup]],VentilationStandardsTable[],6,FALSE)</f>
        <v>0</v>
      </c>
      <c r="Z621">
        <f>VLOOKUP(SpaceTypesTable[[#This Row],[Lookup]],VentilationStandardsTable[],5,FALSE)</f>
        <v>20</v>
      </c>
      <c r="AA621">
        <f>VLOOKUP(SpaceTypesTable[[#This Row],[Lookup]],VentilationStandardsTable[],7,FALSE)</f>
        <v>0</v>
      </c>
      <c r="AB621">
        <v>5</v>
      </c>
      <c r="AC621" t="s">
        <v>1963</v>
      </c>
      <c r="AD621" t="s">
        <v>2109</v>
      </c>
      <c r="AE621">
        <v>0.22320000000000001</v>
      </c>
      <c r="AF621" t="s">
        <v>2013</v>
      </c>
      <c r="AH621" t="s">
        <v>997</v>
      </c>
      <c r="AI621" t="s">
        <v>997</v>
      </c>
      <c r="AJ621" t="s">
        <v>997</v>
      </c>
      <c r="AL621">
        <v>0.75</v>
      </c>
      <c r="AM621">
        <v>0</v>
      </c>
      <c r="AN621">
        <v>0.5</v>
      </c>
      <c r="AO621">
        <v>0</v>
      </c>
      <c r="AP621" t="s">
        <v>2015</v>
      </c>
      <c r="AQ621" t="s">
        <v>2038</v>
      </c>
      <c r="AR621" t="s">
        <v>2052</v>
      </c>
      <c r="AU621" t="str">
        <f>IF(SpaceTypesTable[[#This Row],[Peak Flow Rate (gal/h)]]=0,"",SpaceTypesTable[[#This Row],[Peak Flow Rate (gal/h)]]/SpaceTypesTable[[#This Row],[area (ft^2)]])</f>
        <v/>
      </c>
    </row>
    <row r="622" spans="1:57">
      <c r="C622" t="s">
        <v>2147</v>
      </c>
      <c r="D622" t="s">
        <v>790</v>
      </c>
      <c r="E622" t="s">
        <v>769</v>
      </c>
      <c r="F622" t="s">
        <v>750</v>
      </c>
      <c r="G622" t="s">
        <v>1032</v>
      </c>
      <c r="H622" t="s">
        <v>746</v>
      </c>
      <c r="I622" t="s">
        <v>882</v>
      </c>
      <c r="J622" t="s">
        <v>751</v>
      </c>
      <c r="K622" t="str">
        <f>SpaceTypesTable[[#This Row],[Lighting Standard]]&amp;SpaceTypesTable[[#This Row],[Lighting Primary Space Type]]&amp;SpaceTypesTable[[#This Row],[Lighting Secondary Space Type]]</f>
        <v>ASHRAE 90.1-2007Office-EnclosedGeneral</v>
      </c>
      <c r="N622">
        <f>VLOOKUP(SpaceTypesTable[[#This Row],[LookupColumn]],InteriorLightingTable[],5,FALSE)</f>
        <v>1.1000000000000001</v>
      </c>
      <c r="Q622">
        <v>0</v>
      </c>
      <c r="R622">
        <v>0.5</v>
      </c>
      <c r="S622">
        <v>0.2</v>
      </c>
      <c r="T622" t="s">
        <v>1961</v>
      </c>
      <c r="U622" t="s">
        <v>637</v>
      </c>
      <c r="V622" t="s">
        <v>1863</v>
      </c>
      <c r="W622" t="s">
        <v>566</v>
      </c>
      <c r="X622" s="70" t="str">
        <f>SpaceTypesTable[[#This Row],[Ventilation Standard]]&amp;SpaceTypesTable[[#This Row],[Ventilation Primary Space Type]]&amp;SpaceTypesTable[[#This Row],[Ventilation Secondary Space Type]]</f>
        <v>ASHRAE 62.1-2004Office BuildingsOffice space</v>
      </c>
      <c r="Y622">
        <f>VLOOKUP(SpaceTypesTable[[#This Row],[Lookup]],VentilationStandardsTable[],6,FALSE)</f>
        <v>0.06</v>
      </c>
      <c r="Z622">
        <f>VLOOKUP(SpaceTypesTable[[#This Row],[Lookup]],VentilationStandardsTable[],5,FALSE)</f>
        <v>5</v>
      </c>
      <c r="AA622">
        <f>VLOOKUP(SpaceTypesTable[[#This Row],[Lookup]],VentilationStandardsTable[],7,FALSE)</f>
        <v>0</v>
      </c>
      <c r="AB622">
        <v>1.96</v>
      </c>
      <c r="AC622" t="s">
        <v>1962</v>
      </c>
      <c r="AD622" t="s">
        <v>2110</v>
      </c>
      <c r="AE622">
        <v>4.4600000000000001E-2</v>
      </c>
      <c r="AF622" t="s">
        <v>2014</v>
      </c>
      <c r="AH622" t="s">
        <v>997</v>
      </c>
      <c r="AI622" t="s">
        <v>997</v>
      </c>
      <c r="AJ622" t="s">
        <v>997</v>
      </c>
      <c r="AL622">
        <v>0.54000023250056517</v>
      </c>
      <c r="AM622">
        <v>0</v>
      </c>
      <c r="AN622">
        <v>0.5</v>
      </c>
      <c r="AO622">
        <v>0</v>
      </c>
      <c r="AP622" t="s">
        <v>2070</v>
      </c>
      <c r="AQ622" t="s">
        <v>2039</v>
      </c>
      <c r="AR622" t="s">
        <v>2053</v>
      </c>
      <c r="AU622" t="str">
        <f>IF(SpaceTypesTable[[#This Row],[Peak Flow Rate (gal/h)]]=0,"",SpaceTypesTable[[#This Row],[Peak Flow Rate (gal/h)]]/SpaceTypesTable[[#This Row],[area (ft^2)]])</f>
        <v/>
      </c>
    </row>
    <row r="623" spans="1:57">
      <c r="A623" t="s">
        <v>312</v>
      </c>
      <c r="B623">
        <v>460</v>
      </c>
      <c r="C623" t="s">
        <v>2144</v>
      </c>
      <c r="D623" t="s">
        <v>790</v>
      </c>
      <c r="E623" t="s">
        <v>769</v>
      </c>
      <c r="F623" t="s">
        <v>750</v>
      </c>
      <c r="G623" t="s">
        <v>1032</v>
      </c>
      <c r="K623" t="str">
        <f>SpaceTypesTable[[#This Row],[Lighting Standard]]&amp;SpaceTypesTable[[#This Row],[Lighting Primary Space Type]]&amp;SpaceTypesTable[[#This Row],[Lighting Secondary Space Type]]</f>
        <v/>
      </c>
      <c r="N623">
        <v>2.02</v>
      </c>
      <c r="Q623">
        <v>0</v>
      </c>
      <c r="R623">
        <v>0.5</v>
      </c>
      <c r="S623">
        <v>0.2</v>
      </c>
      <c r="T623" t="s">
        <v>1961</v>
      </c>
      <c r="U623" t="s">
        <v>636</v>
      </c>
      <c r="V623" t="s">
        <v>565</v>
      </c>
      <c r="W623" t="s">
        <v>967</v>
      </c>
      <c r="X623" s="70" t="str">
        <f>SpaceTypesTable[[#This Row],[Ventilation Standard]]&amp;SpaceTypesTable[[#This Row],[Ventilation Primary Space Type]]&amp;SpaceTypesTable[[#This Row],[Ventilation Secondary Space Type]]</f>
        <v>ASHRAE 62.1-1999OfficesOffice Space</v>
      </c>
      <c r="Y623">
        <f>VLOOKUP(SpaceTypesTable[[#This Row],[Lookup]],VentilationStandardsTable[],6,FALSE)</f>
        <v>0</v>
      </c>
      <c r="Z623">
        <f>VLOOKUP(SpaceTypesTable[[#This Row],[Lookup]],VentilationStandardsTable[],5,FALSE)</f>
        <v>20</v>
      </c>
      <c r="AA623">
        <f>VLOOKUP(SpaceTypesTable[[#This Row],[Lookup]],VentilationStandardsTable[],7,FALSE)</f>
        <v>0</v>
      </c>
      <c r="AB623">
        <v>1.96</v>
      </c>
      <c r="AC623" t="s">
        <v>1962</v>
      </c>
      <c r="AD623" t="s">
        <v>2110</v>
      </c>
      <c r="AE623">
        <v>0.22320000000000001</v>
      </c>
      <c r="AF623" t="s">
        <v>2014</v>
      </c>
      <c r="AH623" t="s">
        <v>997</v>
      </c>
      <c r="AI623" t="s">
        <v>997</v>
      </c>
      <c r="AJ623" t="s">
        <v>997</v>
      </c>
      <c r="AL623">
        <v>0.75</v>
      </c>
      <c r="AM623">
        <v>0</v>
      </c>
      <c r="AN623">
        <v>0.5</v>
      </c>
      <c r="AO623">
        <v>0</v>
      </c>
      <c r="AP623" t="s">
        <v>2070</v>
      </c>
      <c r="AQ623" t="s">
        <v>2039</v>
      </c>
      <c r="AR623" t="s">
        <v>2053</v>
      </c>
      <c r="AU623" t="str">
        <f>IF(SpaceTypesTable[[#This Row],[Peak Flow Rate (gal/h)]]=0,"",SpaceTypesTable[[#This Row],[Peak Flow Rate (gal/h)]]/SpaceTypesTable[[#This Row],[area (ft^2)]])</f>
        <v/>
      </c>
    </row>
    <row r="624" spans="1:57">
      <c r="A624" t="s">
        <v>236</v>
      </c>
      <c r="B624">
        <v>113</v>
      </c>
      <c r="C624" t="s">
        <v>2145</v>
      </c>
      <c r="D624" t="s">
        <v>790</v>
      </c>
      <c r="E624" t="s">
        <v>769</v>
      </c>
      <c r="F624" t="s">
        <v>750</v>
      </c>
      <c r="G624" t="s">
        <v>1032</v>
      </c>
      <c r="H624" t="s">
        <v>745</v>
      </c>
      <c r="I624" t="s">
        <v>882</v>
      </c>
      <c r="J624" t="s">
        <v>751</v>
      </c>
      <c r="K624" t="str">
        <f>SpaceTypesTable[[#This Row],[Lighting Standard]]&amp;SpaceTypesTable[[#This Row],[Lighting Primary Space Type]]&amp;SpaceTypesTable[[#This Row],[Lighting Secondary Space Type]]</f>
        <v>ASHRAE 90.1-2004Office-EnclosedGeneral</v>
      </c>
      <c r="N624">
        <f>VLOOKUP(SpaceTypesTable[[#This Row],[LookupColumn]],InteriorLightingTable[],5,FALSE)</f>
        <v>1.1000000000000001</v>
      </c>
      <c r="Q624">
        <v>0</v>
      </c>
      <c r="R624">
        <v>0.5</v>
      </c>
      <c r="S624">
        <v>0.2</v>
      </c>
      <c r="T624" t="s">
        <v>1961</v>
      </c>
      <c r="U624" t="s">
        <v>636</v>
      </c>
      <c r="V624" t="s">
        <v>565</v>
      </c>
      <c r="W624" t="s">
        <v>967</v>
      </c>
      <c r="X624" s="70" t="str">
        <f>SpaceTypesTable[[#This Row],[Ventilation Standard]]&amp;SpaceTypesTable[[#This Row],[Ventilation Primary Space Type]]&amp;SpaceTypesTable[[#This Row],[Ventilation Secondary Space Type]]</f>
        <v>ASHRAE 62.1-1999OfficesOffice Space</v>
      </c>
      <c r="Y624">
        <f>VLOOKUP(SpaceTypesTable[[#This Row],[Lookup]],VentilationStandardsTable[],6,FALSE)</f>
        <v>0</v>
      </c>
      <c r="Z624">
        <f>VLOOKUP(SpaceTypesTable[[#This Row],[Lookup]],VentilationStandardsTable[],5,FALSE)</f>
        <v>20</v>
      </c>
      <c r="AA624">
        <f>VLOOKUP(SpaceTypesTable[[#This Row],[Lookup]],VentilationStandardsTable[],7,FALSE)</f>
        <v>0</v>
      </c>
      <c r="AB624">
        <v>1.96</v>
      </c>
      <c r="AC624" t="s">
        <v>1962</v>
      </c>
      <c r="AD624" t="s">
        <v>2110</v>
      </c>
      <c r="AE624">
        <v>5.9499999999999997E-2</v>
      </c>
      <c r="AF624" t="s">
        <v>2014</v>
      </c>
      <c r="AH624" t="s">
        <v>997</v>
      </c>
      <c r="AI624" t="s">
        <v>997</v>
      </c>
      <c r="AJ624" t="s">
        <v>997</v>
      </c>
      <c r="AL624">
        <v>0.75</v>
      </c>
      <c r="AM624">
        <v>0</v>
      </c>
      <c r="AN624">
        <v>0.5</v>
      </c>
      <c r="AO624">
        <v>0</v>
      </c>
      <c r="AP624" t="s">
        <v>2070</v>
      </c>
      <c r="AQ624" t="s">
        <v>2039</v>
      </c>
      <c r="AR624" t="s">
        <v>2053</v>
      </c>
      <c r="AU624" t="str">
        <f>IF(SpaceTypesTable[[#This Row],[Peak Flow Rate (gal/h)]]=0,"",SpaceTypesTable[[#This Row],[Peak Flow Rate (gal/h)]]/SpaceTypesTable[[#This Row],[area (ft^2)]])</f>
        <v/>
      </c>
    </row>
    <row r="625" spans="1:57">
      <c r="A625" t="s">
        <v>362</v>
      </c>
      <c r="B625">
        <v>315</v>
      </c>
      <c r="C625" t="s">
        <v>2146</v>
      </c>
      <c r="D625" t="s">
        <v>791</v>
      </c>
      <c r="E625" t="s">
        <v>769</v>
      </c>
      <c r="F625" t="s">
        <v>750</v>
      </c>
      <c r="G625" t="s">
        <v>1032</v>
      </c>
      <c r="H625" t="s">
        <v>987</v>
      </c>
      <c r="I625" t="s">
        <v>882</v>
      </c>
      <c r="J625" t="s">
        <v>751</v>
      </c>
      <c r="K625" t="str">
        <f>SpaceTypesTable[[#This Row],[Lighting Standard]]&amp;SpaceTypesTable[[#This Row],[Lighting Primary Space Type]]&amp;SpaceTypesTable[[#This Row],[Lighting Secondary Space Type]]</f>
        <v>ASHRAE 189.1-2009Office-EnclosedGeneral</v>
      </c>
      <c r="N625">
        <f>VLOOKUP(SpaceTypesTable[[#This Row],[LookupColumn]],InteriorLightingTable[],5,FALSE)</f>
        <v>0.9900000000000001</v>
      </c>
      <c r="Q625">
        <v>0</v>
      </c>
      <c r="R625">
        <v>0.5</v>
      </c>
      <c r="S625">
        <v>0.2</v>
      </c>
      <c r="T625" t="s">
        <v>1961</v>
      </c>
      <c r="U625" t="s">
        <v>636</v>
      </c>
      <c r="V625" t="s">
        <v>565</v>
      </c>
      <c r="W625" t="s">
        <v>967</v>
      </c>
      <c r="X625" s="70" t="str">
        <f>SpaceTypesTable[[#This Row],[Ventilation Standard]]&amp;SpaceTypesTable[[#This Row],[Ventilation Primary Space Type]]&amp;SpaceTypesTable[[#This Row],[Ventilation Secondary Space Type]]</f>
        <v>ASHRAE 62.1-1999OfficesOffice Space</v>
      </c>
      <c r="Y625">
        <f>VLOOKUP(SpaceTypesTable[[#This Row],[Lookup]],VentilationStandardsTable[],6,FALSE)</f>
        <v>0</v>
      </c>
      <c r="Z625">
        <f>VLOOKUP(SpaceTypesTable[[#This Row],[Lookup]],VentilationStandardsTable[],5,FALSE)</f>
        <v>20</v>
      </c>
      <c r="AA625">
        <f>VLOOKUP(SpaceTypesTable[[#This Row],[Lookup]],VentilationStandardsTable[],7,FALSE)</f>
        <v>0</v>
      </c>
      <c r="AB625">
        <v>1.96</v>
      </c>
      <c r="AC625" t="s">
        <v>1962</v>
      </c>
      <c r="AD625" t="s">
        <v>2110</v>
      </c>
      <c r="AE625">
        <v>5.9499999999999997E-2</v>
      </c>
      <c r="AF625" t="s">
        <v>2014</v>
      </c>
      <c r="AH625" t="s">
        <v>997</v>
      </c>
      <c r="AI625" t="s">
        <v>997</v>
      </c>
      <c r="AJ625" t="s">
        <v>997</v>
      </c>
      <c r="AL625">
        <v>0.54000023250056517</v>
      </c>
      <c r="AM625">
        <v>0</v>
      </c>
      <c r="AN625">
        <v>0.5</v>
      </c>
      <c r="AO625">
        <v>0</v>
      </c>
      <c r="AP625" t="s">
        <v>2070</v>
      </c>
      <c r="AQ625" t="s">
        <v>2039</v>
      </c>
      <c r="AR625" t="s">
        <v>2053</v>
      </c>
      <c r="AU625" t="str">
        <f>IF(SpaceTypesTable[[#This Row],[Peak Flow Rate (gal/h)]]=0,"",SpaceTypesTable[[#This Row],[Peak Flow Rate (gal/h)]]/SpaceTypesTable[[#This Row],[area (ft^2)]])</f>
        <v/>
      </c>
    </row>
    <row r="626" spans="1:57">
      <c r="A626" t="s">
        <v>20</v>
      </c>
      <c r="B626">
        <v>196</v>
      </c>
      <c r="C626" t="s">
        <v>2146</v>
      </c>
      <c r="D626" t="s">
        <v>792</v>
      </c>
      <c r="E626" t="s">
        <v>769</v>
      </c>
      <c r="F626" t="s">
        <v>750</v>
      </c>
      <c r="G626" t="s">
        <v>1032</v>
      </c>
      <c r="H626" t="s">
        <v>987</v>
      </c>
      <c r="I626" t="s">
        <v>882</v>
      </c>
      <c r="J626" t="s">
        <v>751</v>
      </c>
      <c r="K626" t="str">
        <f>SpaceTypesTable[[#This Row],[Lighting Standard]]&amp;SpaceTypesTable[[#This Row],[Lighting Primary Space Type]]&amp;SpaceTypesTable[[#This Row],[Lighting Secondary Space Type]]</f>
        <v>ASHRAE 189.1-2009Office-EnclosedGeneral</v>
      </c>
      <c r="N626">
        <f>VLOOKUP(SpaceTypesTable[[#This Row],[LookupColumn]],InteriorLightingTable[],5,FALSE)</f>
        <v>0.9900000000000001</v>
      </c>
      <c r="Q626">
        <v>0</v>
      </c>
      <c r="R626">
        <v>0.5</v>
      </c>
      <c r="S626">
        <v>0.2</v>
      </c>
      <c r="T626" t="s">
        <v>1961</v>
      </c>
      <c r="U626" t="s">
        <v>636</v>
      </c>
      <c r="V626" t="s">
        <v>565</v>
      </c>
      <c r="W626" t="s">
        <v>967</v>
      </c>
      <c r="X626" s="70" t="str">
        <f>SpaceTypesTable[[#This Row],[Ventilation Standard]]&amp;SpaceTypesTable[[#This Row],[Ventilation Primary Space Type]]&amp;SpaceTypesTable[[#This Row],[Ventilation Secondary Space Type]]</f>
        <v>ASHRAE 62.1-1999OfficesOffice Space</v>
      </c>
      <c r="Y626">
        <f>VLOOKUP(SpaceTypesTable[[#This Row],[Lookup]],VentilationStandardsTable[],6,FALSE)</f>
        <v>0</v>
      </c>
      <c r="Z626">
        <f>VLOOKUP(SpaceTypesTable[[#This Row],[Lookup]],VentilationStandardsTable[],5,FALSE)</f>
        <v>20</v>
      </c>
      <c r="AA626">
        <f>VLOOKUP(SpaceTypesTable[[#This Row],[Lookup]],VentilationStandardsTable[],7,FALSE)</f>
        <v>0</v>
      </c>
      <c r="AB626">
        <v>1.96</v>
      </c>
      <c r="AC626" t="s">
        <v>1962</v>
      </c>
      <c r="AD626" t="s">
        <v>2110</v>
      </c>
      <c r="AE626">
        <v>4.4600000000000001E-2</v>
      </c>
      <c r="AF626" t="s">
        <v>2014</v>
      </c>
      <c r="AH626" t="s">
        <v>997</v>
      </c>
      <c r="AI626" t="s">
        <v>997</v>
      </c>
      <c r="AJ626" t="s">
        <v>997</v>
      </c>
      <c r="AL626">
        <v>0.54000023250056517</v>
      </c>
      <c r="AM626">
        <v>0</v>
      </c>
      <c r="AN626">
        <v>0.5</v>
      </c>
      <c r="AO626">
        <v>0</v>
      </c>
      <c r="AP626" t="s">
        <v>2070</v>
      </c>
      <c r="AQ626" t="s">
        <v>2039</v>
      </c>
      <c r="AR626" t="s">
        <v>2053</v>
      </c>
      <c r="AU626" t="str">
        <f>IF(SpaceTypesTable[[#This Row],[Peak Flow Rate (gal/h)]]=0,"",SpaceTypesTable[[#This Row],[Peak Flow Rate (gal/h)]]/SpaceTypesTable[[#This Row],[area (ft^2)]])</f>
        <v/>
      </c>
    </row>
    <row r="627" spans="1:57">
      <c r="A627" t="s">
        <v>381</v>
      </c>
      <c r="B627">
        <v>95</v>
      </c>
      <c r="C627" t="s">
        <v>2143</v>
      </c>
      <c r="D627" t="s">
        <v>790</v>
      </c>
      <c r="E627" t="s">
        <v>769</v>
      </c>
      <c r="F627" t="s">
        <v>750</v>
      </c>
      <c r="G627" t="s">
        <v>1032</v>
      </c>
      <c r="K627" t="str">
        <f>SpaceTypesTable[[#This Row],[Lighting Standard]]&amp;SpaceTypesTable[[#This Row],[Lighting Primary Space Type]]&amp;SpaceTypesTable[[#This Row],[Lighting Secondary Space Type]]</f>
        <v/>
      </c>
      <c r="N627">
        <v>2.9</v>
      </c>
      <c r="Q627">
        <v>0</v>
      </c>
      <c r="R627">
        <v>0.5</v>
      </c>
      <c r="S627">
        <v>0.2</v>
      </c>
      <c r="T627" t="s">
        <v>1961</v>
      </c>
      <c r="U627" t="s">
        <v>636</v>
      </c>
      <c r="V627" t="s">
        <v>565</v>
      </c>
      <c r="W627" t="s">
        <v>967</v>
      </c>
      <c r="X627" s="70" t="str">
        <f>SpaceTypesTable[[#This Row],[Ventilation Standard]]&amp;SpaceTypesTable[[#This Row],[Ventilation Primary Space Type]]&amp;SpaceTypesTable[[#This Row],[Ventilation Secondary Space Type]]</f>
        <v>ASHRAE 62.1-1999OfficesOffice Space</v>
      </c>
      <c r="Y627">
        <f>VLOOKUP(SpaceTypesTable[[#This Row],[Lookup]],VentilationStandardsTable[],6,FALSE)</f>
        <v>0</v>
      </c>
      <c r="Z627">
        <f>VLOOKUP(SpaceTypesTable[[#This Row],[Lookup]],VentilationStandardsTable[],5,FALSE)</f>
        <v>20</v>
      </c>
      <c r="AA627">
        <f>VLOOKUP(SpaceTypesTable[[#This Row],[Lookup]],VentilationStandardsTable[],7,FALSE)</f>
        <v>0</v>
      </c>
      <c r="AB627">
        <v>1.96</v>
      </c>
      <c r="AC627" t="s">
        <v>1962</v>
      </c>
      <c r="AD627" t="s">
        <v>2110</v>
      </c>
      <c r="AE627">
        <v>0.22320000000000001</v>
      </c>
      <c r="AF627" t="s">
        <v>2014</v>
      </c>
      <c r="AH627" t="s">
        <v>997</v>
      </c>
      <c r="AI627" t="s">
        <v>997</v>
      </c>
      <c r="AJ627" t="s">
        <v>997</v>
      </c>
      <c r="AL627">
        <v>0.75</v>
      </c>
      <c r="AM627">
        <v>0</v>
      </c>
      <c r="AN627">
        <v>0.5</v>
      </c>
      <c r="AO627">
        <v>0</v>
      </c>
      <c r="AP627" t="s">
        <v>2070</v>
      </c>
      <c r="AQ627" t="s">
        <v>2039</v>
      </c>
      <c r="AR627" t="s">
        <v>2053</v>
      </c>
      <c r="AU627" t="str">
        <f>IF(SpaceTypesTable[[#This Row],[Peak Flow Rate (gal/h)]]=0,"",SpaceTypesTable[[#This Row],[Peak Flow Rate (gal/h)]]/SpaceTypesTable[[#This Row],[area (ft^2)]])</f>
        <v/>
      </c>
    </row>
    <row r="628" spans="1:57">
      <c r="C628" t="s">
        <v>2213</v>
      </c>
      <c r="D628" t="s">
        <v>790</v>
      </c>
      <c r="E628" t="s">
        <v>767</v>
      </c>
      <c r="F628" t="s">
        <v>750</v>
      </c>
      <c r="G628" t="s">
        <v>1032</v>
      </c>
      <c r="H628" t="s">
        <v>2195</v>
      </c>
      <c r="I628" t="s">
        <v>882</v>
      </c>
      <c r="J628" t="s">
        <v>751</v>
      </c>
      <c r="K628" t="str">
        <f>SpaceTypesTable[[#This Row],[Lighting Standard]]&amp;SpaceTypesTable[[#This Row],[Lighting Primary Space Type]]&amp;SpaceTypesTable[[#This Row],[Lighting Secondary Space Type]]</f>
        <v>ASHRAE 90.1-2010Office-EnclosedGeneral</v>
      </c>
      <c r="N628">
        <f>VLOOKUP(SpaceTypesTable[[#This Row],[LookupColumn]],InteriorLightingTable[],5,FALSE)</f>
        <v>1.1100000000000001</v>
      </c>
      <c r="Q628">
        <v>0</v>
      </c>
      <c r="R628">
        <v>0.7</v>
      </c>
      <c r="S628">
        <v>0.2</v>
      </c>
      <c r="T628" t="s">
        <v>1938</v>
      </c>
      <c r="U628" t="s">
        <v>638</v>
      </c>
      <c r="V628" t="s">
        <v>1863</v>
      </c>
      <c r="W628" t="s">
        <v>566</v>
      </c>
      <c r="X628" s="70" t="str">
        <f>SpaceTypesTable[[#This Row],[Ventilation Standard]]&amp;SpaceTypesTable[[#This Row],[Ventilation Primary Space Type]]&amp;SpaceTypesTable[[#This Row],[Ventilation Secondary Space Type]]</f>
        <v>ASHRAE 62.1-2007Office BuildingsOffice space</v>
      </c>
      <c r="Y628">
        <f>VLOOKUP(SpaceTypesTable[[#This Row],[Lookup]],VentilationStandardsTable[],6,FALSE)</f>
        <v>0.06</v>
      </c>
      <c r="Z628">
        <f>VLOOKUP(SpaceTypesTable[[#This Row],[Lookup]],VentilationStandardsTable[],5,FALSE)</f>
        <v>5</v>
      </c>
      <c r="AA628">
        <f>VLOOKUP(SpaceTypesTable[[#This Row],[Lookup]],VentilationStandardsTable[],7,FALSE)</f>
        <v>0</v>
      </c>
      <c r="AB628">
        <v>6.99</v>
      </c>
      <c r="AC628" t="s">
        <v>1994</v>
      </c>
      <c r="AD628" t="s">
        <v>1995</v>
      </c>
      <c r="AE628">
        <v>4.4600000000000001E-2</v>
      </c>
      <c r="AF628" t="s">
        <v>2000</v>
      </c>
      <c r="AH628" t="s">
        <v>997</v>
      </c>
      <c r="AI628" t="s">
        <v>997</v>
      </c>
      <c r="AJ628" t="s">
        <v>997</v>
      </c>
      <c r="AL628">
        <v>0.73</v>
      </c>
      <c r="AM628">
        <v>0</v>
      </c>
      <c r="AN628">
        <v>0.5</v>
      </c>
      <c r="AO628">
        <v>0</v>
      </c>
      <c r="AP628" t="s">
        <v>2025</v>
      </c>
      <c r="AQ628" t="s">
        <v>2058</v>
      </c>
      <c r="AR628" t="s">
        <v>2059</v>
      </c>
      <c r="AU628" t="s">
        <v>997</v>
      </c>
      <c r="BE628" t="s">
        <v>997</v>
      </c>
    </row>
    <row r="629" spans="1:57">
      <c r="C629" t="s">
        <v>2213</v>
      </c>
      <c r="D629" t="s">
        <v>790</v>
      </c>
      <c r="E629" t="s">
        <v>1926</v>
      </c>
      <c r="F629" t="s">
        <v>750</v>
      </c>
      <c r="G629" t="s">
        <v>1032</v>
      </c>
      <c r="H629" t="s">
        <v>2195</v>
      </c>
      <c r="I629" t="s">
        <v>882</v>
      </c>
      <c r="J629" t="s">
        <v>751</v>
      </c>
      <c r="K629" t="str">
        <f>SpaceTypesTable[[#This Row],[Lighting Standard]]&amp;SpaceTypesTable[[#This Row],[Lighting Primary Space Type]]&amp;SpaceTypesTable[[#This Row],[Lighting Secondary Space Type]]</f>
        <v>ASHRAE 90.1-2010Office-EnclosedGeneral</v>
      </c>
      <c r="N629">
        <f>VLOOKUP(SpaceTypesTable[[#This Row],[LookupColumn]],InteriorLightingTable[],5,FALSE)</f>
        <v>1.1100000000000001</v>
      </c>
      <c r="Q629">
        <v>0</v>
      </c>
      <c r="R629">
        <v>0.7</v>
      </c>
      <c r="S629">
        <v>0.2</v>
      </c>
      <c r="T629" t="s">
        <v>1942</v>
      </c>
      <c r="U629" t="s">
        <v>638</v>
      </c>
      <c r="V629" t="s">
        <v>1863</v>
      </c>
      <c r="W629" t="s">
        <v>566</v>
      </c>
      <c r="X629" s="70" t="str">
        <f>SpaceTypesTable[[#This Row],[Ventilation Standard]]&amp;SpaceTypesTable[[#This Row],[Ventilation Primary Space Type]]&amp;SpaceTypesTable[[#This Row],[Ventilation Secondary Space Type]]</f>
        <v>ASHRAE 62.1-2007Office BuildingsOffice space</v>
      </c>
      <c r="Y629">
        <f>VLOOKUP(SpaceTypesTable[[#This Row],[Lookup]],VentilationStandardsTable[],6,FALSE)</f>
        <v>0.06</v>
      </c>
      <c r="Z629">
        <f>VLOOKUP(SpaceTypesTable[[#This Row],[Lookup]],VentilationStandardsTable[],5,FALSE)</f>
        <v>5</v>
      </c>
      <c r="AA629">
        <f>VLOOKUP(SpaceTypesTable[[#This Row],[Lookup]],VentilationStandardsTable[],7,FALSE)</f>
        <v>0</v>
      </c>
      <c r="AB629">
        <v>2.11</v>
      </c>
      <c r="AC629" t="s">
        <v>1989</v>
      </c>
      <c r="AD629" t="s">
        <v>1990</v>
      </c>
      <c r="AE629">
        <v>4.4600000000000001E-2</v>
      </c>
      <c r="AF629" t="s">
        <v>2002</v>
      </c>
      <c r="AH629" t="s">
        <v>997</v>
      </c>
      <c r="AI629" t="s">
        <v>997</v>
      </c>
      <c r="AJ629" t="s">
        <v>997</v>
      </c>
      <c r="AL629">
        <v>0.87</v>
      </c>
      <c r="AM629">
        <v>0</v>
      </c>
      <c r="AN629">
        <v>0.5</v>
      </c>
      <c r="AO629">
        <v>0</v>
      </c>
      <c r="AP629" t="s">
        <v>2081</v>
      </c>
      <c r="AQ629" t="s">
        <v>2138</v>
      </c>
      <c r="AR629" t="s">
        <v>2139</v>
      </c>
      <c r="AU629" t="s">
        <v>997</v>
      </c>
      <c r="BE629" t="s">
        <v>997</v>
      </c>
    </row>
    <row r="630" spans="1:57">
      <c r="C630" t="s">
        <v>2213</v>
      </c>
      <c r="D630" t="s">
        <v>790</v>
      </c>
      <c r="E630" t="s">
        <v>793</v>
      </c>
      <c r="F630" t="s">
        <v>750</v>
      </c>
      <c r="G630" t="s">
        <v>1032</v>
      </c>
      <c r="H630" t="s">
        <v>2195</v>
      </c>
      <c r="I630" t="s">
        <v>882</v>
      </c>
      <c r="J630" t="s">
        <v>751</v>
      </c>
      <c r="K630" t="str">
        <f>SpaceTypesTable[[#This Row],[Lighting Standard]]&amp;SpaceTypesTable[[#This Row],[Lighting Primary Space Type]]&amp;SpaceTypesTable[[#This Row],[Lighting Secondary Space Type]]</f>
        <v>ASHRAE 90.1-2010Office-EnclosedGeneral</v>
      </c>
      <c r="N630">
        <f>VLOOKUP(SpaceTypesTable[[#This Row],[LookupColumn]],InteriorLightingTable[],5,FALSE)</f>
        <v>1.1100000000000001</v>
      </c>
      <c r="Q630">
        <v>0</v>
      </c>
      <c r="R630">
        <v>0.7</v>
      </c>
      <c r="S630">
        <v>0.2</v>
      </c>
      <c r="T630" t="s">
        <v>1946</v>
      </c>
      <c r="U630" t="s">
        <v>638</v>
      </c>
      <c r="V630" t="s">
        <v>1863</v>
      </c>
      <c r="W630" t="s">
        <v>566</v>
      </c>
      <c r="X630" s="70" t="str">
        <f>SpaceTypesTable[[#This Row],[Ventilation Standard]]&amp;SpaceTypesTable[[#This Row],[Ventilation Primary Space Type]]&amp;SpaceTypesTable[[#This Row],[Ventilation Secondary Space Type]]</f>
        <v>ASHRAE 62.1-2007Office BuildingsOffice space</v>
      </c>
      <c r="Y630">
        <f>VLOOKUP(SpaceTypesTable[[#This Row],[Lookup]],VentilationStandardsTable[],6,FALSE)</f>
        <v>0.06</v>
      </c>
      <c r="Z630">
        <f>VLOOKUP(SpaceTypesTable[[#This Row],[Lookup]],VentilationStandardsTable[],5,FALSE)</f>
        <v>5</v>
      </c>
      <c r="AA630">
        <f>VLOOKUP(SpaceTypesTable[[#This Row],[Lookup]],VentilationStandardsTable[],7,FALSE)</f>
        <v>0</v>
      </c>
      <c r="AB630">
        <v>4.6500000000000004</v>
      </c>
      <c r="AC630" t="s">
        <v>1981</v>
      </c>
      <c r="AD630" t="s">
        <v>1988</v>
      </c>
      <c r="AE630">
        <v>4.4600000000000001E-2</v>
      </c>
      <c r="AF630" t="s">
        <v>2006</v>
      </c>
      <c r="AH630" t="s">
        <v>997</v>
      </c>
      <c r="AI630" t="s">
        <v>997</v>
      </c>
      <c r="AJ630" t="s">
        <v>997</v>
      </c>
      <c r="AL630">
        <v>0.80000000000000016</v>
      </c>
      <c r="AM630">
        <v>0</v>
      </c>
      <c r="AN630">
        <v>0.5</v>
      </c>
      <c r="AO630">
        <v>0</v>
      </c>
      <c r="AP630" t="s">
        <v>1925</v>
      </c>
      <c r="AQ630" t="s">
        <v>2031</v>
      </c>
      <c r="AR630" t="s">
        <v>2045</v>
      </c>
      <c r="AU630" t="s">
        <v>997</v>
      </c>
      <c r="BE630" t="s">
        <v>997</v>
      </c>
    </row>
    <row r="631" spans="1:57">
      <c r="C631" t="s">
        <v>2213</v>
      </c>
      <c r="D631" t="s">
        <v>790</v>
      </c>
      <c r="E631" t="s">
        <v>796</v>
      </c>
      <c r="F631" t="s">
        <v>750</v>
      </c>
      <c r="G631" t="s">
        <v>1032</v>
      </c>
      <c r="H631" t="s">
        <v>2195</v>
      </c>
      <c r="I631" t="s">
        <v>882</v>
      </c>
      <c r="J631" t="s">
        <v>751</v>
      </c>
      <c r="K631" t="str">
        <f>SpaceTypesTable[[#This Row],[Lighting Standard]]&amp;SpaceTypesTable[[#This Row],[Lighting Primary Space Type]]&amp;SpaceTypesTable[[#This Row],[Lighting Secondary Space Type]]</f>
        <v>ASHRAE 90.1-2010Office-EnclosedGeneral</v>
      </c>
      <c r="N631">
        <f>VLOOKUP(SpaceTypesTable[[#This Row],[LookupColumn]],InteriorLightingTable[],5,FALSE)</f>
        <v>1.1100000000000001</v>
      </c>
      <c r="Q631">
        <v>0</v>
      </c>
      <c r="R631">
        <v>0.37</v>
      </c>
      <c r="S631">
        <v>0.2</v>
      </c>
      <c r="T631" t="s">
        <v>1947</v>
      </c>
      <c r="U631" t="s">
        <v>638</v>
      </c>
      <c r="V631" t="s">
        <v>1863</v>
      </c>
      <c r="W631" t="s">
        <v>566</v>
      </c>
      <c r="X631" s="70" t="str">
        <f>SpaceTypesTable[[#This Row],[Ventilation Standard]]&amp;SpaceTypesTable[[#This Row],[Ventilation Primary Space Type]]&amp;SpaceTypesTable[[#This Row],[Ventilation Secondary Space Type]]</f>
        <v>ASHRAE 62.1-2007Office BuildingsOffice space</v>
      </c>
      <c r="Y631">
        <f>VLOOKUP(SpaceTypesTable[[#This Row],[Lookup]],VentilationStandardsTable[],6,FALSE)</f>
        <v>0.06</v>
      </c>
      <c r="Z631">
        <f>VLOOKUP(SpaceTypesTable[[#This Row],[Lookup]],VentilationStandardsTable[],5,FALSE)</f>
        <v>5</v>
      </c>
      <c r="AA631">
        <f>VLOOKUP(SpaceTypesTable[[#This Row],[Lookup]],VentilationStandardsTable[],7,FALSE)</f>
        <v>0</v>
      </c>
      <c r="AB631">
        <v>4.6500000000000004</v>
      </c>
      <c r="AC631" t="s">
        <v>1978</v>
      </c>
      <c r="AD631" t="s">
        <v>2103</v>
      </c>
      <c r="AE631">
        <v>4.4600000000000001E-2</v>
      </c>
      <c r="AF631" t="s">
        <v>2007</v>
      </c>
      <c r="AH631" t="s">
        <v>997</v>
      </c>
      <c r="AI631" t="s">
        <v>997</v>
      </c>
      <c r="AJ631" t="s">
        <v>997</v>
      </c>
      <c r="AL631">
        <v>0.73</v>
      </c>
      <c r="AM631">
        <v>0</v>
      </c>
      <c r="AN631">
        <v>0.5</v>
      </c>
      <c r="AO631">
        <v>0</v>
      </c>
      <c r="AP631" t="s">
        <v>2064</v>
      </c>
      <c r="AQ631" t="s">
        <v>2032</v>
      </c>
      <c r="AR631" t="s">
        <v>2046</v>
      </c>
      <c r="AU631" t="s">
        <v>997</v>
      </c>
      <c r="BE631" t="s">
        <v>997</v>
      </c>
    </row>
    <row r="632" spans="1:57">
      <c r="C632" t="s">
        <v>2213</v>
      </c>
      <c r="D632" t="s">
        <v>790</v>
      </c>
      <c r="E632" t="s">
        <v>799</v>
      </c>
      <c r="F632" t="s">
        <v>750</v>
      </c>
      <c r="G632" t="s">
        <v>1032</v>
      </c>
      <c r="H632" t="s">
        <v>2195</v>
      </c>
      <c r="I632" t="s">
        <v>882</v>
      </c>
      <c r="J632" t="s">
        <v>751</v>
      </c>
      <c r="K632" t="str">
        <f>SpaceTypesTable[[#This Row],[Lighting Standard]]&amp;SpaceTypesTable[[#This Row],[Lighting Primary Space Type]]&amp;SpaceTypesTable[[#This Row],[Lighting Secondary Space Type]]</f>
        <v>ASHRAE 90.1-2010Office-EnclosedGeneral</v>
      </c>
      <c r="N632">
        <f>VLOOKUP(SpaceTypesTable[[#This Row],[LookupColumn]],InteriorLightingTable[],5,FALSE)</f>
        <v>1.1100000000000001</v>
      </c>
      <c r="Q632">
        <v>0</v>
      </c>
      <c r="R632">
        <v>0.37</v>
      </c>
      <c r="S632">
        <v>0.2</v>
      </c>
      <c r="T632" t="s">
        <v>1950</v>
      </c>
      <c r="U632" t="s">
        <v>638</v>
      </c>
      <c r="V632" t="s">
        <v>1863</v>
      </c>
      <c r="W632" t="s">
        <v>566</v>
      </c>
      <c r="X632" s="70" t="str">
        <f>SpaceTypesTable[[#This Row],[Ventilation Standard]]&amp;SpaceTypesTable[[#This Row],[Ventilation Primary Space Type]]&amp;SpaceTypesTable[[#This Row],[Ventilation Secondary Space Type]]</f>
        <v>ASHRAE 62.1-2007Office BuildingsOffice space</v>
      </c>
      <c r="Y632">
        <f>VLOOKUP(SpaceTypesTable[[#This Row],[Lookup]],VentilationStandardsTable[],6,FALSE)</f>
        <v>0.06</v>
      </c>
      <c r="Z632">
        <f>VLOOKUP(SpaceTypesTable[[#This Row],[Lookup]],VentilationStandardsTable[],5,FALSE)</f>
        <v>5</v>
      </c>
      <c r="AA632">
        <f>VLOOKUP(SpaceTypesTable[[#This Row],[Lookup]],VentilationStandardsTable[],7,FALSE)</f>
        <v>0</v>
      </c>
      <c r="AB632">
        <v>4.6500000000000004</v>
      </c>
      <c r="AC632" t="s">
        <v>1973</v>
      </c>
      <c r="AD632" t="s">
        <v>2106</v>
      </c>
      <c r="AE632">
        <v>4.4600000000000001E-2</v>
      </c>
      <c r="AF632" t="s">
        <v>2010</v>
      </c>
      <c r="AH632" t="s">
        <v>997</v>
      </c>
      <c r="AI632" t="s">
        <v>997</v>
      </c>
      <c r="AJ632" t="s">
        <v>997</v>
      </c>
      <c r="AL632">
        <v>0.73</v>
      </c>
      <c r="AM632">
        <v>0</v>
      </c>
      <c r="AN632">
        <v>0.5</v>
      </c>
      <c r="AO632">
        <v>0</v>
      </c>
      <c r="AP632" t="s">
        <v>2067</v>
      </c>
      <c r="AQ632" t="s">
        <v>2035</v>
      </c>
      <c r="AR632" t="s">
        <v>2049</v>
      </c>
      <c r="AU632" t="s">
        <v>997</v>
      </c>
      <c r="BE632" t="s">
        <v>997</v>
      </c>
    </row>
    <row r="633" spans="1:57">
      <c r="C633" t="s">
        <v>2213</v>
      </c>
      <c r="D633" t="s">
        <v>790</v>
      </c>
      <c r="E633" t="s">
        <v>794</v>
      </c>
      <c r="F633" t="s">
        <v>750</v>
      </c>
      <c r="G633" t="s">
        <v>1032</v>
      </c>
      <c r="H633" t="s">
        <v>2195</v>
      </c>
      <c r="I633" t="s">
        <v>882</v>
      </c>
      <c r="J633" t="s">
        <v>751</v>
      </c>
      <c r="K633" t="str">
        <f>SpaceTypesTable[[#This Row],[Lighting Standard]]&amp;SpaceTypesTable[[#This Row],[Lighting Primary Space Type]]&amp;SpaceTypesTable[[#This Row],[Lighting Secondary Space Type]]</f>
        <v>ASHRAE 90.1-2010Office-EnclosedGeneral</v>
      </c>
      <c r="N633">
        <f>VLOOKUP(SpaceTypesTable[[#This Row],[LookupColumn]],InteriorLightingTable[],5,FALSE)</f>
        <v>1.1100000000000001</v>
      </c>
      <c r="Q633">
        <v>0</v>
      </c>
      <c r="R633">
        <v>0.7</v>
      </c>
      <c r="S633">
        <v>0.2</v>
      </c>
      <c r="T633" t="s">
        <v>1956</v>
      </c>
      <c r="U633" t="s">
        <v>638</v>
      </c>
      <c r="V633" t="s">
        <v>1863</v>
      </c>
      <c r="W633" t="s">
        <v>566</v>
      </c>
      <c r="X633" s="70" t="str">
        <f>SpaceTypesTable[[#This Row],[Ventilation Standard]]&amp;SpaceTypesTable[[#This Row],[Ventilation Primary Space Type]]&amp;SpaceTypesTable[[#This Row],[Ventilation Secondary Space Type]]</f>
        <v>ASHRAE 62.1-2007Office BuildingsOffice space</v>
      </c>
      <c r="Y633">
        <f>VLOOKUP(SpaceTypesTable[[#This Row],[Lookup]],VentilationStandardsTable[],6,FALSE)</f>
        <v>0.06</v>
      </c>
      <c r="Z633">
        <f>VLOOKUP(SpaceTypesTable[[#This Row],[Lookup]],VentilationStandardsTable[],5,FALSE)</f>
        <v>5</v>
      </c>
      <c r="AA633">
        <f>VLOOKUP(SpaceTypesTable[[#This Row],[Lookup]],VentilationStandardsTable[],7,FALSE)</f>
        <v>0</v>
      </c>
      <c r="AB633">
        <v>7.14</v>
      </c>
      <c r="AC633" t="s">
        <v>1967</v>
      </c>
      <c r="AD633" t="s">
        <v>2107</v>
      </c>
      <c r="AE633">
        <v>4.4600000000000001E-2</v>
      </c>
      <c r="AF633" t="s">
        <v>2011</v>
      </c>
      <c r="AH633" t="s">
        <v>997</v>
      </c>
      <c r="AI633" t="s">
        <v>997</v>
      </c>
      <c r="AJ633" t="s">
        <v>997</v>
      </c>
      <c r="AL633">
        <v>0.61</v>
      </c>
      <c r="AM633">
        <v>0</v>
      </c>
      <c r="AN633">
        <v>0.5</v>
      </c>
      <c r="AO633">
        <v>0</v>
      </c>
      <c r="AP633" t="s">
        <v>2082</v>
      </c>
      <c r="AQ633" t="s">
        <v>2036</v>
      </c>
      <c r="AR633" t="s">
        <v>2050</v>
      </c>
      <c r="AU633" t="s">
        <v>997</v>
      </c>
      <c r="BE633" t="s">
        <v>997</v>
      </c>
    </row>
    <row r="634" spans="1:57">
      <c r="C634" t="s">
        <v>2213</v>
      </c>
      <c r="D634" t="s">
        <v>790</v>
      </c>
      <c r="E634" t="s">
        <v>795</v>
      </c>
      <c r="F634" t="s">
        <v>750</v>
      </c>
      <c r="G634" t="s">
        <v>1032</v>
      </c>
      <c r="H634" t="s">
        <v>2195</v>
      </c>
      <c r="I634" t="s">
        <v>882</v>
      </c>
      <c r="J634" t="s">
        <v>751</v>
      </c>
      <c r="K634" t="str">
        <f>SpaceTypesTable[[#This Row],[Lighting Standard]]&amp;SpaceTypesTable[[#This Row],[Lighting Primary Space Type]]&amp;SpaceTypesTable[[#This Row],[Lighting Secondary Space Type]]</f>
        <v>ASHRAE 90.1-2010Office-EnclosedGeneral</v>
      </c>
      <c r="N634">
        <f>VLOOKUP(SpaceTypesTable[[#This Row],[LookupColumn]],InteriorLightingTable[],5,FALSE)</f>
        <v>1.1100000000000001</v>
      </c>
      <c r="Q634">
        <v>0</v>
      </c>
      <c r="R634">
        <v>0.7</v>
      </c>
      <c r="S634">
        <v>0.2</v>
      </c>
      <c r="T634" t="s">
        <v>1960</v>
      </c>
      <c r="U634" t="s">
        <v>638</v>
      </c>
      <c r="V634" t="s">
        <v>1863</v>
      </c>
      <c r="W634" t="s">
        <v>566</v>
      </c>
      <c r="X634" s="70" t="str">
        <f>SpaceTypesTable[[#This Row],[Ventilation Standard]]&amp;SpaceTypesTable[[#This Row],[Ventilation Primary Space Type]]&amp;SpaceTypesTable[[#This Row],[Ventilation Secondary Space Type]]</f>
        <v>ASHRAE 62.1-2007Office BuildingsOffice space</v>
      </c>
      <c r="Y634">
        <f>VLOOKUP(SpaceTypesTable[[#This Row],[Lookup]],VentilationStandardsTable[],6,FALSE)</f>
        <v>0.06</v>
      </c>
      <c r="Z634">
        <f>VLOOKUP(SpaceTypesTable[[#This Row],[Lookup]],VentilationStandardsTable[],5,FALSE)</f>
        <v>5</v>
      </c>
      <c r="AA634">
        <f>VLOOKUP(SpaceTypesTable[[#This Row],[Lookup]],VentilationStandardsTable[],7,FALSE)</f>
        <v>0</v>
      </c>
      <c r="AB634">
        <v>5</v>
      </c>
      <c r="AC634" t="s">
        <v>1963</v>
      </c>
      <c r="AD634" t="s">
        <v>2109</v>
      </c>
      <c r="AE634">
        <v>4.4600000000000001E-2</v>
      </c>
      <c r="AF634" t="s">
        <v>2013</v>
      </c>
      <c r="AH634" t="s">
        <v>997</v>
      </c>
      <c r="AI634" t="s">
        <v>997</v>
      </c>
      <c r="AJ634" t="s">
        <v>997</v>
      </c>
      <c r="AL634">
        <v>0.54000023250056517</v>
      </c>
      <c r="AM634">
        <v>0</v>
      </c>
      <c r="AN634">
        <v>0.5</v>
      </c>
      <c r="AO634">
        <v>0</v>
      </c>
      <c r="AP634" t="s">
        <v>2015</v>
      </c>
      <c r="AQ634" t="s">
        <v>2038</v>
      </c>
      <c r="AR634" t="s">
        <v>2052</v>
      </c>
      <c r="AU634" t="s">
        <v>997</v>
      </c>
    </row>
    <row r="635" spans="1:57">
      <c r="C635" t="s">
        <v>2213</v>
      </c>
      <c r="D635" t="s">
        <v>790</v>
      </c>
      <c r="E635" t="s">
        <v>769</v>
      </c>
      <c r="F635" t="s">
        <v>750</v>
      </c>
      <c r="G635" t="s">
        <v>1032</v>
      </c>
      <c r="H635" t="s">
        <v>2195</v>
      </c>
      <c r="I635" t="s">
        <v>882</v>
      </c>
      <c r="J635" t="s">
        <v>751</v>
      </c>
      <c r="K635" t="str">
        <f>SpaceTypesTable[[#This Row],[Lighting Standard]]&amp;SpaceTypesTable[[#This Row],[Lighting Primary Space Type]]&amp;SpaceTypesTable[[#This Row],[Lighting Secondary Space Type]]</f>
        <v>ASHRAE 90.1-2010Office-EnclosedGeneral</v>
      </c>
      <c r="N635">
        <f>VLOOKUP(SpaceTypesTable[[#This Row],[LookupColumn]],InteriorLightingTable[],5,FALSE)</f>
        <v>1.1100000000000001</v>
      </c>
      <c r="Q635">
        <v>0</v>
      </c>
      <c r="R635">
        <v>0.5</v>
      </c>
      <c r="S635">
        <v>0.2</v>
      </c>
      <c r="T635" t="s">
        <v>1961</v>
      </c>
      <c r="U635" t="s">
        <v>638</v>
      </c>
      <c r="V635" t="s">
        <v>1863</v>
      </c>
      <c r="W635" t="s">
        <v>566</v>
      </c>
      <c r="X635" s="70" t="str">
        <f>SpaceTypesTable[[#This Row],[Ventilation Standard]]&amp;SpaceTypesTable[[#This Row],[Ventilation Primary Space Type]]&amp;SpaceTypesTable[[#This Row],[Ventilation Secondary Space Type]]</f>
        <v>ASHRAE 62.1-2007Office BuildingsOffice space</v>
      </c>
      <c r="Y635">
        <f>VLOOKUP(SpaceTypesTable[[#This Row],[Lookup]],VentilationStandardsTable[],6,FALSE)</f>
        <v>0.06</v>
      </c>
      <c r="Z635">
        <f>VLOOKUP(SpaceTypesTable[[#This Row],[Lookup]],VentilationStandardsTable[],5,FALSE)</f>
        <v>5</v>
      </c>
      <c r="AA635">
        <f>VLOOKUP(SpaceTypesTable[[#This Row],[Lookup]],VentilationStandardsTable[],7,FALSE)</f>
        <v>0</v>
      </c>
      <c r="AB635">
        <v>1.96</v>
      </c>
      <c r="AC635" t="s">
        <v>1962</v>
      </c>
      <c r="AD635" t="s">
        <v>2110</v>
      </c>
      <c r="AE635">
        <v>4.4600000000000001E-2</v>
      </c>
      <c r="AF635" t="s">
        <v>2014</v>
      </c>
      <c r="AH635" t="s">
        <v>997</v>
      </c>
      <c r="AI635" t="s">
        <v>997</v>
      </c>
      <c r="AJ635" t="s">
        <v>997</v>
      </c>
      <c r="AL635">
        <v>0.54000023250056517</v>
      </c>
      <c r="AM635">
        <v>0</v>
      </c>
      <c r="AN635">
        <v>0.5</v>
      </c>
      <c r="AO635">
        <v>0</v>
      </c>
      <c r="AP635" t="s">
        <v>2070</v>
      </c>
      <c r="AQ635" t="s">
        <v>2039</v>
      </c>
      <c r="AR635" t="s">
        <v>2053</v>
      </c>
      <c r="AU635" t="s">
        <v>997</v>
      </c>
    </row>
    <row r="636" spans="1:57">
      <c r="C636" s="3" t="s">
        <v>2144</v>
      </c>
      <c r="D636" t="s">
        <v>790</v>
      </c>
      <c r="E636" t="s">
        <v>750</v>
      </c>
      <c r="F636" t="s">
        <v>1006</v>
      </c>
      <c r="G636" t="s">
        <v>1032</v>
      </c>
      <c r="N636">
        <v>1.73</v>
      </c>
      <c r="Q636">
        <v>0.4</v>
      </c>
      <c r="R636">
        <v>0.4</v>
      </c>
      <c r="S636">
        <v>0.2</v>
      </c>
      <c r="T636" t="s">
        <v>1046</v>
      </c>
      <c r="U636" t="s">
        <v>636</v>
      </c>
      <c r="V636" t="s">
        <v>565</v>
      </c>
      <c r="W636" t="s">
        <v>967</v>
      </c>
      <c r="X636" s="70" t="str">
        <f>SpaceTypesTable[[#This Row],[Ventilation Standard]]&amp;SpaceTypesTable[[#This Row],[Ventilation Primary Space Type]]&amp;SpaceTypesTable[[#This Row],[Ventilation Secondary Space Type]]</f>
        <v>ASHRAE 62.1-1999OfficesOffice Space</v>
      </c>
      <c r="Y636">
        <f>VLOOKUP(SpaceTypesTable[[#This Row],[Lookup]],VentilationStandardsTable[],6,FALSE)</f>
        <v>0</v>
      </c>
      <c r="Z636">
        <f>VLOOKUP(SpaceTypesTable[[#This Row],[Lookup]],VentilationStandardsTable[],5,FALSE)</f>
        <v>20</v>
      </c>
      <c r="AA636">
        <f>VLOOKUP(SpaceTypesTable[[#This Row],[Lookup]],VentilationStandardsTable[],7,FALSE)</f>
        <v>0</v>
      </c>
      <c r="AB636">
        <v>5.25</v>
      </c>
      <c r="AC636" t="s">
        <v>1048</v>
      </c>
      <c r="AD636" t="s">
        <v>1047</v>
      </c>
      <c r="AE636">
        <v>0.22320000000000001</v>
      </c>
      <c r="AF636" t="s">
        <v>1050</v>
      </c>
      <c r="AH636" t="s">
        <v>997</v>
      </c>
      <c r="AI636" t="s">
        <v>997</v>
      </c>
      <c r="AJ636" t="s">
        <v>997</v>
      </c>
      <c r="AL636">
        <v>0.96</v>
      </c>
      <c r="AM636">
        <v>0</v>
      </c>
      <c r="AN636">
        <v>0.5</v>
      </c>
      <c r="AO636">
        <v>0</v>
      </c>
      <c r="AP636" t="s">
        <v>1051</v>
      </c>
      <c r="AQ636" t="s">
        <v>2028</v>
      </c>
      <c r="AR636" t="s">
        <v>2042</v>
      </c>
      <c r="BE636" t="str">
        <f t="shared" ref="BE636:BE641" si="54">IF(ISBLANK(BD636),"",BD636/(BA636/AZ636))</f>
        <v/>
      </c>
    </row>
    <row r="637" spans="1:57">
      <c r="C637" s="3" t="s">
        <v>2146</v>
      </c>
      <c r="D637" t="s">
        <v>791</v>
      </c>
      <c r="E637" t="s">
        <v>750</v>
      </c>
      <c r="F637" t="s">
        <v>1006</v>
      </c>
      <c r="G637" t="s">
        <v>1032</v>
      </c>
      <c r="H637" t="s">
        <v>987</v>
      </c>
      <c r="I637" t="s">
        <v>1008</v>
      </c>
      <c r="J637" t="s">
        <v>751</v>
      </c>
      <c r="K637" t="str">
        <f>SpaceTypesTable[[#This Row],[Lighting Standard]]&amp;SpaceTypesTable[[#This Row],[Lighting Primary Space Type]]&amp;SpaceTypesTable[[#This Row],[Lighting Secondary Space Type]]</f>
        <v>ASHRAE 189.1-2009Office-Open PlanGeneral</v>
      </c>
      <c r="N637">
        <f>VLOOKUP(SpaceTypesTable[[#This Row],[LookupColumn]],InteriorLightingTable[],5,FALSE)</f>
        <v>0.9900000000000001</v>
      </c>
      <c r="Q637">
        <v>0.4</v>
      </c>
      <c r="R637">
        <v>0.4</v>
      </c>
      <c r="S637">
        <v>0.2</v>
      </c>
      <c r="T637" t="s">
        <v>1046</v>
      </c>
      <c r="U637" t="s">
        <v>636</v>
      </c>
      <c r="V637" t="s">
        <v>565</v>
      </c>
      <c r="W637" t="s">
        <v>967</v>
      </c>
      <c r="X637" s="70" t="str">
        <f>SpaceTypesTable[[#This Row],[Ventilation Standard]]&amp;SpaceTypesTable[[#This Row],[Ventilation Primary Space Type]]&amp;SpaceTypesTable[[#This Row],[Ventilation Secondary Space Type]]</f>
        <v>ASHRAE 62.1-1999OfficesOffice Space</v>
      </c>
      <c r="Y637">
        <f>VLOOKUP(SpaceTypesTable[[#This Row],[Lookup]],VentilationStandardsTable[],6,FALSE)</f>
        <v>0</v>
      </c>
      <c r="Z637">
        <f>VLOOKUP(SpaceTypesTable[[#This Row],[Lookup]],VentilationStandardsTable[],5,FALSE)</f>
        <v>20</v>
      </c>
      <c r="AA637">
        <f>VLOOKUP(SpaceTypesTable[[#This Row],[Lookup]],VentilationStandardsTable[],7,FALSE)</f>
        <v>0</v>
      </c>
      <c r="AB637">
        <v>5.25</v>
      </c>
      <c r="AC637" t="s">
        <v>1048</v>
      </c>
      <c r="AD637" t="s">
        <v>1047</v>
      </c>
      <c r="AE637">
        <v>5.9499999999999997E-2</v>
      </c>
      <c r="AF637" t="s">
        <v>1050</v>
      </c>
      <c r="AH637" t="s">
        <v>997</v>
      </c>
      <c r="AI637" t="s">
        <v>997</v>
      </c>
      <c r="AJ637" t="s">
        <v>997</v>
      </c>
      <c r="AL637">
        <v>0.71</v>
      </c>
      <c r="AM637">
        <v>0</v>
      </c>
      <c r="AN637">
        <v>0.5</v>
      </c>
      <c r="AO637">
        <v>0</v>
      </c>
      <c r="AP637" t="s">
        <v>1051</v>
      </c>
      <c r="AQ637" t="s">
        <v>2028</v>
      </c>
      <c r="AR637" t="s">
        <v>2042</v>
      </c>
      <c r="BE637" t="str">
        <f t="shared" si="54"/>
        <v/>
      </c>
    </row>
    <row r="638" spans="1:57">
      <c r="C638" s="3" t="s">
        <v>2146</v>
      </c>
      <c r="D638" t="s">
        <v>792</v>
      </c>
      <c r="E638" t="s">
        <v>750</v>
      </c>
      <c r="F638" t="s">
        <v>1006</v>
      </c>
      <c r="G638" t="s">
        <v>1032</v>
      </c>
      <c r="H638" t="s">
        <v>987</v>
      </c>
      <c r="I638" t="s">
        <v>1008</v>
      </c>
      <c r="J638" t="s">
        <v>751</v>
      </c>
      <c r="K638" t="str">
        <f>SpaceTypesTable[[#This Row],[Lighting Standard]]&amp;SpaceTypesTable[[#This Row],[Lighting Primary Space Type]]&amp;SpaceTypesTable[[#This Row],[Lighting Secondary Space Type]]</f>
        <v>ASHRAE 189.1-2009Office-Open PlanGeneral</v>
      </c>
      <c r="N638">
        <f>VLOOKUP(SpaceTypesTable[[#This Row],[LookupColumn]],InteriorLightingTable[],5,FALSE)</f>
        <v>0.9900000000000001</v>
      </c>
      <c r="Q638">
        <v>0.4</v>
      </c>
      <c r="R638">
        <v>0.4</v>
      </c>
      <c r="S638">
        <v>0.2</v>
      </c>
      <c r="T638" t="s">
        <v>1046</v>
      </c>
      <c r="U638" t="s">
        <v>636</v>
      </c>
      <c r="V638" t="s">
        <v>565</v>
      </c>
      <c r="W638" t="s">
        <v>967</v>
      </c>
      <c r="X638" s="70" t="str">
        <f>SpaceTypesTable[[#This Row],[Ventilation Standard]]&amp;SpaceTypesTable[[#This Row],[Ventilation Primary Space Type]]&amp;SpaceTypesTable[[#This Row],[Ventilation Secondary Space Type]]</f>
        <v>ASHRAE 62.1-1999OfficesOffice Space</v>
      </c>
      <c r="Y638">
        <f>VLOOKUP(SpaceTypesTable[[#This Row],[Lookup]],VentilationStandardsTable[],6,FALSE)</f>
        <v>0</v>
      </c>
      <c r="Z638">
        <f>VLOOKUP(SpaceTypesTable[[#This Row],[Lookup]],VentilationStandardsTable[],5,FALSE)</f>
        <v>20</v>
      </c>
      <c r="AA638">
        <f>VLOOKUP(SpaceTypesTable[[#This Row],[Lookup]],VentilationStandardsTable[],7,FALSE)</f>
        <v>0</v>
      </c>
      <c r="AB638">
        <v>5.25</v>
      </c>
      <c r="AC638" t="s">
        <v>1048</v>
      </c>
      <c r="AD638" t="s">
        <v>1047</v>
      </c>
      <c r="AE638">
        <v>4.4600000000000001E-2</v>
      </c>
      <c r="AF638" t="s">
        <v>1050</v>
      </c>
      <c r="AH638" t="s">
        <v>997</v>
      </c>
      <c r="AI638" t="s">
        <v>997</v>
      </c>
      <c r="AJ638" t="s">
        <v>997</v>
      </c>
      <c r="AL638">
        <v>0.71</v>
      </c>
      <c r="AM638">
        <v>0</v>
      </c>
      <c r="AN638">
        <v>0.5</v>
      </c>
      <c r="AO638">
        <v>0</v>
      </c>
      <c r="AP638" t="s">
        <v>1051</v>
      </c>
      <c r="AQ638" t="s">
        <v>2028</v>
      </c>
      <c r="AR638" t="s">
        <v>2042</v>
      </c>
      <c r="BE638" t="str">
        <f t="shared" si="54"/>
        <v/>
      </c>
    </row>
    <row r="639" spans="1:57">
      <c r="C639" t="s">
        <v>2145</v>
      </c>
      <c r="D639" t="s">
        <v>790</v>
      </c>
      <c r="E639" t="s">
        <v>750</v>
      </c>
      <c r="F639" t="s">
        <v>1006</v>
      </c>
      <c r="G639" t="s">
        <v>1032</v>
      </c>
      <c r="H639" t="s">
        <v>745</v>
      </c>
      <c r="I639" t="s">
        <v>1008</v>
      </c>
      <c r="J639" t="s">
        <v>751</v>
      </c>
      <c r="K639" t="str">
        <f>SpaceTypesTable[[#This Row],[Lighting Standard]]&amp;SpaceTypesTable[[#This Row],[Lighting Primary Space Type]]&amp;SpaceTypesTable[[#This Row],[Lighting Secondary Space Type]]</f>
        <v>ASHRAE 90.1-2004Office-Open PlanGeneral</v>
      </c>
      <c r="N639">
        <f>VLOOKUP(SpaceTypesTable[[#This Row],[LookupColumn]],InteriorLightingTable[],5,FALSE)</f>
        <v>1.1000000000000001</v>
      </c>
      <c r="Q639">
        <v>0.4</v>
      </c>
      <c r="R639">
        <v>0.4</v>
      </c>
      <c r="S639">
        <v>0.2</v>
      </c>
      <c r="T639" t="s">
        <v>1046</v>
      </c>
      <c r="U639" t="s">
        <v>636</v>
      </c>
      <c r="V639" t="s">
        <v>565</v>
      </c>
      <c r="W639" t="s">
        <v>967</v>
      </c>
      <c r="X639" s="70" t="str">
        <f>SpaceTypesTable[[#This Row],[Ventilation Standard]]&amp;SpaceTypesTable[[#This Row],[Ventilation Primary Space Type]]&amp;SpaceTypesTable[[#This Row],[Ventilation Secondary Space Type]]</f>
        <v>ASHRAE 62.1-1999OfficesOffice Space</v>
      </c>
      <c r="Y639">
        <f>VLOOKUP(SpaceTypesTable[[#This Row],[Lookup]],VentilationStandardsTable[],6,FALSE)</f>
        <v>0</v>
      </c>
      <c r="Z639">
        <f>VLOOKUP(SpaceTypesTable[[#This Row],[Lookup]],VentilationStandardsTable[],5,FALSE)</f>
        <v>20</v>
      </c>
      <c r="AA639">
        <f>VLOOKUP(SpaceTypesTable[[#This Row],[Lookup]],VentilationStandardsTable[],7,FALSE)</f>
        <v>0</v>
      </c>
      <c r="AB639">
        <v>5.25</v>
      </c>
      <c r="AC639" t="s">
        <v>1048</v>
      </c>
      <c r="AD639" t="s">
        <v>1047</v>
      </c>
      <c r="AE639">
        <v>5.9499999999999997E-2</v>
      </c>
      <c r="AF639" t="s">
        <v>1050</v>
      </c>
      <c r="AH639" t="s">
        <v>997</v>
      </c>
      <c r="AI639" t="s">
        <v>997</v>
      </c>
      <c r="AJ639" t="s">
        <v>997</v>
      </c>
      <c r="AL639">
        <v>0.96</v>
      </c>
      <c r="AM639">
        <v>0</v>
      </c>
      <c r="AN639">
        <v>0.5</v>
      </c>
      <c r="AO639">
        <v>0</v>
      </c>
      <c r="AP639" t="s">
        <v>1051</v>
      </c>
      <c r="AQ639" t="s">
        <v>2028</v>
      </c>
      <c r="AR639" t="s">
        <v>2042</v>
      </c>
      <c r="BE639" t="str">
        <f t="shared" si="54"/>
        <v/>
      </c>
    </row>
    <row r="640" spans="1:57">
      <c r="C640" s="46" t="s">
        <v>2143</v>
      </c>
      <c r="D640" t="s">
        <v>790</v>
      </c>
      <c r="E640" t="s">
        <v>750</v>
      </c>
      <c r="F640" t="s">
        <v>1006</v>
      </c>
      <c r="G640" t="s">
        <v>1032</v>
      </c>
      <c r="N640">
        <v>2.09</v>
      </c>
      <c r="Q640">
        <v>0.4</v>
      </c>
      <c r="R640">
        <v>0.4</v>
      </c>
      <c r="S640">
        <v>0.2</v>
      </c>
      <c r="T640" t="s">
        <v>1046</v>
      </c>
      <c r="U640" t="s">
        <v>636</v>
      </c>
      <c r="V640" t="s">
        <v>565</v>
      </c>
      <c r="W640" t="s">
        <v>967</v>
      </c>
      <c r="X640" s="70" t="str">
        <f>SpaceTypesTable[[#This Row],[Ventilation Standard]]&amp;SpaceTypesTable[[#This Row],[Ventilation Primary Space Type]]&amp;SpaceTypesTable[[#This Row],[Ventilation Secondary Space Type]]</f>
        <v>ASHRAE 62.1-1999OfficesOffice Space</v>
      </c>
      <c r="Y640">
        <f>VLOOKUP(SpaceTypesTable[[#This Row],[Lookup]],VentilationStandardsTable[],6,FALSE)</f>
        <v>0</v>
      </c>
      <c r="Z640">
        <f>VLOOKUP(SpaceTypesTable[[#This Row],[Lookup]],VentilationStandardsTable[],5,FALSE)</f>
        <v>20</v>
      </c>
      <c r="AA640">
        <f>VLOOKUP(SpaceTypesTable[[#This Row],[Lookup]],VentilationStandardsTable[],7,FALSE)</f>
        <v>0</v>
      </c>
      <c r="AB640">
        <v>5.25</v>
      </c>
      <c r="AC640" t="s">
        <v>1048</v>
      </c>
      <c r="AD640" t="s">
        <v>1047</v>
      </c>
      <c r="AE640">
        <v>0.22320000000000001</v>
      </c>
      <c r="AF640" t="s">
        <v>1050</v>
      </c>
      <c r="AH640" t="s">
        <v>997</v>
      </c>
      <c r="AI640" t="s">
        <v>997</v>
      </c>
      <c r="AJ640" t="s">
        <v>997</v>
      </c>
      <c r="AL640">
        <v>0.96</v>
      </c>
      <c r="AM640">
        <v>0</v>
      </c>
      <c r="AN640">
        <v>0.5</v>
      </c>
      <c r="AO640">
        <v>0</v>
      </c>
      <c r="AP640" t="s">
        <v>1051</v>
      </c>
      <c r="AQ640" t="s">
        <v>2028</v>
      </c>
      <c r="AR640" t="s">
        <v>2042</v>
      </c>
      <c r="BE640" t="str">
        <f t="shared" si="54"/>
        <v/>
      </c>
    </row>
    <row r="641" spans="1:57">
      <c r="A641" t="s">
        <v>1044</v>
      </c>
      <c r="C641" t="s">
        <v>2147</v>
      </c>
      <c r="D641" t="s">
        <v>790</v>
      </c>
      <c r="E641" t="s">
        <v>750</v>
      </c>
      <c r="F641" t="s">
        <v>1006</v>
      </c>
      <c r="G641" t="s">
        <v>1032</v>
      </c>
      <c r="H641" t="s">
        <v>746</v>
      </c>
      <c r="I641" t="s">
        <v>1008</v>
      </c>
      <c r="J641" t="s">
        <v>751</v>
      </c>
      <c r="K641" t="str">
        <f>SpaceTypesTable[[#This Row],[Lighting Standard]]&amp;SpaceTypesTable[[#This Row],[Lighting Primary Space Type]]&amp;SpaceTypesTable[[#This Row],[Lighting Secondary Space Type]]</f>
        <v>ASHRAE 90.1-2007Office-Open PlanGeneral</v>
      </c>
      <c r="N641">
        <f>VLOOKUP(SpaceTypesTable[[#This Row],[LookupColumn]],InteriorLightingTable[],5,FALSE)</f>
        <v>1.1000000000000001</v>
      </c>
      <c r="Q641">
        <v>0.4</v>
      </c>
      <c r="R641">
        <v>0.4</v>
      </c>
      <c r="S641">
        <v>0.2</v>
      </c>
      <c r="T641" t="s">
        <v>1046</v>
      </c>
      <c r="U641" t="s">
        <v>637</v>
      </c>
      <c r="V641" t="s">
        <v>1863</v>
      </c>
      <c r="W641" t="s">
        <v>566</v>
      </c>
      <c r="X641" s="70" t="str">
        <f>SpaceTypesTable[[#This Row],[Ventilation Standard]]&amp;SpaceTypesTable[[#This Row],[Ventilation Primary Space Type]]&amp;SpaceTypesTable[[#This Row],[Ventilation Secondary Space Type]]</f>
        <v>ASHRAE 62.1-2004Office BuildingsOffice space</v>
      </c>
      <c r="Y641">
        <f>VLOOKUP(SpaceTypesTable[[#This Row],[Lookup]],VentilationStandardsTable[],6,FALSE)</f>
        <v>0.06</v>
      </c>
      <c r="Z641">
        <f>VLOOKUP(SpaceTypesTable[[#This Row],[Lookup]],VentilationStandardsTable[],5,FALSE)</f>
        <v>5</v>
      </c>
      <c r="AA641">
        <f>VLOOKUP(SpaceTypesTable[[#This Row],[Lookup]],VentilationStandardsTable[],7,FALSE)</f>
        <v>0</v>
      </c>
      <c r="AB641">
        <v>5.25</v>
      </c>
      <c r="AC641" t="s">
        <v>1983</v>
      </c>
      <c r="AD641" t="s">
        <v>1986</v>
      </c>
      <c r="AE641">
        <v>4.4600000000000001E-2</v>
      </c>
      <c r="AF641" t="s">
        <v>2003</v>
      </c>
      <c r="AH641" t="s">
        <v>997</v>
      </c>
      <c r="AI641" t="s">
        <v>997</v>
      </c>
      <c r="AJ641" t="s">
        <v>997</v>
      </c>
      <c r="AL641">
        <v>0.71</v>
      </c>
      <c r="AM641">
        <v>0</v>
      </c>
      <c r="AN641">
        <v>0.5</v>
      </c>
      <c r="AO641">
        <v>0</v>
      </c>
      <c r="AP641" t="s">
        <v>2061</v>
      </c>
      <c r="AQ641" t="s">
        <v>2028</v>
      </c>
      <c r="AR641" t="s">
        <v>2042</v>
      </c>
      <c r="BE641" t="str">
        <f t="shared" si="54"/>
        <v/>
      </c>
    </row>
    <row r="642" spans="1:57">
      <c r="C642" t="s">
        <v>2213</v>
      </c>
      <c r="D642" t="s">
        <v>790</v>
      </c>
      <c r="E642" t="s">
        <v>750</v>
      </c>
      <c r="F642" t="s">
        <v>1006</v>
      </c>
      <c r="G642" t="s">
        <v>1032</v>
      </c>
      <c r="H642" t="s">
        <v>2195</v>
      </c>
      <c r="I642" t="s">
        <v>1008</v>
      </c>
      <c r="J642" t="s">
        <v>751</v>
      </c>
      <c r="K642" t="str">
        <f>SpaceTypesTable[[#This Row],[Lighting Standard]]&amp;SpaceTypesTable[[#This Row],[Lighting Primary Space Type]]&amp;SpaceTypesTable[[#This Row],[Lighting Secondary Space Type]]</f>
        <v>ASHRAE 90.1-2010Office-Open PlanGeneral</v>
      </c>
      <c r="N642">
        <f>VLOOKUP(SpaceTypesTable[[#This Row],[LookupColumn]],InteriorLightingTable[],5,FALSE)</f>
        <v>0.98</v>
      </c>
      <c r="Q642">
        <v>0.4</v>
      </c>
      <c r="R642">
        <v>0.4</v>
      </c>
      <c r="S642">
        <v>0.2</v>
      </c>
      <c r="T642" t="s">
        <v>1046</v>
      </c>
      <c r="U642" t="s">
        <v>638</v>
      </c>
      <c r="V642" t="s">
        <v>1863</v>
      </c>
      <c r="W642" t="s">
        <v>566</v>
      </c>
      <c r="X642" s="70" t="str">
        <f>SpaceTypesTable[[#This Row],[Ventilation Standard]]&amp;SpaceTypesTable[[#This Row],[Ventilation Primary Space Type]]&amp;SpaceTypesTable[[#This Row],[Ventilation Secondary Space Type]]</f>
        <v>ASHRAE 62.1-2007Office BuildingsOffice space</v>
      </c>
      <c r="Y642">
        <f>VLOOKUP(SpaceTypesTable[[#This Row],[Lookup]],VentilationStandardsTable[],6,FALSE)</f>
        <v>0.06</v>
      </c>
      <c r="Z642">
        <f>VLOOKUP(SpaceTypesTable[[#This Row],[Lookup]],VentilationStandardsTable[],5,FALSE)</f>
        <v>5</v>
      </c>
      <c r="AA642">
        <f>VLOOKUP(SpaceTypesTable[[#This Row],[Lookup]],VentilationStandardsTable[],7,FALSE)</f>
        <v>0</v>
      </c>
      <c r="AB642">
        <v>5.25</v>
      </c>
      <c r="AC642" t="s">
        <v>1983</v>
      </c>
      <c r="AD642" t="s">
        <v>1986</v>
      </c>
      <c r="AE642">
        <v>4.4600000000000001E-2</v>
      </c>
      <c r="AF642" t="s">
        <v>2003</v>
      </c>
      <c r="AH642" t="s">
        <v>997</v>
      </c>
      <c r="AI642" t="s">
        <v>997</v>
      </c>
      <c r="AJ642" t="s">
        <v>997</v>
      </c>
      <c r="AL642">
        <v>0.71</v>
      </c>
      <c r="AM642">
        <v>0</v>
      </c>
      <c r="AN642">
        <v>0.5</v>
      </c>
      <c r="AO642">
        <v>0</v>
      </c>
      <c r="AP642" t="s">
        <v>2061</v>
      </c>
      <c r="AQ642" t="s">
        <v>2028</v>
      </c>
      <c r="AR642" t="s">
        <v>2042</v>
      </c>
      <c r="BE642" t="s">
        <v>997</v>
      </c>
    </row>
    <row r="643" spans="1:57">
      <c r="A643" t="s">
        <v>114</v>
      </c>
      <c r="B643">
        <v>265</v>
      </c>
      <c r="C643" t="s">
        <v>2144</v>
      </c>
      <c r="D643" t="s">
        <v>790</v>
      </c>
      <c r="E643" t="s">
        <v>767</v>
      </c>
      <c r="F643" t="s">
        <v>818</v>
      </c>
      <c r="G643" t="s">
        <v>1028</v>
      </c>
      <c r="K643" t="str">
        <f>SpaceTypesTable[[#This Row],[Lighting Standard]]&amp;SpaceTypesTable[[#This Row],[Lighting Primary Space Type]]&amp;SpaceTypesTable[[#This Row],[Lighting Secondary Space Type]]</f>
        <v/>
      </c>
      <c r="N643">
        <v>9.75</v>
      </c>
      <c r="Q643">
        <v>0</v>
      </c>
      <c r="R643">
        <v>0.7</v>
      </c>
      <c r="S643">
        <v>0.2</v>
      </c>
      <c r="T643" t="s">
        <v>1938</v>
      </c>
      <c r="U643" t="s">
        <v>947</v>
      </c>
      <c r="V643" t="s">
        <v>948</v>
      </c>
      <c r="W643" t="s">
        <v>949</v>
      </c>
      <c r="X643" s="70" t="str">
        <f>SpaceTypesTable[[#This Row],[Ventilation Standard]]&amp;SpaceTypesTable[[#This Row],[Ventilation Primary Space Type]]&amp;SpaceTypesTable[[#This Row],[Ventilation Secondary Space Type]]</f>
        <v>AIA 2001Surgery and Critical CareOperating/Surgical Cystoscopic Rooms</v>
      </c>
      <c r="Y643">
        <f>VLOOKUP(SpaceTypesTable[[#This Row],[Lookup]],VentilationStandardsTable[],6,FALSE)</f>
        <v>0</v>
      </c>
      <c r="Z643">
        <f>VLOOKUP(SpaceTypesTable[[#This Row],[Lookup]],VentilationStandardsTable[],5,FALSE)</f>
        <v>0</v>
      </c>
      <c r="AA643">
        <f>VLOOKUP(SpaceTypesTable[[#This Row],[Lookup]],VentilationStandardsTable[],7,FALSE)</f>
        <v>3</v>
      </c>
      <c r="AB643">
        <v>5</v>
      </c>
      <c r="AC643" t="s">
        <v>1996</v>
      </c>
      <c r="AD643" t="s">
        <v>1995</v>
      </c>
      <c r="AE643">
        <v>0.22320000000000001</v>
      </c>
      <c r="AF643" t="s">
        <v>2000</v>
      </c>
      <c r="AH643" t="s">
        <v>997</v>
      </c>
      <c r="AI643" t="s">
        <v>997</v>
      </c>
      <c r="AJ643" t="s">
        <v>997</v>
      </c>
      <c r="AL643">
        <v>5</v>
      </c>
      <c r="AM643">
        <v>0</v>
      </c>
      <c r="AN643">
        <v>0.5</v>
      </c>
      <c r="AO643">
        <v>0</v>
      </c>
      <c r="AP643" t="s">
        <v>2025</v>
      </c>
      <c r="AQ643" t="s">
        <v>2085</v>
      </c>
      <c r="AR643" t="s">
        <v>2086</v>
      </c>
      <c r="AS643">
        <v>2</v>
      </c>
      <c r="AT643">
        <v>600</v>
      </c>
      <c r="AU643">
        <f>IF(SpaceTypesTable[[#This Row],[Peak Flow Rate (gal/h)]]=0,"",SpaceTypesTable[[#This Row],[Peak Flow Rate (gal/h)]]/SpaceTypesTable[[#This Row],[area (ft^2)]])</f>
        <v>3.3333333333333335E-3</v>
      </c>
      <c r="AV643">
        <v>49</v>
      </c>
      <c r="AW643">
        <v>0.2</v>
      </c>
      <c r="AX643">
        <v>0.05</v>
      </c>
      <c r="AY643" t="s">
        <v>2119</v>
      </c>
      <c r="BE643" t="str">
        <f t="shared" ref="BE643:BE654" si="55">IF(ISBLANK(BD643),"",BD643/(BA643/AZ643))</f>
        <v/>
      </c>
    </row>
    <row r="644" spans="1:57">
      <c r="A644" t="s">
        <v>14</v>
      </c>
      <c r="B644">
        <v>97</v>
      </c>
      <c r="C644" t="s">
        <v>2145</v>
      </c>
      <c r="D644" t="s">
        <v>790</v>
      </c>
      <c r="E644" t="s">
        <v>767</v>
      </c>
      <c r="F644" t="s">
        <v>818</v>
      </c>
      <c r="G644" t="s">
        <v>1028</v>
      </c>
      <c r="H644" t="s">
        <v>745</v>
      </c>
      <c r="I644" t="s">
        <v>767</v>
      </c>
      <c r="J644" t="s">
        <v>776</v>
      </c>
      <c r="K644" t="str">
        <f>SpaceTypesTable[[#This Row],[Lighting Standard]]&amp;SpaceTypesTable[[#This Row],[Lighting Primary Space Type]]&amp;SpaceTypesTable[[#This Row],[Lighting Secondary Space Type]]</f>
        <v>ASHRAE 90.1-2004HospitalOperating Room</v>
      </c>
      <c r="N644">
        <f>VLOOKUP(SpaceTypesTable[[#This Row],[LookupColumn]],InteriorLightingTable[],5,FALSE)</f>
        <v>2.2000000000000002</v>
      </c>
      <c r="Q644">
        <v>0</v>
      </c>
      <c r="R644">
        <v>0.7</v>
      </c>
      <c r="S644">
        <v>0.2</v>
      </c>
      <c r="T644" t="s">
        <v>1938</v>
      </c>
      <c r="U644" t="s">
        <v>947</v>
      </c>
      <c r="V644" t="s">
        <v>948</v>
      </c>
      <c r="W644" t="s">
        <v>949</v>
      </c>
      <c r="X644" s="70" t="str">
        <f>SpaceTypesTable[[#This Row],[Ventilation Standard]]&amp;SpaceTypesTable[[#This Row],[Ventilation Primary Space Type]]&amp;SpaceTypesTable[[#This Row],[Ventilation Secondary Space Type]]</f>
        <v>AIA 2001Surgery and Critical CareOperating/Surgical Cystoscopic Rooms</v>
      </c>
      <c r="Y644">
        <f>VLOOKUP(SpaceTypesTable[[#This Row],[Lookup]],VentilationStandardsTable[],6,FALSE)</f>
        <v>0</v>
      </c>
      <c r="Z644">
        <f>VLOOKUP(SpaceTypesTable[[#This Row],[Lookup]],VentilationStandardsTable[],5,FALSE)</f>
        <v>0</v>
      </c>
      <c r="AA644">
        <f>VLOOKUP(SpaceTypesTable[[#This Row],[Lookup]],VentilationStandardsTable[],7,FALSE)</f>
        <v>3</v>
      </c>
      <c r="AB644">
        <v>5</v>
      </c>
      <c r="AC644" t="s">
        <v>1996</v>
      </c>
      <c r="AD644" t="s">
        <v>1995</v>
      </c>
      <c r="AE644">
        <v>5.9499999999999997E-2</v>
      </c>
      <c r="AF644" t="s">
        <v>2000</v>
      </c>
      <c r="AH644" t="s">
        <v>997</v>
      </c>
      <c r="AI644" t="s">
        <v>997</v>
      </c>
      <c r="AJ644" t="s">
        <v>997</v>
      </c>
      <c r="AL644">
        <v>5</v>
      </c>
      <c r="AM644">
        <v>0</v>
      </c>
      <c r="AN644">
        <v>0.5</v>
      </c>
      <c r="AO644">
        <v>0</v>
      </c>
      <c r="AP644" t="s">
        <v>2025</v>
      </c>
      <c r="AQ644" t="s">
        <v>2085</v>
      </c>
      <c r="AR644" t="s">
        <v>2086</v>
      </c>
      <c r="AS644">
        <v>2</v>
      </c>
      <c r="AT644">
        <v>600</v>
      </c>
      <c r="AU644">
        <f>IF(SpaceTypesTable[[#This Row],[Peak Flow Rate (gal/h)]]=0,"",SpaceTypesTable[[#This Row],[Peak Flow Rate (gal/h)]]/SpaceTypesTable[[#This Row],[area (ft^2)]])</f>
        <v>3.3333333333333335E-3</v>
      </c>
      <c r="AV644">
        <v>49</v>
      </c>
      <c r="AW644">
        <v>0.2</v>
      </c>
      <c r="AX644">
        <v>0.05</v>
      </c>
      <c r="AY644" t="s">
        <v>2119</v>
      </c>
      <c r="BE644" t="str">
        <f t="shared" si="55"/>
        <v/>
      </c>
    </row>
    <row r="645" spans="1:57">
      <c r="A645" t="s">
        <v>394</v>
      </c>
      <c r="B645">
        <v>327</v>
      </c>
      <c r="C645" t="s">
        <v>2146</v>
      </c>
      <c r="D645" t="s">
        <v>791</v>
      </c>
      <c r="E645" t="s">
        <v>767</v>
      </c>
      <c r="F645" t="s">
        <v>818</v>
      </c>
      <c r="G645" t="s">
        <v>1028</v>
      </c>
      <c r="H645" t="s">
        <v>987</v>
      </c>
      <c r="I645" t="s">
        <v>767</v>
      </c>
      <c r="J645" t="s">
        <v>776</v>
      </c>
      <c r="K645" t="str">
        <f>SpaceTypesTable[[#This Row],[Lighting Standard]]&amp;SpaceTypesTable[[#This Row],[Lighting Primary Space Type]]&amp;SpaceTypesTable[[#This Row],[Lighting Secondary Space Type]]</f>
        <v>ASHRAE 189.1-2009HospitalOperating Room</v>
      </c>
      <c r="N645">
        <f>VLOOKUP(SpaceTypesTable[[#This Row],[LookupColumn]],InteriorLightingTable[],5,FALSE)</f>
        <v>1.9800000000000002</v>
      </c>
      <c r="Q645">
        <v>0</v>
      </c>
      <c r="R645">
        <v>0.7</v>
      </c>
      <c r="S645">
        <v>0.2</v>
      </c>
      <c r="T645" t="s">
        <v>1938</v>
      </c>
      <c r="U645" t="s">
        <v>947</v>
      </c>
      <c r="V645" t="s">
        <v>948</v>
      </c>
      <c r="W645" t="s">
        <v>949</v>
      </c>
      <c r="X645" s="70" t="str">
        <f>SpaceTypesTable[[#This Row],[Ventilation Standard]]&amp;SpaceTypesTable[[#This Row],[Ventilation Primary Space Type]]&amp;SpaceTypesTable[[#This Row],[Ventilation Secondary Space Type]]</f>
        <v>AIA 2001Surgery and Critical CareOperating/Surgical Cystoscopic Rooms</v>
      </c>
      <c r="Y645">
        <f>VLOOKUP(SpaceTypesTable[[#This Row],[Lookup]],VentilationStandardsTable[],6,FALSE)</f>
        <v>0</v>
      </c>
      <c r="Z645">
        <f>VLOOKUP(SpaceTypesTable[[#This Row],[Lookup]],VentilationStandardsTable[],5,FALSE)</f>
        <v>0</v>
      </c>
      <c r="AA645">
        <f>VLOOKUP(SpaceTypesTable[[#This Row],[Lookup]],VentilationStandardsTable[],7,FALSE)</f>
        <v>3</v>
      </c>
      <c r="AB645">
        <v>5</v>
      </c>
      <c r="AC645" t="s">
        <v>1996</v>
      </c>
      <c r="AD645" t="s">
        <v>1995</v>
      </c>
      <c r="AE645">
        <v>5.9499999999999997E-2</v>
      </c>
      <c r="AF645" t="s">
        <v>2000</v>
      </c>
      <c r="AH645" t="s">
        <v>997</v>
      </c>
      <c r="AI645" t="s">
        <v>997</v>
      </c>
      <c r="AJ645" t="s">
        <v>997</v>
      </c>
      <c r="AL645">
        <v>2.92</v>
      </c>
      <c r="AM645">
        <v>0</v>
      </c>
      <c r="AN645">
        <v>0.5</v>
      </c>
      <c r="AO645">
        <v>0</v>
      </c>
      <c r="AP645" t="s">
        <v>2025</v>
      </c>
      <c r="AQ645" t="s">
        <v>2085</v>
      </c>
      <c r="AR645" t="s">
        <v>2086</v>
      </c>
      <c r="AS645">
        <v>2</v>
      </c>
      <c r="AT645">
        <v>600</v>
      </c>
      <c r="AU645">
        <f>IF(SpaceTypesTable[[#This Row],[Peak Flow Rate (gal/h)]]=0,"",SpaceTypesTable[[#This Row],[Peak Flow Rate (gal/h)]]/SpaceTypesTable[[#This Row],[area (ft^2)]])</f>
        <v>3.3333333333333335E-3</v>
      </c>
      <c r="AV645">
        <v>49</v>
      </c>
      <c r="AW645">
        <v>0.2</v>
      </c>
      <c r="AX645">
        <v>0.05</v>
      </c>
      <c r="AY645" t="s">
        <v>2119</v>
      </c>
      <c r="BE645" t="str">
        <f t="shared" si="55"/>
        <v/>
      </c>
    </row>
    <row r="646" spans="1:57">
      <c r="A646" t="s">
        <v>377</v>
      </c>
      <c r="B646">
        <v>26</v>
      </c>
      <c r="C646" t="s">
        <v>2146</v>
      </c>
      <c r="D646" t="s">
        <v>792</v>
      </c>
      <c r="E646" t="s">
        <v>767</v>
      </c>
      <c r="F646" t="s">
        <v>818</v>
      </c>
      <c r="G646" t="s">
        <v>1028</v>
      </c>
      <c r="H646" t="s">
        <v>987</v>
      </c>
      <c r="I646" t="s">
        <v>767</v>
      </c>
      <c r="J646" t="s">
        <v>776</v>
      </c>
      <c r="K646" t="str">
        <f>SpaceTypesTable[[#This Row],[Lighting Standard]]&amp;SpaceTypesTable[[#This Row],[Lighting Primary Space Type]]&amp;SpaceTypesTable[[#This Row],[Lighting Secondary Space Type]]</f>
        <v>ASHRAE 189.1-2009HospitalOperating Room</v>
      </c>
      <c r="N646">
        <f>VLOOKUP(SpaceTypesTable[[#This Row],[LookupColumn]],InteriorLightingTable[],5,FALSE)</f>
        <v>1.9800000000000002</v>
      </c>
      <c r="Q646">
        <v>0</v>
      </c>
      <c r="R646">
        <v>0.7</v>
      </c>
      <c r="S646">
        <v>0.2</v>
      </c>
      <c r="T646" t="s">
        <v>1938</v>
      </c>
      <c r="U646" t="s">
        <v>947</v>
      </c>
      <c r="V646" t="s">
        <v>948</v>
      </c>
      <c r="W646" t="s">
        <v>949</v>
      </c>
      <c r="X646" s="70" t="str">
        <f>SpaceTypesTable[[#This Row],[Ventilation Standard]]&amp;SpaceTypesTable[[#This Row],[Ventilation Primary Space Type]]&amp;SpaceTypesTable[[#This Row],[Ventilation Secondary Space Type]]</f>
        <v>AIA 2001Surgery and Critical CareOperating/Surgical Cystoscopic Rooms</v>
      </c>
      <c r="Y646">
        <f>VLOOKUP(SpaceTypesTable[[#This Row],[Lookup]],VentilationStandardsTable[],6,FALSE)</f>
        <v>0</v>
      </c>
      <c r="Z646">
        <f>VLOOKUP(SpaceTypesTable[[#This Row],[Lookup]],VentilationStandardsTable[],5,FALSE)</f>
        <v>0</v>
      </c>
      <c r="AA646">
        <f>VLOOKUP(SpaceTypesTable[[#This Row],[Lookup]],VentilationStandardsTable[],7,FALSE)</f>
        <v>3</v>
      </c>
      <c r="AB646">
        <v>5</v>
      </c>
      <c r="AC646" t="s">
        <v>1996</v>
      </c>
      <c r="AD646" t="s">
        <v>1995</v>
      </c>
      <c r="AE646">
        <v>4.4600000000000001E-2</v>
      </c>
      <c r="AF646" t="s">
        <v>2000</v>
      </c>
      <c r="AH646" t="s">
        <v>997</v>
      </c>
      <c r="AI646" t="s">
        <v>997</v>
      </c>
      <c r="AJ646" t="s">
        <v>997</v>
      </c>
      <c r="AL646">
        <v>2.92</v>
      </c>
      <c r="AM646">
        <v>0</v>
      </c>
      <c r="AN646">
        <v>0.5</v>
      </c>
      <c r="AO646">
        <v>0</v>
      </c>
      <c r="AP646" t="s">
        <v>2025</v>
      </c>
      <c r="AQ646" t="s">
        <v>2085</v>
      </c>
      <c r="AR646" t="s">
        <v>2086</v>
      </c>
      <c r="AS646">
        <v>2</v>
      </c>
      <c r="AT646">
        <v>600</v>
      </c>
      <c r="AU646">
        <f>IF(SpaceTypesTable[[#This Row],[Peak Flow Rate (gal/h)]]=0,"",SpaceTypesTable[[#This Row],[Peak Flow Rate (gal/h)]]/SpaceTypesTable[[#This Row],[area (ft^2)]])</f>
        <v>3.3333333333333335E-3</v>
      </c>
      <c r="AV646">
        <v>49</v>
      </c>
      <c r="AW646">
        <v>0.2</v>
      </c>
      <c r="AX646">
        <v>0.05</v>
      </c>
      <c r="AY646" t="s">
        <v>2119</v>
      </c>
      <c r="BE646" t="str">
        <f t="shared" si="55"/>
        <v/>
      </c>
    </row>
    <row r="647" spans="1:57">
      <c r="A647" t="s">
        <v>411</v>
      </c>
      <c r="B647">
        <v>493</v>
      </c>
      <c r="C647" t="s">
        <v>2143</v>
      </c>
      <c r="D647" t="s">
        <v>790</v>
      </c>
      <c r="E647" t="s">
        <v>767</v>
      </c>
      <c r="F647" t="s">
        <v>818</v>
      </c>
      <c r="G647" t="s">
        <v>1028</v>
      </c>
      <c r="K647" t="str">
        <f>SpaceTypesTable[[#This Row],[Lighting Standard]]&amp;SpaceTypesTable[[#This Row],[Lighting Primary Space Type]]&amp;SpaceTypesTable[[#This Row],[Lighting Secondary Space Type]]</f>
        <v/>
      </c>
      <c r="N647">
        <v>10</v>
      </c>
      <c r="Q647">
        <v>0</v>
      </c>
      <c r="R647">
        <v>0.7</v>
      </c>
      <c r="S647">
        <v>0.2</v>
      </c>
      <c r="T647" t="s">
        <v>1938</v>
      </c>
      <c r="U647" t="s">
        <v>947</v>
      </c>
      <c r="V647" t="s">
        <v>948</v>
      </c>
      <c r="W647" t="s">
        <v>949</v>
      </c>
      <c r="X647" s="70" t="str">
        <f>SpaceTypesTable[[#This Row],[Ventilation Standard]]&amp;SpaceTypesTable[[#This Row],[Ventilation Primary Space Type]]&amp;SpaceTypesTable[[#This Row],[Ventilation Secondary Space Type]]</f>
        <v>AIA 2001Surgery and Critical CareOperating/Surgical Cystoscopic Rooms</v>
      </c>
      <c r="Y647">
        <f>VLOOKUP(SpaceTypesTable[[#This Row],[Lookup]],VentilationStandardsTable[],6,FALSE)</f>
        <v>0</v>
      </c>
      <c r="Z647">
        <f>VLOOKUP(SpaceTypesTable[[#This Row],[Lookup]],VentilationStandardsTable[],5,FALSE)</f>
        <v>0</v>
      </c>
      <c r="AA647">
        <f>VLOOKUP(SpaceTypesTable[[#This Row],[Lookup]],VentilationStandardsTable[],7,FALSE)</f>
        <v>3</v>
      </c>
      <c r="AB647">
        <v>5</v>
      </c>
      <c r="AC647" t="s">
        <v>1996</v>
      </c>
      <c r="AD647" t="s">
        <v>1995</v>
      </c>
      <c r="AE647">
        <v>0.22320000000000001</v>
      </c>
      <c r="AF647" t="s">
        <v>2000</v>
      </c>
      <c r="AH647" t="s">
        <v>997</v>
      </c>
      <c r="AI647" t="s">
        <v>997</v>
      </c>
      <c r="AJ647" t="s">
        <v>997</v>
      </c>
      <c r="AL647">
        <v>5</v>
      </c>
      <c r="AM647">
        <v>0</v>
      </c>
      <c r="AN647">
        <v>0.5</v>
      </c>
      <c r="AO647">
        <v>0</v>
      </c>
      <c r="AP647" t="s">
        <v>2025</v>
      </c>
      <c r="AQ647" t="s">
        <v>2085</v>
      </c>
      <c r="AR647" t="s">
        <v>2086</v>
      </c>
      <c r="AS647">
        <v>2</v>
      </c>
      <c r="AT647">
        <v>600</v>
      </c>
      <c r="AU647">
        <f>IF(SpaceTypesTable[[#This Row],[Peak Flow Rate (gal/h)]]=0,"",SpaceTypesTable[[#This Row],[Peak Flow Rate (gal/h)]]/SpaceTypesTable[[#This Row],[area (ft^2)]])</f>
        <v>3.3333333333333335E-3</v>
      </c>
      <c r="AV647">
        <v>49</v>
      </c>
      <c r="AW647">
        <v>0.2</v>
      </c>
      <c r="AX647">
        <v>0.05</v>
      </c>
      <c r="AY647" t="s">
        <v>2119</v>
      </c>
      <c r="BE647" t="str">
        <f t="shared" si="55"/>
        <v/>
      </c>
    </row>
    <row r="648" spans="1:57">
      <c r="C648" t="s">
        <v>2147</v>
      </c>
      <c r="D648" t="s">
        <v>790</v>
      </c>
      <c r="E648" t="s">
        <v>767</v>
      </c>
      <c r="F648" t="s">
        <v>818</v>
      </c>
      <c r="G648" t="s">
        <v>1028</v>
      </c>
      <c r="H648" t="s">
        <v>746</v>
      </c>
      <c r="I648" t="s">
        <v>767</v>
      </c>
      <c r="J648" t="s">
        <v>776</v>
      </c>
      <c r="K648" t="str">
        <f>SpaceTypesTable[[#This Row],[Lighting Standard]]&amp;SpaceTypesTable[[#This Row],[Lighting Primary Space Type]]&amp;SpaceTypesTable[[#This Row],[Lighting Secondary Space Type]]</f>
        <v>ASHRAE 90.1-2007HospitalOperating Room</v>
      </c>
      <c r="N648">
        <f>VLOOKUP(SpaceTypesTable[[#This Row],[LookupColumn]],InteriorLightingTable[],5,FALSE)</f>
        <v>2.2000000000000002</v>
      </c>
      <c r="Q648">
        <v>0</v>
      </c>
      <c r="R648">
        <v>0.7</v>
      </c>
      <c r="S648">
        <v>0.2</v>
      </c>
      <c r="T648" t="s">
        <v>1938</v>
      </c>
      <c r="U648" t="s">
        <v>947</v>
      </c>
      <c r="V648" t="s">
        <v>948</v>
      </c>
      <c r="W648" t="s">
        <v>949</v>
      </c>
      <c r="X648" s="70" t="str">
        <f>SpaceTypesTable[[#This Row],[Ventilation Standard]]&amp;SpaceTypesTable[[#This Row],[Ventilation Primary Space Type]]&amp;SpaceTypesTable[[#This Row],[Ventilation Secondary Space Type]]</f>
        <v>AIA 2001Surgery and Critical CareOperating/Surgical Cystoscopic Rooms</v>
      </c>
      <c r="Y648">
        <f>VLOOKUP(SpaceTypesTable[[#This Row],[Lookup]],VentilationStandardsTable[],6,FALSE)</f>
        <v>0</v>
      </c>
      <c r="Z648">
        <f>VLOOKUP(SpaceTypesTable[[#This Row],[Lookup]],VentilationStandardsTable[],5,FALSE)</f>
        <v>0</v>
      </c>
      <c r="AA648">
        <f>VLOOKUP(SpaceTypesTable[[#This Row],[Lookup]],VentilationStandardsTable[],7,FALSE)</f>
        <v>3</v>
      </c>
      <c r="AB648">
        <v>5</v>
      </c>
      <c r="AC648" t="s">
        <v>1996</v>
      </c>
      <c r="AD648" t="s">
        <v>1995</v>
      </c>
      <c r="AE648">
        <v>4.4600000000000001E-2</v>
      </c>
      <c r="AF648" t="s">
        <v>2000</v>
      </c>
      <c r="AH648" t="s">
        <v>997</v>
      </c>
      <c r="AI648" t="s">
        <v>997</v>
      </c>
      <c r="AJ648" t="s">
        <v>997</v>
      </c>
      <c r="AL648">
        <v>2.92</v>
      </c>
      <c r="AM648">
        <v>0</v>
      </c>
      <c r="AN648">
        <v>0.5</v>
      </c>
      <c r="AO648">
        <v>0</v>
      </c>
      <c r="AP648" t="s">
        <v>2025</v>
      </c>
      <c r="AQ648" t="s">
        <v>2085</v>
      </c>
      <c r="AR648" t="s">
        <v>2086</v>
      </c>
      <c r="AS648">
        <v>2</v>
      </c>
      <c r="AT648">
        <v>600</v>
      </c>
      <c r="AU648">
        <f>IF(SpaceTypesTable[[#This Row],[Peak Flow Rate (gal/h)]]=0,"",SpaceTypesTable[[#This Row],[Peak Flow Rate (gal/h)]]/SpaceTypesTable[[#This Row],[area (ft^2)]])</f>
        <v>3.3333333333333335E-3</v>
      </c>
      <c r="AV648">
        <v>49</v>
      </c>
      <c r="AW648">
        <v>0.2</v>
      </c>
      <c r="AX648">
        <v>0.05</v>
      </c>
      <c r="AY648" t="s">
        <v>2119</v>
      </c>
      <c r="BE648" t="str">
        <f t="shared" si="55"/>
        <v/>
      </c>
    </row>
    <row r="649" spans="1:57">
      <c r="A649" t="s">
        <v>292</v>
      </c>
      <c r="B649">
        <v>458</v>
      </c>
      <c r="C649" t="s">
        <v>2144</v>
      </c>
      <c r="D649" t="s">
        <v>790</v>
      </c>
      <c r="E649" t="s">
        <v>793</v>
      </c>
      <c r="F649" t="s">
        <v>818</v>
      </c>
      <c r="G649" t="s">
        <v>1028</v>
      </c>
      <c r="K649" t="str">
        <f>SpaceTypesTable[[#This Row],[Lighting Standard]]&amp;SpaceTypesTable[[#This Row],[Lighting Primary Space Type]]&amp;SpaceTypesTable[[#This Row],[Lighting Secondary Space Type]]</f>
        <v/>
      </c>
      <c r="N649">
        <v>7</v>
      </c>
      <c r="Q649">
        <v>0</v>
      </c>
      <c r="R649">
        <v>0.7</v>
      </c>
      <c r="S649">
        <v>0.2</v>
      </c>
      <c r="T649" t="s">
        <v>1946</v>
      </c>
      <c r="U649" t="s">
        <v>947</v>
      </c>
      <c r="V649" t="s">
        <v>948</v>
      </c>
      <c r="W649" t="s">
        <v>949</v>
      </c>
      <c r="X649" s="70" t="str">
        <f>SpaceTypesTable[[#This Row],[Ventilation Standard]]&amp;SpaceTypesTable[[#This Row],[Ventilation Primary Space Type]]&amp;SpaceTypesTable[[#This Row],[Ventilation Secondary Space Type]]</f>
        <v>AIA 2001Surgery and Critical CareOperating/Surgical Cystoscopic Rooms</v>
      </c>
      <c r="Y649">
        <f>VLOOKUP(SpaceTypesTable[[#This Row],[Lookup]],VentilationStandardsTable[],6,FALSE)</f>
        <v>0</v>
      </c>
      <c r="Z649">
        <f>VLOOKUP(SpaceTypesTable[[#This Row],[Lookup]],VentilationStandardsTable[],5,FALSE)</f>
        <v>0</v>
      </c>
      <c r="AA649">
        <f>VLOOKUP(SpaceTypesTable[[#This Row],[Lookup]],VentilationStandardsTable[],7,FALSE)</f>
        <v>3</v>
      </c>
      <c r="AB649">
        <v>18.579999999999998</v>
      </c>
      <c r="AC649" t="s">
        <v>1981</v>
      </c>
      <c r="AD649" t="s">
        <v>1988</v>
      </c>
      <c r="AE649">
        <v>0.22320000000000001</v>
      </c>
      <c r="AF649" t="s">
        <v>2006</v>
      </c>
      <c r="AG649">
        <v>23.9</v>
      </c>
      <c r="AH649">
        <v>0</v>
      </c>
      <c r="AI649">
        <v>0</v>
      </c>
      <c r="AJ649">
        <v>0.5</v>
      </c>
      <c r="AK649" t="s">
        <v>1925</v>
      </c>
      <c r="AL649">
        <v>4</v>
      </c>
      <c r="AM649">
        <v>0</v>
      </c>
      <c r="AN649">
        <v>0.5</v>
      </c>
      <c r="AO649">
        <v>0</v>
      </c>
      <c r="AP649" t="s">
        <v>1925</v>
      </c>
      <c r="AQ649" t="s">
        <v>2140</v>
      </c>
      <c r="AR649" t="s">
        <v>2141</v>
      </c>
      <c r="AS649">
        <v>6</v>
      </c>
      <c r="AT649">
        <v>470</v>
      </c>
      <c r="AU649">
        <f>IF(SpaceTypesTable[[#This Row],[Peak Flow Rate (gal/h)]]=0,"",SpaceTypesTable[[#This Row],[Peak Flow Rate (gal/h)]]/SpaceTypesTable[[#This Row],[area (ft^2)]])</f>
        <v>1.276595744680851E-2</v>
      </c>
      <c r="AV649">
        <v>43.3</v>
      </c>
      <c r="AW649">
        <v>0.2</v>
      </c>
      <c r="AX649">
        <v>0.05</v>
      </c>
      <c r="AY649" t="s">
        <v>2121</v>
      </c>
      <c r="BE649" t="str">
        <f t="shared" si="55"/>
        <v/>
      </c>
    </row>
    <row r="650" spans="1:57">
      <c r="A650" t="s">
        <v>461</v>
      </c>
      <c r="B650">
        <v>147</v>
      </c>
      <c r="C650" t="s">
        <v>2145</v>
      </c>
      <c r="D650" t="s">
        <v>790</v>
      </c>
      <c r="E650" t="s">
        <v>793</v>
      </c>
      <c r="F650" t="s">
        <v>818</v>
      </c>
      <c r="G650" t="s">
        <v>1028</v>
      </c>
      <c r="H650" t="s">
        <v>745</v>
      </c>
      <c r="I650" t="s">
        <v>767</v>
      </c>
      <c r="J650" t="s">
        <v>776</v>
      </c>
      <c r="K650" t="str">
        <f>SpaceTypesTable[[#This Row],[Lighting Standard]]&amp;SpaceTypesTable[[#This Row],[Lighting Primary Space Type]]&amp;SpaceTypesTable[[#This Row],[Lighting Secondary Space Type]]</f>
        <v>ASHRAE 90.1-2004HospitalOperating Room</v>
      </c>
      <c r="N650">
        <f>VLOOKUP(SpaceTypesTable[[#This Row],[LookupColumn]],InteriorLightingTable[],5,FALSE)</f>
        <v>2.2000000000000002</v>
      </c>
      <c r="Q650">
        <v>0</v>
      </c>
      <c r="R650">
        <v>0.7</v>
      </c>
      <c r="S650">
        <v>0.2</v>
      </c>
      <c r="T650" t="s">
        <v>1946</v>
      </c>
      <c r="U650" t="s">
        <v>947</v>
      </c>
      <c r="V650" t="s">
        <v>948</v>
      </c>
      <c r="W650" t="s">
        <v>949</v>
      </c>
      <c r="X650" s="70" t="str">
        <f>SpaceTypesTable[[#This Row],[Ventilation Standard]]&amp;SpaceTypesTable[[#This Row],[Ventilation Primary Space Type]]&amp;SpaceTypesTable[[#This Row],[Ventilation Secondary Space Type]]</f>
        <v>AIA 2001Surgery and Critical CareOperating/Surgical Cystoscopic Rooms</v>
      </c>
      <c r="Y650">
        <f>VLOOKUP(SpaceTypesTable[[#This Row],[Lookup]],VentilationStandardsTable[],6,FALSE)</f>
        <v>0</v>
      </c>
      <c r="Z650">
        <f>VLOOKUP(SpaceTypesTable[[#This Row],[Lookup]],VentilationStandardsTable[],5,FALSE)</f>
        <v>0</v>
      </c>
      <c r="AA650">
        <f>VLOOKUP(SpaceTypesTable[[#This Row],[Lookup]],VentilationStandardsTable[],7,FALSE)</f>
        <v>3</v>
      </c>
      <c r="AB650">
        <v>18.579999999999998</v>
      </c>
      <c r="AC650" t="s">
        <v>1981</v>
      </c>
      <c r="AD650" t="s">
        <v>1988</v>
      </c>
      <c r="AE650">
        <v>5.9499999999999997E-2</v>
      </c>
      <c r="AF650" t="s">
        <v>2006</v>
      </c>
      <c r="AG650">
        <v>23.9</v>
      </c>
      <c r="AH650">
        <v>0</v>
      </c>
      <c r="AI650">
        <v>0</v>
      </c>
      <c r="AJ650">
        <v>0.5</v>
      </c>
      <c r="AK650" t="s">
        <v>1925</v>
      </c>
      <c r="AL650">
        <v>4</v>
      </c>
      <c r="AM650">
        <v>0</v>
      </c>
      <c r="AN650">
        <v>0.5</v>
      </c>
      <c r="AO650">
        <v>0</v>
      </c>
      <c r="AP650" t="s">
        <v>1925</v>
      </c>
      <c r="AQ650" t="s">
        <v>2140</v>
      </c>
      <c r="AR650" t="s">
        <v>2141</v>
      </c>
      <c r="AS650">
        <v>6</v>
      </c>
      <c r="AT650">
        <v>470</v>
      </c>
      <c r="AU650">
        <f>IF(SpaceTypesTable[[#This Row],[Peak Flow Rate (gal/h)]]=0,"",SpaceTypesTable[[#This Row],[Peak Flow Rate (gal/h)]]/SpaceTypesTable[[#This Row],[area (ft^2)]])</f>
        <v>1.276595744680851E-2</v>
      </c>
      <c r="AV650">
        <v>43.3</v>
      </c>
      <c r="AW650">
        <v>0.2</v>
      </c>
      <c r="AX650">
        <v>0.05</v>
      </c>
      <c r="AY650" t="s">
        <v>2121</v>
      </c>
      <c r="BE650" t="str">
        <f t="shared" si="55"/>
        <v/>
      </c>
    </row>
    <row r="651" spans="1:57">
      <c r="A651" t="s">
        <v>368</v>
      </c>
      <c r="B651">
        <v>311</v>
      </c>
      <c r="C651" t="s">
        <v>2146</v>
      </c>
      <c r="D651" t="s">
        <v>791</v>
      </c>
      <c r="E651" t="s">
        <v>793</v>
      </c>
      <c r="F651" t="s">
        <v>818</v>
      </c>
      <c r="G651" t="s">
        <v>1028</v>
      </c>
      <c r="H651" t="s">
        <v>987</v>
      </c>
      <c r="I651" t="s">
        <v>767</v>
      </c>
      <c r="J651" t="s">
        <v>776</v>
      </c>
      <c r="K651" t="str">
        <f>SpaceTypesTable[[#This Row],[Lighting Standard]]&amp;SpaceTypesTable[[#This Row],[Lighting Primary Space Type]]&amp;SpaceTypesTable[[#This Row],[Lighting Secondary Space Type]]</f>
        <v>ASHRAE 189.1-2009HospitalOperating Room</v>
      </c>
      <c r="N651">
        <f>VLOOKUP(SpaceTypesTable[[#This Row],[LookupColumn]],InteriorLightingTable[],5,FALSE)</f>
        <v>1.9800000000000002</v>
      </c>
      <c r="Q651">
        <v>0</v>
      </c>
      <c r="R651">
        <v>0.7</v>
      </c>
      <c r="S651">
        <v>0.2</v>
      </c>
      <c r="T651" t="s">
        <v>1946</v>
      </c>
      <c r="U651" t="s">
        <v>947</v>
      </c>
      <c r="V651" t="s">
        <v>948</v>
      </c>
      <c r="W651" t="s">
        <v>949</v>
      </c>
      <c r="X651" s="70" t="str">
        <f>SpaceTypesTable[[#This Row],[Ventilation Standard]]&amp;SpaceTypesTable[[#This Row],[Ventilation Primary Space Type]]&amp;SpaceTypesTable[[#This Row],[Ventilation Secondary Space Type]]</f>
        <v>AIA 2001Surgery and Critical CareOperating/Surgical Cystoscopic Rooms</v>
      </c>
      <c r="Y651">
        <f>VLOOKUP(SpaceTypesTable[[#This Row],[Lookup]],VentilationStandardsTable[],6,FALSE)</f>
        <v>0</v>
      </c>
      <c r="Z651">
        <f>VLOOKUP(SpaceTypesTable[[#This Row],[Lookup]],VentilationStandardsTable[],5,FALSE)</f>
        <v>0</v>
      </c>
      <c r="AA651">
        <f>VLOOKUP(SpaceTypesTable[[#This Row],[Lookup]],VentilationStandardsTable[],7,FALSE)</f>
        <v>3</v>
      </c>
      <c r="AB651">
        <v>18.579999999999998</v>
      </c>
      <c r="AC651" t="s">
        <v>1981</v>
      </c>
      <c r="AD651" t="s">
        <v>1988</v>
      </c>
      <c r="AE651">
        <v>5.9499999999999997E-2</v>
      </c>
      <c r="AF651" t="s">
        <v>2006</v>
      </c>
      <c r="AG651">
        <v>17.399999999999999</v>
      </c>
      <c r="AH651">
        <v>0</v>
      </c>
      <c r="AI651">
        <v>0</v>
      </c>
      <c r="AJ651">
        <v>0.5</v>
      </c>
      <c r="AK651" t="s">
        <v>1925</v>
      </c>
      <c r="AL651">
        <v>2.92</v>
      </c>
      <c r="AM651">
        <v>0</v>
      </c>
      <c r="AN651">
        <v>0.5</v>
      </c>
      <c r="AO651">
        <v>0</v>
      </c>
      <c r="AP651" t="s">
        <v>1925</v>
      </c>
      <c r="AQ651" t="s">
        <v>2140</v>
      </c>
      <c r="AR651" t="s">
        <v>2141</v>
      </c>
      <c r="AS651">
        <v>6</v>
      </c>
      <c r="AT651">
        <v>470</v>
      </c>
      <c r="AU651">
        <f>IF(SpaceTypesTable[[#This Row],[Peak Flow Rate (gal/h)]]=0,"",SpaceTypesTable[[#This Row],[Peak Flow Rate (gal/h)]]/SpaceTypesTable[[#This Row],[area (ft^2)]])</f>
        <v>1.276595744680851E-2</v>
      </c>
      <c r="AV651">
        <v>43.3</v>
      </c>
      <c r="AW651">
        <v>0.2</v>
      </c>
      <c r="AX651">
        <v>0.05</v>
      </c>
      <c r="AY651" t="s">
        <v>2121</v>
      </c>
      <c r="BE651" t="str">
        <f t="shared" si="55"/>
        <v/>
      </c>
    </row>
    <row r="652" spans="1:57">
      <c r="A652" t="s">
        <v>46</v>
      </c>
      <c r="B652">
        <v>346</v>
      </c>
      <c r="C652" t="s">
        <v>2146</v>
      </c>
      <c r="D652" t="s">
        <v>792</v>
      </c>
      <c r="E652" t="s">
        <v>793</v>
      </c>
      <c r="F652" t="s">
        <v>818</v>
      </c>
      <c r="G652" t="s">
        <v>1028</v>
      </c>
      <c r="H652" t="s">
        <v>987</v>
      </c>
      <c r="I652" t="s">
        <v>767</v>
      </c>
      <c r="J652" t="s">
        <v>776</v>
      </c>
      <c r="K652" t="str">
        <f>SpaceTypesTable[[#This Row],[Lighting Standard]]&amp;SpaceTypesTable[[#This Row],[Lighting Primary Space Type]]&amp;SpaceTypesTable[[#This Row],[Lighting Secondary Space Type]]</f>
        <v>ASHRAE 189.1-2009HospitalOperating Room</v>
      </c>
      <c r="N652">
        <f>VLOOKUP(SpaceTypesTable[[#This Row],[LookupColumn]],InteriorLightingTable[],5,FALSE)</f>
        <v>1.9800000000000002</v>
      </c>
      <c r="Q652">
        <v>0</v>
      </c>
      <c r="R652">
        <v>0.7</v>
      </c>
      <c r="S652">
        <v>0.2</v>
      </c>
      <c r="T652" t="s">
        <v>1946</v>
      </c>
      <c r="U652" t="s">
        <v>947</v>
      </c>
      <c r="V652" t="s">
        <v>948</v>
      </c>
      <c r="W652" t="s">
        <v>949</v>
      </c>
      <c r="X652" s="70" t="str">
        <f>SpaceTypesTable[[#This Row],[Ventilation Standard]]&amp;SpaceTypesTable[[#This Row],[Ventilation Primary Space Type]]&amp;SpaceTypesTable[[#This Row],[Ventilation Secondary Space Type]]</f>
        <v>AIA 2001Surgery and Critical CareOperating/Surgical Cystoscopic Rooms</v>
      </c>
      <c r="Y652">
        <f>VLOOKUP(SpaceTypesTable[[#This Row],[Lookup]],VentilationStandardsTable[],6,FALSE)</f>
        <v>0</v>
      </c>
      <c r="Z652">
        <f>VLOOKUP(SpaceTypesTable[[#This Row],[Lookup]],VentilationStandardsTable[],5,FALSE)</f>
        <v>0</v>
      </c>
      <c r="AA652">
        <f>VLOOKUP(SpaceTypesTable[[#This Row],[Lookup]],VentilationStandardsTable[],7,FALSE)</f>
        <v>3</v>
      </c>
      <c r="AB652">
        <v>18.579999999999998</v>
      </c>
      <c r="AC652" t="s">
        <v>1981</v>
      </c>
      <c r="AD652" t="s">
        <v>1988</v>
      </c>
      <c r="AE652">
        <v>4.4600000000000001E-2</v>
      </c>
      <c r="AF652" t="s">
        <v>2006</v>
      </c>
      <c r="AG652">
        <v>17.399999999999999</v>
      </c>
      <c r="AH652">
        <v>0</v>
      </c>
      <c r="AI652">
        <v>0</v>
      </c>
      <c r="AJ652">
        <v>0.5</v>
      </c>
      <c r="AK652" t="s">
        <v>1925</v>
      </c>
      <c r="AL652">
        <v>2.92</v>
      </c>
      <c r="AM652">
        <v>0</v>
      </c>
      <c r="AN652">
        <v>0.5</v>
      </c>
      <c r="AO652">
        <v>0</v>
      </c>
      <c r="AP652" t="s">
        <v>1925</v>
      </c>
      <c r="AQ652" t="s">
        <v>2140</v>
      </c>
      <c r="AR652" t="s">
        <v>2141</v>
      </c>
      <c r="AS652">
        <v>6</v>
      </c>
      <c r="AT652">
        <v>470</v>
      </c>
      <c r="AU652">
        <f>IF(SpaceTypesTable[[#This Row],[Peak Flow Rate (gal/h)]]=0,"",SpaceTypesTable[[#This Row],[Peak Flow Rate (gal/h)]]/SpaceTypesTable[[#This Row],[area (ft^2)]])</f>
        <v>1.276595744680851E-2</v>
      </c>
      <c r="AV652">
        <v>43.3</v>
      </c>
      <c r="AW652">
        <v>0.2</v>
      </c>
      <c r="AX652">
        <v>0.05</v>
      </c>
      <c r="AY652" t="s">
        <v>2121</v>
      </c>
      <c r="BE652" t="str">
        <f t="shared" si="55"/>
        <v/>
      </c>
    </row>
    <row r="653" spans="1:57">
      <c r="A653" t="s">
        <v>464</v>
      </c>
      <c r="B653">
        <v>435</v>
      </c>
      <c r="C653" t="s">
        <v>2143</v>
      </c>
      <c r="D653" t="s">
        <v>790</v>
      </c>
      <c r="E653" t="s">
        <v>793</v>
      </c>
      <c r="F653" t="s">
        <v>818</v>
      </c>
      <c r="G653" t="s">
        <v>1028</v>
      </c>
      <c r="K653" t="str">
        <f>SpaceTypesTable[[#This Row],[Lighting Standard]]&amp;SpaceTypesTable[[#This Row],[Lighting Primary Space Type]]&amp;SpaceTypesTable[[#This Row],[Lighting Secondary Space Type]]</f>
        <v/>
      </c>
      <c r="N653">
        <v>7</v>
      </c>
      <c r="Q653">
        <v>0</v>
      </c>
      <c r="R653">
        <v>0.7</v>
      </c>
      <c r="S653">
        <v>0.2</v>
      </c>
      <c r="T653" t="s">
        <v>1946</v>
      </c>
      <c r="U653" t="s">
        <v>947</v>
      </c>
      <c r="V653" t="s">
        <v>948</v>
      </c>
      <c r="W653" t="s">
        <v>949</v>
      </c>
      <c r="X653" s="70" t="str">
        <f>SpaceTypesTable[[#This Row],[Ventilation Standard]]&amp;SpaceTypesTable[[#This Row],[Ventilation Primary Space Type]]&amp;SpaceTypesTable[[#This Row],[Ventilation Secondary Space Type]]</f>
        <v>AIA 2001Surgery and Critical CareOperating/Surgical Cystoscopic Rooms</v>
      </c>
      <c r="Y653">
        <f>VLOOKUP(SpaceTypesTable[[#This Row],[Lookup]],VentilationStandardsTable[],6,FALSE)</f>
        <v>0</v>
      </c>
      <c r="Z653">
        <f>VLOOKUP(SpaceTypesTable[[#This Row],[Lookup]],VentilationStandardsTable[],5,FALSE)</f>
        <v>0</v>
      </c>
      <c r="AA653">
        <f>VLOOKUP(SpaceTypesTable[[#This Row],[Lookup]],VentilationStandardsTable[],7,FALSE)</f>
        <v>3</v>
      </c>
      <c r="AB653">
        <v>18.579999999999998</v>
      </c>
      <c r="AC653" t="s">
        <v>1981</v>
      </c>
      <c r="AD653" t="s">
        <v>1988</v>
      </c>
      <c r="AE653">
        <v>0.22320000000000001</v>
      </c>
      <c r="AF653" t="s">
        <v>2006</v>
      </c>
      <c r="AG653">
        <v>23.9</v>
      </c>
      <c r="AH653">
        <v>0</v>
      </c>
      <c r="AI653">
        <v>0</v>
      </c>
      <c r="AJ653">
        <v>0.5</v>
      </c>
      <c r="AK653" t="s">
        <v>1925</v>
      </c>
      <c r="AL653">
        <v>4</v>
      </c>
      <c r="AM653">
        <v>0</v>
      </c>
      <c r="AN653">
        <v>0.5</v>
      </c>
      <c r="AO653">
        <v>0</v>
      </c>
      <c r="AP653" t="s">
        <v>1925</v>
      </c>
      <c r="AQ653" t="s">
        <v>2140</v>
      </c>
      <c r="AR653" t="s">
        <v>2141</v>
      </c>
      <c r="AS653">
        <v>6</v>
      </c>
      <c r="AT653">
        <v>470</v>
      </c>
      <c r="AU653">
        <f>IF(SpaceTypesTable[[#This Row],[Peak Flow Rate (gal/h)]]=0,"",SpaceTypesTable[[#This Row],[Peak Flow Rate (gal/h)]]/SpaceTypesTable[[#This Row],[area (ft^2)]])</f>
        <v>1.276595744680851E-2</v>
      </c>
      <c r="AV653">
        <v>43.3</v>
      </c>
      <c r="AW653">
        <v>0.2</v>
      </c>
      <c r="AX653">
        <v>0.05</v>
      </c>
      <c r="AY653" t="s">
        <v>2121</v>
      </c>
      <c r="BE653" t="str">
        <f t="shared" si="55"/>
        <v/>
      </c>
    </row>
    <row r="654" spans="1:57">
      <c r="C654" t="s">
        <v>2147</v>
      </c>
      <c r="D654" t="s">
        <v>790</v>
      </c>
      <c r="E654" t="s">
        <v>793</v>
      </c>
      <c r="F654" t="s">
        <v>818</v>
      </c>
      <c r="G654" t="s">
        <v>1028</v>
      </c>
      <c r="H654" t="s">
        <v>746</v>
      </c>
      <c r="I654" t="s">
        <v>767</v>
      </c>
      <c r="J654" t="s">
        <v>776</v>
      </c>
      <c r="K654" t="str">
        <f>SpaceTypesTable[[#This Row],[Lighting Standard]]&amp;SpaceTypesTable[[#This Row],[Lighting Primary Space Type]]&amp;SpaceTypesTable[[#This Row],[Lighting Secondary Space Type]]</f>
        <v>ASHRAE 90.1-2007HospitalOperating Room</v>
      </c>
      <c r="N654">
        <f>VLOOKUP(SpaceTypesTable[[#This Row],[LookupColumn]],InteriorLightingTable[],5,FALSE)</f>
        <v>2.2000000000000002</v>
      </c>
      <c r="Q654">
        <v>0</v>
      </c>
      <c r="R654">
        <v>0.7</v>
      </c>
      <c r="S654">
        <v>0.2</v>
      </c>
      <c r="T654" t="s">
        <v>1946</v>
      </c>
      <c r="U654" t="s">
        <v>947</v>
      </c>
      <c r="V654" t="s">
        <v>948</v>
      </c>
      <c r="W654" t="s">
        <v>949</v>
      </c>
      <c r="X654" s="70" t="str">
        <f>SpaceTypesTable[[#This Row],[Ventilation Standard]]&amp;SpaceTypesTable[[#This Row],[Ventilation Primary Space Type]]&amp;SpaceTypesTable[[#This Row],[Ventilation Secondary Space Type]]</f>
        <v>AIA 2001Surgery and Critical CareOperating/Surgical Cystoscopic Rooms</v>
      </c>
      <c r="Y654">
        <f>VLOOKUP(SpaceTypesTable[[#This Row],[Lookup]],VentilationStandardsTable[],6,FALSE)</f>
        <v>0</v>
      </c>
      <c r="Z654">
        <f>VLOOKUP(SpaceTypesTable[[#This Row],[Lookup]],VentilationStandardsTable[],5,FALSE)</f>
        <v>0</v>
      </c>
      <c r="AA654">
        <f>VLOOKUP(SpaceTypesTable[[#This Row],[Lookup]],VentilationStandardsTable[],7,FALSE)</f>
        <v>3</v>
      </c>
      <c r="AB654">
        <v>18.579999999999998</v>
      </c>
      <c r="AC654" t="s">
        <v>1981</v>
      </c>
      <c r="AD654" t="s">
        <v>1988</v>
      </c>
      <c r="AE654">
        <v>4.4600000000000001E-2</v>
      </c>
      <c r="AF654" t="s">
        <v>2006</v>
      </c>
      <c r="AG654">
        <v>17.399999999999999</v>
      </c>
      <c r="AH654">
        <v>0</v>
      </c>
      <c r="AI654">
        <v>0</v>
      </c>
      <c r="AJ654">
        <v>0.5</v>
      </c>
      <c r="AK654" t="s">
        <v>1925</v>
      </c>
      <c r="AL654">
        <v>2.92</v>
      </c>
      <c r="AM654">
        <v>0</v>
      </c>
      <c r="AN654">
        <v>0.5</v>
      </c>
      <c r="AO654">
        <v>0</v>
      </c>
      <c r="AP654" t="s">
        <v>1925</v>
      </c>
      <c r="AQ654" t="s">
        <v>2140</v>
      </c>
      <c r="AR654" t="s">
        <v>2141</v>
      </c>
      <c r="AS654">
        <v>6</v>
      </c>
      <c r="AT654">
        <v>470</v>
      </c>
      <c r="AU654">
        <f>IF(SpaceTypesTable[[#This Row],[Peak Flow Rate (gal/h)]]=0,"",SpaceTypesTable[[#This Row],[Peak Flow Rate (gal/h)]]/SpaceTypesTable[[#This Row],[area (ft^2)]])</f>
        <v>1.276595744680851E-2</v>
      </c>
      <c r="AV654">
        <v>43.3</v>
      </c>
      <c r="AW654">
        <v>0.2</v>
      </c>
      <c r="AX654">
        <v>0.05</v>
      </c>
      <c r="AY654" t="s">
        <v>2121</v>
      </c>
      <c r="BE654" t="str">
        <f t="shared" si="55"/>
        <v/>
      </c>
    </row>
    <row r="655" spans="1:57">
      <c r="C655" t="s">
        <v>2213</v>
      </c>
      <c r="D655" t="s">
        <v>790</v>
      </c>
      <c r="E655" t="s">
        <v>767</v>
      </c>
      <c r="F655" t="s">
        <v>818</v>
      </c>
      <c r="G655" t="s">
        <v>1028</v>
      </c>
      <c r="H655" t="s">
        <v>2195</v>
      </c>
      <c r="I655" t="s">
        <v>767</v>
      </c>
      <c r="J655" t="s">
        <v>776</v>
      </c>
      <c r="K655" t="str">
        <f>SpaceTypesTable[[#This Row],[Lighting Standard]]&amp;SpaceTypesTable[[#This Row],[Lighting Primary Space Type]]&amp;SpaceTypesTable[[#This Row],[Lighting Secondary Space Type]]</f>
        <v>ASHRAE 90.1-2010HospitalOperating Room</v>
      </c>
      <c r="N655">
        <f>VLOOKUP(SpaceTypesTable[[#This Row],[LookupColumn]],InteriorLightingTable[],5,FALSE)</f>
        <v>1.89</v>
      </c>
      <c r="Q655">
        <v>0</v>
      </c>
      <c r="R655">
        <v>0.7</v>
      </c>
      <c r="S655">
        <v>0.2</v>
      </c>
      <c r="T655" t="s">
        <v>1938</v>
      </c>
      <c r="U655" t="s">
        <v>947</v>
      </c>
      <c r="V655" t="s">
        <v>948</v>
      </c>
      <c r="W655" t="s">
        <v>949</v>
      </c>
      <c r="X655" s="70" t="str">
        <f>SpaceTypesTable[[#This Row],[Ventilation Standard]]&amp;SpaceTypesTable[[#This Row],[Ventilation Primary Space Type]]&amp;SpaceTypesTable[[#This Row],[Ventilation Secondary Space Type]]</f>
        <v>AIA 2001Surgery and Critical CareOperating/Surgical Cystoscopic Rooms</v>
      </c>
      <c r="Y655">
        <f>VLOOKUP(SpaceTypesTable[[#This Row],[Lookup]],VentilationStandardsTable[],6,FALSE)</f>
        <v>0</v>
      </c>
      <c r="Z655">
        <f>VLOOKUP(SpaceTypesTable[[#This Row],[Lookup]],VentilationStandardsTable[],5,FALSE)</f>
        <v>0</v>
      </c>
      <c r="AA655">
        <f>VLOOKUP(SpaceTypesTable[[#This Row],[Lookup]],VentilationStandardsTable[],7,FALSE)</f>
        <v>3</v>
      </c>
      <c r="AB655">
        <v>5</v>
      </c>
      <c r="AC655" t="s">
        <v>1996</v>
      </c>
      <c r="AD655" t="s">
        <v>1995</v>
      </c>
      <c r="AE655">
        <v>4.4600000000000001E-2</v>
      </c>
      <c r="AF655" t="s">
        <v>2000</v>
      </c>
      <c r="AH655" t="s">
        <v>997</v>
      </c>
      <c r="AI655" t="s">
        <v>997</v>
      </c>
      <c r="AJ655" t="s">
        <v>997</v>
      </c>
      <c r="AL655">
        <v>2.92</v>
      </c>
      <c r="AM655">
        <v>0</v>
      </c>
      <c r="AN655">
        <v>0.5</v>
      </c>
      <c r="AO655">
        <v>0</v>
      </c>
      <c r="AP655" t="s">
        <v>2025</v>
      </c>
      <c r="AQ655" t="s">
        <v>2085</v>
      </c>
      <c r="AR655" t="s">
        <v>2086</v>
      </c>
      <c r="AS655">
        <v>2</v>
      </c>
      <c r="AT655">
        <v>600</v>
      </c>
      <c r="AU655">
        <v>3.3333333333333335E-3</v>
      </c>
      <c r="AV655">
        <v>49</v>
      </c>
      <c r="AW655">
        <v>0.2</v>
      </c>
      <c r="AX655">
        <v>0.05</v>
      </c>
      <c r="AY655" t="s">
        <v>2119</v>
      </c>
      <c r="BE655" t="s">
        <v>997</v>
      </c>
    </row>
    <row r="656" spans="1:57">
      <c r="C656" t="s">
        <v>2213</v>
      </c>
      <c r="D656" t="s">
        <v>790</v>
      </c>
      <c r="E656" t="s">
        <v>793</v>
      </c>
      <c r="F656" t="s">
        <v>818</v>
      </c>
      <c r="G656" t="s">
        <v>1028</v>
      </c>
      <c r="H656" t="s">
        <v>2195</v>
      </c>
      <c r="I656" t="s">
        <v>767</v>
      </c>
      <c r="J656" t="s">
        <v>776</v>
      </c>
      <c r="K656" t="str">
        <f>SpaceTypesTable[[#This Row],[Lighting Standard]]&amp;SpaceTypesTable[[#This Row],[Lighting Primary Space Type]]&amp;SpaceTypesTable[[#This Row],[Lighting Secondary Space Type]]</f>
        <v>ASHRAE 90.1-2010HospitalOperating Room</v>
      </c>
      <c r="N656">
        <f>VLOOKUP(SpaceTypesTable[[#This Row],[LookupColumn]],InteriorLightingTable[],5,FALSE)</f>
        <v>1.89</v>
      </c>
      <c r="Q656">
        <v>0</v>
      </c>
      <c r="R656">
        <v>0.7</v>
      </c>
      <c r="S656">
        <v>0.2</v>
      </c>
      <c r="T656" t="s">
        <v>1946</v>
      </c>
      <c r="U656" t="s">
        <v>947</v>
      </c>
      <c r="V656" t="s">
        <v>948</v>
      </c>
      <c r="W656" t="s">
        <v>949</v>
      </c>
      <c r="X656" s="70" t="str">
        <f>SpaceTypesTable[[#This Row],[Ventilation Standard]]&amp;SpaceTypesTable[[#This Row],[Ventilation Primary Space Type]]&amp;SpaceTypesTable[[#This Row],[Ventilation Secondary Space Type]]</f>
        <v>AIA 2001Surgery and Critical CareOperating/Surgical Cystoscopic Rooms</v>
      </c>
      <c r="Y656">
        <f>VLOOKUP(SpaceTypesTable[[#This Row],[Lookup]],VentilationStandardsTable[],6,FALSE)</f>
        <v>0</v>
      </c>
      <c r="Z656">
        <f>VLOOKUP(SpaceTypesTable[[#This Row],[Lookup]],VentilationStandardsTable[],5,FALSE)</f>
        <v>0</v>
      </c>
      <c r="AA656">
        <f>VLOOKUP(SpaceTypesTable[[#This Row],[Lookup]],VentilationStandardsTable[],7,FALSE)</f>
        <v>3</v>
      </c>
      <c r="AB656">
        <v>18.579999999999998</v>
      </c>
      <c r="AC656" t="s">
        <v>1981</v>
      </c>
      <c r="AD656" t="s">
        <v>1988</v>
      </c>
      <c r="AE656">
        <v>4.4600000000000001E-2</v>
      </c>
      <c r="AF656" t="s">
        <v>2006</v>
      </c>
      <c r="AG656">
        <v>17.399999999999999</v>
      </c>
      <c r="AH656">
        <v>0</v>
      </c>
      <c r="AI656">
        <v>0</v>
      </c>
      <c r="AJ656">
        <v>0.5</v>
      </c>
      <c r="AK656" t="s">
        <v>1925</v>
      </c>
      <c r="AL656">
        <v>2.92</v>
      </c>
      <c r="AM656">
        <v>0</v>
      </c>
      <c r="AN656">
        <v>0.5</v>
      </c>
      <c r="AO656">
        <v>0</v>
      </c>
      <c r="AP656" t="s">
        <v>1925</v>
      </c>
      <c r="AQ656" t="s">
        <v>2140</v>
      </c>
      <c r="AR656" t="s">
        <v>2141</v>
      </c>
      <c r="AS656">
        <v>6</v>
      </c>
      <c r="AT656">
        <v>470</v>
      </c>
      <c r="AU656">
        <v>1.276595744680851E-2</v>
      </c>
      <c r="AV656">
        <v>43.3</v>
      </c>
      <c r="AW656">
        <v>0.2</v>
      </c>
      <c r="AX656">
        <v>0.05</v>
      </c>
      <c r="AY656" t="s">
        <v>2121</v>
      </c>
      <c r="BE656" t="s">
        <v>997</v>
      </c>
    </row>
    <row r="657" spans="1:57">
      <c r="A657" t="s">
        <v>430</v>
      </c>
      <c r="B657">
        <v>236</v>
      </c>
      <c r="C657" t="s">
        <v>2144</v>
      </c>
      <c r="D657" t="s">
        <v>790</v>
      </c>
      <c r="E657" t="s">
        <v>793</v>
      </c>
      <c r="F657" t="s">
        <v>826</v>
      </c>
      <c r="G657" t="s">
        <v>1028</v>
      </c>
      <c r="K657" t="str">
        <f>SpaceTypesTable[[#This Row],[Lighting Standard]]&amp;SpaceTypesTable[[#This Row],[Lighting Primary Space Type]]&amp;SpaceTypesTable[[#This Row],[Lighting Secondary Space Type]]</f>
        <v/>
      </c>
      <c r="N657">
        <v>2.2999999999999998</v>
      </c>
      <c r="Q657">
        <v>0</v>
      </c>
      <c r="R657">
        <v>0.7</v>
      </c>
      <c r="S657">
        <v>0.2</v>
      </c>
      <c r="T657" t="s">
        <v>1946</v>
      </c>
      <c r="U657" t="s">
        <v>943</v>
      </c>
      <c r="V657" t="s">
        <v>768</v>
      </c>
      <c r="W657" t="s">
        <v>881</v>
      </c>
      <c r="X657" s="70" t="str">
        <f>SpaceTypesTable[[#This Row],[Ventilation Standard]]&amp;SpaceTypesTable[[#This Row],[Ventilation Primary Space Type]]&amp;SpaceTypesTable[[#This Row],[Ventilation Secondary Space Type]]</f>
        <v>GGHC v2.2Health CareRecovery</v>
      </c>
      <c r="Y657">
        <f>VLOOKUP(SpaceTypesTable[[#This Row],[Lookup]],VentilationStandardsTable[],6,FALSE)</f>
        <v>0.3</v>
      </c>
      <c r="Z657">
        <f>VLOOKUP(SpaceTypesTable[[#This Row],[Lookup]],VentilationStandardsTable[],5,FALSE)</f>
        <v>0</v>
      </c>
      <c r="AA657">
        <f>VLOOKUP(SpaceTypesTable[[#This Row],[Lookup]],VentilationStandardsTable[],7,FALSE)</f>
        <v>0</v>
      </c>
      <c r="AB657">
        <v>18.579999999999998</v>
      </c>
      <c r="AC657" t="s">
        <v>1981</v>
      </c>
      <c r="AD657" t="s">
        <v>1988</v>
      </c>
      <c r="AE657">
        <v>0.22320000000000001</v>
      </c>
      <c r="AF657" t="s">
        <v>2006</v>
      </c>
      <c r="AH657" t="s">
        <v>997</v>
      </c>
      <c r="AI657" t="s">
        <v>997</v>
      </c>
      <c r="AJ657" t="s">
        <v>997</v>
      </c>
      <c r="AL657">
        <v>3.0000000000000004</v>
      </c>
      <c r="AM657">
        <v>0</v>
      </c>
      <c r="AN657">
        <v>0.5</v>
      </c>
      <c r="AO657">
        <v>0</v>
      </c>
      <c r="AP657" t="s">
        <v>1925</v>
      </c>
      <c r="AQ657" t="s">
        <v>2031</v>
      </c>
      <c r="AR657" t="s">
        <v>2045</v>
      </c>
      <c r="AS657">
        <v>1</v>
      </c>
      <c r="AT657">
        <v>108</v>
      </c>
      <c r="AU657">
        <f>IF(SpaceTypesTable[[#This Row],[Peak Flow Rate (gal/h)]]=0,"",SpaceTypesTable[[#This Row],[Peak Flow Rate (gal/h)]]/SpaceTypesTable[[#This Row],[area (ft^2)]])</f>
        <v>9.2592592592592587E-3</v>
      </c>
      <c r="AV657">
        <v>43.3</v>
      </c>
      <c r="AW657">
        <v>0.2</v>
      </c>
      <c r="AX657">
        <v>0.05</v>
      </c>
      <c r="AY657" t="s">
        <v>2121</v>
      </c>
      <c r="BE657" t="str">
        <f t="shared" ref="BE657:BE662" si="56">IF(ISBLANK(BD657),"",BD657/(BA657/AZ657))</f>
        <v/>
      </c>
    </row>
    <row r="658" spans="1:57">
      <c r="A658" t="s">
        <v>492</v>
      </c>
      <c r="B658">
        <v>251</v>
      </c>
      <c r="C658" t="s">
        <v>2145</v>
      </c>
      <c r="D658" t="s">
        <v>790</v>
      </c>
      <c r="E658" t="s">
        <v>793</v>
      </c>
      <c r="F658" t="s">
        <v>826</v>
      </c>
      <c r="G658" t="s">
        <v>1028</v>
      </c>
      <c r="H658" t="s">
        <v>745</v>
      </c>
      <c r="I658" t="s">
        <v>767</v>
      </c>
      <c r="J658" t="s">
        <v>881</v>
      </c>
      <c r="K658" t="str">
        <f>SpaceTypesTable[[#This Row],[Lighting Standard]]&amp;SpaceTypesTable[[#This Row],[Lighting Primary Space Type]]&amp;SpaceTypesTable[[#This Row],[Lighting Secondary Space Type]]</f>
        <v>ASHRAE 90.1-2004HospitalRecovery</v>
      </c>
      <c r="N658">
        <f>VLOOKUP(SpaceTypesTable[[#This Row],[LookupColumn]],InteriorLightingTable[],5,FALSE)</f>
        <v>0.8</v>
      </c>
      <c r="Q658">
        <v>0</v>
      </c>
      <c r="R658">
        <v>0.7</v>
      </c>
      <c r="S658">
        <v>0.2</v>
      </c>
      <c r="T658" t="s">
        <v>1946</v>
      </c>
      <c r="U658" t="s">
        <v>943</v>
      </c>
      <c r="V658" t="s">
        <v>768</v>
      </c>
      <c r="W658" t="s">
        <v>881</v>
      </c>
      <c r="X658" s="70" t="str">
        <f>SpaceTypesTable[[#This Row],[Ventilation Standard]]&amp;SpaceTypesTable[[#This Row],[Ventilation Primary Space Type]]&amp;SpaceTypesTable[[#This Row],[Ventilation Secondary Space Type]]</f>
        <v>GGHC v2.2Health CareRecovery</v>
      </c>
      <c r="Y658">
        <f>VLOOKUP(SpaceTypesTable[[#This Row],[Lookup]],VentilationStandardsTable[],6,FALSE)</f>
        <v>0.3</v>
      </c>
      <c r="Z658">
        <f>VLOOKUP(SpaceTypesTable[[#This Row],[Lookup]],VentilationStandardsTable[],5,FALSE)</f>
        <v>0</v>
      </c>
      <c r="AA658">
        <f>VLOOKUP(SpaceTypesTable[[#This Row],[Lookup]],VentilationStandardsTable[],7,FALSE)</f>
        <v>0</v>
      </c>
      <c r="AB658">
        <v>18.579999999999998</v>
      </c>
      <c r="AC658" t="s">
        <v>1981</v>
      </c>
      <c r="AD658" t="s">
        <v>1988</v>
      </c>
      <c r="AE658">
        <v>5.9499999999999997E-2</v>
      </c>
      <c r="AF658" t="s">
        <v>2006</v>
      </c>
      <c r="AH658" t="s">
        <v>997</v>
      </c>
      <c r="AI658" t="s">
        <v>997</v>
      </c>
      <c r="AJ658" t="s">
        <v>997</v>
      </c>
      <c r="AL658">
        <v>3.0000000000000004</v>
      </c>
      <c r="AM658">
        <v>0</v>
      </c>
      <c r="AN658">
        <v>0.5</v>
      </c>
      <c r="AO658">
        <v>0</v>
      </c>
      <c r="AP658" t="s">
        <v>1925</v>
      </c>
      <c r="AQ658" t="s">
        <v>2031</v>
      </c>
      <c r="AR658" t="s">
        <v>2045</v>
      </c>
      <c r="AS658">
        <v>1</v>
      </c>
      <c r="AT658">
        <v>108</v>
      </c>
      <c r="AU658">
        <f>IF(SpaceTypesTable[[#This Row],[Peak Flow Rate (gal/h)]]=0,"",SpaceTypesTable[[#This Row],[Peak Flow Rate (gal/h)]]/SpaceTypesTable[[#This Row],[area (ft^2)]])</f>
        <v>9.2592592592592587E-3</v>
      </c>
      <c r="AV658">
        <v>43.3</v>
      </c>
      <c r="AW658">
        <v>0.2</v>
      </c>
      <c r="AX658">
        <v>0.05</v>
      </c>
      <c r="AY658" t="s">
        <v>2121</v>
      </c>
      <c r="BE658" t="str">
        <f t="shared" si="56"/>
        <v/>
      </c>
    </row>
    <row r="659" spans="1:57">
      <c r="A659" t="s">
        <v>328</v>
      </c>
      <c r="B659">
        <v>247</v>
      </c>
      <c r="C659" t="s">
        <v>2146</v>
      </c>
      <c r="D659" t="s">
        <v>791</v>
      </c>
      <c r="E659" t="s">
        <v>793</v>
      </c>
      <c r="F659" t="s">
        <v>826</v>
      </c>
      <c r="G659" t="s">
        <v>1028</v>
      </c>
      <c r="H659" t="s">
        <v>987</v>
      </c>
      <c r="I659" t="s">
        <v>767</v>
      </c>
      <c r="J659" t="s">
        <v>881</v>
      </c>
      <c r="K659" t="str">
        <f>SpaceTypesTable[[#This Row],[Lighting Standard]]&amp;SpaceTypesTable[[#This Row],[Lighting Primary Space Type]]&amp;SpaceTypesTable[[#This Row],[Lighting Secondary Space Type]]</f>
        <v>ASHRAE 189.1-2009HospitalRecovery</v>
      </c>
      <c r="N659">
        <f>VLOOKUP(SpaceTypesTable[[#This Row],[LookupColumn]],InteriorLightingTable[],5,FALSE)</f>
        <v>0.72000000000000008</v>
      </c>
      <c r="Q659">
        <v>0</v>
      </c>
      <c r="R659">
        <v>0.7</v>
      </c>
      <c r="S659">
        <v>0.2</v>
      </c>
      <c r="T659" t="s">
        <v>1946</v>
      </c>
      <c r="U659" t="s">
        <v>943</v>
      </c>
      <c r="V659" t="s">
        <v>768</v>
      </c>
      <c r="W659" t="s">
        <v>881</v>
      </c>
      <c r="X659" s="70" t="str">
        <f>SpaceTypesTable[[#This Row],[Ventilation Standard]]&amp;SpaceTypesTable[[#This Row],[Ventilation Primary Space Type]]&amp;SpaceTypesTable[[#This Row],[Ventilation Secondary Space Type]]</f>
        <v>GGHC v2.2Health CareRecovery</v>
      </c>
      <c r="Y659">
        <f>VLOOKUP(SpaceTypesTable[[#This Row],[Lookup]],VentilationStandardsTable[],6,FALSE)</f>
        <v>0.3</v>
      </c>
      <c r="Z659">
        <f>VLOOKUP(SpaceTypesTable[[#This Row],[Lookup]],VentilationStandardsTable[],5,FALSE)</f>
        <v>0</v>
      </c>
      <c r="AA659">
        <f>VLOOKUP(SpaceTypesTable[[#This Row],[Lookup]],VentilationStandardsTable[],7,FALSE)</f>
        <v>0</v>
      </c>
      <c r="AB659">
        <v>18.579999999999998</v>
      </c>
      <c r="AC659" t="s">
        <v>1981</v>
      </c>
      <c r="AD659" t="s">
        <v>1988</v>
      </c>
      <c r="AE659">
        <v>5.9499999999999997E-2</v>
      </c>
      <c r="AF659" t="s">
        <v>2006</v>
      </c>
      <c r="AH659" t="s">
        <v>997</v>
      </c>
      <c r="AI659" t="s">
        <v>997</v>
      </c>
      <c r="AJ659" t="s">
        <v>997</v>
      </c>
      <c r="AL659">
        <v>2.19</v>
      </c>
      <c r="AM659">
        <v>0</v>
      </c>
      <c r="AN659">
        <v>0.5</v>
      </c>
      <c r="AO659">
        <v>0</v>
      </c>
      <c r="AP659" t="s">
        <v>1925</v>
      </c>
      <c r="AQ659" t="s">
        <v>2031</v>
      </c>
      <c r="AR659" t="s">
        <v>2045</v>
      </c>
      <c r="AS659">
        <v>1</v>
      </c>
      <c r="AT659">
        <v>108</v>
      </c>
      <c r="AU659">
        <f>IF(SpaceTypesTable[[#This Row],[Peak Flow Rate (gal/h)]]=0,"",SpaceTypesTable[[#This Row],[Peak Flow Rate (gal/h)]]/SpaceTypesTable[[#This Row],[area (ft^2)]])</f>
        <v>9.2592592592592587E-3</v>
      </c>
      <c r="AV659">
        <v>43.3</v>
      </c>
      <c r="AW659">
        <v>0.2</v>
      </c>
      <c r="AX659">
        <v>0.05</v>
      </c>
      <c r="AY659" t="s">
        <v>2121</v>
      </c>
      <c r="BE659" t="str">
        <f t="shared" si="56"/>
        <v/>
      </c>
    </row>
    <row r="660" spans="1:57">
      <c r="A660" t="s">
        <v>489</v>
      </c>
      <c r="B660">
        <v>546</v>
      </c>
      <c r="C660" t="s">
        <v>2146</v>
      </c>
      <c r="D660" t="s">
        <v>792</v>
      </c>
      <c r="E660" t="s">
        <v>793</v>
      </c>
      <c r="F660" t="s">
        <v>826</v>
      </c>
      <c r="G660" t="s">
        <v>1028</v>
      </c>
      <c r="H660" t="s">
        <v>987</v>
      </c>
      <c r="I660" t="s">
        <v>767</v>
      </c>
      <c r="J660" t="s">
        <v>881</v>
      </c>
      <c r="K660" t="str">
        <f>SpaceTypesTable[[#This Row],[Lighting Standard]]&amp;SpaceTypesTable[[#This Row],[Lighting Primary Space Type]]&amp;SpaceTypesTable[[#This Row],[Lighting Secondary Space Type]]</f>
        <v>ASHRAE 189.1-2009HospitalRecovery</v>
      </c>
      <c r="N660">
        <f>VLOOKUP(SpaceTypesTable[[#This Row],[LookupColumn]],InteriorLightingTable[],5,FALSE)</f>
        <v>0.72000000000000008</v>
      </c>
      <c r="Q660">
        <v>0</v>
      </c>
      <c r="R660">
        <v>0.7</v>
      </c>
      <c r="S660">
        <v>0.2</v>
      </c>
      <c r="T660" t="s">
        <v>1946</v>
      </c>
      <c r="U660" t="s">
        <v>943</v>
      </c>
      <c r="V660" t="s">
        <v>768</v>
      </c>
      <c r="W660" t="s">
        <v>881</v>
      </c>
      <c r="X660" s="70" t="str">
        <f>SpaceTypesTable[[#This Row],[Ventilation Standard]]&amp;SpaceTypesTable[[#This Row],[Ventilation Primary Space Type]]&amp;SpaceTypesTable[[#This Row],[Ventilation Secondary Space Type]]</f>
        <v>GGHC v2.2Health CareRecovery</v>
      </c>
      <c r="Y660">
        <f>VLOOKUP(SpaceTypesTable[[#This Row],[Lookup]],VentilationStandardsTable[],6,FALSE)</f>
        <v>0.3</v>
      </c>
      <c r="Z660">
        <f>VLOOKUP(SpaceTypesTable[[#This Row],[Lookup]],VentilationStandardsTable[],5,FALSE)</f>
        <v>0</v>
      </c>
      <c r="AA660">
        <f>VLOOKUP(SpaceTypesTable[[#This Row],[Lookup]],VentilationStandardsTable[],7,FALSE)</f>
        <v>0</v>
      </c>
      <c r="AB660">
        <v>18.579999999999998</v>
      </c>
      <c r="AC660" t="s">
        <v>1981</v>
      </c>
      <c r="AD660" t="s">
        <v>1988</v>
      </c>
      <c r="AE660">
        <v>4.4600000000000001E-2</v>
      </c>
      <c r="AF660" t="s">
        <v>2006</v>
      </c>
      <c r="AH660" t="s">
        <v>997</v>
      </c>
      <c r="AI660" t="s">
        <v>997</v>
      </c>
      <c r="AJ660" t="s">
        <v>997</v>
      </c>
      <c r="AL660">
        <v>2.19</v>
      </c>
      <c r="AM660">
        <v>0</v>
      </c>
      <c r="AN660">
        <v>0.5</v>
      </c>
      <c r="AO660">
        <v>0</v>
      </c>
      <c r="AP660" t="s">
        <v>1925</v>
      </c>
      <c r="AQ660" t="s">
        <v>2031</v>
      </c>
      <c r="AR660" t="s">
        <v>2045</v>
      </c>
      <c r="AS660">
        <v>1</v>
      </c>
      <c r="AT660">
        <v>108</v>
      </c>
      <c r="AU660">
        <f>IF(SpaceTypesTable[[#This Row],[Peak Flow Rate (gal/h)]]=0,"",SpaceTypesTable[[#This Row],[Peak Flow Rate (gal/h)]]/SpaceTypesTable[[#This Row],[area (ft^2)]])</f>
        <v>9.2592592592592587E-3</v>
      </c>
      <c r="AV660">
        <v>43.3</v>
      </c>
      <c r="AW660">
        <v>0.2</v>
      </c>
      <c r="AX660">
        <v>0.05</v>
      </c>
      <c r="AY660" t="s">
        <v>2121</v>
      </c>
      <c r="BE660" t="str">
        <f t="shared" si="56"/>
        <v/>
      </c>
    </row>
    <row r="661" spans="1:57">
      <c r="A661" t="s">
        <v>504</v>
      </c>
      <c r="B661">
        <v>42</v>
      </c>
      <c r="C661" t="s">
        <v>2143</v>
      </c>
      <c r="D661" t="s">
        <v>790</v>
      </c>
      <c r="E661" t="s">
        <v>793</v>
      </c>
      <c r="F661" t="s">
        <v>826</v>
      </c>
      <c r="G661" t="s">
        <v>1028</v>
      </c>
      <c r="K661" t="str">
        <f>SpaceTypesTable[[#This Row],[Lighting Standard]]&amp;SpaceTypesTable[[#This Row],[Lighting Primary Space Type]]&amp;SpaceTypesTable[[#This Row],[Lighting Secondary Space Type]]</f>
        <v/>
      </c>
      <c r="N661">
        <v>2.2999999999999998</v>
      </c>
      <c r="Q661">
        <v>0</v>
      </c>
      <c r="R661">
        <v>0.7</v>
      </c>
      <c r="S661">
        <v>0.2</v>
      </c>
      <c r="T661" t="s">
        <v>1946</v>
      </c>
      <c r="U661" t="s">
        <v>943</v>
      </c>
      <c r="V661" t="s">
        <v>768</v>
      </c>
      <c r="W661" t="s">
        <v>881</v>
      </c>
      <c r="X661" s="70" t="str">
        <f>SpaceTypesTable[[#This Row],[Ventilation Standard]]&amp;SpaceTypesTable[[#This Row],[Ventilation Primary Space Type]]&amp;SpaceTypesTable[[#This Row],[Ventilation Secondary Space Type]]</f>
        <v>GGHC v2.2Health CareRecovery</v>
      </c>
      <c r="Y661">
        <f>VLOOKUP(SpaceTypesTable[[#This Row],[Lookup]],VentilationStandardsTable[],6,FALSE)</f>
        <v>0.3</v>
      </c>
      <c r="Z661">
        <f>VLOOKUP(SpaceTypesTable[[#This Row],[Lookup]],VentilationStandardsTable[],5,FALSE)</f>
        <v>0</v>
      </c>
      <c r="AA661">
        <f>VLOOKUP(SpaceTypesTable[[#This Row],[Lookup]],VentilationStandardsTable[],7,FALSE)</f>
        <v>0</v>
      </c>
      <c r="AB661">
        <v>18.579999999999998</v>
      </c>
      <c r="AC661" t="s">
        <v>1981</v>
      </c>
      <c r="AD661" t="s">
        <v>1988</v>
      </c>
      <c r="AE661">
        <v>0.22320000000000001</v>
      </c>
      <c r="AF661" t="s">
        <v>2006</v>
      </c>
      <c r="AH661" t="s">
        <v>997</v>
      </c>
      <c r="AI661" t="s">
        <v>997</v>
      </c>
      <c r="AJ661" t="s">
        <v>997</v>
      </c>
      <c r="AL661">
        <v>3.0000000000000004</v>
      </c>
      <c r="AM661">
        <v>0</v>
      </c>
      <c r="AN661">
        <v>0.5</v>
      </c>
      <c r="AO661">
        <v>0</v>
      </c>
      <c r="AP661" t="s">
        <v>1925</v>
      </c>
      <c r="AQ661" t="s">
        <v>2031</v>
      </c>
      <c r="AR661" t="s">
        <v>2045</v>
      </c>
      <c r="AS661">
        <v>1</v>
      </c>
      <c r="AT661">
        <v>108</v>
      </c>
      <c r="AU661">
        <f>IF(SpaceTypesTable[[#This Row],[Peak Flow Rate (gal/h)]]=0,"",SpaceTypesTable[[#This Row],[Peak Flow Rate (gal/h)]]/SpaceTypesTable[[#This Row],[area (ft^2)]])</f>
        <v>9.2592592592592587E-3</v>
      </c>
      <c r="AV661">
        <v>43.3</v>
      </c>
      <c r="AW661">
        <v>0.2</v>
      </c>
      <c r="AX661">
        <v>0.05</v>
      </c>
      <c r="AY661" t="s">
        <v>2121</v>
      </c>
      <c r="BE661" t="str">
        <f t="shared" si="56"/>
        <v/>
      </c>
    </row>
    <row r="662" spans="1:57">
      <c r="C662" t="s">
        <v>2147</v>
      </c>
      <c r="D662" t="s">
        <v>790</v>
      </c>
      <c r="E662" t="s">
        <v>793</v>
      </c>
      <c r="F662" t="s">
        <v>826</v>
      </c>
      <c r="G662" t="s">
        <v>1028</v>
      </c>
      <c r="H662" t="s">
        <v>746</v>
      </c>
      <c r="I662" t="s">
        <v>767</v>
      </c>
      <c r="J662" t="s">
        <v>881</v>
      </c>
      <c r="K662" t="str">
        <f>SpaceTypesTable[[#This Row],[Lighting Standard]]&amp;SpaceTypesTable[[#This Row],[Lighting Primary Space Type]]&amp;SpaceTypesTable[[#This Row],[Lighting Secondary Space Type]]</f>
        <v>ASHRAE 90.1-2007HospitalRecovery</v>
      </c>
      <c r="N662">
        <f>VLOOKUP(SpaceTypesTable[[#This Row],[LookupColumn]],InteriorLightingTable[],5,FALSE)</f>
        <v>0.8</v>
      </c>
      <c r="Q662">
        <v>0</v>
      </c>
      <c r="R662">
        <v>0.7</v>
      </c>
      <c r="S662">
        <v>0.2</v>
      </c>
      <c r="T662" t="s">
        <v>1946</v>
      </c>
      <c r="U662" t="s">
        <v>943</v>
      </c>
      <c r="V662" t="s">
        <v>768</v>
      </c>
      <c r="W662" t="s">
        <v>881</v>
      </c>
      <c r="X662" s="70" t="str">
        <f>SpaceTypesTable[[#This Row],[Ventilation Standard]]&amp;SpaceTypesTable[[#This Row],[Ventilation Primary Space Type]]&amp;SpaceTypesTable[[#This Row],[Ventilation Secondary Space Type]]</f>
        <v>GGHC v2.2Health CareRecovery</v>
      </c>
      <c r="Y662">
        <f>VLOOKUP(SpaceTypesTable[[#This Row],[Lookup]],VentilationStandardsTable[],6,FALSE)</f>
        <v>0.3</v>
      </c>
      <c r="Z662">
        <f>VLOOKUP(SpaceTypesTable[[#This Row],[Lookup]],VentilationStandardsTable[],5,FALSE)</f>
        <v>0</v>
      </c>
      <c r="AA662">
        <f>VLOOKUP(SpaceTypesTable[[#This Row],[Lookup]],VentilationStandardsTable[],7,FALSE)</f>
        <v>0</v>
      </c>
      <c r="AB662">
        <v>18.579999999999998</v>
      </c>
      <c r="AC662" t="s">
        <v>1981</v>
      </c>
      <c r="AD662" t="s">
        <v>1988</v>
      </c>
      <c r="AE662">
        <v>4.4600000000000001E-2</v>
      </c>
      <c r="AF662" t="s">
        <v>2006</v>
      </c>
      <c r="AH662" t="s">
        <v>997</v>
      </c>
      <c r="AI662" t="s">
        <v>997</v>
      </c>
      <c r="AJ662" t="s">
        <v>997</v>
      </c>
      <c r="AL662">
        <v>2.19</v>
      </c>
      <c r="AM662">
        <v>0</v>
      </c>
      <c r="AN662">
        <v>0.5</v>
      </c>
      <c r="AO662">
        <v>0</v>
      </c>
      <c r="AP662" t="s">
        <v>1925</v>
      </c>
      <c r="AQ662" t="s">
        <v>2031</v>
      </c>
      <c r="AR662" t="s">
        <v>2045</v>
      </c>
      <c r="AS662">
        <v>1</v>
      </c>
      <c r="AT662">
        <v>108</v>
      </c>
      <c r="AU662">
        <f>IF(SpaceTypesTable[[#This Row],[Peak Flow Rate (gal/h)]]=0,"",SpaceTypesTable[[#This Row],[Peak Flow Rate (gal/h)]]/SpaceTypesTable[[#This Row],[area (ft^2)]])</f>
        <v>9.2592592592592587E-3</v>
      </c>
      <c r="AV662">
        <v>43.3</v>
      </c>
      <c r="AW662">
        <v>0.2</v>
      </c>
      <c r="AX662">
        <v>0.05</v>
      </c>
      <c r="AY662" t="s">
        <v>2121</v>
      </c>
      <c r="BE662" t="str">
        <f t="shared" si="56"/>
        <v/>
      </c>
    </row>
    <row r="663" spans="1:57">
      <c r="C663" t="s">
        <v>2213</v>
      </c>
      <c r="D663" t="s">
        <v>790</v>
      </c>
      <c r="E663" t="s">
        <v>793</v>
      </c>
      <c r="F663" t="s">
        <v>826</v>
      </c>
      <c r="G663" t="s">
        <v>1028</v>
      </c>
      <c r="H663" t="s">
        <v>2195</v>
      </c>
      <c r="I663" t="s">
        <v>767</v>
      </c>
      <c r="J663" t="s">
        <v>881</v>
      </c>
      <c r="K663" t="str">
        <f>SpaceTypesTable[[#This Row],[Lighting Standard]]&amp;SpaceTypesTable[[#This Row],[Lighting Primary Space Type]]&amp;SpaceTypesTable[[#This Row],[Lighting Secondary Space Type]]</f>
        <v>ASHRAE 90.1-2010HospitalRecovery</v>
      </c>
      <c r="N663">
        <f>VLOOKUP(SpaceTypesTable[[#This Row],[LookupColumn]],InteriorLightingTable[],5,FALSE)</f>
        <v>1.1499999999999999</v>
      </c>
      <c r="Q663">
        <v>0</v>
      </c>
      <c r="R663">
        <v>0.7</v>
      </c>
      <c r="S663">
        <v>0.2</v>
      </c>
      <c r="T663" t="s">
        <v>1946</v>
      </c>
      <c r="U663" t="s">
        <v>943</v>
      </c>
      <c r="V663" t="s">
        <v>768</v>
      </c>
      <c r="W663" t="s">
        <v>881</v>
      </c>
      <c r="X663" s="70" t="str">
        <f>SpaceTypesTable[[#This Row],[Ventilation Standard]]&amp;SpaceTypesTable[[#This Row],[Ventilation Primary Space Type]]&amp;SpaceTypesTable[[#This Row],[Ventilation Secondary Space Type]]</f>
        <v>GGHC v2.2Health CareRecovery</v>
      </c>
      <c r="Y663">
        <f>VLOOKUP(SpaceTypesTable[[#This Row],[Lookup]],VentilationStandardsTable[],6,FALSE)</f>
        <v>0.3</v>
      </c>
      <c r="Z663">
        <f>VLOOKUP(SpaceTypesTable[[#This Row],[Lookup]],VentilationStandardsTable[],5,FALSE)</f>
        <v>0</v>
      </c>
      <c r="AA663">
        <f>VLOOKUP(SpaceTypesTable[[#This Row],[Lookup]],VentilationStandardsTable[],7,FALSE)</f>
        <v>0</v>
      </c>
      <c r="AB663">
        <v>18.579999999999998</v>
      </c>
      <c r="AC663" t="s">
        <v>1981</v>
      </c>
      <c r="AD663" t="s">
        <v>1988</v>
      </c>
      <c r="AE663">
        <v>4.4600000000000001E-2</v>
      </c>
      <c r="AF663" t="s">
        <v>2006</v>
      </c>
      <c r="AH663" t="s">
        <v>997</v>
      </c>
      <c r="AI663" t="s">
        <v>997</v>
      </c>
      <c r="AJ663" t="s">
        <v>997</v>
      </c>
      <c r="AL663">
        <v>2.19</v>
      </c>
      <c r="AM663">
        <v>0</v>
      </c>
      <c r="AN663">
        <v>0.5</v>
      </c>
      <c r="AO663">
        <v>0</v>
      </c>
      <c r="AP663" t="s">
        <v>1925</v>
      </c>
      <c r="AQ663" t="s">
        <v>2031</v>
      </c>
      <c r="AR663" t="s">
        <v>2045</v>
      </c>
      <c r="AS663">
        <v>1</v>
      </c>
      <c r="AT663">
        <v>108</v>
      </c>
      <c r="AU663">
        <v>9.2592592592592587E-3</v>
      </c>
      <c r="AV663">
        <v>43.3</v>
      </c>
      <c r="AW663">
        <v>0.2</v>
      </c>
      <c r="AX663">
        <v>0.05</v>
      </c>
      <c r="AY663" t="s">
        <v>2121</v>
      </c>
      <c r="BE663" t="s">
        <v>997</v>
      </c>
    </row>
    <row r="664" spans="1:57">
      <c r="A664" t="s">
        <v>63</v>
      </c>
      <c r="B664">
        <v>324</v>
      </c>
      <c r="C664" t="s">
        <v>2144</v>
      </c>
      <c r="D664" t="s">
        <v>790</v>
      </c>
      <c r="E664" t="s">
        <v>767</v>
      </c>
      <c r="F664" t="s">
        <v>837</v>
      </c>
      <c r="G664" t="s">
        <v>1027</v>
      </c>
      <c r="K664" t="str">
        <f>SpaceTypesTable[[#This Row],[Lighting Standard]]&amp;SpaceTypesTable[[#This Row],[Lighting Primary Space Type]]&amp;SpaceTypesTable[[#This Row],[Lighting Secondary Space Type]]</f>
        <v/>
      </c>
      <c r="N664">
        <v>1.36</v>
      </c>
      <c r="Q664">
        <v>0</v>
      </c>
      <c r="R664">
        <v>0.7</v>
      </c>
      <c r="S664">
        <v>0.2</v>
      </c>
      <c r="T664" t="s">
        <v>1938</v>
      </c>
      <c r="U664" t="s">
        <v>636</v>
      </c>
      <c r="V664" t="s">
        <v>569</v>
      </c>
      <c r="W664" t="s">
        <v>570</v>
      </c>
      <c r="X664" s="70" t="str">
        <f>SpaceTypesTable[[#This Row],[Ventilation Standard]]&amp;SpaceTypesTable[[#This Row],[Ventilation Primary Space Type]]&amp;SpaceTypesTable[[#This Row],[Ventilation Secondary Space Type]]</f>
        <v>ASHRAE 62.1-1999Public SpacesCorridors and utilities</v>
      </c>
      <c r="Y664">
        <f>VLOOKUP(SpaceTypesTable[[#This Row],[Lookup]],VentilationStandardsTable[],6,FALSE)</f>
        <v>0.05</v>
      </c>
      <c r="Z664">
        <f>VLOOKUP(SpaceTypesTable[[#This Row],[Lookup]],VentilationStandardsTable[],5,FALSE)</f>
        <v>0</v>
      </c>
      <c r="AA664">
        <f>VLOOKUP(SpaceTypesTable[[#This Row],[Lookup]],VentilationStandardsTable[],7,FALSE)</f>
        <v>0</v>
      </c>
      <c r="AB664">
        <v>1</v>
      </c>
      <c r="AC664" t="s">
        <v>1996</v>
      </c>
      <c r="AD664" t="s">
        <v>1995</v>
      </c>
      <c r="AE664">
        <v>0.22320000000000001</v>
      </c>
      <c r="AF664" t="s">
        <v>2000</v>
      </c>
      <c r="AH664" t="s">
        <v>997</v>
      </c>
      <c r="AI664" t="s">
        <v>997</v>
      </c>
      <c r="AJ664" t="s">
        <v>997</v>
      </c>
      <c r="AL664">
        <v>0</v>
      </c>
      <c r="AM664">
        <v>0</v>
      </c>
      <c r="AN664">
        <v>0.5</v>
      </c>
      <c r="AO664">
        <v>0</v>
      </c>
      <c r="AP664" t="s">
        <v>2025</v>
      </c>
      <c r="AQ664" t="s">
        <v>2085</v>
      </c>
      <c r="AR664" t="s">
        <v>2086</v>
      </c>
      <c r="AU664" t="str">
        <f>IF(SpaceTypesTable[[#This Row],[Peak Flow Rate (gal/h)]]=0,"",SpaceTypesTable[[#This Row],[Peak Flow Rate (gal/h)]]/SpaceTypesTable[[#This Row],[area (ft^2)]])</f>
        <v/>
      </c>
      <c r="BE664" t="str">
        <f t="shared" ref="BE664:BE669" si="57">IF(ISBLANK(BD664),"",BD664/(BA664/AZ664))</f>
        <v/>
      </c>
    </row>
    <row r="665" spans="1:57">
      <c r="A665" t="s">
        <v>82</v>
      </c>
      <c r="B665">
        <v>512</v>
      </c>
      <c r="C665" t="s">
        <v>2145</v>
      </c>
      <c r="D665" t="s">
        <v>790</v>
      </c>
      <c r="E665" t="s">
        <v>767</v>
      </c>
      <c r="F665" t="s">
        <v>837</v>
      </c>
      <c r="G665" t="s">
        <v>1027</v>
      </c>
      <c r="H665" t="s">
        <v>745</v>
      </c>
      <c r="I665" t="s">
        <v>872</v>
      </c>
      <c r="J665" t="s">
        <v>868</v>
      </c>
      <c r="K665" t="str">
        <f>SpaceTypesTable[[#This Row],[Lighting Standard]]&amp;SpaceTypesTable[[#This Row],[Lighting Primary Space Type]]&amp;SpaceTypesTable[[#This Row],[Lighting Secondary Space Type]]</f>
        <v>ASHRAE 90.1-2004Corridor/TransitionFor Hospital</v>
      </c>
      <c r="N665">
        <f>VLOOKUP(SpaceTypesTable[[#This Row],[LookupColumn]],InteriorLightingTable[],5,FALSE)</f>
        <v>1</v>
      </c>
      <c r="Q665">
        <v>0</v>
      </c>
      <c r="R665">
        <v>0.7</v>
      </c>
      <c r="S665">
        <v>0.2</v>
      </c>
      <c r="T665" t="s">
        <v>1938</v>
      </c>
      <c r="U665" t="s">
        <v>636</v>
      </c>
      <c r="V665" t="s">
        <v>569</v>
      </c>
      <c r="W665" t="s">
        <v>570</v>
      </c>
      <c r="X665" s="70" t="str">
        <f>SpaceTypesTable[[#This Row],[Ventilation Standard]]&amp;SpaceTypesTable[[#This Row],[Ventilation Primary Space Type]]&amp;SpaceTypesTable[[#This Row],[Ventilation Secondary Space Type]]</f>
        <v>ASHRAE 62.1-1999Public SpacesCorridors and utilities</v>
      </c>
      <c r="Y665">
        <f>VLOOKUP(SpaceTypesTable[[#This Row],[Lookup]],VentilationStandardsTable[],6,FALSE)</f>
        <v>0.05</v>
      </c>
      <c r="Z665">
        <f>VLOOKUP(SpaceTypesTable[[#This Row],[Lookup]],VentilationStandardsTable[],5,FALSE)</f>
        <v>0</v>
      </c>
      <c r="AA665">
        <f>VLOOKUP(SpaceTypesTable[[#This Row],[Lookup]],VentilationStandardsTable[],7,FALSE)</f>
        <v>0</v>
      </c>
      <c r="AB665">
        <v>1</v>
      </c>
      <c r="AC665" t="s">
        <v>1996</v>
      </c>
      <c r="AD665" t="s">
        <v>1995</v>
      </c>
      <c r="AE665">
        <v>5.9499999999999997E-2</v>
      </c>
      <c r="AF665" t="s">
        <v>2000</v>
      </c>
      <c r="AH665" t="s">
        <v>997</v>
      </c>
      <c r="AI665" t="s">
        <v>997</v>
      </c>
      <c r="AJ665" t="s">
        <v>997</v>
      </c>
      <c r="AL665">
        <v>0</v>
      </c>
      <c r="AM665">
        <v>0</v>
      </c>
      <c r="AN665">
        <v>0.5</v>
      </c>
      <c r="AO665">
        <v>0</v>
      </c>
      <c r="AP665" t="s">
        <v>2025</v>
      </c>
      <c r="AQ665" t="s">
        <v>2085</v>
      </c>
      <c r="AR665" t="s">
        <v>2086</v>
      </c>
      <c r="AU665" t="str">
        <f>IF(SpaceTypesTable[[#This Row],[Peak Flow Rate (gal/h)]]=0,"",SpaceTypesTable[[#This Row],[Peak Flow Rate (gal/h)]]/SpaceTypesTable[[#This Row],[area (ft^2)]])</f>
        <v/>
      </c>
      <c r="BE665" t="str">
        <f t="shared" si="57"/>
        <v/>
      </c>
    </row>
    <row r="666" spans="1:57">
      <c r="A666" t="s">
        <v>206</v>
      </c>
      <c r="B666">
        <v>73</v>
      </c>
      <c r="C666" t="s">
        <v>2146</v>
      </c>
      <c r="D666" t="s">
        <v>791</v>
      </c>
      <c r="E666" t="s">
        <v>767</v>
      </c>
      <c r="F666" t="s">
        <v>837</v>
      </c>
      <c r="G666" t="s">
        <v>1027</v>
      </c>
      <c r="H666" t="s">
        <v>987</v>
      </c>
      <c r="I666" t="s">
        <v>872</v>
      </c>
      <c r="J666" t="s">
        <v>868</v>
      </c>
      <c r="K666" t="str">
        <f>SpaceTypesTable[[#This Row],[Lighting Standard]]&amp;SpaceTypesTable[[#This Row],[Lighting Primary Space Type]]&amp;SpaceTypesTable[[#This Row],[Lighting Secondary Space Type]]</f>
        <v>ASHRAE 189.1-2009Corridor/TransitionFor Hospital</v>
      </c>
      <c r="N666">
        <f>VLOOKUP(SpaceTypesTable[[#This Row],[LookupColumn]],InteriorLightingTable[],5,FALSE)</f>
        <v>0.9</v>
      </c>
      <c r="Q666">
        <v>0</v>
      </c>
      <c r="R666">
        <v>0.7</v>
      </c>
      <c r="S666">
        <v>0.2</v>
      </c>
      <c r="T666" t="s">
        <v>1938</v>
      </c>
      <c r="U666" t="s">
        <v>636</v>
      </c>
      <c r="V666" t="s">
        <v>569</v>
      </c>
      <c r="W666" t="s">
        <v>570</v>
      </c>
      <c r="X666" s="70" t="str">
        <f>SpaceTypesTable[[#This Row],[Ventilation Standard]]&amp;SpaceTypesTable[[#This Row],[Ventilation Primary Space Type]]&amp;SpaceTypesTable[[#This Row],[Ventilation Secondary Space Type]]</f>
        <v>ASHRAE 62.1-1999Public SpacesCorridors and utilities</v>
      </c>
      <c r="Y666">
        <f>VLOOKUP(SpaceTypesTable[[#This Row],[Lookup]],VentilationStandardsTable[],6,FALSE)</f>
        <v>0.05</v>
      </c>
      <c r="Z666">
        <f>VLOOKUP(SpaceTypesTable[[#This Row],[Lookup]],VentilationStandardsTable[],5,FALSE)</f>
        <v>0</v>
      </c>
      <c r="AA666">
        <f>VLOOKUP(SpaceTypesTable[[#This Row],[Lookup]],VentilationStandardsTable[],7,FALSE)</f>
        <v>0</v>
      </c>
      <c r="AB666">
        <v>1</v>
      </c>
      <c r="AC666" t="s">
        <v>1996</v>
      </c>
      <c r="AD666" t="s">
        <v>1995</v>
      </c>
      <c r="AE666">
        <v>5.9499999999999997E-2</v>
      </c>
      <c r="AF666" t="s">
        <v>2000</v>
      </c>
      <c r="AH666" t="s">
        <v>997</v>
      </c>
      <c r="AI666" t="s">
        <v>997</v>
      </c>
      <c r="AJ666" t="s">
        <v>997</v>
      </c>
      <c r="AL666">
        <v>0</v>
      </c>
      <c r="AM666">
        <v>0</v>
      </c>
      <c r="AN666">
        <v>0.5</v>
      </c>
      <c r="AO666">
        <v>0</v>
      </c>
      <c r="AP666" t="s">
        <v>2025</v>
      </c>
      <c r="AQ666" t="s">
        <v>2085</v>
      </c>
      <c r="AR666" t="s">
        <v>2086</v>
      </c>
      <c r="AU666" t="str">
        <f>IF(SpaceTypesTable[[#This Row],[Peak Flow Rate (gal/h)]]=0,"",SpaceTypesTable[[#This Row],[Peak Flow Rate (gal/h)]]/SpaceTypesTable[[#This Row],[area (ft^2)]])</f>
        <v/>
      </c>
      <c r="BE666" t="str">
        <f t="shared" si="57"/>
        <v/>
      </c>
    </row>
    <row r="667" spans="1:57">
      <c r="A667" t="s">
        <v>177</v>
      </c>
      <c r="B667">
        <v>397</v>
      </c>
      <c r="C667" t="s">
        <v>2146</v>
      </c>
      <c r="D667" t="s">
        <v>792</v>
      </c>
      <c r="E667" t="s">
        <v>767</v>
      </c>
      <c r="F667" t="s">
        <v>837</v>
      </c>
      <c r="G667" t="s">
        <v>1027</v>
      </c>
      <c r="H667" t="s">
        <v>987</v>
      </c>
      <c r="I667" t="s">
        <v>872</v>
      </c>
      <c r="J667" t="s">
        <v>868</v>
      </c>
      <c r="K667" t="str">
        <f>SpaceTypesTable[[#This Row],[Lighting Standard]]&amp;SpaceTypesTable[[#This Row],[Lighting Primary Space Type]]&amp;SpaceTypesTable[[#This Row],[Lighting Secondary Space Type]]</f>
        <v>ASHRAE 189.1-2009Corridor/TransitionFor Hospital</v>
      </c>
      <c r="N667">
        <f>VLOOKUP(SpaceTypesTable[[#This Row],[LookupColumn]],InteriorLightingTable[],5,FALSE)</f>
        <v>0.9</v>
      </c>
      <c r="Q667">
        <v>0</v>
      </c>
      <c r="R667">
        <v>0.7</v>
      </c>
      <c r="S667">
        <v>0.2</v>
      </c>
      <c r="T667" t="s">
        <v>1938</v>
      </c>
      <c r="U667" t="s">
        <v>636</v>
      </c>
      <c r="V667" t="s">
        <v>569</v>
      </c>
      <c r="W667" t="s">
        <v>570</v>
      </c>
      <c r="X667" s="70" t="str">
        <f>SpaceTypesTable[[#This Row],[Ventilation Standard]]&amp;SpaceTypesTable[[#This Row],[Ventilation Primary Space Type]]&amp;SpaceTypesTable[[#This Row],[Ventilation Secondary Space Type]]</f>
        <v>ASHRAE 62.1-1999Public SpacesCorridors and utilities</v>
      </c>
      <c r="Y667">
        <f>VLOOKUP(SpaceTypesTable[[#This Row],[Lookup]],VentilationStandardsTable[],6,FALSE)</f>
        <v>0.05</v>
      </c>
      <c r="Z667">
        <f>VLOOKUP(SpaceTypesTable[[#This Row],[Lookup]],VentilationStandardsTable[],5,FALSE)</f>
        <v>0</v>
      </c>
      <c r="AA667">
        <f>VLOOKUP(SpaceTypesTable[[#This Row],[Lookup]],VentilationStandardsTable[],7,FALSE)</f>
        <v>0</v>
      </c>
      <c r="AB667">
        <v>1</v>
      </c>
      <c r="AC667" t="s">
        <v>1996</v>
      </c>
      <c r="AD667" t="s">
        <v>1995</v>
      </c>
      <c r="AE667">
        <v>4.4600000000000001E-2</v>
      </c>
      <c r="AF667" t="s">
        <v>2000</v>
      </c>
      <c r="AH667" t="s">
        <v>997</v>
      </c>
      <c r="AI667" t="s">
        <v>997</v>
      </c>
      <c r="AJ667" t="s">
        <v>997</v>
      </c>
      <c r="AL667">
        <v>0</v>
      </c>
      <c r="AM667">
        <v>0</v>
      </c>
      <c r="AN667">
        <v>0.5</v>
      </c>
      <c r="AO667">
        <v>0</v>
      </c>
      <c r="AP667" t="s">
        <v>2025</v>
      </c>
      <c r="AQ667" t="s">
        <v>2085</v>
      </c>
      <c r="AR667" t="s">
        <v>2086</v>
      </c>
      <c r="AU667" t="str">
        <f>IF(SpaceTypesTable[[#This Row],[Peak Flow Rate (gal/h)]]=0,"",SpaceTypesTable[[#This Row],[Peak Flow Rate (gal/h)]]/SpaceTypesTable[[#This Row],[area (ft^2)]])</f>
        <v/>
      </c>
      <c r="BE667" t="str">
        <f t="shared" si="57"/>
        <v/>
      </c>
    </row>
    <row r="668" spans="1:57">
      <c r="A668" t="s">
        <v>47</v>
      </c>
      <c r="B668">
        <v>529</v>
      </c>
      <c r="C668" t="s">
        <v>2143</v>
      </c>
      <c r="D668" t="s">
        <v>790</v>
      </c>
      <c r="E668" t="s">
        <v>767</v>
      </c>
      <c r="F668" t="s">
        <v>837</v>
      </c>
      <c r="G668" t="s">
        <v>1027</v>
      </c>
      <c r="K668" t="str">
        <f>SpaceTypesTable[[#This Row],[Lighting Standard]]&amp;SpaceTypesTable[[#This Row],[Lighting Primary Space Type]]&amp;SpaceTypesTable[[#This Row],[Lighting Secondary Space Type]]</f>
        <v/>
      </c>
      <c r="N668">
        <v>1.3200000000000003</v>
      </c>
      <c r="Q668">
        <v>0</v>
      </c>
      <c r="R668">
        <v>0.7</v>
      </c>
      <c r="S668">
        <v>0.2</v>
      </c>
      <c r="T668" t="s">
        <v>1938</v>
      </c>
      <c r="U668" t="s">
        <v>636</v>
      </c>
      <c r="V668" t="s">
        <v>569</v>
      </c>
      <c r="W668" t="s">
        <v>570</v>
      </c>
      <c r="X668" s="70" t="str">
        <f>SpaceTypesTable[[#This Row],[Ventilation Standard]]&amp;SpaceTypesTable[[#This Row],[Ventilation Primary Space Type]]&amp;SpaceTypesTable[[#This Row],[Ventilation Secondary Space Type]]</f>
        <v>ASHRAE 62.1-1999Public SpacesCorridors and utilities</v>
      </c>
      <c r="Y668">
        <f>VLOOKUP(SpaceTypesTable[[#This Row],[Lookup]],VentilationStandardsTable[],6,FALSE)</f>
        <v>0.05</v>
      </c>
      <c r="Z668">
        <f>VLOOKUP(SpaceTypesTable[[#This Row],[Lookup]],VentilationStandardsTable[],5,FALSE)</f>
        <v>0</v>
      </c>
      <c r="AA668">
        <f>VLOOKUP(SpaceTypesTable[[#This Row],[Lookup]],VentilationStandardsTable[],7,FALSE)</f>
        <v>0</v>
      </c>
      <c r="AB668">
        <v>1</v>
      </c>
      <c r="AC668" t="s">
        <v>1996</v>
      </c>
      <c r="AD668" t="s">
        <v>1995</v>
      </c>
      <c r="AE668">
        <v>0.22320000000000001</v>
      </c>
      <c r="AF668" t="s">
        <v>2000</v>
      </c>
      <c r="AH668" t="s">
        <v>997</v>
      </c>
      <c r="AI668" t="s">
        <v>997</v>
      </c>
      <c r="AJ668" t="s">
        <v>997</v>
      </c>
      <c r="AL668">
        <v>0</v>
      </c>
      <c r="AM668">
        <v>0</v>
      </c>
      <c r="AN668">
        <v>0.5</v>
      </c>
      <c r="AO668">
        <v>0</v>
      </c>
      <c r="AP668" t="s">
        <v>2025</v>
      </c>
      <c r="AQ668" t="s">
        <v>2085</v>
      </c>
      <c r="AR668" t="s">
        <v>2086</v>
      </c>
      <c r="AU668" t="str">
        <f>IF(SpaceTypesTable[[#This Row],[Peak Flow Rate (gal/h)]]=0,"",SpaceTypesTable[[#This Row],[Peak Flow Rate (gal/h)]]/SpaceTypesTable[[#This Row],[area (ft^2)]])</f>
        <v/>
      </c>
      <c r="BE668" t="str">
        <f t="shared" si="57"/>
        <v/>
      </c>
    </row>
    <row r="669" spans="1:57">
      <c r="C669" t="s">
        <v>2147</v>
      </c>
      <c r="D669" t="s">
        <v>790</v>
      </c>
      <c r="E669" t="s">
        <v>767</v>
      </c>
      <c r="F669" t="s">
        <v>837</v>
      </c>
      <c r="G669" t="s">
        <v>1027</v>
      </c>
      <c r="H669" t="s">
        <v>746</v>
      </c>
      <c r="I669" t="s">
        <v>872</v>
      </c>
      <c r="J669" t="s">
        <v>868</v>
      </c>
      <c r="K669" t="str">
        <f>SpaceTypesTable[[#This Row],[Lighting Standard]]&amp;SpaceTypesTable[[#This Row],[Lighting Primary Space Type]]&amp;SpaceTypesTable[[#This Row],[Lighting Secondary Space Type]]</f>
        <v>ASHRAE 90.1-2007Corridor/TransitionFor Hospital</v>
      </c>
      <c r="N669">
        <f>VLOOKUP(SpaceTypesTable[[#This Row],[LookupColumn]],InteriorLightingTable[],5,FALSE)</f>
        <v>1</v>
      </c>
      <c r="Q669">
        <v>0</v>
      </c>
      <c r="R669">
        <v>0.7</v>
      </c>
      <c r="S669">
        <v>0.2</v>
      </c>
      <c r="T669" t="s">
        <v>1938</v>
      </c>
      <c r="U669" t="s">
        <v>637</v>
      </c>
      <c r="V669" t="s">
        <v>751</v>
      </c>
      <c r="W669" t="s">
        <v>624</v>
      </c>
      <c r="X669" s="70" t="str">
        <f>SpaceTypesTable[[#This Row],[Ventilation Standard]]&amp;SpaceTypesTable[[#This Row],[Ventilation Primary Space Type]]&amp;SpaceTypesTable[[#This Row],[Ventilation Secondary Space Type]]</f>
        <v>ASHRAE 62.1-2004GeneralCorridors</v>
      </c>
      <c r="Y669">
        <f>VLOOKUP(SpaceTypesTable[[#This Row],[Lookup]],VentilationStandardsTable[],6,FALSE)</f>
        <v>0.06</v>
      </c>
      <c r="Z669">
        <f>VLOOKUP(SpaceTypesTable[[#This Row],[Lookup]],VentilationStandardsTable[],5,FALSE)</f>
        <v>0</v>
      </c>
      <c r="AA669">
        <f>VLOOKUP(SpaceTypesTable[[#This Row],[Lookup]],VentilationStandardsTable[],7,FALSE)</f>
        <v>0</v>
      </c>
      <c r="AB669">
        <v>1</v>
      </c>
      <c r="AC669" t="s">
        <v>1996</v>
      </c>
      <c r="AD669" t="s">
        <v>1995</v>
      </c>
      <c r="AE669">
        <v>4.4600000000000001E-2</v>
      </c>
      <c r="AF669" t="s">
        <v>2000</v>
      </c>
      <c r="AH669" t="s">
        <v>997</v>
      </c>
      <c r="AI669" t="s">
        <v>997</v>
      </c>
      <c r="AJ669" t="s">
        <v>997</v>
      </c>
      <c r="AL669">
        <v>0</v>
      </c>
      <c r="AM669">
        <v>0</v>
      </c>
      <c r="AN669">
        <v>0.5</v>
      </c>
      <c r="AO669">
        <v>0</v>
      </c>
      <c r="AP669" t="s">
        <v>2025</v>
      </c>
      <c r="AQ669" t="s">
        <v>2085</v>
      </c>
      <c r="AR669" t="s">
        <v>2086</v>
      </c>
      <c r="AU669" t="str">
        <f>IF(SpaceTypesTable[[#This Row],[Peak Flow Rate (gal/h)]]=0,"",SpaceTypesTable[[#This Row],[Peak Flow Rate (gal/h)]]/SpaceTypesTable[[#This Row],[area (ft^2)]])</f>
        <v/>
      </c>
      <c r="BE669" t="str">
        <f t="shared" si="57"/>
        <v/>
      </c>
    </row>
    <row r="670" spans="1:57">
      <c r="C670" t="s">
        <v>2213</v>
      </c>
      <c r="D670" t="s">
        <v>790</v>
      </c>
      <c r="E670" t="s">
        <v>767</v>
      </c>
      <c r="F670" t="s">
        <v>837</v>
      </c>
      <c r="G670" t="s">
        <v>1027</v>
      </c>
      <c r="H670" t="s">
        <v>2195</v>
      </c>
      <c r="I670" t="s">
        <v>872</v>
      </c>
      <c r="J670" t="s">
        <v>868</v>
      </c>
      <c r="K670" t="str">
        <f>SpaceTypesTable[[#This Row],[Lighting Standard]]&amp;SpaceTypesTable[[#This Row],[Lighting Primary Space Type]]&amp;SpaceTypesTable[[#This Row],[Lighting Secondary Space Type]]</f>
        <v>ASHRAE 90.1-2010Corridor/TransitionFor Hospital</v>
      </c>
      <c r="N670">
        <f>VLOOKUP(SpaceTypesTable[[#This Row],[LookupColumn]],InteriorLightingTable[],5,FALSE)</f>
        <v>0.89</v>
      </c>
      <c r="Q670">
        <v>0</v>
      </c>
      <c r="R670">
        <v>0.7</v>
      </c>
      <c r="S670">
        <v>0.2</v>
      </c>
      <c r="T670" t="s">
        <v>1938</v>
      </c>
      <c r="U670" t="s">
        <v>638</v>
      </c>
      <c r="V670" t="s">
        <v>751</v>
      </c>
      <c r="W670" t="s">
        <v>624</v>
      </c>
      <c r="X670" s="70" t="str">
        <f>SpaceTypesTable[[#This Row],[Ventilation Standard]]&amp;SpaceTypesTable[[#This Row],[Ventilation Primary Space Type]]&amp;SpaceTypesTable[[#This Row],[Ventilation Secondary Space Type]]</f>
        <v>ASHRAE 62.1-2007GeneralCorridors</v>
      </c>
      <c r="Y670">
        <f>VLOOKUP(SpaceTypesTable[[#This Row],[Lookup]],VentilationStandardsTable[],6,FALSE)</f>
        <v>0.06</v>
      </c>
      <c r="Z670">
        <f>VLOOKUP(SpaceTypesTable[[#This Row],[Lookup]],VentilationStandardsTable[],5,FALSE)</f>
        <v>0</v>
      </c>
      <c r="AA670">
        <f>VLOOKUP(SpaceTypesTable[[#This Row],[Lookup]],VentilationStandardsTable[],7,FALSE)</f>
        <v>0</v>
      </c>
      <c r="AB670">
        <v>1</v>
      </c>
      <c r="AC670" t="s">
        <v>1996</v>
      </c>
      <c r="AD670" t="s">
        <v>1995</v>
      </c>
      <c r="AE670">
        <v>4.4600000000000001E-2</v>
      </c>
      <c r="AF670" t="s">
        <v>2000</v>
      </c>
      <c r="AH670" t="s">
        <v>997</v>
      </c>
      <c r="AI670" t="s">
        <v>997</v>
      </c>
      <c r="AJ670" t="s">
        <v>997</v>
      </c>
      <c r="AL670">
        <v>0</v>
      </c>
      <c r="AM670">
        <v>0</v>
      </c>
      <c r="AN670">
        <v>0.5</v>
      </c>
      <c r="AO670">
        <v>0</v>
      </c>
      <c r="AP670" t="s">
        <v>2025</v>
      </c>
      <c r="AQ670" t="s">
        <v>2085</v>
      </c>
      <c r="AR670" t="s">
        <v>2086</v>
      </c>
      <c r="AU670" t="s">
        <v>997</v>
      </c>
      <c r="BE670" t="s">
        <v>997</v>
      </c>
    </row>
    <row r="671" spans="1:57">
      <c r="A671" t="s">
        <v>55</v>
      </c>
      <c r="B671">
        <v>286</v>
      </c>
      <c r="C671" t="s">
        <v>2144</v>
      </c>
      <c r="D671" t="s">
        <v>790</v>
      </c>
      <c r="E671" t="s">
        <v>767</v>
      </c>
      <c r="F671" t="s">
        <v>847</v>
      </c>
      <c r="G671" t="s">
        <v>1030</v>
      </c>
      <c r="K671" t="str">
        <f>SpaceTypesTable[[#This Row],[Lighting Standard]]&amp;SpaceTypesTable[[#This Row],[Lighting Primary Space Type]]&amp;SpaceTypesTable[[#This Row],[Lighting Secondary Space Type]]</f>
        <v/>
      </c>
      <c r="N671">
        <v>2.19</v>
      </c>
      <c r="Q671">
        <v>0</v>
      </c>
      <c r="R671">
        <v>0.7</v>
      </c>
      <c r="S671">
        <v>0.2</v>
      </c>
      <c r="T671" t="s">
        <v>1938</v>
      </c>
      <c r="U671" t="s">
        <v>947</v>
      </c>
      <c r="V671" t="s">
        <v>958</v>
      </c>
      <c r="W671" t="s">
        <v>777</v>
      </c>
      <c r="X671" s="70" t="str">
        <f>SpaceTypesTable[[#This Row],[Ventilation Standard]]&amp;SpaceTypesTable[[#This Row],[Ventilation Primary Space Type]]&amp;SpaceTypesTable[[#This Row],[Ventilation Secondary Space Type]]</f>
        <v>AIA 2001NursingPatient Room</v>
      </c>
      <c r="Y671">
        <f>VLOOKUP(SpaceTypesTable[[#This Row],[Lookup]],VentilationStandardsTable[],6,FALSE)</f>
        <v>0</v>
      </c>
      <c r="Z671">
        <f>VLOOKUP(SpaceTypesTable[[#This Row],[Lookup]],VentilationStandardsTable[],5,FALSE)</f>
        <v>0</v>
      </c>
      <c r="AA671">
        <f>VLOOKUP(SpaceTypesTable[[#This Row],[Lookup]],VentilationStandardsTable[],7,FALSE)</f>
        <v>2</v>
      </c>
      <c r="AB671">
        <v>5</v>
      </c>
      <c r="AC671" t="s">
        <v>1996</v>
      </c>
      <c r="AD671" t="s">
        <v>1995</v>
      </c>
      <c r="AE671">
        <v>0.22320000000000001</v>
      </c>
      <c r="AF671" t="s">
        <v>2000</v>
      </c>
      <c r="AH671" t="s">
        <v>997</v>
      </c>
      <c r="AI671" t="s">
        <v>997</v>
      </c>
      <c r="AJ671" t="s">
        <v>997</v>
      </c>
      <c r="AL671">
        <v>2</v>
      </c>
      <c r="AM671">
        <v>0</v>
      </c>
      <c r="AN671">
        <v>0.5</v>
      </c>
      <c r="AO671">
        <v>0</v>
      </c>
      <c r="AP671" t="s">
        <v>2025</v>
      </c>
      <c r="AQ671" t="s">
        <v>2085</v>
      </c>
      <c r="AR671" t="s">
        <v>2086</v>
      </c>
      <c r="AS671">
        <v>1</v>
      </c>
      <c r="AT671">
        <v>280</v>
      </c>
      <c r="AU671">
        <f>IF(SpaceTypesTable[[#This Row],[Peak Flow Rate (gal/h)]]=0,"",SpaceTypesTable[[#This Row],[Peak Flow Rate (gal/h)]]/SpaceTypesTable[[#This Row],[area (ft^2)]])</f>
        <v>3.5714285714285713E-3</v>
      </c>
      <c r="AV671">
        <v>49</v>
      </c>
      <c r="AW671">
        <v>0.2</v>
      </c>
      <c r="AX671">
        <v>0.05</v>
      </c>
      <c r="AY671" t="s">
        <v>2118</v>
      </c>
      <c r="BE671" t="str">
        <f t="shared" ref="BE671:BE676" si="58">IF(ISBLANK(BD671),"",BD671/(BA671/AZ671))</f>
        <v/>
      </c>
    </row>
    <row r="672" spans="1:57">
      <c r="A672" t="s">
        <v>201</v>
      </c>
      <c r="B672">
        <v>134</v>
      </c>
      <c r="C672" t="s">
        <v>2145</v>
      </c>
      <c r="D672" t="s">
        <v>790</v>
      </c>
      <c r="E672" t="s">
        <v>767</v>
      </c>
      <c r="F672" t="s">
        <v>847</v>
      </c>
      <c r="G672" t="s">
        <v>1030</v>
      </c>
      <c r="H672" t="s">
        <v>745</v>
      </c>
      <c r="I672" t="s">
        <v>767</v>
      </c>
      <c r="J672" t="s">
        <v>777</v>
      </c>
      <c r="K672" t="str">
        <f>SpaceTypesTable[[#This Row],[Lighting Standard]]&amp;SpaceTypesTable[[#This Row],[Lighting Primary Space Type]]&amp;SpaceTypesTable[[#This Row],[Lighting Secondary Space Type]]</f>
        <v>ASHRAE 90.1-2004HospitalPatient Room</v>
      </c>
      <c r="N672">
        <f>VLOOKUP(SpaceTypesTable[[#This Row],[LookupColumn]],InteriorLightingTable[],5,FALSE)</f>
        <v>0.7</v>
      </c>
      <c r="Q672">
        <v>0</v>
      </c>
      <c r="R672">
        <v>0.7</v>
      </c>
      <c r="S672">
        <v>0.2</v>
      </c>
      <c r="T672" t="s">
        <v>1938</v>
      </c>
      <c r="U672" t="s">
        <v>947</v>
      </c>
      <c r="V672" t="s">
        <v>958</v>
      </c>
      <c r="W672" t="s">
        <v>777</v>
      </c>
      <c r="X672" s="70" t="str">
        <f>SpaceTypesTable[[#This Row],[Ventilation Standard]]&amp;SpaceTypesTable[[#This Row],[Ventilation Primary Space Type]]&amp;SpaceTypesTable[[#This Row],[Ventilation Secondary Space Type]]</f>
        <v>AIA 2001NursingPatient Room</v>
      </c>
      <c r="Y672">
        <f>VLOOKUP(SpaceTypesTable[[#This Row],[Lookup]],VentilationStandardsTable[],6,FALSE)</f>
        <v>0</v>
      </c>
      <c r="Z672">
        <f>VLOOKUP(SpaceTypesTable[[#This Row],[Lookup]],VentilationStandardsTable[],5,FALSE)</f>
        <v>0</v>
      </c>
      <c r="AA672">
        <f>VLOOKUP(SpaceTypesTable[[#This Row],[Lookup]],VentilationStandardsTable[],7,FALSE)</f>
        <v>2</v>
      </c>
      <c r="AB672">
        <v>5</v>
      </c>
      <c r="AC672" t="s">
        <v>1996</v>
      </c>
      <c r="AD672" t="s">
        <v>1995</v>
      </c>
      <c r="AE672">
        <v>5.9499999999999997E-2</v>
      </c>
      <c r="AF672" t="s">
        <v>2000</v>
      </c>
      <c r="AH672" t="s">
        <v>997</v>
      </c>
      <c r="AI672" t="s">
        <v>997</v>
      </c>
      <c r="AJ672" t="s">
        <v>997</v>
      </c>
      <c r="AL672">
        <v>2</v>
      </c>
      <c r="AM672">
        <v>0</v>
      </c>
      <c r="AN672">
        <v>0.5</v>
      </c>
      <c r="AO672">
        <v>0</v>
      </c>
      <c r="AP672" t="s">
        <v>2025</v>
      </c>
      <c r="AQ672" t="s">
        <v>2085</v>
      </c>
      <c r="AR672" t="s">
        <v>2086</v>
      </c>
      <c r="AS672">
        <v>1</v>
      </c>
      <c r="AT672">
        <v>280</v>
      </c>
      <c r="AU672">
        <f>IF(SpaceTypesTable[[#This Row],[Peak Flow Rate (gal/h)]]=0,"",SpaceTypesTable[[#This Row],[Peak Flow Rate (gal/h)]]/SpaceTypesTable[[#This Row],[area (ft^2)]])</f>
        <v>3.5714285714285713E-3</v>
      </c>
      <c r="AV672">
        <v>49</v>
      </c>
      <c r="AW672">
        <v>0.2</v>
      </c>
      <c r="AX672">
        <v>0.05</v>
      </c>
      <c r="AY672" t="s">
        <v>2118</v>
      </c>
      <c r="BE672" t="str">
        <f t="shared" si="58"/>
        <v/>
      </c>
    </row>
    <row r="673" spans="1:57">
      <c r="A673" t="s">
        <v>491</v>
      </c>
      <c r="B673">
        <v>246</v>
      </c>
      <c r="C673" t="s">
        <v>2146</v>
      </c>
      <c r="D673" t="s">
        <v>791</v>
      </c>
      <c r="E673" t="s">
        <v>767</v>
      </c>
      <c r="F673" t="s">
        <v>847</v>
      </c>
      <c r="G673" t="s">
        <v>1030</v>
      </c>
      <c r="H673" t="s">
        <v>987</v>
      </c>
      <c r="I673" t="s">
        <v>767</v>
      </c>
      <c r="J673" t="s">
        <v>777</v>
      </c>
      <c r="K673" t="str">
        <f>SpaceTypesTable[[#This Row],[Lighting Standard]]&amp;SpaceTypesTable[[#This Row],[Lighting Primary Space Type]]&amp;SpaceTypesTable[[#This Row],[Lighting Secondary Space Type]]</f>
        <v>ASHRAE 189.1-2009HospitalPatient Room</v>
      </c>
      <c r="N673">
        <f>VLOOKUP(SpaceTypesTable[[#This Row],[LookupColumn]],InteriorLightingTable[],5,FALSE)</f>
        <v>0.63</v>
      </c>
      <c r="Q673">
        <v>0</v>
      </c>
      <c r="R673">
        <v>0.7</v>
      </c>
      <c r="S673">
        <v>0.2</v>
      </c>
      <c r="T673" t="s">
        <v>1938</v>
      </c>
      <c r="U673" t="s">
        <v>947</v>
      </c>
      <c r="V673" t="s">
        <v>958</v>
      </c>
      <c r="W673" t="s">
        <v>777</v>
      </c>
      <c r="X673" s="70" t="str">
        <f>SpaceTypesTable[[#This Row],[Ventilation Standard]]&amp;SpaceTypesTable[[#This Row],[Ventilation Primary Space Type]]&amp;SpaceTypesTable[[#This Row],[Ventilation Secondary Space Type]]</f>
        <v>AIA 2001NursingPatient Room</v>
      </c>
      <c r="Y673">
        <f>VLOOKUP(SpaceTypesTable[[#This Row],[Lookup]],VentilationStandardsTable[],6,FALSE)</f>
        <v>0</v>
      </c>
      <c r="Z673">
        <f>VLOOKUP(SpaceTypesTable[[#This Row],[Lookup]],VentilationStandardsTable[],5,FALSE)</f>
        <v>0</v>
      </c>
      <c r="AA673">
        <f>VLOOKUP(SpaceTypesTable[[#This Row],[Lookup]],VentilationStandardsTable[],7,FALSE)</f>
        <v>2</v>
      </c>
      <c r="AB673">
        <v>5</v>
      </c>
      <c r="AC673" t="s">
        <v>1996</v>
      </c>
      <c r="AD673" t="s">
        <v>1995</v>
      </c>
      <c r="AE673">
        <v>5.9499999999999997E-2</v>
      </c>
      <c r="AF673" t="s">
        <v>2000</v>
      </c>
      <c r="AH673" t="s">
        <v>997</v>
      </c>
      <c r="AI673" t="s">
        <v>997</v>
      </c>
      <c r="AJ673" t="s">
        <v>997</v>
      </c>
      <c r="AL673">
        <v>1.46</v>
      </c>
      <c r="AM673">
        <v>0</v>
      </c>
      <c r="AN673">
        <v>0.5</v>
      </c>
      <c r="AO673">
        <v>0</v>
      </c>
      <c r="AP673" t="s">
        <v>2025</v>
      </c>
      <c r="AQ673" t="s">
        <v>2085</v>
      </c>
      <c r="AR673" t="s">
        <v>2086</v>
      </c>
      <c r="AS673">
        <v>1</v>
      </c>
      <c r="AT673">
        <v>280</v>
      </c>
      <c r="AU673">
        <f>IF(SpaceTypesTable[[#This Row],[Peak Flow Rate (gal/h)]]=0,"",SpaceTypesTable[[#This Row],[Peak Flow Rate (gal/h)]]/SpaceTypesTable[[#This Row],[area (ft^2)]])</f>
        <v>3.5714285714285713E-3</v>
      </c>
      <c r="AV673">
        <v>49</v>
      </c>
      <c r="AW673">
        <v>0.2</v>
      </c>
      <c r="AX673">
        <v>0.05</v>
      </c>
      <c r="AY673" t="s">
        <v>2118</v>
      </c>
      <c r="BE673" t="str">
        <f t="shared" si="58"/>
        <v/>
      </c>
    </row>
    <row r="674" spans="1:57">
      <c r="A674" t="s">
        <v>499</v>
      </c>
      <c r="B674">
        <v>103</v>
      </c>
      <c r="C674" t="s">
        <v>2146</v>
      </c>
      <c r="D674" t="s">
        <v>792</v>
      </c>
      <c r="E674" t="s">
        <v>767</v>
      </c>
      <c r="F674" t="s">
        <v>847</v>
      </c>
      <c r="G674" t="s">
        <v>1030</v>
      </c>
      <c r="H674" t="s">
        <v>987</v>
      </c>
      <c r="I674" t="s">
        <v>767</v>
      </c>
      <c r="J674" t="s">
        <v>777</v>
      </c>
      <c r="K674" t="str">
        <f>SpaceTypesTable[[#This Row],[Lighting Standard]]&amp;SpaceTypesTable[[#This Row],[Lighting Primary Space Type]]&amp;SpaceTypesTable[[#This Row],[Lighting Secondary Space Type]]</f>
        <v>ASHRAE 189.1-2009HospitalPatient Room</v>
      </c>
      <c r="N674">
        <f>VLOOKUP(SpaceTypesTable[[#This Row],[LookupColumn]],InteriorLightingTable[],5,FALSE)</f>
        <v>0.63</v>
      </c>
      <c r="Q674">
        <v>0</v>
      </c>
      <c r="R674">
        <v>0.7</v>
      </c>
      <c r="S674">
        <v>0.2</v>
      </c>
      <c r="T674" t="s">
        <v>1938</v>
      </c>
      <c r="U674" t="s">
        <v>947</v>
      </c>
      <c r="V674" t="s">
        <v>958</v>
      </c>
      <c r="W674" t="s">
        <v>777</v>
      </c>
      <c r="X674" s="70" t="str">
        <f>SpaceTypesTable[[#This Row],[Ventilation Standard]]&amp;SpaceTypesTable[[#This Row],[Ventilation Primary Space Type]]&amp;SpaceTypesTable[[#This Row],[Ventilation Secondary Space Type]]</f>
        <v>AIA 2001NursingPatient Room</v>
      </c>
      <c r="Y674">
        <f>VLOOKUP(SpaceTypesTable[[#This Row],[Lookup]],VentilationStandardsTable[],6,FALSE)</f>
        <v>0</v>
      </c>
      <c r="Z674">
        <f>VLOOKUP(SpaceTypesTable[[#This Row],[Lookup]],VentilationStandardsTable[],5,FALSE)</f>
        <v>0</v>
      </c>
      <c r="AA674">
        <f>VLOOKUP(SpaceTypesTable[[#This Row],[Lookup]],VentilationStandardsTable[],7,FALSE)</f>
        <v>2</v>
      </c>
      <c r="AB674">
        <v>5</v>
      </c>
      <c r="AC674" t="s">
        <v>1996</v>
      </c>
      <c r="AD674" t="s">
        <v>1995</v>
      </c>
      <c r="AE674">
        <v>4.4600000000000001E-2</v>
      </c>
      <c r="AF674" t="s">
        <v>2000</v>
      </c>
      <c r="AH674" t="s">
        <v>997</v>
      </c>
      <c r="AI674" t="s">
        <v>997</v>
      </c>
      <c r="AJ674" t="s">
        <v>997</v>
      </c>
      <c r="AL674">
        <v>1.46</v>
      </c>
      <c r="AM674">
        <v>0</v>
      </c>
      <c r="AN674">
        <v>0.5</v>
      </c>
      <c r="AO674">
        <v>0</v>
      </c>
      <c r="AP674" t="s">
        <v>2025</v>
      </c>
      <c r="AQ674" t="s">
        <v>2085</v>
      </c>
      <c r="AR674" t="s">
        <v>2086</v>
      </c>
      <c r="AS674">
        <v>1</v>
      </c>
      <c r="AT674">
        <v>280</v>
      </c>
      <c r="AU674">
        <f>IF(SpaceTypesTable[[#This Row],[Peak Flow Rate (gal/h)]]=0,"",SpaceTypesTable[[#This Row],[Peak Flow Rate (gal/h)]]/SpaceTypesTable[[#This Row],[area (ft^2)]])</f>
        <v>3.5714285714285713E-3</v>
      </c>
      <c r="AV674">
        <v>49</v>
      </c>
      <c r="AW674">
        <v>0.2</v>
      </c>
      <c r="AX674">
        <v>0.05</v>
      </c>
      <c r="AY674" t="s">
        <v>2118</v>
      </c>
      <c r="BE674" t="str">
        <f t="shared" si="58"/>
        <v/>
      </c>
    </row>
    <row r="675" spans="1:57">
      <c r="A675" t="s">
        <v>273</v>
      </c>
      <c r="B675">
        <v>380</v>
      </c>
      <c r="C675" t="s">
        <v>2143</v>
      </c>
      <c r="D675" t="s">
        <v>790</v>
      </c>
      <c r="E675" t="s">
        <v>767</v>
      </c>
      <c r="F675" t="s">
        <v>847</v>
      </c>
      <c r="G675" t="s">
        <v>1030</v>
      </c>
      <c r="K675" t="str">
        <f>SpaceTypesTable[[#This Row],[Lighting Standard]]&amp;SpaceTypesTable[[#This Row],[Lighting Primary Space Type]]&amp;SpaceTypesTable[[#This Row],[Lighting Secondary Space Type]]</f>
        <v/>
      </c>
      <c r="N675">
        <v>1.8500000000000003</v>
      </c>
      <c r="Q675">
        <v>0</v>
      </c>
      <c r="R675">
        <v>0.7</v>
      </c>
      <c r="S675">
        <v>0.2</v>
      </c>
      <c r="T675" t="s">
        <v>1938</v>
      </c>
      <c r="U675" t="s">
        <v>947</v>
      </c>
      <c r="V675" t="s">
        <v>958</v>
      </c>
      <c r="W675" t="s">
        <v>777</v>
      </c>
      <c r="X675" s="70" t="str">
        <f>SpaceTypesTable[[#This Row],[Ventilation Standard]]&amp;SpaceTypesTable[[#This Row],[Ventilation Primary Space Type]]&amp;SpaceTypesTable[[#This Row],[Ventilation Secondary Space Type]]</f>
        <v>AIA 2001NursingPatient Room</v>
      </c>
      <c r="Y675">
        <f>VLOOKUP(SpaceTypesTable[[#This Row],[Lookup]],VentilationStandardsTable[],6,FALSE)</f>
        <v>0</v>
      </c>
      <c r="Z675">
        <f>VLOOKUP(SpaceTypesTable[[#This Row],[Lookup]],VentilationStandardsTable[],5,FALSE)</f>
        <v>0</v>
      </c>
      <c r="AA675">
        <f>VLOOKUP(SpaceTypesTable[[#This Row],[Lookup]],VentilationStandardsTable[],7,FALSE)</f>
        <v>2</v>
      </c>
      <c r="AB675">
        <v>5</v>
      </c>
      <c r="AC675" t="s">
        <v>1996</v>
      </c>
      <c r="AD675" t="s">
        <v>1995</v>
      </c>
      <c r="AE675">
        <v>0.22320000000000001</v>
      </c>
      <c r="AF675" t="s">
        <v>2000</v>
      </c>
      <c r="AH675" t="s">
        <v>997</v>
      </c>
      <c r="AI675" t="s">
        <v>997</v>
      </c>
      <c r="AJ675" t="s">
        <v>997</v>
      </c>
      <c r="AL675">
        <v>2</v>
      </c>
      <c r="AM675">
        <v>0</v>
      </c>
      <c r="AN675">
        <v>0.5</v>
      </c>
      <c r="AO675">
        <v>0</v>
      </c>
      <c r="AP675" t="s">
        <v>2025</v>
      </c>
      <c r="AQ675" t="s">
        <v>2085</v>
      </c>
      <c r="AR675" t="s">
        <v>2086</v>
      </c>
      <c r="AS675">
        <v>1</v>
      </c>
      <c r="AT675">
        <v>280</v>
      </c>
      <c r="AU675">
        <f>IF(SpaceTypesTable[[#This Row],[Peak Flow Rate (gal/h)]]=0,"",SpaceTypesTable[[#This Row],[Peak Flow Rate (gal/h)]]/SpaceTypesTable[[#This Row],[area (ft^2)]])</f>
        <v>3.5714285714285713E-3</v>
      </c>
      <c r="AV675">
        <v>49</v>
      </c>
      <c r="AW675">
        <v>0.2</v>
      </c>
      <c r="AX675">
        <v>0.05</v>
      </c>
      <c r="AY675" t="s">
        <v>2118</v>
      </c>
      <c r="BE675" t="str">
        <f t="shared" si="58"/>
        <v/>
      </c>
    </row>
    <row r="676" spans="1:57">
      <c r="C676" t="s">
        <v>2147</v>
      </c>
      <c r="D676" t="s">
        <v>790</v>
      </c>
      <c r="E676" t="s">
        <v>767</v>
      </c>
      <c r="F676" t="s">
        <v>847</v>
      </c>
      <c r="G676" t="s">
        <v>1030</v>
      </c>
      <c r="H676" t="s">
        <v>746</v>
      </c>
      <c r="I676" t="s">
        <v>767</v>
      </c>
      <c r="J676" t="s">
        <v>777</v>
      </c>
      <c r="K676" t="str">
        <f>SpaceTypesTable[[#This Row],[Lighting Standard]]&amp;SpaceTypesTable[[#This Row],[Lighting Primary Space Type]]&amp;SpaceTypesTable[[#This Row],[Lighting Secondary Space Type]]</f>
        <v>ASHRAE 90.1-2007HospitalPatient Room</v>
      </c>
      <c r="N676">
        <f>VLOOKUP(SpaceTypesTable[[#This Row],[LookupColumn]],InteriorLightingTable[],5,FALSE)</f>
        <v>0.7</v>
      </c>
      <c r="Q676">
        <v>0</v>
      </c>
      <c r="R676">
        <v>0.7</v>
      </c>
      <c r="S676">
        <v>0.2</v>
      </c>
      <c r="T676" t="s">
        <v>1938</v>
      </c>
      <c r="U676" t="s">
        <v>947</v>
      </c>
      <c r="V676" t="s">
        <v>958</v>
      </c>
      <c r="W676" t="s">
        <v>777</v>
      </c>
      <c r="X676" s="70" t="str">
        <f>SpaceTypesTable[[#This Row],[Ventilation Standard]]&amp;SpaceTypesTable[[#This Row],[Ventilation Primary Space Type]]&amp;SpaceTypesTable[[#This Row],[Ventilation Secondary Space Type]]</f>
        <v>AIA 2001NursingPatient Room</v>
      </c>
      <c r="Y676">
        <f>VLOOKUP(SpaceTypesTable[[#This Row],[Lookup]],VentilationStandardsTable[],6,FALSE)</f>
        <v>0</v>
      </c>
      <c r="Z676">
        <f>VLOOKUP(SpaceTypesTable[[#This Row],[Lookup]],VentilationStandardsTable[],5,FALSE)</f>
        <v>0</v>
      </c>
      <c r="AA676">
        <f>VLOOKUP(SpaceTypesTable[[#This Row],[Lookup]],VentilationStandardsTable[],7,FALSE)</f>
        <v>2</v>
      </c>
      <c r="AB676">
        <v>5</v>
      </c>
      <c r="AC676" t="s">
        <v>1996</v>
      </c>
      <c r="AD676" t="s">
        <v>1995</v>
      </c>
      <c r="AE676">
        <v>4.4600000000000001E-2</v>
      </c>
      <c r="AF676" t="s">
        <v>2000</v>
      </c>
      <c r="AH676" t="s">
        <v>997</v>
      </c>
      <c r="AI676" t="s">
        <v>997</v>
      </c>
      <c r="AJ676" t="s">
        <v>997</v>
      </c>
      <c r="AL676">
        <v>1.46</v>
      </c>
      <c r="AM676">
        <v>0</v>
      </c>
      <c r="AN676">
        <v>0.5</v>
      </c>
      <c r="AO676">
        <v>0</v>
      </c>
      <c r="AP676" t="s">
        <v>2025</v>
      </c>
      <c r="AQ676" t="s">
        <v>2085</v>
      </c>
      <c r="AR676" t="s">
        <v>2086</v>
      </c>
      <c r="AS676">
        <v>1</v>
      </c>
      <c r="AT676">
        <v>280</v>
      </c>
      <c r="AU676">
        <f>IF(SpaceTypesTable[[#This Row],[Peak Flow Rate (gal/h)]]=0,"",SpaceTypesTable[[#This Row],[Peak Flow Rate (gal/h)]]/SpaceTypesTable[[#This Row],[area (ft^2)]])</f>
        <v>3.5714285714285713E-3</v>
      </c>
      <c r="AV676">
        <v>49</v>
      </c>
      <c r="AW676">
        <v>0.2</v>
      </c>
      <c r="AX676">
        <v>0.05</v>
      </c>
      <c r="AY676" t="s">
        <v>2118</v>
      </c>
      <c r="BE676" t="str">
        <f t="shared" si="58"/>
        <v/>
      </c>
    </row>
    <row r="677" spans="1:57">
      <c r="C677" t="s">
        <v>2213</v>
      </c>
      <c r="D677" t="s">
        <v>790</v>
      </c>
      <c r="E677" t="s">
        <v>767</v>
      </c>
      <c r="F677" t="s">
        <v>847</v>
      </c>
      <c r="G677" t="s">
        <v>1030</v>
      </c>
      <c r="H677" t="s">
        <v>2195</v>
      </c>
      <c r="I677" t="s">
        <v>767</v>
      </c>
      <c r="J677" t="s">
        <v>777</v>
      </c>
      <c r="K677" t="str">
        <f>SpaceTypesTable[[#This Row],[Lighting Standard]]&amp;SpaceTypesTable[[#This Row],[Lighting Primary Space Type]]&amp;SpaceTypesTable[[#This Row],[Lighting Secondary Space Type]]</f>
        <v>ASHRAE 90.1-2010HospitalPatient Room</v>
      </c>
      <c r="N677">
        <f>VLOOKUP(SpaceTypesTable[[#This Row],[LookupColumn]],InteriorLightingTable[],5,FALSE)</f>
        <v>0.62</v>
      </c>
      <c r="Q677">
        <v>0</v>
      </c>
      <c r="R677">
        <v>0.7</v>
      </c>
      <c r="S677">
        <v>0.2</v>
      </c>
      <c r="T677" t="s">
        <v>1938</v>
      </c>
      <c r="U677" t="s">
        <v>947</v>
      </c>
      <c r="V677" t="s">
        <v>958</v>
      </c>
      <c r="W677" t="s">
        <v>777</v>
      </c>
      <c r="X677" s="70" t="str">
        <f>SpaceTypesTable[[#This Row],[Ventilation Standard]]&amp;SpaceTypesTable[[#This Row],[Ventilation Primary Space Type]]&amp;SpaceTypesTable[[#This Row],[Ventilation Secondary Space Type]]</f>
        <v>AIA 2001NursingPatient Room</v>
      </c>
      <c r="Y677">
        <f>VLOOKUP(SpaceTypesTable[[#This Row],[Lookup]],VentilationStandardsTable[],6,FALSE)</f>
        <v>0</v>
      </c>
      <c r="Z677">
        <f>VLOOKUP(SpaceTypesTable[[#This Row],[Lookup]],VentilationStandardsTable[],5,FALSE)</f>
        <v>0</v>
      </c>
      <c r="AA677">
        <f>VLOOKUP(SpaceTypesTable[[#This Row],[Lookup]],VentilationStandardsTable[],7,FALSE)</f>
        <v>2</v>
      </c>
      <c r="AB677">
        <v>5</v>
      </c>
      <c r="AC677" t="s">
        <v>1996</v>
      </c>
      <c r="AD677" t="s">
        <v>1995</v>
      </c>
      <c r="AE677">
        <v>4.4600000000000001E-2</v>
      </c>
      <c r="AF677" t="s">
        <v>2000</v>
      </c>
      <c r="AH677" t="s">
        <v>997</v>
      </c>
      <c r="AI677" t="s">
        <v>997</v>
      </c>
      <c r="AJ677" t="s">
        <v>997</v>
      </c>
      <c r="AL677">
        <v>1.46</v>
      </c>
      <c r="AM677">
        <v>0</v>
      </c>
      <c r="AN677">
        <v>0.5</v>
      </c>
      <c r="AO677">
        <v>0</v>
      </c>
      <c r="AP677" t="s">
        <v>2025</v>
      </c>
      <c r="AQ677" t="s">
        <v>2085</v>
      </c>
      <c r="AR677" t="s">
        <v>2086</v>
      </c>
      <c r="AS677">
        <v>1</v>
      </c>
      <c r="AT677">
        <v>280</v>
      </c>
      <c r="AU677">
        <v>3.5714285714285713E-3</v>
      </c>
      <c r="AV677">
        <v>49</v>
      </c>
      <c r="AW677">
        <v>0.2</v>
      </c>
      <c r="AX677">
        <v>0.05</v>
      </c>
      <c r="AY677" t="s">
        <v>2118</v>
      </c>
      <c r="BE677" t="s">
        <v>997</v>
      </c>
    </row>
    <row r="678" spans="1:57">
      <c r="A678" t="s">
        <v>209</v>
      </c>
      <c r="B678">
        <v>15</v>
      </c>
      <c r="C678" t="s">
        <v>2144</v>
      </c>
      <c r="D678" t="s">
        <v>790</v>
      </c>
      <c r="E678" t="s">
        <v>793</v>
      </c>
      <c r="F678" t="s">
        <v>810</v>
      </c>
      <c r="G678" t="s">
        <v>1033</v>
      </c>
      <c r="K678" t="str">
        <f>SpaceTypesTable[[#This Row],[Lighting Standard]]&amp;SpaceTypesTable[[#This Row],[Lighting Primary Space Type]]&amp;SpaceTypesTable[[#This Row],[Lighting Secondary Space Type]]</f>
        <v/>
      </c>
      <c r="N678">
        <v>1.6000000000000003</v>
      </c>
      <c r="Q678">
        <v>0</v>
      </c>
      <c r="R678">
        <v>0.7</v>
      </c>
      <c r="S678">
        <v>0.2</v>
      </c>
      <c r="T678" t="s">
        <v>1946</v>
      </c>
      <c r="U678" t="s">
        <v>636</v>
      </c>
      <c r="V678" t="s">
        <v>626</v>
      </c>
      <c r="W678" t="s">
        <v>632</v>
      </c>
      <c r="X678" s="70" t="str">
        <f>SpaceTypesTable[[#This Row],[Ventilation Standard]]&amp;SpaceTypesTable[[#This Row],[Ventilation Primary Space Type]]&amp;SpaceTypesTable[[#This Row],[Ventilation Secondary Space Type]]</f>
        <v>ASHRAE 62.1-1999Hospitals, Nursing and Convalescent HomesPhysical therapy</v>
      </c>
      <c r="Y678">
        <f>VLOOKUP(SpaceTypesTable[[#This Row],[Lookup]],VentilationStandardsTable[],6,FALSE)</f>
        <v>0</v>
      </c>
      <c r="Z678">
        <f>VLOOKUP(SpaceTypesTable[[#This Row],[Lookup]],VentilationStandardsTable[],5,FALSE)</f>
        <v>15</v>
      </c>
      <c r="AA678">
        <f>VLOOKUP(SpaceTypesTable[[#This Row],[Lookup]],VentilationStandardsTable[],7,FALSE)</f>
        <v>0</v>
      </c>
      <c r="AB678">
        <v>18.579999999999998</v>
      </c>
      <c r="AC678" t="s">
        <v>1981</v>
      </c>
      <c r="AD678" t="s">
        <v>1988</v>
      </c>
      <c r="AE678">
        <v>0.22320000000000001</v>
      </c>
      <c r="AF678" t="s">
        <v>2006</v>
      </c>
      <c r="AH678" t="s">
        <v>997</v>
      </c>
      <c r="AI678" t="s">
        <v>997</v>
      </c>
      <c r="AJ678" t="s">
        <v>997</v>
      </c>
      <c r="AL678">
        <v>1.5000000000000002</v>
      </c>
      <c r="AM678">
        <v>0</v>
      </c>
      <c r="AN678">
        <v>0.5</v>
      </c>
      <c r="AO678">
        <v>0</v>
      </c>
      <c r="AP678" t="s">
        <v>1925</v>
      </c>
      <c r="AQ678" t="s">
        <v>2031</v>
      </c>
      <c r="AR678" t="s">
        <v>2045</v>
      </c>
      <c r="AS678">
        <v>1</v>
      </c>
      <c r="AT678">
        <f t="shared" ref="AT678:AT683" si="59">(1300+592)/2</f>
        <v>946</v>
      </c>
      <c r="AU678">
        <f>IF(SpaceTypesTable[[#This Row],[Peak Flow Rate (gal/h)]]=0,"",SpaceTypesTable[[#This Row],[Peak Flow Rate (gal/h)]]/SpaceTypesTable[[#This Row],[area (ft^2)]])</f>
        <v>1.0570824524312897E-3</v>
      </c>
      <c r="AV678">
        <v>43.3</v>
      </c>
      <c r="AW678">
        <v>0.2</v>
      </c>
      <c r="AX678">
        <v>0.05</v>
      </c>
      <c r="AY678" t="s">
        <v>2121</v>
      </c>
      <c r="BE678" t="str">
        <f t="shared" ref="BE678:BE683" si="60">IF(ISBLANK(BD678),"",BD678/(BA678/AZ678))</f>
        <v/>
      </c>
    </row>
    <row r="679" spans="1:57">
      <c r="A679" t="s">
        <v>122</v>
      </c>
      <c r="B679">
        <v>80</v>
      </c>
      <c r="C679" t="s">
        <v>2145</v>
      </c>
      <c r="D679" t="s">
        <v>790</v>
      </c>
      <c r="E679" t="s">
        <v>793</v>
      </c>
      <c r="F679" t="s">
        <v>810</v>
      </c>
      <c r="G679" t="s">
        <v>1033</v>
      </c>
      <c r="H679" t="s">
        <v>745</v>
      </c>
      <c r="I679" t="s">
        <v>767</v>
      </c>
      <c r="J679" t="s">
        <v>778</v>
      </c>
      <c r="K679" t="str">
        <f>SpaceTypesTable[[#This Row],[Lighting Standard]]&amp;SpaceTypesTable[[#This Row],[Lighting Primary Space Type]]&amp;SpaceTypesTable[[#This Row],[Lighting Secondary Space Type]]</f>
        <v>ASHRAE 90.1-2004HospitalPhysical Therapy</v>
      </c>
      <c r="N679">
        <f>VLOOKUP(SpaceTypesTable[[#This Row],[LookupColumn]],InteriorLightingTable[],5,FALSE)</f>
        <v>0.9</v>
      </c>
      <c r="Q679">
        <v>0</v>
      </c>
      <c r="R679">
        <v>0.7</v>
      </c>
      <c r="S679">
        <v>0.2</v>
      </c>
      <c r="T679" t="s">
        <v>1946</v>
      </c>
      <c r="U679" t="s">
        <v>636</v>
      </c>
      <c r="V679" t="s">
        <v>626</v>
      </c>
      <c r="W679" t="s">
        <v>632</v>
      </c>
      <c r="X679" s="70" t="str">
        <f>SpaceTypesTable[[#This Row],[Ventilation Standard]]&amp;SpaceTypesTable[[#This Row],[Ventilation Primary Space Type]]&amp;SpaceTypesTable[[#This Row],[Ventilation Secondary Space Type]]</f>
        <v>ASHRAE 62.1-1999Hospitals, Nursing and Convalescent HomesPhysical therapy</v>
      </c>
      <c r="Y679">
        <f>VLOOKUP(SpaceTypesTable[[#This Row],[Lookup]],VentilationStandardsTable[],6,FALSE)</f>
        <v>0</v>
      </c>
      <c r="Z679">
        <f>VLOOKUP(SpaceTypesTable[[#This Row],[Lookup]],VentilationStandardsTable[],5,FALSE)</f>
        <v>15</v>
      </c>
      <c r="AA679">
        <f>VLOOKUP(SpaceTypesTable[[#This Row],[Lookup]],VentilationStandardsTable[],7,FALSE)</f>
        <v>0</v>
      </c>
      <c r="AB679">
        <v>18.579999999999998</v>
      </c>
      <c r="AC679" t="s">
        <v>1981</v>
      </c>
      <c r="AD679" t="s">
        <v>1988</v>
      </c>
      <c r="AE679">
        <v>5.9499999999999997E-2</v>
      </c>
      <c r="AF679" t="s">
        <v>2006</v>
      </c>
      <c r="AH679" t="s">
        <v>997</v>
      </c>
      <c r="AI679" t="s">
        <v>997</v>
      </c>
      <c r="AJ679" t="s">
        <v>997</v>
      </c>
      <c r="AL679">
        <v>1.5000000000000002</v>
      </c>
      <c r="AM679">
        <v>0</v>
      </c>
      <c r="AN679">
        <v>0.5</v>
      </c>
      <c r="AO679">
        <v>0</v>
      </c>
      <c r="AP679" t="s">
        <v>1925</v>
      </c>
      <c r="AQ679" t="s">
        <v>2031</v>
      </c>
      <c r="AR679" t="s">
        <v>2045</v>
      </c>
      <c r="AS679">
        <v>1</v>
      </c>
      <c r="AT679">
        <f t="shared" si="59"/>
        <v>946</v>
      </c>
      <c r="AU679">
        <f>IF(SpaceTypesTable[[#This Row],[Peak Flow Rate (gal/h)]]=0,"",SpaceTypesTable[[#This Row],[Peak Flow Rate (gal/h)]]/SpaceTypesTable[[#This Row],[area (ft^2)]])</f>
        <v>1.0570824524312897E-3</v>
      </c>
      <c r="AV679">
        <v>43.3</v>
      </c>
      <c r="AW679">
        <v>0.2</v>
      </c>
      <c r="AX679">
        <v>0.05</v>
      </c>
      <c r="AY679" t="s">
        <v>2121</v>
      </c>
      <c r="BE679" t="str">
        <f t="shared" si="60"/>
        <v/>
      </c>
    </row>
    <row r="680" spans="1:57">
      <c r="A680" t="s">
        <v>132</v>
      </c>
      <c r="B680">
        <v>281</v>
      </c>
      <c r="C680" t="s">
        <v>2146</v>
      </c>
      <c r="D680" t="s">
        <v>791</v>
      </c>
      <c r="E680" t="s">
        <v>793</v>
      </c>
      <c r="F680" t="s">
        <v>810</v>
      </c>
      <c r="G680" t="s">
        <v>1033</v>
      </c>
      <c r="H680" t="s">
        <v>987</v>
      </c>
      <c r="I680" t="s">
        <v>767</v>
      </c>
      <c r="J680" t="s">
        <v>778</v>
      </c>
      <c r="K680" t="str">
        <f>SpaceTypesTable[[#This Row],[Lighting Standard]]&amp;SpaceTypesTable[[#This Row],[Lighting Primary Space Type]]&amp;SpaceTypesTable[[#This Row],[Lighting Secondary Space Type]]</f>
        <v>ASHRAE 189.1-2009HospitalPhysical Therapy</v>
      </c>
      <c r="N680">
        <f>VLOOKUP(SpaceTypesTable[[#This Row],[LookupColumn]],InteriorLightingTable[],5,FALSE)</f>
        <v>0.81</v>
      </c>
      <c r="Q680">
        <v>0</v>
      </c>
      <c r="R680">
        <v>0.7</v>
      </c>
      <c r="S680">
        <v>0.2</v>
      </c>
      <c r="T680" t="s">
        <v>1946</v>
      </c>
      <c r="U680" t="s">
        <v>636</v>
      </c>
      <c r="V680" t="s">
        <v>626</v>
      </c>
      <c r="W680" t="s">
        <v>632</v>
      </c>
      <c r="X680" s="70" t="str">
        <f>SpaceTypesTable[[#This Row],[Ventilation Standard]]&amp;SpaceTypesTable[[#This Row],[Ventilation Primary Space Type]]&amp;SpaceTypesTable[[#This Row],[Ventilation Secondary Space Type]]</f>
        <v>ASHRAE 62.1-1999Hospitals, Nursing and Convalescent HomesPhysical therapy</v>
      </c>
      <c r="Y680">
        <f>VLOOKUP(SpaceTypesTable[[#This Row],[Lookup]],VentilationStandardsTable[],6,FALSE)</f>
        <v>0</v>
      </c>
      <c r="Z680">
        <f>VLOOKUP(SpaceTypesTable[[#This Row],[Lookup]],VentilationStandardsTable[],5,FALSE)</f>
        <v>15</v>
      </c>
      <c r="AA680">
        <f>VLOOKUP(SpaceTypesTable[[#This Row],[Lookup]],VentilationStandardsTable[],7,FALSE)</f>
        <v>0</v>
      </c>
      <c r="AB680">
        <v>18.579999999999998</v>
      </c>
      <c r="AC680" t="s">
        <v>1981</v>
      </c>
      <c r="AD680" t="s">
        <v>1988</v>
      </c>
      <c r="AE680">
        <v>5.9499999999999997E-2</v>
      </c>
      <c r="AF680" t="s">
        <v>2006</v>
      </c>
      <c r="AH680" t="s">
        <v>997</v>
      </c>
      <c r="AI680" t="s">
        <v>997</v>
      </c>
      <c r="AJ680" t="s">
        <v>997</v>
      </c>
      <c r="AL680">
        <v>1.0900000000000001</v>
      </c>
      <c r="AM680">
        <v>0</v>
      </c>
      <c r="AN680">
        <v>0.5</v>
      </c>
      <c r="AO680">
        <v>0</v>
      </c>
      <c r="AP680" t="s">
        <v>1925</v>
      </c>
      <c r="AQ680" t="s">
        <v>2031</v>
      </c>
      <c r="AR680" t="s">
        <v>2045</v>
      </c>
      <c r="AS680">
        <v>1</v>
      </c>
      <c r="AT680">
        <f t="shared" si="59"/>
        <v>946</v>
      </c>
      <c r="AU680">
        <f>IF(SpaceTypesTable[[#This Row],[Peak Flow Rate (gal/h)]]=0,"",SpaceTypesTable[[#This Row],[Peak Flow Rate (gal/h)]]/SpaceTypesTable[[#This Row],[area (ft^2)]])</f>
        <v>1.0570824524312897E-3</v>
      </c>
      <c r="AV680">
        <v>43.3</v>
      </c>
      <c r="AW680">
        <v>0.2</v>
      </c>
      <c r="AX680">
        <v>0.05</v>
      </c>
      <c r="AY680" t="s">
        <v>2121</v>
      </c>
      <c r="BE680" t="str">
        <f t="shared" si="60"/>
        <v/>
      </c>
    </row>
    <row r="681" spans="1:57">
      <c r="A681" t="s">
        <v>296</v>
      </c>
      <c r="B681">
        <v>428</v>
      </c>
      <c r="C681" t="s">
        <v>2146</v>
      </c>
      <c r="D681" t="s">
        <v>792</v>
      </c>
      <c r="E681" t="s">
        <v>793</v>
      </c>
      <c r="F681" t="s">
        <v>810</v>
      </c>
      <c r="G681" t="s">
        <v>1033</v>
      </c>
      <c r="H681" t="s">
        <v>987</v>
      </c>
      <c r="I681" t="s">
        <v>767</v>
      </c>
      <c r="J681" t="s">
        <v>778</v>
      </c>
      <c r="K681" t="str">
        <f>SpaceTypesTable[[#This Row],[Lighting Standard]]&amp;SpaceTypesTable[[#This Row],[Lighting Primary Space Type]]&amp;SpaceTypesTable[[#This Row],[Lighting Secondary Space Type]]</f>
        <v>ASHRAE 189.1-2009HospitalPhysical Therapy</v>
      </c>
      <c r="N681">
        <f>VLOOKUP(SpaceTypesTable[[#This Row],[LookupColumn]],InteriorLightingTable[],5,FALSE)</f>
        <v>0.81</v>
      </c>
      <c r="Q681">
        <v>0</v>
      </c>
      <c r="R681">
        <v>0.7</v>
      </c>
      <c r="S681">
        <v>0.2</v>
      </c>
      <c r="T681" t="s">
        <v>1946</v>
      </c>
      <c r="U681" t="s">
        <v>636</v>
      </c>
      <c r="V681" t="s">
        <v>626</v>
      </c>
      <c r="W681" t="s">
        <v>632</v>
      </c>
      <c r="X681" s="70" t="str">
        <f>SpaceTypesTable[[#This Row],[Ventilation Standard]]&amp;SpaceTypesTable[[#This Row],[Ventilation Primary Space Type]]&amp;SpaceTypesTable[[#This Row],[Ventilation Secondary Space Type]]</f>
        <v>ASHRAE 62.1-1999Hospitals, Nursing and Convalescent HomesPhysical therapy</v>
      </c>
      <c r="Y681">
        <f>VLOOKUP(SpaceTypesTable[[#This Row],[Lookup]],VentilationStandardsTable[],6,FALSE)</f>
        <v>0</v>
      </c>
      <c r="Z681">
        <f>VLOOKUP(SpaceTypesTable[[#This Row],[Lookup]],VentilationStandardsTable[],5,FALSE)</f>
        <v>15</v>
      </c>
      <c r="AA681">
        <f>VLOOKUP(SpaceTypesTable[[#This Row],[Lookup]],VentilationStandardsTable[],7,FALSE)</f>
        <v>0</v>
      </c>
      <c r="AB681">
        <v>18.579999999999998</v>
      </c>
      <c r="AC681" t="s">
        <v>1981</v>
      </c>
      <c r="AD681" t="s">
        <v>1988</v>
      </c>
      <c r="AE681">
        <v>4.4600000000000001E-2</v>
      </c>
      <c r="AF681" t="s">
        <v>2006</v>
      </c>
      <c r="AH681" t="s">
        <v>997</v>
      </c>
      <c r="AI681" t="s">
        <v>997</v>
      </c>
      <c r="AJ681" t="s">
        <v>997</v>
      </c>
      <c r="AL681">
        <v>1.0900000000000001</v>
      </c>
      <c r="AM681">
        <v>0</v>
      </c>
      <c r="AN681">
        <v>0.5</v>
      </c>
      <c r="AO681">
        <v>0</v>
      </c>
      <c r="AP681" t="s">
        <v>1925</v>
      </c>
      <c r="AQ681" t="s">
        <v>2031</v>
      </c>
      <c r="AR681" t="s">
        <v>2045</v>
      </c>
      <c r="AS681">
        <v>1</v>
      </c>
      <c r="AT681">
        <f t="shared" si="59"/>
        <v>946</v>
      </c>
      <c r="AU681">
        <f>IF(SpaceTypesTable[[#This Row],[Peak Flow Rate (gal/h)]]=0,"",SpaceTypesTable[[#This Row],[Peak Flow Rate (gal/h)]]/SpaceTypesTable[[#This Row],[area (ft^2)]])</f>
        <v>1.0570824524312897E-3</v>
      </c>
      <c r="AV681">
        <v>43.3</v>
      </c>
      <c r="AW681">
        <v>0.2</v>
      </c>
      <c r="AX681">
        <v>0.05</v>
      </c>
      <c r="AY681" t="s">
        <v>2121</v>
      </c>
      <c r="BE681" t="str">
        <f t="shared" si="60"/>
        <v/>
      </c>
    </row>
    <row r="682" spans="1:57">
      <c r="A682" t="s">
        <v>376</v>
      </c>
      <c r="B682">
        <v>351</v>
      </c>
      <c r="C682" t="s">
        <v>2143</v>
      </c>
      <c r="D682" t="s">
        <v>790</v>
      </c>
      <c r="E682" t="s">
        <v>793</v>
      </c>
      <c r="F682" t="s">
        <v>810</v>
      </c>
      <c r="G682" t="s">
        <v>1033</v>
      </c>
      <c r="K682" t="str">
        <f>SpaceTypesTable[[#This Row],[Lighting Standard]]&amp;SpaceTypesTable[[#This Row],[Lighting Primary Space Type]]&amp;SpaceTypesTable[[#This Row],[Lighting Secondary Space Type]]</f>
        <v/>
      </c>
      <c r="N682">
        <v>1.6000000000000003</v>
      </c>
      <c r="Q682">
        <v>0</v>
      </c>
      <c r="R682">
        <v>0.7</v>
      </c>
      <c r="S682">
        <v>0.2</v>
      </c>
      <c r="T682" t="s">
        <v>1946</v>
      </c>
      <c r="U682" t="s">
        <v>636</v>
      </c>
      <c r="V682" t="s">
        <v>626</v>
      </c>
      <c r="W682" t="s">
        <v>632</v>
      </c>
      <c r="X682" s="70" t="str">
        <f>SpaceTypesTable[[#This Row],[Ventilation Standard]]&amp;SpaceTypesTable[[#This Row],[Ventilation Primary Space Type]]&amp;SpaceTypesTable[[#This Row],[Ventilation Secondary Space Type]]</f>
        <v>ASHRAE 62.1-1999Hospitals, Nursing and Convalescent HomesPhysical therapy</v>
      </c>
      <c r="Y682">
        <f>VLOOKUP(SpaceTypesTable[[#This Row],[Lookup]],VentilationStandardsTable[],6,FALSE)</f>
        <v>0</v>
      </c>
      <c r="Z682">
        <f>VLOOKUP(SpaceTypesTable[[#This Row],[Lookup]],VentilationStandardsTable[],5,FALSE)</f>
        <v>15</v>
      </c>
      <c r="AA682">
        <f>VLOOKUP(SpaceTypesTable[[#This Row],[Lookup]],VentilationStandardsTable[],7,FALSE)</f>
        <v>0</v>
      </c>
      <c r="AB682">
        <v>18.579999999999998</v>
      </c>
      <c r="AC682" t="s">
        <v>1981</v>
      </c>
      <c r="AD682" t="s">
        <v>1988</v>
      </c>
      <c r="AE682">
        <v>0.22320000000000001</v>
      </c>
      <c r="AF682" t="s">
        <v>2006</v>
      </c>
      <c r="AH682" t="s">
        <v>997</v>
      </c>
      <c r="AI682" t="s">
        <v>997</v>
      </c>
      <c r="AJ682" t="s">
        <v>997</v>
      </c>
      <c r="AL682">
        <v>1.5000000000000002</v>
      </c>
      <c r="AM682">
        <v>0</v>
      </c>
      <c r="AN682">
        <v>0.5</v>
      </c>
      <c r="AO682">
        <v>0</v>
      </c>
      <c r="AP682" t="s">
        <v>1925</v>
      </c>
      <c r="AQ682" t="s">
        <v>2031</v>
      </c>
      <c r="AR682" t="s">
        <v>2045</v>
      </c>
      <c r="AS682">
        <v>1</v>
      </c>
      <c r="AT682">
        <f t="shared" si="59"/>
        <v>946</v>
      </c>
      <c r="AU682">
        <f>IF(SpaceTypesTable[[#This Row],[Peak Flow Rate (gal/h)]]=0,"",SpaceTypesTable[[#This Row],[Peak Flow Rate (gal/h)]]/SpaceTypesTable[[#This Row],[area (ft^2)]])</f>
        <v>1.0570824524312897E-3</v>
      </c>
      <c r="AV682">
        <v>43.3</v>
      </c>
      <c r="AW682">
        <v>0.2</v>
      </c>
      <c r="AX682">
        <v>0.05</v>
      </c>
      <c r="AY682" t="s">
        <v>2121</v>
      </c>
      <c r="BE682" t="str">
        <f t="shared" si="60"/>
        <v/>
      </c>
    </row>
    <row r="683" spans="1:57">
      <c r="C683" t="s">
        <v>2147</v>
      </c>
      <c r="D683" t="s">
        <v>790</v>
      </c>
      <c r="E683" t="s">
        <v>793</v>
      </c>
      <c r="F683" t="s">
        <v>810</v>
      </c>
      <c r="G683" t="s">
        <v>1033</v>
      </c>
      <c r="H683" t="s">
        <v>746</v>
      </c>
      <c r="I683" t="s">
        <v>767</v>
      </c>
      <c r="J683" t="s">
        <v>778</v>
      </c>
      <c r="K683" t="str">
        <f>SpaceTypesTable[[#This Row],[Lighting Standard]]&amp;SpaceTypesTable[[#This Row],[Lighting Primary Space Type]]&amp;SpaceTypesTable[[#This Row],[Lighting Secondary Space Type]]</f>
        <v>ASHRAE 90.1-2007HospitalPhysical Therapy</v>
      </c>
      <c r="N683">
        <f>VLOOKUP(SpaceTypesTable[[#This Row],[LookupColumn]],InteriorLightingTable[],5,FALSE)</f>
        <v>0.9</v>
      </c>
      <c r="Q683">
        <v>0</v>
      </c>
      <c r="R683">
        <v>0.7</v>
      </c>
      <c r="S683">
        <v>0.2</v>
      </c>
      <c r="T683" t="s">
        <v>1946</v>
      </c>
      <c r="U683" t="s">
        <v>637</v>
      </c>
      <c r="V683" t="s">
        <v>626</v>
      </c>
      <c r="W683" t="s">
        <v>632</v>
      </c>
      <c r="X683" s="70" t="str">
        <f>SpaceTypesTable[[#This Row],[Ventilation Standard]]&amp;SpaceTypesTable[[#This Row],[Ventilation Primary Space Type]]&amp;SpaceTypesTable[[#This Row],[Ventilation Secondary Space Type]]</f>
        <v>ASHRAE 62.1-2004Hospitals, Nursing and Convalescent HomesPhysical therapy</v>
      </c>
      <c r="Y683">
        <f>VLOOKUP(SpaceTypesTable[[#This Row],[Lookup]],VentilationStandardsTable[],6,FALSE)</f>
        <v>0</v>
      </c>
      <c r="Z683">
        <f>VLOOKUP(SpaceTypesTable[[#This Row],[Lookup]],VentilationStandardsTable[],5,FALSE)</f>
        <v>15</v>
      </c>
      <c r="AA683">
        <f>VLOOKUP(SpaceTypesTable[[#This Row],[Lookup]],VentilationStandardsTable[],7,FALSE)</f>
        <v>0</v>
      </c>
      <c r="AB683">
        <v>18.579999999999998</v>
      </c>
      <c r="AC683" t="s">
        <v>1981</v>
      </c>
      <c r="AD683" t="s">
        <v>1988</v>
      </c>
      <c r="AE683">
        <v>4.4600000000000001E-2</v>
      </c>
      <c r="AF683" t="s">
        <v>2006</v>
      </c>
      <c r="AH683" t="s">
        <v>997</v>
      </c>
      <c r="AI683" t="s">
        <v>997</v>
      </c>
      <c r="AJ683" t="s">
        <v>997</v>
      </c>
      <c r="AL683">
        <v>1.0900000000000001</v>
      </c>
      <c r="AM683">
        <v>0</v>
      </c>
      <c r="AN683">
        <v>0.5</v>
      </c>
      <c r="AO683">
        <v>0</v>
      </c>
      <c r="AP683" t="s">
        <v>1925</v>
      </c>
      <c r="AQ683" t="s">
        <v>2031</v>
      </c>
      <c r="AR683" t="s">
        <v>2045</v>
      </c>
      <c r="AS683">
        <v>1</v>
      </c>
      <c r="AT683">
        <f t="shared" si="59"/>
        <v>946</v>
      </c>
      <c r="AU683">
        <f>IF(SpaceTypesTable[[#This Row],[Peak Flow Rate (gal/h)]]=0,"",SpaceTypesTable[[#This Row],[Peak Flow Rate (gal/h)]]/SpaceTypesTable[[#This Row],[area (ft^2)]])</f>
        <v>1.0570824524312897E-3</v>
      </c>
      <c r="AV683">
        <v>43.3</v>
      </c>
      <c r="AW683">
        <v>0.2</v>
      </c>
      <c r="AX683">
        <v>0.05</v>
      </c>
      <c r="AY683" t="s">
        <v>2121</v>
      </c>
      <c r="BE683" t="str">
        <f t="shared" si="60"/>
        <v/>
      </c>
    </row>
    <row r="684" spans="1:57">
      <c r="C684" t="s">
        <v>2213</v>
      </c>
      <c r="D684" t="s">
        <v>790</v>
      </c>
      <c r="E684" t="s">
        <v>793</v>
      </c>
      <c r="F684" t="s">
        <v>810</v>
      </c>
      <c r="G684" t="s">
        <v>1033</v>
      </c>
      <c r="H684" t="s">
        <v>2195</v>
      </c>
      <c r="I684" t="s">
        <v>767</v>
      </c>
      <c r="J684" t="s">
        <v>778</v>
      </c>
      <c r="K684" t="str">
        <f>SpaceTypesTable[[#This Row],[Lighting Standard]]&amp;SpaceTypesTable[[#This Row],[Lighting Primary Space Type]]&amp;SpaceTypesTable[[#This Row],[Lighting Secondary Space Type]]</f>
        <v>ASHRAE 90.1-2010HospitalPhysical Therapy</v>
      </c>
      <c r="N684">
        <f>VLOOKUP(SpaceTypesTable[[#This Row],[LookupColumn]],InteriorLightingTable[],5,FALSE)</f>
        <v>0.91</v>
      </c>
      <c r="Q684">
        <v>0</v>
      </c>
      <c r="R684">
        <v>0.7</v>
      </c>
      <c r="S684">
        <v>0.2</v>
      </c>
      <c r="T684" t="s">
        <v>1946</v>
      </c>
      <c r="U684" t="s">
        <v>638</v>
      </c>
      <c r="V684" t="s">
        <v>626</v>
      </c>
      <c r="W684" t="s">
        <v>632</v>
      </c>
      <c r="X684" s="70" t="str">
        <f>SpaceTypesTable[[#This Row],[Ventilation Standard]]&amp;SpaceTypesTable[[#This Row],[Ventilation Primary Space Type]]&amp;SpaceTypesTable[[#This Row],[Ventilation Secondary Space Type]]</f>
        <v>ASHRAE 62.1-2007Hospitals, Nursing and Convalescent HomesPhysical therapy</v>
      </c>
      <c r="Y684">
        <f>VLOOKUP(SpaceTypesTable[[#This Row],[Lookup]],VentilationStandardsTable[],6,FALSE)</f>
        <v>0</v>
      </c>
      <c r="Z684">
        <f>VLOOKUP(SpaceTypesTable[[#This Row],[Lookup]],VentilationStandardsTable[],5,FALSE)</f>
        <v>15</v>
      </c>
      <c r="AA684">
        <f>VLOOKUP(SpaceTypesTable[[#This Row],[Lookup]],VentilationStandardsTable[],7,FALSE)</f>
        <v>0</v>
      </c>
      <c r="AB684">
        <v>18.579999999999998</v>
      </c>
      <c r="AC684" t="s">
        <v>1981</v>
      </c>
      <c r="AD684" t="s">
        <v>1988</v>
      </c>
      <c r="AE684">
        <v>4.4600000000000001E-2</v>
      </c>
      <c r="AF684" t="s">
        <v>2006</v>
      </c>
      <c r="AH684" t="s">
        <v>997</v>
      </c>
      <c r="AI684" t="s">
        <v>997</v>
      </c>
      <c r="AJ684" t="s">
        <v>997</v>
      </c>
      <c r="AL684">
        <v>1.0900000000000001</v>
      </c>
      <c r="AM684">
        <v>0</v>
      </c>
      <c r="AN684">
        <v>0.5</v>
      </c>
      <c r="AO684">
        <v>0</v>
      </c>
      <c r="AP684" t="s">
        <v>1925</v>
      </c>
      <c r="AQ684" t="s">
        <v>2031</v>
      </c>
      <c r="AR684" t="s">
        <v>2045</v>
      </c>
      <c r="AS684">
        <v>1</v>
      </c>
      <c r="AT684">
        <v>946</v>
      </c>
      <c r="AU684">
        <v>1.0570824524312897E-3</v>
      </c>
      <c r="AV684">
        <v>43.3</v>
      </c>
      <c r="AW684">
        <v>0.2</v>
      </c>
      <c r="AX684">
        <v>0.05</v>
      </c>
      <c r="AY684" t="s">
        <v>2121</v>
      </c>
      <c r="BE684" t="s">
        <v>997</v>
      </c>
    </row>
    <row r="685" spans="1:57">
      <c r="A685" t="s">
        <v>405</v>
      </c>
      <c r="B685">
        <v>137</v>
      </c>
      <c r="C685" t="s">
        <v>2144</v>
      </c>
      <c r="D685" t="s">
        <v>790</v>
      </c>
      <c r="E685" t="s">
        <v>767</v>
      </c>
      <c r="F685" t="s">
        <v>824</v>
      </c>
      <c r="G685" t="s">
        <v>1033</v>
      </c>
      <c r="K685" t="str">
        <f>SpaceTypesTable[[#This Row],[Lighting Standard]]&amp;SpaceTypesTable[[#This Row],[Lighting Primary Space Type]]&amp;SpaceTypesTable[[#This Row],[Lighting Secondary Space Type]]</f>
        <v/>
      </c>
      <c r="N685">
        <v>2.5</v>
      </c>
      <c r="Q685">
        <v>0</v>
      </c>
      <c r="R685">
        <v>0.7</v>
      </c>
      <c r="S685">
        <v>0.2</v>
      </c>
      <c r="T685" t="s">
        <v>1938</v>
      </c>
      <c r="U685" t="s">
        <v>636</v>
      </c>
      <c r="V685" t="s">
        <v>626</v>
      </c>
      <c r="W685" t="s">
        <v>632</v>
      </c>
      <c r="X685" s="70" t="str">
        <f>SpaceTypesTable[[#This Row],[Ventilation Standard]]&amp;SpaceTypesTable[[#This Row],[Ventilation Primary Space Type]]&amp;SpaceTypesTable[[#This Row],[Ventilation Secondary Space Type]]</f>
        <v>ASHRAE 62.1-1999Hospitals, Nursing and Convalescent HomesPhysical therapy</v>
      </c>
      <c r="Y685">
        <f>VLOOKUP(SpaceTypesTable[[#This Row],[Lookup]],VentilationStandardsTable[],6,FALSE)</f>
        <v>0</v>
      </c>
      <c r="Z685">
        <f>VLOOKUP(SpaceTypesTable[[#This Row],[Lookup]],VentilationStandardsTable[],5,FALSE)</f>
        <v>15</v>
      </c>
      <c r="AA685">
        <f>VLOOKUP(SpaceTypesTable[[#This Row],[Lookup]],VentilationStandardsTable[],7,FALSE)</f>
        <v>0</v>
      </c>
      <c r="AB685">
        <v>5</v>
      </c>
      <c r="AC685" t="s">
        <v>1994</v>
      </c>
      <c r="AD685" t="s">
        <v>1995</v>
      </c>
      <c r="AE685">
        <v>0.22320000000000001</v>
      </c>
      <c r="AF685" t="s">
        <v>2000</v>
      </c>
      <c r="AH685" t="s">
        <v>997</v>
      </c>
      <c r="AI685" t="s">
        <v>997</v>
      </c>
      <c r="AJ685" t="s">
        <v>997</v>
      </c>
      <c r="AL685">
        <v>1.5000000000000002</v>
      </c>
      <c r="AM685">
        <v>0</v>
      </c>
      <c r="AN685">
        <v>0.5</v>
      </c>
      <c r="AO685">
        <v>0</v>
      </c>
      <c r="AP685" t="s">
        <v>2025</v>
      </c>
      <c r="AQ685" t="s">
        <v>2058</v>
      </c>
      <c r="AR685" t="s">
        <v>2059</v>
      </c>
      <c r="AS685">
        <v>1</v>
      </c>
      <c r="AT685">
        <v>5280</v>
      </c>
      <c r="AU685">
        <f>IF(SpaceTypesTable[[#This Row],[Peak Flow Rate (gal/h)]]=0,"",SpaceTypesTable[[#This Row],[Peak Flow Rate (gal/h)]]/SpaceTypesTable[[#This Row],[area (ft^2)]])</f>
        <v>1.8939393939393939E-4</v>
      </c>
      <c r="AV685">
        <v>49</v>
      </c>
      <c r="AW685">
        <v>0.2</v>
      </c>
      <c r="AX685">
        <v>0.05</v>
      </c>
      <c r="AY685" t="s">
        <v>2119</v>
      </c>
      <c r="BE685" t="str">
        <f t="shared" ref="BE685:BE690" si="61">IF(ISBLANK(BD685),"",BD685/(BA685/AZ685))</f>
        <v/>
      </c>
    </row>
    <row r="686" spans="1:57">
      <c r="A686" t="s">
        <v>184</v>
      </c>
      <c r="B686">
        <v>306</v>
      </c>
      <c r="C686" t="s">
        <v>2145</v>
      </c>
      <c r="D686" t="s">
        <v>790</v>
      </c>
      <c r="E686" t="s">
        <v>767</v>
      </c>
      <c r="F686" t="s">
        <v>824</v>
      </c>
      <c r="G686" t="s">
        <v>1033</v>
      </c>
      <c r="H686" t="s">
        <v>745</v>
      </c>
      <c r="I686" t="s">
        <v>767</v>
      </c>
      <c r="J686" t="s">
        <v>778</v>
      </c>
      <c r="K686" t="str">
        <f>SpaceTypesTable[[#This Row],[Lighting Standard]]&amp;SpaceTypesTable[[#This Row],[Lighting Primary Space Type]]&amp;SpaceTypesTable[[#This Row],[Lighting Secondary Space Type]]</f>
        <v>ASHRAE 90.1-2004HospitalPhysical Therapy</v>
      </c>
      <c r="N686">
        <f>VLOOKUP(SpaceTypesTable[[#This Row],[LookupColumn]],InteriorLightingTable[],5,FALSE)</f>
        <v>0.9</v>
      </c>
      <c r="Q686">
        <v>0</v>
      </c>
      <c r="R686">
        <v>0.7</v>
      </c>
      <c r="S686">
        <v>0.2</v>
      </c>
      <c r="T686" t="s">
        <v>1938</v>
      </c>
      <c r="U686" t="s">
        <v>636</v>
      </c>
      <c r="V686" t="s">
        <v>626</v>
      </c>
      <c r="W686" t="s">
        <v>632</v>
      </c>
      <c r="X686" s="70" t="str">
        <f>SpaceTypesTable[[#This Row],[Ventilation Standard]]&amp;SpaceTypesTable[[#This Row],[Ventilation Primary Space Type]]&amp;SpaceTypesTable[[#This Row],[Ventilation Secondary Space Type]]</f>
        <v>ASHRAE 62.1-1999Hospitals, Nursing and Convalescent HomesPhysical therapy</v>
      </c>
      <c r="Y686">
        <f>VLOOKUP(SpaceTypesTable[[#This Row],[Lookup]],VentilationStandardsTable[],6,FALSE)</f>
        <v>0</v>
      </c>
      <c r="Z686">
        <f>VLOOKUP(SpaceTypesTable[[#This Row],[Lookup]],VentilationStandardsTable[],5,FALSE)</f>
        <v>15</v>
      </c>
      <c r="AA686">
        <f>VLOOKUP(SpaceTypesTable[[#This Row],[Lookup]],VentilationStandardsTable[],7,FALSE)</f>
        <v>0</v>
      </c>
      <c r="AB686">
        <v>5</v>
      </c>
      <c r="AC686" t="s">
        <v>1994</v>
      </c>
      <c r="AD686" t="s">
        <v>1995</v>
      </c>
      <c r="AE686">
        <v>5.9499999999999997E-2</v>
      </c>
      <c r="AF686" t="s">
        <v>2000</v>
      </c>
      <c r="AH686" t="s">
        <v>997</v>
      </c>
      <c r="AI686" t="s">
        <v>997</v>
      </c>
      <c r="AJ686" t="s">
        <v>997</v>
      </c>
      <c r="AL686">
        <v>1.5000000000000002</v>
      </c>
      <c r="AM686">
        <v>0</v>
      </c>
      <c r="AN686">
        <v>0.5</v>
      </c>
      <c r="AO686">
        <v>0</v>
      </c>
      <c r="AP686" t="s">
        <v>2025</v>
      </c>
      <c r="AQ686" t="s">
        <v>2058</v>
      </c>
      <c r="AR686" t="s">
        <v>2059</v>
      </c>
      <c r="AS686">
        <v>1</v>
      </c>
      <c r="AT686">
        <v>5280</v>
      </c>
      <c r="AU686">
        <f>IF(SpaceTypesTable[[#This Row],[Peak Flow Rate (gal/h)]]=0,"",SpaceTypesTable[[#This Row],[Peak Flow Rate (gal/h)]]/SpaceTypesTable[[#This Row],[area (ft^2)]])</f>
        <v>1.8939393939393939E-4</v>
      </c>
      <c r="AV686">
        <v>49</v>
      </c>
      <c r="AW686">
        <v>0.2</v>
      </c>
      <c r="AX686">
        <v>0.05</v>
      </c>
      <c r="AY686" t="s">
        <v>2119</v>
      </c>
      <c r="BE686" t="str">
        <f t="shared" si="61"/>
        <v/>
      </c>
    </row>
    <row r="687" spans="1:57">
      <c r="A687" t="s">
        <v>303</v>
      </c>
      <c r="B687">
        <v>66</v>
      </c>
      <c r="C687" t="s">
        <v>2146</v>
      </c>
      <c r="D687" t="s">
        <v>791</v>
      </c>
      <c r="E687" t="s">
        <v>767</v>
      </c>
      <c r="F687" t="s">
        <v>824</v>
      </c>
      <c r="G687" t="s">
        <v>1033</v>
      </c>
      <c r="H687" t="s">
        <v>987</v>
      </c>
      <c r="I687" t="s">
        <v>767</v>
      </c>
      <c r="J687" t="s">
        <v>778</v>
      </c>
      <c r="K687" t="str">
        <f>SpaceTypesTable[[#This Row],[Lighting Standard]]&amp;SpaceTypesTable[[#This Row],[Lighting Primary Space Type]]&amp;SpaceTypesTable[[#This Row],[Lighting Secondary Space Type]]</f>
        <v>ASHRAE 189.1-2009HospitalPhysical Therapy</v>
      </c>
      <c r="N687">
        <f>VLOOKUP(SpaceTypesTable[[#This Row],[LookupColumn]],InteriorLightingTable[],5,FALSE)</f>
        <v>0.81</v>
      </c>
      <c r="Q687">
        <v>0</v>
      </c>
      <c r="R687">
        <v>0.7</v>
      </c>
      <c r="S687">
        <v>0.2</v>
      </c>
      <c r="T687" t="s">
        <v>1938</v>
      </c>
      <c r="U687" t="s">
        <v>636</v>
      </c>
      <c r="V687" t="s">
        <v>626</v>
      </c>
      <c r="W687" t="s">
        <v>632</v>
      </c>
      <c r="X687" s="70" t="str">
        <f>SpaceTypesTable[[#This Row],[Ventilation Standard]]&amp;SpaceTypesTable[[#This Row],[Ventilation Primary Space Type]]&amp;SpaceTypesTable[[#This Row],[Ventilation Secondary Space Type]]</f>
        <v>ASHRAE 62.1-1999Hospitals, Nursing and Convalescent HomesPhysical therapy</v>
      </c>
      <c r="Y687">
        <f>VLOOKUP(SpaceTypesTable[[#This Row],[Lookup]],VentilationStandardsTable[],6,FALSE)</f>
        <v>0</v>
      </c>
      <c r="Z687">
        <f>VLOOKUP(SpaceTypesTable[[#This Row],[Lookup]],VentilationStandardsTable[],5,FALSE)</f>
        <v>15</v>
      </c>
      <c r="AA687">
        <f>VLOOKUP(SpaceTypesTable[[#This Row],[Lookup]],VentilationStandardsTable[],7,FALSE)</f>
        <v>0</v>
      </c>
      <c r="AB687">
        <v>5</v>
      </c>
      <c r="AC687" t="s">
        <v>1994</v>
      </c>
      <c r="AD687" t="s">
        <v>1995</v>
      </c>
      <c r="AE687">
        <v>5.9499999999999997E-2</v>
      </c>
      <c r="AF687" t="s">
        <v>2000</v>
      </c>
      <c r="AH687" t="s">
        <v>997</v>
      </c>
      <c r="AI687" t="s">
        <v>997</v>
      </c>
      <c r="AJ687" t="s">
        <v>997</v>
      </c>
      <c r="AL687">
        <v>1.0900000000000001</v>
      </c>
      <c r="AM687">
        <v>0</v>
      </c>
      <c r="AN687">
        <v>0.5</v>
      </c>
      <c r="AO687">
        <v>0</v>
      </c>
      <c r="AP687" t="s">
        <v>2025</v>
      </c>
      <c r="AQ687" t="s">
        <v>2058</v>
      </c>
      <c r="AR687" t="s">
        <v>2059</v>
      </c>
      <c r="AS687">
        <v>1</v>
      </c>
      <c r="AT687">
        <v>5280</v>
      </c>
      <c r="AU687">
        <f>IF(SpaceTypesTable[[#This Row],[Peak Flow Rate (gal/h)]]=0,"",SpaceTypesTable[[#This Row],[Peak Flow Rate (gal/h)]]/SpaceTypesTable[[#This Row],[area (ft^2)]])</f>
        <v>1.8939393939393939E-4</v>
      </c>
      <c r="AV687">
        <v>49</v>
      </c>
      <c r="AW687">
        <v>0.2</v>
      </c>
      <c r="AX687">
        <v>0.05</v>
      </c>
      <c r="AY687" t="s">
        <v>2119</v>
      </c>
      <c r="BE687" t="str">
        <f t="shared" si="61"/>
        <v/>
      </c>
    </row>
    <row r="688" spans="1:57">
      <c r="A688" t="s">
        <v>27</v>
      </c>
      <c r="B688">
        <v>38</v>
      </c>
      <c r="C688" t="s">
        <v>2146</v>
      </c>
      <c r="D688" t="s">
        <v>792</v>
      </c>
      <c r="E688" t="s">
        <v>767</v>
      </c>
      <c r="F688" t="s">
        <v>824</v>
      </c>
      <c r="G688" t="s">
        <v>1033</v>
      </c>
      <c r="H688" t="s">
        <v>987</v>
      </c>
      <c r="I688" t="s">
        <v>767</v>
      </c>
      <c r="J688" t="s">
        <v>778</v>
      </c>
      <c r="K688" t="str">
        <f>SpaceTypesTable[[#This Row],[Lighting Standard]]&amp;SpaceTypesTable[[#This Row],[Lighting Primary Space Type]]&amp;SpaceTypesTable[[#This Row],[Lighting Secondary Space Type]]</f>
        <v>ASHRAE 189.1-2009HospitalPhysical Therapy</v>
      </c>
      <c r="N688">
        <f>VLOOKUP(SpaceTypesTable[[#This Row],[LookupColumn]],InteriorLightingTable[],5,FALSE)</f>
        <v>0.81</v>
      </c>
      <c r="Q688">
        <v>0</v>
      </c>
      <c r="R688">
        <v>0.7</v>
      </c>
      <c r="S688">
        <v>0.2</v>
      </c>
      <c r="T688" t="s">
        <v>1938</v>
      </c>
      <c r="U688" t="s">
        <v>636</v>
      </c>
      <c r="V688" t="s">
        <v>626</v>
      </c>
      <c r="W688" t="s">
        <v>632</v>
      </c>
      <c r="X688" s="70" t="str">
        <f>SpaceTypesTable[[#This Row],[Ventilation Standard]]&amp;SpaceTypesTable[[#This Row],[Ventilation Primary Space Type]]&amp;SpaceTypesTable[[#This Row],[Ventilation Secondary Space Type]]</f>
        <v>ASHRAE 62.1-1999Hospitals, Nursing and Convalescent HomesPhysical therapy</v>
      </c>
      <c r="Y688">
        <f>VLOOKUP(SpaceTypesTable[[#This Row],[Lookup]],VentilationStandardsTable[],6,FALSE)</f>
        <v>0</v>
      </c>
      <c r="Z688">
        <f>VLOOKUP(SpaceTypesTable[[#This Row],[Lookup]],VentilationStandardsTable[],5,FALSE)</f>
        <v>15</v>
      </c>
      <c r="AA688">
        <f>VLOOKUP(SpaceTypesTable[[#This Row],[Lookup]],VentilationStandardsTable[],7,FALSE)</f>
        <v>0</v>
      </c>
      <c r="AB688">
        <v>5</v>
      </c>
      <c r="AC688" t="s">
        <v>1994</v>
      </c>
      <c r="AD688" t="s">
        <v>1995</v>
      </c>
      <c r="AE688">
        <v>4.4600000000000001E-2</v>
      </c>
      <c r="AF688" t="s">
        <v>2000</v>
      </c>
      <c r="AH688" t="s">
        <v>997</v>
      </c>
      <c r="AI688" t="s">
        <v>997</v>
      </c>
      <c r="AJ688" t="s">
        <v>997</v>
      </c>
      <c r="AL688">
        <v>1.0900000000000001</v>
      </c>
      <c r="AM688">
        <v>0</v>
      </c>
      <c r="AN688">
        <v>0.5</v>
      </c>
      <c r="AO688">
        <v>0</v>
      </c>
      <c r="AP688" t="s">
        <v>2025</v>
      </c>
      <c r="AQ688" t="s">
        <v>2058</v>
      </c>
      <c r="AR688" t="s">
        <v>2059</v>
      </c>
      <c r="AS688">
        <v>1</v>
      </c>
      <c r="AT688">
        <v>5280</v>
      </c>
      <c r="AU688">
        <f>IF(SpaceTypesTable[[#This Row],[Peak Flow Rate (gal/h)]]=0,"",SpaceTypesTable[[#This Row],[Peak Flow Rate (gal/h)]]/SpaceTypesTable[[#This Row],[area (ft^2)]])</f>
        <v>1.8939393939393939E-4</v>
      </c>
      <c r="AV688">
        <v>49</v>
      </c>
      <c r="AW688">
        <v>0.2</v>
      </c>
      <c r="AX688">
        <v>0.05</v>
      </c>
      <c r="AY688" t="s">
        <v>2119</v>
      </c>
      <c r="BE688" t="str">
        <f t="shared" si="61"/>
        <v/>
      </c>
    </row>
    <row r="689" spans="1:57">
      <c r="A689" t="s">
        <v>11</v>
      </c>
      <c r="B689">
        <v>163</v>
      </c>
      <c r="C689" t="s">
        <v>2143</v>
      </c>
      <c r="D689" t="s">
        <v>790</v>
      </c>
      <c r="E689" t="s">
        <v>767</v>
      </c>
      <c r="F689" t="s">
        <v>824</v>
      </c>
      <c r="G689" t="s">
        <v>1033</v>
      </c>
      <c r="K689" t="str">
        <f>SpaceTypesTable[[#This Row],[Lighting Standard]]&amp;SpaceTypesTable[[#This Row],[Lighting Primary Space Type]]&amp;SpaceTypesTable[[#This Row],[Lighting Secondary Space Type]]</f>
        <v/>
      </c>
      <c r="N689">
        <v>2.5099999999999998</v>
      </c>
      <c r="Q689">
        <v>0</v>
      </c>
      <c r="R689">
        <v>0.7</v>
      </c>
      <c r="S689">
        <v>0.2</v>
      </c>
      <c r="T689" t="s">
        <v>1938</v>
      </c>
      <c r="U689" t="s">
        <v>636</v>
      </c>
      <c r="V689" t="s">
        <v>626</v>
      </c>
      <c r="W689" t="s">
        <v>632</v>
      </c>
      <c r="X689" s="70" t="str">
        <f>SpaceTypesTable[[#This Row],[Ventilation Standard]]&amp;SpaceTypesTable[[#This Row],[Ventilation Primary Space Type]]&amp;SpaceTypesTable[[#This Row],[Ventilation Secondary Space Type]]</f>
        <v>ASHRAE 62.1-1999Hospitals, Nursing and Convalescent HomesPhysical therapy</v>
      </c>
      <c r="Y689">
        <f>VLOOKUP(SpaceTypesTable[[#This Row],[Lookup]],VentilationStandardsTable[],6,FALSE)</f>
        <v>0</v>
      </c>
      <c r="Z689">
        <f>VLOOKUP(SpaceTypesTable[[#This Row],[Lookup]],VentilationStandardsTable[],5,FALSE)</f>
        <v>15</v>
      </c>
      <c r="AA689">
        <f>VLOOKUP(SpaceTypesTable[[#This Row],[Lookup]],VentilationStandardsTable[],7,FALSE)</f>
        <v>0</v>
      </c>
      <c r="AB689">
        <v>5</v>
      </c>
      <c r="AC689" t="s">
        <v>1994</v>
      </c>
      <c r="AD689" t="s">
        <v>1995</v>
      </c>
      <c r="AE689">
        <v>0.22320000000000001</v>
      </c>
      <c r="AF689" t="s">
        <v>2000</v>
      </c>
      <c r="AH689" t="s">
        <v>997</v>
      </c>
      <c r="AI689" t="s">
        <v>997</v>
      </c>
      <c r="AJ689" t="s">
        <v>997</v>
      </c>
      <c r="AL689">
        <v>1.5000000000000002</v>
      </c>
      <c r="AM689">
        <v>0</v>
      </c>
      <c r="AN689">
        <v>0.5</v>
      </c>
      <c r="AO689">
        <v>0</v>
      </c>
      <c r="AP689" t="s">
        <v>2025</v>
      </c>
      <c r="AQ689" t="s">
        <v>2058</v>
      </c>
      <c r="AR689" t="s">
        <v>2059</v>
      </c>
      <c r="AS689">
        <v>1</v>
      </c>
      <c r="AT689">
        <v>5280</v>
      </c>
      <c r="AU689">
        <f>IF(SpaceTypesTable[[#This Row],[Peak Flow Rate (gal/h)]]=0,"",SpaceTypesTable[[#This Row],[Peak Flow Rate (gal/h)]]/SpaceTypesTable[[#This Row],[area (ft^2)]])</f>
        <v>1.8939393939393939E-4</v>
      </c>
      <c r="AV689">
        <v>49</v>
      </c>
      <c r="AW689">
        <v>0.2</v>
      </c>
      <c r="AX689">
        <v>0.05</v>
      </c>
      <c r="AY689" t="s">
        <v>2119</v>
      </c>
      <c r="BE689" t="str">
        <f t="shared" si="61"/>
        <v/>
      </c>
    </row>
    <row r="690" spans="1:57">
      <c r="C690" t="s">
        <v>2147</v>
      </c>
      <c r="D690" t="s">
        <v>790</v>
      </c>
      <c r="E690" t="s">
        <v>767</v>
      </c>
      <c r="F690" t="s">
        <v>824</v>
      </c>
      <c r="G690" t="s">
        <v>1033</v>
      </c>
      <c r="H690" t="s">
        <v>746</v>
      </c>
      <c r="I690" t="s">
        <v>767</v>
      </c>
      <c r="J690" t="s">
        <v>778</v>
      </c>
      <c r="K690" t="str">
        <f>SpaceTypesTable[[#This Row],[Lighting Standard]]&amp;SpaceTypesTable[[#This Row],[Lighting Primary Space Type]]&amp;SpaceTypesTable[[#This Row],[Lighting Secondary Space Type]]</f>
        <v>ASHRAE 90.1-2007HospitalPhysical Therapy</v>
      </c>
      <c r="N690">
        <f>VLOOKUP(SpaceTypesTable[[#This Row],[LookupColumn]],InteriorLightingTable[],5,FALSE)</f>
        <v>0.9</v>
      </c>
      <c r="Q690">
        <v>0</v>
      </c>
      <c r="R690">
        <v>0.7</v>
      </c>
      <c r="S690">
        <v>0.2</v>
      </c>
      <c r="T690" t="s">
        <v>1938</v>
      </c>
      <c r="U690" t="s">
        <v>637</v>
      </c>
      <c r="V690" t="s">
        <v>626</v>
      </c>
      <c r="W690" t="s">
        <v>632</v>
      </c>
      <c r="X690" s="70" t="str">
        <f>SpaceTypesTable[[#This Row],[Ventilation Standard]]&amp;SpaceTypesTable[[#This Row],[Ventilation Primary Space Type]]&amp;SpaceTypesTable[[#This Row],[Ventilation Secondary Space Type]]</f>
        <v>ASHRAE 62.1-2004Hospitals, Nursing and Convalescent HomesPhysical therapy</v>
      </c>
      <c r="Y690">
        <f>VLOOKUP(SpaceTypesTable[[#This Row],[Lookup]],VentilationStandardsTable[],6,FALSE)</f>
        <v>0</v>
      </c>
      <c r="Z690">
        <f>VLOOKUP(SpaceTypesTable[[#This Row],[Lookup]],VentilationStandardsTable[],5,FALSE)</f>
        <v>15</v>
      </c>
      <c r="AA690">
        <f>VLOOKUP(SpaceTypesTable[[#This Row],[Lookup]],VentilationStandardsTable[],7,FALSE)</f>
        <v>0</v>
      </c>
      <c r="AB690">
        <v>5</v>
      </c>
      <c r="AC690" t="s">
        <v>1994</v>
      </c>
      <c r="AD690" t="s">
        <v>1995</v>
      </c>
      <c r="AE690">
        <v>4.4600000000000001E-2</v>
      </c>
      <c r="AF690" t="s">
        <v>2000</v>
      </c>
      <c r="AH690" t="s">
        <v>997</v>
      </c>
      <c r="AI690" t="s">
        <v>997</v>
      </c>
      <c r="AJ690" t="s">
        <v>997</v>
      </c>
      <c r="AL690">
        <v>1.0900000000000001</v>
      </c>
      <c r="AM690">
        <v>0</v>
      </c>
      <c r="AN690">
        <v>0.5</v>
      </c>
      <c r="AO690">
        <v>0</v>
      </c>
      <c r="AP690" t="s">
        <v>2025</v>
      </c>
      <c r="AQ690" t="s">
        <v>2058</v>
      </c>
      <c r="AR690" t="s">
        <v>2059</v>
      </c>
      <c r="AS690">
        <v>1</v>
      </c>
      <c r="AT690">
        <v>5280</v>
      </c>
      <c r="AU690">
        <f>IF(SpaceTypesTable[[#This Row],[Peak Flow Rate (gal/h)]]=0,"",SpaceTypesTable[[#This Row],[Peak Flow Rate (gal/h)]]/SpaceTypesTable[[#This Row],[area (ft^2)]])</f>
        <v>1.8939393939393939E-4</v>
      </c>
      <c r="AV690">
        <v>49</v>
      </c>
      <c r="AW690">
        <v>0.2</v>
      </c>
      <c r="AX690">
        <v>0.05</v>
      </c>
      <c r="AY690" t="s">
        <v>2119</v>
      </c>
      <c r="BE690" t="str">
        <f t="shared" si="61"/>
        <v/>
      </c>
    </row>
    <row r="691" spans="1:57">
      <c r="C691" t="s">
        <v>2213</v>
      </c>
      <c r="D691" t="s">
        <v>790</v>
      </c>
      <c r="E691" t="s">
        <v>767</v>
      </c>
      <c r="F691" t="s">
        <v>824</v>
      </c>
      <c r="G691" t="s">
        <v>1033</v>
      </c>
      <c r="H691" t="s">
        <v>2195</v>
      </c>
      <c r="I691" t="s">
        <v>767</v>
      </c>
      <c r="J691" t="s">
        <v>778</v>
      </c>
      <c r="K691" t="str">
        <f>SpaceTypesTable[[#This Row],[Lighting Standard]]&amp;SpaceTypesTable[[#This Row],[Lighting Primary Space Type]]&amp;SpaceTypesTable[[#This Row],[Lighting Secondary Space Type]]</f>
        <v>ASHRAE 90.1-2010HospitalPhysical Therapy</v>
      </c>
      <c r="N691">
        <f>VLOOKUP(SpaceTypesTable[[#This Row],[LookupColumn]],InteriorLightingTable[],5,FALSE)</f>
        <v>0.91</v>
      </c>
      <c r="Q691">
        <v>0</v>
      </c>
      <c r="R691">
        <v>0.7</v>
      </c>
      <c r="S691">
        <v>0.2</v>
      </c>
      <c r="T691" t="s">
        <v>1938</v>
      </c>
      <c r="U691" t="s">
        <v>638</v>
      </c>
      <c r="V691" t="s">
        <v>626</v>
      </c>
      <c r="W691" t="s">
        <v>632</v>
      </c>
      <c r="X691" s="70" t="str">
        <f>SpaceTypesTable[[#This Row],[Ventilation Standard]]&amp;SpaceTypesTable[[#This Row],[Ventilation Primary Space Type]]&amp;SpaceTypesTable[[#This Row],[Ventilation Secondary Space Type]]</f>
        <v>ASHRAE 62.1-2007Hospitals, Nursing and Convalescent HomesPhysical therapy</v>
      </c>
      <c r="Y691">
        <f>VLOOKUP(SpaceTypesTable[[#This Row],[Lookup]],VentilationStandardsTable[],6,FALSE)</f>
        <v>0</v>
      </c>
      <c r="Z691">
        <f>VLOOKUP(SpaceTypesTable[[#This Row],[Lookup]],VentilationStandardsTable[],5,FALSE)</f>
        <v>15</v>
      </c>
      <c r="AA691">
        <f>VLOOKUP(SpaceTypesTable[[#This Row],[Lookup]],VentilationStandardsTable[],7,FALSE)</f>
        <v>0</v>
      </c>
      <c r="AB691">
        <v>5</v>
      </c>
      <c r="AC691" t="s">
        <v>1994</v>
      </c>
      <c r="AD691" t="s">
        <v>1995</v>
      </c>
      <c r="AE691">
        <v>4.4600000000000001E-2</v>
      </c>
      <c r="AF691" t="s">
        <v>2000</v>
      </c>
      <c r="AH691" t="s">
        <v>997</v>
      </c>
      <c r="AI691" t="s">
        <v>997</v>
      </c>
      <c r="AJ691" t="s">
        <v>997</v>
      </c>
      <c r="AL691">
        <v>1.0900000000000001</v>
      </c>
      <c r="AM691">
        <v>0</v>
      </c>
      <c r="AN691">
        <v>0.5</v>
      </c>
      <c r="AO691">
        <v>0</v>
      </c>
      <c r="AP691" t="s">
        <v>2025</v>
      </c>
      <c r="AQ691" t="s">
        <v>2058</v>
      </c>
      <c r="AR691" t="s">
        <v>2059</v>
      </c>
      <c r="AS691">
        <v>1</v>
      </c>
      <c r="AT691">
        <v>5280</v>
      </c>
      <c r="AU691">
        <v>1.8939393939393939E-4</v>
      </c>
      <c r="AV691">
        <v>49</v>
      </c>
      <c r="AW691">
        <v>0.2</v>
      </c>
      <c r="AX691">
        <v>0.05</v>
      </c>
      <c r="AY691" t="s">
        <v>2119</v>
      </c>
      <c r="BE691" t="s">
        <v>997</v>
      </c>
    </row>
    <row r="692" spans="1:57">
      <c r="A692" t="s">
        <v>350</v>
      </c>
      <c r="B692">
        <v>81</v>
      </c>
      <c r="C692" t="s">
        <v>2144</v>
      </c>
      <c r="D692" t="s">
        <v>790</v>
      </c>
      <c r="E692" t="s">
        <v>766</v>
      </c>
      <c r="F692" t="s">
        <v>833</v>
      </c>
      <c r="G692" t="s">
        <v>1039</v>
      </c>
      <c r="K692" t="str">
        <f>SpaceTypesTable[[#This Row],[Lighting Standard]]&amp;SpaceTypesTable[[#This Row],[Lighting Primary Space Type]]&amp;SpaceTypesTable[[#This Row],[Lighting Secondary Space Type]]</f>
        <v/>
      </c>
      <c r="N692">
        <v>3.37</v>
      </c>
      <c r="Q692">
        <v>0</v>
      </c>
      <c r="R692">
        <v>0.7</v>
      </c>
      <c r="S692">
        <v>0.2</v>
      </c>
      <c r="T692" t="s">
        <v>1949</v>
      </c>
      <c r="U692" t="s">
        <v>636</v>
      </c>
      <c r="V692" t="s">
        <v>576</v>
      </c>
      <c r="W692" t="s">
        <v>577</v>
      </c>
      <c r="X692" s="70" t="str">
        <f>SpaceTypesTable[[#This Row],[Ventilation Standard]]&amp;SpaceTypesTable[[#This Row],[Ventilation Primary Space Type]]&amp;SpaceTypesTable[[#This Row],[Ventilation Secondary Space Type]]</f>
        <v>ASHRAE 62.1-1999Retail Stores, Sales Floors, and Show Room FloorsBasement and street</v>
      </c>
      <c r="Y692">
        <f>VLOOKUP(SpaceTypesTable[[#This Row],[Lookup]],VentilationStandardsTable[],6,FALSE)</f>
        <v>0.3</v>
      </c>
      <c r="Z692">
        <f>VLOOKUP(SpaceTypesTable[[#This Row],[Lookup]],VentilationStandardsTable[],5,FALSE)</f>
        <v>0</v>
      </c>
      <c r="AA692">
        <f>VLOOKUP(SpaceTypesTable[[#This Row],[Lookup]],VentilationStandardsTable[],7,FALSE)</f>
        <v>0</v>
      </c>
      <c r="AB692">
        <v>15</v>
      </c>
      <c r="AC692" t="s">
        <v>1976</v>
      </c>
      <c r="AD692" t="s">
        <v>2105</v>
      </c>
      <c r="AE692">
        <v>0.22320000000000001</v>
      </c>
      <c r="AF692" t="s">
        <v>2009</v>
      </c>
      <c r="AH692" t="s">
        <v>997</v>
      </c>
      <c r="AI692" t="s">
        <v>997</v>
      </c>
      <c r="AJ692" t="s">
        <v>997</v>
      </c>
      <c r="AL692">
        <v>2</v>
      </c>
      <c r="AM692">
        <v>0</v>
      </c>
      <c r="AN692">
        <v>0.5</v>
      </c>
      <c r="AO692">
        <v>0</v>
      </c>
      <c r="AP692" t="s">
        <v>2066</v>
      </c>
      <c r="AQ692" t="s">
        <v>2034</v>
      </c>
      <c r="AR692" t="s">
        <v>2048</v>
      </c>
      <c r="AU692" t="str">
        <f>IF(SpaceTypesTable[[#This Row],[Peak Flow Rate (gal/h)]]=0,"",SpaceTypesTable[[#This Row],[Peak Flow Rate (gal/h)]]/SpaceTypesTable[[#This Row],[area (ft^2)]])</f>
        <v/>
      </c>
      <c r="BE692" t="str">
        <f t="shared" ref="BE692:BE697" si="62">IF(ISBLANK(BD692),"",BD692/(BA692/AZ692))</f>
        <v/>
      </c>
    </row>
    <row r="693" spans="1:57">
      <c r="A693" t="s">
        <v>410</v>
      </c>
      <c r="B693">
        <v>63</v>
      </c>
      <c r="C693" t="s">
        <v>2145</v>
      </c>
      <c r="D693" t="s">
        <v>790</v>
      </c>
      <c r="E693" t="s">
        <v>766</v>
      </c>
      <c r="F693" t="s">
        <v>833</v>
      </c>
      <c r="G693" t="s">
        <v>1039</v>
      </c>
      <c r="H693" t="s">
        <v>745</v>
      </c>
      <c r="I693" t="s">
        <v>755</v>
      </c>
      <c r="J693" t="s">
        <v>781</v>
      </c>
      <c r="K693" t="str">
        <f>SpaceTypesTable[[#This Row],[Lighting Standard]]&amp;SpaceTypesTable[[#This Row],[Lighting Primary Space Type]]&amp;SpaceTypesTable[[#This Row],[Lighting Secondary Space Type]]</f>
        <v>ASHRAE 90.1-2004Retail (not including accent lighting)Sales Area</v>
      </c>
      <c r="N693">
        <f>VLOOKUP(SpaceTypesTable[[#This Row],[LookupColumn]],InteriorLightingTable[],5,FALSE)</f>
        <v>1.7</v>
      </c>
      <c r="Q693">
        <v>0</v>
      </c>
      <c r="R693">
        <v>0.7</v>
      </c>
      <c r="S693">
        <v>0.2</v>
      </c>
      <c r="T693" t="s">
        <v>1949</v>
      </c>
      <c r="U693" t="s">
        <v>636</v>
      </c>
      <c r="V693" t="s">
        <v>576</v>
      </c>
      <c r="W693" t="s">
        <v>577</v>
      </c>
      <c r="X693" s="70" t="str">
        <f>SpaceTypesTable[[#This Row],[Ventilation Standard]]&amp;SpaceTypesTable[[#This Row],[Ventilation Primary Space Type]]&amp;SpaceTypesTable[[#This Row],[Ventilation Secondary Space Type]]</f>
        <v>ASHRAE 62.1-1999Retail Stores, Sales Floors, and Show Room FloorsBasement and street</v>
      </c>
      <c r="Y693">
        <f>VLOOKUP(SpaceTypesTable[[#This Row],[Lookup]],VentilationStandardsTable[],6,FALSE)</f>
        <v>0.3</v>
      </c>
      <c r="Z693">
        <f>VLOOKUP(SpaceTypesTable[[#This Row],[Lookup]],VentilationStandardsTable[],5,FALSE)</f>
        <v>0</v>
      </c>
      <c r="AA693">
        <f>VLOOKUP(SpaceTypesTable[[#This Row],[Lookup]],VentilationStandardsTable[],7,FALSE)</f>
        <v>0</v>
      </c>
      <c r="AB693">
        <v>15</v>
      </c>
      <c r="AC693" t="s">
        <v>1976</v>
      </c>
      <c r="AD693" t="s">
        <v>2105</v>
      </c>
      <c r="AE693">
        <v>5.9499999999999997E-2</v>
      </c>
      <c r="AF693" t="s">
        <v>2009</v>
      </c>
      <c r="AH693" t="s">
        <v>997</v>
      </c>
      <c r="AI693" t="s">
        <v>997</v>
      </c>
      <c r="AJ693" t="s">
        <v>997</v>
      </c>
      <c r="AL693">
        <v>2</v>
      </c>
      <c r="AM693">
        <v>0</v>
      </c>
      <c r="AN693">
        <v>0.5</v>
      </c>
      <c r="AO693">
        <v>0</v>
      </c>
      <c r="AP693" t="s">
        <v>2066</v>
      </c>
      <c r="AQ693" t="s">
        <v>2034</v>
      </c>
      <c r="AR693" t="s">
        <v>2048</v>
      </c>
      <c r="AU693" t="str">
        <f>IF(SpaceTypesTable[[#This Row],[Peak Flow Rate (gal/h)]]=0,"",SpaceTypesTable[[#This Row],[Peak Flow Rate (gal/h)]]/SpaceTypesTable[[#This Row],[area (ft^2)]])</f>
        <v/>
      </c>
      <c r="BE693" t="str">
        <f t="shared" si="62"/>
        <v/>
      </c>
    </row>
    <row r="694" spans="1:57">
      <c r="A694" t="s">
        <v>536</v>
      </c>
      <c r="B694">
        <v>350</v>
      </c>
      <c r="C694" t="s">
        <v>2146</v>
      </c>
      <c r="D694" t="s">
        <v>791</v>
      </c>
      <c r="E694" t="s">
        <v>766</v>
      </c>
      <c r="F694" t="s">
        <v>833</v>
      </c>
      <c r="G694" t="s">
        <v>1039</v>
      </c>
      <c r="H694" t="s">
        <v>987</v>
      </c>
      <c r="I694" t="s">
        <v>755</v>
      </c>
      <c r="J694" t="s">
        <v>781</v>
      </c>
      <c r="K694" t="str">
        <f>SpaceTypesTable[[#This Row],[Lighting Standard]]&amp;SpaceTypesTable[[#This Row],[Lighting Primary Space Type]]&amp;SpaceTypesTable[[#This Row],[Lighting Secondary Space Type]]</f>
        <v>ASHRAE 189.1-2009Retail (not including accent lighting)Sales Area</v>
      </c>
      <c r="N694">
        <f>VLOOKUP(SpaceTypesTable[[#This Row],[LookupColumn]],InteriorLightingTable[],5,FALSE)</f>
        <v>1.53</v>
      </c>
      <c r="Q694">
        <v>0</v>
      </c>
      <c r="R694">
        <v>0.7</v>
      </c>
      <c r="S694">
        <v>0.2</v>
      </c>
      <c r="T694" t="s">
        <v>1949</v>
      </c>
      <c r="U694" t="s">
        <v>636</v>
      </c>
      <c r="V694" t="s">
        <v>576</v>
      </c>
      <c r="W694" t="s">
        <v>577</v>
      </c>
      <c r="X694" s="70" t="str">
        <f>SpaceTypesTable[[#This Row],[Ventilation Standard]]&amp;SpaceTypesTable[[#This Row],[Ventilation Primary Space Type]]&amp;SpaceTypesTable[[#This Row],[Ventilation Secondary Space Type]]</f>
        <v>ASHRAE 62.1-1999Retail Stores, Sales Floors, and Show Room FloorsBasement and street</v>
      </c>
      <c r="Y694">
        <f>VLOOKUP(SpaceTypesTable[[#This Row],[Lookup]],VentilationStandardsTable[],6,FALSE)</f>
        <v>0.3</v>
      </c>
      <c r="Z694">
        <f>VLOOKUP(SpaceTypesTable[[#This Row],[Lookup]],VentilationStandardsTable[],5,FALSE)</f>
        <v>0</v>
      </c>
      <c r="AA694">
        <f>VLOOKUP(SpaceTypesTable[[#This Row],[Lookup]],VentilationStandardsTable[],7,FALSE)</f>
        <v>0</v>
      </c>
      <c r="AB694">
        <v>15</v>
      </c>
      <c r="AC694" t="s">
        <v>1976</v>
      </c>
      <c r="AD694" t="s">
        <v>2105</v>
      </c>
      <c r="AE694">
        <v>5.9499999999999997E-2</v>
      </c>
      <c r="AF694" t="s">
        <v>2009</v>
      </c>
      <c r="AH694" t="s">
        <v>997</v>
      </c>
      <c r="AI694" t="s">
        <v>997</v>
      </c>
      <c r="AJ694" t="s">
        <v>997</v>
      </c>
      <c r="AL694">
        <v>1.4500006243070729</v>
      </c>
      <c r="AM694">
        <v>0</v>
      </c>
      <c r="AN694">
        <v>0.5</v>
      </c>
      <c r="AO694">
        <v>0</v>
      </c>
      <c r="AP694" t="s">
        <v>2066</v>
      </c>
      <c r="AQ694" t="s">
        <v>2034</v>
      </c>
      <c r="AR694" t="s">
        <v>2048</v>
      </c>
      <c r="AU694" t="str">
        <f>IF(SpaceTypesTable[[#This Row],[Peak Flow Rate (gal/h)]]=0,"",SpaceTypesTable[[#This Row],[Peak Flow Rate (gal/h)]]/SpaceTypesTable[[#This Row],[area (ft^2)]])</f>
        <v/>
      </c>
      <c r="BE694" t="str">
        <f t="shared" si="62"/>
        <v/>
      </c>
    </row>
    <row r="695" spans="1:57">
      <c r="A695" t="s">
        <v>253</v>
      </c>
      <c r="B695">
        <v>353</v>
      </c>
      <c r="C695" t="s">
        <v>2146</v>
      </c>
      <c r="D695" t="s">
        <v>792</v>
      </c>
      <c r="E695" t="s">
        <v>766</v>
      </c>
      <c r="F695" t="s">
        <v>833</v>
      </c>
      <c r="G695" t="s">
        <v>1039</v>
      </c>
      <c r="H695" t="s">
        <v>987</v>
      </c>
      <c r="I695" t="s">
        <v>755</v>
      </c>
      <c r="J695" t="s">
        <v>781</v>
      </c>
      <c r="K695" t="str">
        <f>SpaceTypesTable[[#This Row],[Lighting Standard]]&amp;SpaceTypesTable[[#This Row],[Lighting Primary Space Type]]&amp;SpaceTypesTable[[#This Row],[Lighting Secondary Space Type]]</f>
        <v>ASHRAE 189.1-2009Retail (not including accent lighting)Sales Area</v>
      </c>
      <c r="N695">
        <f>VLOOKUP(SpaceTypesTable[[#This Row],[LookupColumn]],InteriorLightingTable[],5,FALSE)</f>
        <v>1.53</v>
      </c>
      <c r="Q695">
        <v>0</v>
      </c>
      <c r="R695">
        <v>0.7</v>
      </c>
      <c r="S695">
        <v>0.2</v>
      </c>
      <c r="T695" t="s">
        <v>1949</v>
      </c>
      <c r="U695" t="s">
        <v>636</v>
      </c>
      <c r="V695" t="s">
        <v>576</v>
      </c>
      <c r="W695" t="s">
        <v>577</v>
      </c>
      <c r="X695" s="70" t="str">
        <f>SpaceTypesTable[[#This Row],[Ventilation Standard]]&amp;SpaceTypesTable[[#This Row],[Ventilation Primary Space Type]]&amp;SpaceTypesTable[[#This Row],[Ventilation Secondary Space Type]]</f>
        <v>ASHRAE 62.1-1999Retail Stores, Sales Floors, and Show Room FloorsBasement and street</v>
      </c>
      <c r="Y695">
        <f>VLOOKUP(SpaceTypesTable[[#This Row],[Lookup]],VentilationStandardsTable[],6,FALSE)</f>
        <v>0.3</v>
      </c>
      <c r="Z695">
        <f>VLOOKUP(SpaceTypesTable[[#This Row],[Lookup]],VentilationStandardsTable[],5,FALSE)</f>
        <v>0</v>
      </c>
      <c r="AA695">
        <f>VLOOKUP(SpaceTypesTable[[#This Row],[Lookup]],VentilationStandardsTable[],7,FALSE)</f>
        <v>0</v>
      </c>
      <c r="AB695">
        <v>15</v>
      </c>
      <c r="AC695" t="s">
        <v>1976</v>
      </c>
      <c r="AD695" t="s">
        <v>2105</v>
      </c>
      <c r="AE695">
        <v>4.4600000000000001E-2</v>
      </c>
      <c r="AF695" t="s">
        <v>2009</v>
      </c>
      <c r="AH695" t="s">
        <v>997</v>
      </c>
      <c r="AI695" t="s">
        <v>997</v>
      </c>
      <c r="AJ695" t="s">
        <v>997</v>
      </c>
      <c r="AL695">
        <v>1.4500006243070729</v>
      </c>
      <c r="AM695">
        <v>0</v>
      </c>
      <c r="AN695">
        <v>0.5</v>
      </c>
      <c r="AO695">
        <v>0</v>
      </c>
      <c r="AP695" t="s">
        <v>2066</v>
      </c>
      <c r="AQ695" t="s">
        <v>2034</v>
      </c>
      <c r="AR695" t="s">
        <v>2048</v>
      </c>
      <c r="AU695" t="str">
        <f>IF(SpaceTypesTable[[#This Row],[Peak Flow Rate (gal/h)]]=0,"",SpaceTypesTable[[#This Row],[Peak Flow Rate (gal/h)]]/SpaceTypesTable[[#This Row],[area (ft^2)]])</f>
        <v/>
      </c>
      <c r="BE695" t="str">
        <f t="shared" si="62"/>
        <v/>
      </c>
    </row>
    <row r="696" spans="1:57">
      <c r="A696" t="s">
        <v>526</v>
      </c>
      <c r="B696">
        <v>317</v>
      </c>
      <c r="C696" t="s">
        <v>2143</v>
      </c>
      <c r="D696" t="s">
        <v>790</v>
      </c>
      <c r="E696" t="s">
        <v>766</v>
      </c>
      <c r="F696" t="s">
        <v>833</v>
      </c>
      <c r="G696" t="s">
        <v>1039</v>
      </c>
      <c r="K696" t="str">
        <f>SpaceTypesTable[[#This Row],[Lighting Standard]]&amp;SpaceTypesTable[[#This Row],[Lighting Primary Space Type]]&amp;SpaceTypesTable[[#This Row],[Lighting Secondary Space Type]]</f>
        <v/>
      </c>
      <c r="N696">
        <v>5.04</v>
      </c>
      <c r="Q696">
        <v>0</v>
      </c>
      <c r="R696">
        <v>0.7</v>
      </c>
      <c r="S696">
        <v>0.2</v>
      </c>
      <c r="T696" t="s">
        <v>1949</v>
      </c>
      <c r="U696" t="s">
        <v>636</v>
      </c>
      <c r="V696" t="s">
        <v>576</v>
      </c>
      <c r="W696" t="s">
        <v>577</v>
      </c>
      <c r="X696" s="70" t="str">
        <f>SpaceTypesTable[[#This Row],[Ventilation Standard]]&amp;SpaceTypesTable[[#This Row],[Ventilation Primary Space Type]]&amp;SpaceTypesTable[[#This Row],[Ventilation Secondary Space Type]]</f>
        <v>ASHRAE 62.1-1999Retail Stores, Sales Floors, and Show Room FloorsBasement and street</v>
      </c>
      <c r="Y696">
        <f>VLOOKUP(SpaceTypesTable[[#This Row],[Lookup]],VentilationStandardsTable[],6,FALSE)</f>
        <v>0.3</v>
      </c>
      <c r="Z696">
        <f>VLOOKUP(SpaceTypesTable[[#This Row],[Lookup]],VentilationStandardsTable[],5,FALSE)</f>
        <v>0</v>
      </c>
      <c r="AA696">
        <f>VLOOKUP(SpaceTypesTable[[#This Row],[Lookup]],VentilationStandardsTable[],7,FALSE)</f>
        <v>0</v>
      </c>
      <c r="AB696">
        <v>15</v>
      </c>
      <c r="AC696" t="s">
        <v>1976</v>
      </c>
      <c r="AD696" t="s">
        <v>2105</v>
      </c>
      <c r="AE696">
        <v>0.22320000000000001</v>
      </c>
      <c r="AF696" t="s">
        <v>2009</v>
      </c>
      <c r="AH696" t="s">
        <v>997</v>
      </c>
      <c r="AI696" t="s">
        <v>997</v>
      </c>
      <c r="AJ696" t="s">
        <v>997</v>
      </c>
      <c r="AL696">
        <v>2</v>
      </c>
      <c r="AM696">
        <v>0</v>
      </c>
      <c r="AN696">
        <v>0.5</v>
      </c>
      <c r="AO696">
        <v>0</v>
      </c>
      <c r="AP696" t="s">
        <v>2066</v>
      </c>
      <c r="AQ696" t="s">
        <v>2034</v>
      </c>
      <c r="AR696" t="s">
        <v>2048</v>
      </c>
      <c r="AU696" t="str">
        <f>IF(SpaceTypesTable[[#This Row],[Peak Flow Rate (gal/h)]]=0,"",SpaceTypesTable[[#This Row],[Peak Flow Rate (gal/h)]]/SpaceTypesTable[[#This Row],[area (ft^2)]])</f>
        <v/>
      </c>
      <c r="BE696" t="str">
        <f t="shared" si="62"/>
        <v/>
      </c>
    </row>
    <row r="697" spans="1:57">
      <c r="C697" t="s">
        <v>2147</v>
      </c>
      <c r="D697" t="s">
        <v>790</v>
      </c>
      <c r="E697" t="s">
        <v>766</v>
      </c>
      <c r="F697" t="s">
        <v>833</v>
      </c>
      <c r="G697" t="s">
        <v>1039</v>
      </c>
      <c r="H697" t="s">
        <v>746</v>
      </c>
      <c r="I697" t="s">
        <v>755</v>
      </c>
      <c r="J697" t="s">
        <v>781</v>
      </c>
      <c r="K697" t="str">
        <f>SpaceTypesTable[[#This Row],[Lighting Standard]]&amp;SpaceTypesTable[[#This Row],[Lighting Primary Space Type]]&amp;SpaceTypesTable[[#This Row],[Lighting Secondary Space Type]]</f>
        <v>ASHRAE 90.1-2007Retail (not including accent lighting)Sales Area</v>
      </c>
      <c r="N697">
        <f>VLOOKUP(SpaceTypesTable[[#This Row],[LookupColumn]],InteriorLightingTable[],5,FALSE)</f>
        <v>1.7</v>
      </c>
      <c r="Q697">
        <v>0</v>
      </c>
      <c r="R697">
        <v>0.7</v>
      </c>
      <c r="S697">
        <v>0.2</v>
      </c>
      <c r="T697" t="s">
        <v>1949</v>
      </c>
      <c r="U697" t="s">
        <v>637</v>
      </c>
      <c r="V697" t="s">
        <v>766</v>
      </c>
      <c r="W697" t="s">
        <v>765</v>
      </c>
      <c r="X697" s="70" t="str">
        <f>SpaceTypesTable[[#This Row],[Ventilation Standard]]&amp;SpaceTypesTable[[#This Row],[Ventilation Primary Space Type]]&amp;SpaceTypesTable[[#This Row],[Ventilation Secondary Space Type]]</f>
        <v>ASHRAE 62.1-2004RetailGeneral Sales</v>
      </c>
      <c r="Y697">
        <f>VLOOKUP(SpaceTypesTable[[#This Row],[Lookup]],VentilationStandardsTable[],6,FALSE)</f>
        <v>0.12</v>
      </c>
      <c r="Z697">
        <f>VLOOKUP(SpaceTypesTable[[#This Row],[Lookup]],VentilationStandardsTable[],5,FALSE)</f>
        <v>7.5</v>
      </c>
      <c r="AA697">
        <f>VLOOKUP(SpaceTypesTable[[#This Row],[Lookup]],VentilationStandardsTable[],7,FALSE)</f>
        <v>0</v>
      </c>
      <c r="AB697">
        <v>15</v>
      </c>
      <c r="AC697" t="s">
        <v>1976</v>
      </c>
      <c r="AD697" t="s">
        <v>2105</v>
      </c>
      <c r="AE697">
        <v>4.4600000000000001E-2</v>
      </c>
      <c r="AF697" t="s">
        <v>2009</v>
      </c>
      <c r="AH697" t="s">
        <v>997</v>
      </c>
      <c r="AI697" t="s">
        <v>997</v>
      </c>
      <c r="AJ697" t="s">
        <v>997</v>
      </c>
      <c r="AL697">
        <v>1.4500006243070729</v>
      </c>
      <c r="AM697">
        <v>0</v>
      </c>
      <c r="AN697">
        <v>0.5</v>
      </c>
      <c r="AO697">
        <v>0</v>
      </c>
      <c r="AP697" t="s">
        <v>2066</v>
      </c>
      <c r="AQ697" t="s">
        <v>2034</v>
      </c>
      <c r="AR697" t="s">
        <v>2048</v>
      </c>
      <c r="AU697" t="str">
        <f>IF(SpaceTypesTable[[#This Row],[Peak Flow Rate (gal/h)]]=0,"",SpaceTypesTable[[#This Row],[Peak Flow Rate (gal/h)]]/SpaceTypesTable[[#This Row],[area (ft^2)]])</f>
        <v/>
      </c>
      <c r="BE697" t="str">
        <f t="shared" si="62"/>
        <v/>
      </c>
    </row>
    <row r="698" spans="1:57">
      <c r="C698" t="s">
        <v>2213</v>
      </c>
      <c r="D698" t="s">
        <v>790</v>
      </c>
      <c r="E698" t="s">
        <v>766</v>
      </c>
      <c r="F698" t="s">
        <v>833</v>
      </c>
      <c r="G698" t="s">
        <v>1039</v>
      </c>
      <c r="H698" t="s">
        <v>2195</v>
      </c>
      <c r="I698" t="s">
        <v>781</v>
      </c>
      <c r="J698" t="s">
        <v>751</v>
      </c>
      <c r="K698" t="str">
        <f>SpaceTypesTable[[#This Row],[Lighting Standard]]&amp;SpaceTypesTable[[#This Row],[Lighting Primary Space Type]]&amp;SpaceTypesTable[[#This Row],[Lighting Secondary Space Type]]</f>
        <v>ASHRAE 90.1-2010Sales AreaGeneral</v>
      </c>
      <c r="N698">
        <f>VLOOKUP(SpaceTypesTable[[#This Row],[LookupColumn]],InteriorLightingTable[],5,FALSE)</f>
        <v>1.68</v>
      </c>
      <c r="Q698">
        <v>0</v>
      </c>
      <c r="R698">
        <v>0.7</v>
      </c>
      <c r="S698">
        <v>0.2</v>
      </c>
      <c r="T698" t="s">
        <v>1949</v>
      </c>
      <c r="U698" t="s">
        <v>638</v>
      </c>
      <c r="V698" t="s">
        <v>766</v>
      </c>
      <c r="W698" t="s">
        <v>765</v>
      </c>
      <c r="X698" s="70" t="str">
        <f>SpaceTypesTable[[#This Row],[Ventilation Standard]]&amp;SpaceTypesTable[[#This Row],[Ventilation Primary Space Type]]&amp;SpaceTypesTable[[#This Row],[Ventilation Secondary Space Type]]</f>
        <v>ASHRAE 62.1-2007RetailGeneral Sales</v>
      </c>
      <c r="Y698">
        <f>VLOOKUP(SpaceTypesTable[[#This Row],[Lookup]],VentilationStandardsTable[],6,FALSE)</f>
        <v>0.12</v>
      </c>
      <c r="Z698">
        <f>VLOOKUP(SpaceTypesTable[[#This Row],[Lookup]],VentilationStandardsTable[],5,FALSE)</f>
        <v>7.5</v>
      </c>
      <c r="AA698">
        <f>VLOOKUP(SpaceTypesTable[[#This Row],[Lookup]],VentilationStandardsTable[],7,FALSE)</f>
        <v>0</v>
      </c>
      <c r="AB698">
        <v>15</v>
      </c>
      <c r="AC698" t="s">
        <v>1976</v>
      </c>
      <c r="AD698" t="s">
        <v>2105</v>
      </c>
      <c r="AE698">
        <v>4.4600000000000001E-2</v>
      </c>
      <c r="AF698" t="s">
        <v>2009</v>
      </c>
      <c r="AH698" t="s">
        <v>997</v>
      </c>
      <c r="AI698" t="s">
        <v>997</v>
      </c>
      <c r="AJ698" t="s">
        <v>997</v>
      </c>
      <c r="AL698">
        <v>1.4500006243070729</v>
      </c>
      <c r="AM698">
        <v>0</v>
      </c>
      <c r="AN698">
        <v>0.5</v>
      </c>
      <c r="AO698">
        <v>0</v>
      </c>
      <c r="AP698" t="s">
        <v>2066</v>
      </c>
      <c r="AQ698" t="s">
        <v>2034</v>
      </c>
      <c r="AR698" t="s">
        <v>2048</v>
      </c>
      <c r="AU698" t="s">
        <v>997</v>
      </c>
      <c r="BE698" t="s">
        <v>997</v>
      </c>
    </row>
    <row r="699" spans="1:57">
      <c r="A699" t="s">
        <v>480</v>
      </c>
      <c r="B699">
        <v>420</v>
      </c>
      <c r="C699" t="s">
        <v>2144</v>
      </c>
      <c r="D699" t="s">
        <v>790</v>
      </c>
      <c r="E699" t="s">
        <v>793</v>
      </c>
      <c r="F699" t="s">
        <v>823</v>
      </c>
      <c r="G699" t="s">
        <v>1028</v>
      </c>
      <c r="K699" t="str">
        <f>SpaceTypesTable[[#This Row],[Lighting Standard]]&amp;SpaceTypesTable[[#This Row],[Lighting Primary Space Type]]&amp;SpaceTypesTable[[#This Row],[Lighting Secondary Space Type]]</f>
        <v/>
      </c>
      <c r="N699">
        <v>1.4</v>
      </c>
      <c r="Q699">
        <v>0</v>
      </c>
      <c r="R699">
        <v>0.7</v>
      </c>
      <c r="S699">
        <v>0.2</v>
      </c>
      <c r="T699" t="s">
        <v>1946</v>
      </c>
      <c r="U699" t="s">
        <v>943</v>
      </c>
      <c r="V699" t="s">
        <v>768</v>
      </c>
      <c r="W699" t="s">
        <v>777</v>
      </c>
      <c r="X699" s="70" t="str">
        <f>SpaceTypesTable[[#This Row],[Ventilation Standard]]&amp;SpaceTypesTable[[#This Row],[Ventilation Primary Space Type]]&amp;SpaceTypesTable[[#This Row],[Ventilation Secondary Space Type]]</f>
        <v>GGHC v2.2Health CarePatient Room</v>
      </c>
      <c r="Y699">
        <f>VLOOKUP(SpaceTypesTable[[#This Row],[Lookup]],VentilationStandardsTable[],6,FALSE)</f>
        <v>0.3</v>
      </c>
      <c r="Z699">
        <f>VLOOKUP(SpaceTypesTable[[#This Row],[Lookup]],VentilationStandardsTable[],5,FALSE)</f>
        <v>0</v>
      </c>
      <c r="AA699">
        <f>VLOOKUP(SpaceTypesTable[[#This Row],[Lookup]],VentilationStandardsTable[],7,FALSE)</f>
        <v>0</v>
      </c>
      <c r="AB699">
        <v>9.2899999999999991</v>
      </c>
      <c r="AC699" t="s">
        <v>1981</v>
      </c>
      <c r="AD699" t="s">
        <v>1988</v>
      </c>
      <c r="AE699">
        <v>0.22320000000000001</v>
      </c>
      <c r="AF699" t="s">
        <v>2006</v>
      </c>
      <c r="AH699" t="s">
        <v>997</v>
      </c>
      <c r="AI699" t="s">
        <v>997</v>
      </c>
      <c r="AJ699" t="s">
        <v>997</v>
      </c>
      <c r="AL699">
        <v>2</v>
      </c>
      <c r="AM699">
        <v>0</v>
      </c>
      <c r="AN699">
        <v>0.5</v>
      </c>
      <c r="AO699">
        <v>0</v>
      </c>
      <c r="AP699" t="s">
        <v>1925</v>
      </c>
      <c r="AQ699" t="s">
        <v>2031</v>
      </c>
      <c r="AR699" t="s">
        <v>2045</v>
      </c>
      <c r="AS699">
        <v>1</v>
      </c>
      <c r="AT699">
        <f t="shared" ref="AT699:AT704" si="63">(189+338)/2</f>
        <v>263.5</v>
      </c>
      <c r="AU699">
        <f>IF(SpaceTypesTable[[#This Row],[Peak Flow Rate (gal/h)]]=0,"",SpaceTypesTable[[#This Row],[Peak Flow Rate (gal/h)]]/SpaceTypesTable[[#This Row],[area (ft^2)]])</f>
        <v>3.7950664136622392E-3</v>
      </c>
      <c r="AV699">
        <v>43.3</v>
      </c>
      <c r="AW699">
        <v>0.2</v>
      </c>
      <c r="AX699">
        <v>0.05</v>
      </c>
      <c r="AY699" t="s">
        <v>2121</v>
      </c>
      <c r="BE699" t="str">
        <f t="shared" ref="BE699:BE704" si="64">IF(ISBLANK(BD699),"",BD699/(BA699/AZ699))</f>
        <v/>
      </c>
    </row>
    <row r="700" spans="1:57">
      <c r="A700" t="s">
        <v>384</v>
      </c>
      <c r="B700">
        <v>455</v>
      </c>
      <c r="C700" t="s">
        <v>2145</v>
      </c>
      <c r="D700" t="s">
        <v>790</v>
      </c>
      <c r="E700" t="s">
        <v>793</v>
      </c>
      <c r="F700" t="s">
        <v>823</v>
      </c>
      <c r="G700" t="s">
        <v>1028</v>
      </c>
      <c r="H700" t="s">
        <v>745</v>
      </c>
      <c r="I700" t="s">
        <v>767</v>
      </c>
      <c r="J700" t="s">
        <v>777</v>
      </c>
      <c r="K700" t="str">
        <f>SpaceTypesTable[[#This Row],[Lighting Standard]]&amp;SpaceTypesTable[[#This Row],[Lighting Primary Space Type]]&amp;SpaceTypesTable[[#This Row],[Lighting Secondary Space Type]]</f>
        <v>ASHRAE 90.1-2004HospitalPatient Room</v>
      </c>
      <c r="N700">
        <f>VLOOKUP(SpaceTypesTable[[#This Row],[LookupColumn]],InteriorLightingTable[],5,FALSE)</f>
        <v>0.7</v>
      </c>
      <c r="Q700">
        <v>0</v>
      </c>
      <c r="R700">
        <v>0.7</v>
      </c>
      <c r="S700">
        <v>0.2</v>
      </c>
      <c r="T700" t="s">
        <v>1946</v>
      </c>
      <c r="U700" t="s">
        <v>943</v>
      </c>
      <c r="V700" t="s">
        <v>768</v>
      </c>
      <c r="W700" t="s">
        <v>777</v>
      </c>
      <c r="X700" s="70" t="str">
        <f>SpaceTypesTable[[#This Row],[Ventilation Standard]]&amp;SpaceTypesTable[[#This Row],[Ventilation Primary Space Type]]&amp;SpaceTypesTable[[#This Row],[Ventilation Secondary Space Type]]</f>
        <v>GGHC v2.2Health CarePatient Room</v>
      </c>
      <c r="Y700">
        <f>VLOOKUP(SpaceTypesTable[[#This Row],[Lookup]],VentilationStandardsTable[],6,FALSE)</f>
        <v>0.3</v>
      </c>
      <c r="Z700">
        <f>VLOOKUP(SpaceTypesTable[[#This Row],[Lookup]],VentilationStandardsTable[],5,FALSE)</f>
        <v>0</v>
      </c>
      <c r="AA700">
        <f>VLOOKUP(SpaceTypesTable[[#This Row],[Lookup]],VentilationStandardsTable[],7,FALSE)</f>
        <v>0</v>
      </c>
      <c r="AB700">
        <v>9.2899999999999991</v>
      </c>
      <c r="AC700" t="s">
        <v>1981</v>
      </c>
      <c r="AD700" t="s">
        <v>1988</v>
      </c>
      <c r="AE700">
        <v>5.9499999999999997E-2</v>
      </c>
      <c r="AF700" t="s">
        <v>2006</v>
      </c>
      <c r="AH700" t="s">
        <v>997</v>
      </c>
      <c r="AI700" t="s">
        <v>997</v>
      </c>
      <c r="AJ700" t="s">
        <v>997</v>
      </c>
      <c r="AL700">
        <v>2</v>
      </c>
      <c r="AM700">
        <v>0</v>
      </c>
      <c r="AN700">
        <v>0.5</v>
      </c>
      <c r="AO700">
        <v>0</v>
      </c>
      <c r="AP700" t="s">
        <v>1925</v>
      </c>
      <c r="AQ700" t="s">
        <v>2031</v>
      </c>
      <c r="AR700" t="s">
        <v>2045</v>
      </c>
      <c r="AS700">
        <v>1</v>
      </c>
      <c r="AT700">
        <f t="shared" si="63"/>
        <v>263.5</v>
      </c>
      <c r="AU700">
        <f>IF(SpaceTypesTable[[#This Row],[Peak Flow Rate (gal/h)]]=0,"",SpaceTypesTable[[#This Row],[Peak Flow Rate (gal/h)]]/SpaceTypesTable[[#This Row],[area (ft^2)]])</f>
        <v>3.7950664136622392E-3</v>
      </c>
      <c r="AV700">
        <v>43.3</v>
      </c>
      <c r="AW700">
        <v>0.2</v>
      </c>
      <c r="AX700">
        <v>0.05</v>
      </c>
      <c r="AY700" t="s">
        <v>2121</v>
      </c>
      <c r="BE700" t="str">
        <f t="shared" si="64"/>
        <v/>
      </c>
    </row>
    <row r="701" spans="1:57">
      <c r="A701" t="s">
        <v>485</v>
      </c>
      <c r="B701">
        <v>133</v>
      </c>
      <c r="C701" t="s">
        <v>2146</v>
      </c>
      <c r="D701" t="s">
        <v>791</v>
      </c>
      <c r="E701" t="s">
        <v>793</v>
      </c>
      <c r="F701" t="s">
        <v>823</v>
      </c>
      <c r="G701" t="s">
        <v>1028</v>
      </c>
      <c r="H701" t="s">
        <v>987</v>
      </c>
      <c r="I701" t="s">
        <v>767</v>
      </c>
      <c r="J701" t="s">
        <v>777</v>
      </c>
      <c r="K701" t="str">
        <f>SpaceTypesTable[[#This Row],[Lighting Standard]]&amp;SpaceTypesTable[[#This Row],[Lighting Primary Space Type]]&amp;SpaceTypesTable[[#This Row],[Lighting Secondary Space Type]]</f>
        <v>ASHRAE 189.1-2009HospitalPatient Room</v>
      </c>
      <c r="N701">
        <f>VLOOKUP(SpaceTypesTable[[#This Row],[LookupColumn]],InteriorLightingTable[],5,FALSE)</f>
        <v>0.63</v>
      </c>
      <c r="Q701">
        <v>0</v>
      </c>
      <c r="R701">
        <v>0.7</v>
      </c>
      <c r="S701">
        <v>0.2</v>
      </c>
      <c r="T701" t="s">
        <v>1946</v>
      </c>
      <c r="U701" t="s">
        <v>943</v>
      </c>
      <c r="V701" t="s">
        <v>768</v>
      </c>
      <c r="W701" t="s">
        <v>777</v>
      </c>
      <c r="X701" s="70" t="str">
        <f>SpaceTypesTable[[#This Row],[Ventilation Standard]]&amp;SpaceTypesTable[[#This Row],[Ventilation Primary Space Type]]&amp;SpaceTypesTable[[#This Row],[Ventilation Secondary Space Type]]</f>
        <v>GGHC v2.2Health CarePatient Room</v>
      </c>
      <c r="Y701">
        <f>VLOOKUP(SpaceTypesTable[[#This Row],[Lookup]],VentilationStandardsTable[],6,FALSE)</f>
        <v>0.3</v>
      </c>
      <c r="Z701">
        <f>VLOOKUP(SpaceTypesTable[[#This Row],[Lookup]],VentilationStandardsTable[],5,FALSE)</f>
        <v>0</v>
      </c>
      <c r="AA701">
        <f>VLOOKUP(SpaceTypesTable[[#This Row],[Lookup]],VentilationStandardsTable[],7,FALSE)</f>
        <v>0</v>
      </c>
      <c r="AB701">
        <v>9.2899999999999991</v>
      </c>
      <c r="AC701" t="s">
        <v>1981</v>
      </c>
      <c r="AD701" t="s">
        <v>1988</v>
      </c>
      <c r="AE701">
        <v>5.9499999999999997E-2</v>
      </c>
      <c r="AF701" t="s">
        <v>2006</v>
      </c>
      <c r="AH701" t="s">
        <v>997</v>
      </c>
      <c r="AI701" t="s">
        <v>997</v>
      </c>
      <c r="AJ701" t="s">
        <v>997</v>
      </c>
      <c r="AL701">
        <v>1.46</v>
      </c>
      <c r="AM701">
        <v>0</v>
      </c>
      <c r="AN701">
        <v>0.5</v>
      </c>
      <c r="AO701">
        <v>0</v>
      </c>
      <c r="AP701" t="s">
        <v>1925</v>
      </c>
      <c r="AQ701" t="s">
        <v>2031</v>
      </c>
      <c r="AR701" t="s">
        <v>2045</v>
      </c>
      <c r="AS701">
        <v>1</v>
      </c>
      <c r="AT701">
        <f t="shared" si="63"/>
        <v>263.5</v>
      </c>
      <c r="AU701">
        <f>IF(SpaceTypesTable[[#This Row],[Peak Flow Rate (gal/h)]]=0,"",SpaceTypesTable[[#This Row],[Peak Flow Rate (gal/h)]]/SpaceTypesTable[[#This Row],[area (ft^2)]])</f>
        <v>3.7950664136622392E-3</v>
      </c>
      <c r="AV701">
        <v>43.3</v>
      </c>
      <c r="AW701">
        <v>0.2</v>
      </c>
      <c r="AX701">
        <v>0.05</v>
      </c>
      <c r="AY701" t="s">
        <v>2121</v>
      </c>
      <c r="BE701" t="str">
        <f t="shared" si="64"/>
        <v/>
      </c>
    </row>
    <row r="702" spans="1:57">
      <c r="A702" t="s">
        <v>117</v>
      </c>
      <c r="B702">
        <v>92</v>
      </c>
      <c r="C702" t="s">
        <v>2146</v>
      </c>
      <c r="D702" t="s">
        <v>792</v>
      </c>
      <c r="E702" t="s">
        <v>793</v>
      </c>
      <c r="F702" t="s">
        <v>823</v>
      </c>
      <c r="G702" t="s">
        <v>1028</v>
      </c>
      <c r="H702" t="s">
        <v>987</v>
      </c>
      <c r="I702" t="s">
        <v>767</v>
      </c>
      <c r="J702" t="s">
        <v>777</v>
      </c>
      <c r="K702" t="str">
        <f>SpaceTypesTable[[#This Row],[Lighting Standard]]&amp;SpaceTypesTable[[#This Row],[Lighting Primary Space Type]]&amp;SpaceTypesTable[[#This Row],[Lighting Secondary Space Type]]</f>
        <v>ASHRAE 189.1-2009HospitalPatient Room</v>
      </c>
      <c r="N702">
        <f>VLOOKUP(SpaceTypesTable[[#This Row],[LookupColumn]],InteriorLightingTable[],5,FALSE)</f>
        <v>0.63</v>
      </c>
      <c r="Q702">
        <v>0</v>
      </c>
      <c r="R702">
        <v>0.7</v>
      </c>
      <c r="S702">
        <v>0.2</v>
      </c>
      <c r="T702" t="s">
        <v>1946</v>
      </c>
      <c r="U702" t="s">
        <v>943</v>
      </c>
      <c r="V702" t="s">
        <v>768</v>
      </c>
      <c r="W702" t="s">
        <v>777</v>
      </c>
      <c r="X702" s="70" t="str">
        <f>SpaceTypesTable[[#This Row],[Ventilation Standard]]&amp;SpaceTypesTable[[#This Row],[Ventilation Primary Space Type]]&amp;SpaceTypesTable[[#This Row],[Ventilation Secondary Space Type]]</f>
        <v>GGHC v2.2Health CarePatient Room</v>
      </c>
      <c r="Y702">
        <f>VLOOKUP(SpaceTypesTable[[#This Row],[Lookup]],VentilationStandardsTable[],6,FALSE)</f>
        <v>0.3</v>
      </c>
      <c r="Z702">
        <f>VLOOKUP(SpaceTypesTable[[#This Row],[Lookup]],VentilationStandardsTable[],5,FALSE)</f>
        <v>0</v>
      </c>
      <c r="AA702">
        <f>VLOOKUP(SpaceTypesTable[[#This Row],[Lookup]],VentilationStandardsTable[],7,FALSE)</f>
        <v>0</v>
      </c>
      <c r="AB702">
        <v>9.2899999999999991</v>
      </c>
      <c r="AC702" t="s">
        <v>1981</v>
      </c>
      <c r="AD702" t="s">
        <v>1988</v>
      </c>
      <c r="AE702">
        <v>4.4600000000000001E-2</v>
      </c>
      <c r="AF702" t="s">
        <v>2006</v>
      </c>
      <c r="AH702" t="s">
        <v>997</v>
      </c>
      <c r="AI702" t="s">
        <v>997</v>
      </c>
      <c r="AJ702" t="s">
        <v>997</v>
      </c>
      <c r="AL702">
        <v>1.46</v>
      </c>
      <c r="AM702">
        <v>0</v>
      </c>
      <c r="AN702">
        <v>0.5</v>
      </c>
      <c r="AO702">
        <v>0</v>
      </c>
      <c r="AP702" t="s">
        <v>1925</v>
      </c>
      <c r="AQ702" t="s">
        <v>2031</v>
      </c>
      <c r="AR702" t="s">
        <v>2045</v>
      </c>
      <c r="AS702">
        <v>1</v>
      </c>
      <c r="AT702">
        <f t="shared" si="63"/>
        <v>263.5</v>
      </c>
      <c r="AU702">
        <f>IF(SpaceTypesTable[[#This Row],[Peak Flow Rate (gal/h)]]=0,"",SpaceTypesTable[[#This Row],[Peak Flow Rate (gal/h)]]/SpaceTypesTable[[#This Row],[area (ft^2)]])</f>
        <v>3.7950664136622392E-3</v>
      </c>
      <c r="AV702">
        <v>43.3</v>
      </c>
      <c r="AW702">
        <v>0.2</v>
      </c>
      <c r="AX702">
        <v>0.05</v>
      </c>
      <c r="AY702" t="s">
        <v>2121</v>
      </c>
      <c r="BE702" t="str">
        <f t="shared" si="64"/>
        <v/>
      </c>
    </row>
    <row r="703" spans="1:57">
      <c r="A703" t="s">
        <v>476</v>
      </c>
      <c r="B703">
        <v>32</v>
      </c>
      <c r="C703" t="s">
        <v>2143</v>
      </c>
      <c r="D703" t="s">
        <v>790</v>
      </c>
      <c r="E703" t="s">
        <v>793</v>
      </c>
      <c r="F703" t="s">
        <v>823</v>
      </c>
      <c r="G703" t="s">
        <v>1028</v>
      </c>
      <c r="K703" t="str">
        <f>SpaceTypesTable[[#This Row],[Lighting Standard]]&amp;SpaceTypesTable[[#This Row],[Lighting Primary Space Type]]&amp;SpaceTypesTable[[#This Row],[Lighting Secondary Space Type]]</f>
        <v/>
      </c>
      <c r="N703">
        <v>1.4</v>
      </c>
      <c r="Q703">
        <v>0</v>
      </c>
      <c r="R703">
        <v>0.7</v>
      </c>
      <c r="S703">
        <v>0.2</v>
      </c>
      <c r="T703" t="s">
        <v>1946</v>
      </c>
      <c r="U703" t="s">
        <v>943</v>
      </c>
      <c r="V703" t="s">
        <v>768</v>
      </c>
      <c r="W703" t="s">
        <v>777</v>
      </c>
      <c r="X703" s="70" t="str">
        <f>SpaceTypesTable[[#This Row],[Ventilation Standard]]&amp;SpaceTypesTable[[#This Row],[Ventilation Primary Space Type]]&amp;SpaceTypesTable[[#This Row],[Ventilation Secondary Space Type]]</f>
        <v>GGHC v2.2Health CarePatient Room</v>
      </c>
      <c r="Y703">
        <f>VLOOKUP(SpaceTypesTable[[#This Row],[Lookup]],VentilationStandardsTable[],6,FALSE)</f>
        <v>0.3</v>
      </c>
      <c r="Z703">
        <f>VLOOKUP(SpaceTypesTable[[#This Row],[Lookup]],VentilationStandardsTable[],5,FALSE)</f>
        <v>0</v>
      </c>
      <c r="AA703">
        <f>VLOOKUP(SpaceTypesTable[[#This Row],[Lookup]],VentilationStandardsTable[],7,FALSE)</f>
        <v>0</v>
      </c>
      <c r="AB703">
        <v>9.2899999999999991</v>
      </c>
      <c r="AC703" t="s">
        <v>1981</v>
      </c>
      <c r="AD703" t="s">
        <v>1988</v>
      </c>
      <c r="AE703">
        <v>0.22320000000000001</v>
      </c>
      <c r="AF703" t="s">
        <v>2006</v>
      </c>
      <c r="AH703" t="s">
        <v>997</v>
      </c>
      <c r="AI703" t="s">
        <v>997</v>
      </c>
      <c r="AJ703" t="s">
        <v>997</v>
      </c>
      <c r="AL703">
        <v>2</v>
      </c>
      <c r="AM703">
        <v>0</v>
      </c>
      <c r="AN703">
        <v>0.5</v>
      </c>
      <c r="AO703">
        <v>0</v>
      </c>
      <c r="AP703" t="s">
        <v>1925</v>
      </c>
      <c r="AQ703" t="s">
        <v>2031</v>
      </c>
      <c r="AR703" t="s">
        <v>2045</v>
      </c>
      <c r="AS703">
        <v>1</v>
      </c>
      <c r="AT703">
        <f t="shared" si="63"/>
        <v>263.5</v>
      </c>
      <c r="AU703">
        <f>IF(SpaceTypesTable[[#This Row],[Peak Flow Rate (gal/h)]]=0,"",SpaceTypesTable[[#This Row],[Peak Flow Rate (gal/h)]]/SpaceTypesTable[[#This Row],[area (ft^2)]])</f>
        <v>3.7950664136622392E-3</v>
      </c>
      <c r="AV703">
        <v>43.3</v>
      </c>
      <c r="AW703">
        <v>0.2</v>
      </c>
      <c r="AX703">
        <v>0.05</v>
      </c>
      <c r="AY703" t="s">
        <v>2121</v>
      </c>
      <c r="BE703" t="str">
        <f t="shared" si="64"/>
        <v/>
      </c>
    </row>
    <row r="704" spans="1:57">
      <c r="C704" t="s">
        <v>2147</v>
      </c>
      <c r="D704" t="s">
        <v>790</v>
      </c>
      <c r="E704" t="s">
        <v>793</v>
      </c>
      <c r="F704" t="s">
        <v>823</v>
      </c>
      <c r="G704" t="s">
        <v>1028</v>
      </c>
      <c r="H704" t="s">
        <v>746</v>
      </c>
      <c r="I704" t="s">
        <v>767</v>
      </c>
      <c r="J704" t="s">
        <v>777</v>
      </c>
      <c r="K704" t="str">
        <f>SpaceTypesTable[[#This Row],[Lighting Standard]]&amp;SpaceTypesTable[[#This Row],[Lighting Primary Space Type]]&amp;SpaceTypesTable[[#This Row],[Lighting Secondary Space Type]]</f>
        <v>ASHRAE 90.1-2007HospitalPatient Room</v>
      </c>
      <c r="N704">
        <f>VLOOKUP(SpaceTypesTable[[#This Row],[LookupColumn]],InteriorLightingTable[],5,FALSE)</f>
        <v>0.7</v>
      </c>
      <c r="Q704">
        <v>0</v>
      </c>
      <c r="R704">
        <v>0.7</v>
      </c>
      <c r="S704">
        <v>0.2</v>
      </c>
      <c r="T704" t="s">
        <v>1946</v>
      </c>
      <c r="U704" t="s">
        <v>943</v>
      </c>
      <c r="V704" t="s">
        <v>768</v>
      </c>
      <c r="W704" t="s">
        <v>777</v>
      </c>
      <c r="X704" s="70" t="str">
        <f>SpaceTypesTable[[#This Row],[Ventilation Standard]]&amp;SpaceTypesTable[[#This Row],[Ventilation Primary Space Type]]&amp;SpaceTypesTable[[#This Row],[Ventilation Secondary Space Type]]</f>
        <v>GGHC v2.2Health CarePatient Room</v>
      </c>
      <c r="Y704">
        <f>VLOOKUP(SpaceTypesTable[[#This Row],[Lookup]],VentilationStandardsTable[],6,FALSE)</f>
        <v>0.3</v>
      </c>
      <c r="Z704">
        <f>VLOOKUP(SpaceTypesTable[[#This Row],[Lookup]],VentilationStandardsTable[],5,FALSE)</f>
        <v>0</v>
      </c>
      <c r="AA704">
        <f>VLOOKUP(SpaceTypesTable[[#This Row],[Lookup]],VentilationStandardsTable[],7,FALSE)</f>
        <v>0</v>
      </c>
      <c r="AB704">
        <v>9.2899999999999991</v>
      </c>
      <c r="AC704" t="s">
        <v>1981</v>
      </c>
      <c r="AD704" t="s">
        <v>1988</v>
      </c>
      <c r="AE704">
        <v>4.4600000000000001E-2</v>
      </c>
      <c r="AF704" t="s">
        <v>2006</v>
      </c>
      <c r="AH704" t="s">
        <v>997</v>
      </c>
      <c r="AI704" t="s">
        <v>997</v>
      </c>
      <c r="AJ704" t="s">
        <v>997</v>
      </c>
      <c r="AL704">
        <v>1.46</v>
      </c>
      <c r="AM704">
        <v>0</v>
      </c>
      <c r="AN704">
        <v>0.5</v>
      </c>
      <c r="AO704">
        <v>0</v>
      </c>
      <c r="AP704" t="s">
        <v>1925</v>
      </c>
      <c r="AQ704" t="s">
        <v>2031</v>
      </c>
      <c r="AR704" t="s">
        <v>2045</v>
      </c>
      <c r="AS704">
        <v>1</v>
      </c>
      <c r="AT704">
        <f t="shared" si="63"/>
        <v>263.5</v>
      </c>
      <c r="AU704">
        <f>IF(SpaceTypesTable[[#This Row],[Peak Flow Rate (gal/h)]]=0,"",SpaceTypesTable[[#This Row],[Peak Flow Rate (gal/h)]]/SpaceTypesTable[[#This Row],[area (ft^2)]])</f>
        <v>3.7950664136622392E-3</v>
      </c>
      <c r="AV704">
        <v>43.3</v>
      </c>
      <c r="AW704">
        <v>0.2</v>
      </c>
      <c r="AX704">
        <v>0.05</v>
      </c>
      <c r="AY704" t="s">
        <v>2121</v>
      </c>
      <c r="BE704" t="str">
        <f t="shared" si="64"/>
        <v/>
      </c>
    </row>
    <row r="705" spans="1:57">
      <c r="C705" t="s">
        <v>2213</v>
      </c>
      <c r="D705" t="s">
        <v>790</v>
      </c>
      <c r="E705" t="s">
        <v>793</v>
      </c>
      <c r="F705" t="s">
        <v>823</v>
      </c>
      <c r="G705" t="s">
        <v>1028</v>
      </c>
      <c r="H705" t="s">
        <v>2195</v>
      </c>
      <c r="I705" t="s">
        <v>767</v>
      </c>
      <c r="J705" t="s">
        <v>777</v>
      </c>
      <c r="K705" t="str">
        <f>SpaceTypesTable[[#This Row],[Lighting Standard]]&amp;SpaceTypesTable[[#This Row],[Lighting Primary Space Type]]&amp;SpaceTypesTable[[#This Row],[Lighting Secondary Space Type]]</f>
        <v>ASHRAE 90.1-2010HospitalPatient Room</v>
      </c>
      <c r="N705">
        <f>VLOOKUP(SpaceTypesTable[[#This Row],[LookupColumn]],InteriorLightingTable[],5,FALSE)</f>
        <v>0.62</v>
      </c>
      <c r="Q705">
        <v>0</v>
      </c>
      <c r="R705">
        <v>0.7</v>
      </c>
      <c r="S705">
        <v>0.2</v>
      </c>
      <c r="T705" t="s">
        <v>1946</v>
      </c>
      <c r="U705" t="s">
        <v>943</v>
      </c>
      <c r="V705" t="s">
        <v>768</v>
      </c>
      <c r="W705" t="s">
        <v>777</v>
      </c>
      <c r="X705" s="70" t="str">
        <f>SpaceTypesTable[[#This Row],[Ventilation Standard]]&amp;SpaceTypesTable[[#This Row],[Ventilation Primary Space Type]]&amp;SpaceTypesTable[[#This Row],[Ventilation Secondary Space Type]]</f>
        <v>GGHC v2.2Health CarePatient Room</v>
      </c>
      <c r="Y705">
        <f>VLOOKUP(SpaceTypesTable[[#This Row],[Lookup]],VentilationStandardsTable[],6,FALSE)</f>
        <v>0.3</v>
      </c>
      <c r="Z705">
        <f>VLOOKUP(SpaceTypesTable[[#This Row],[Lookup]],VentilationStandardsTable[],5,FALSE)</f>
        <v>0</v>
      </c>
      <c r="AA705">
        <f>VLOOKUP(SpaceTypesTable[[#This Row],[Lookup]],VentilationStandardsTable[],7,FALSE)</f>
        <v>0</v>
      </c>
      <c r="AB705">
        <v>9.2899999999999991</v>
      </c>
      <c r="AC705" t="s">
        <v>1981</v>
      </c>
      <c r="AD705" t="s">
        <v>1988</v>
      </c>
      <c r="AE705">
        <v>4.4600000000000001E-2</v>
      </c>
      <c r="AF705" t="s">
        <v>2006</v>
      </c>
      <c r="AH705" t="s">
        <v>997</v>
      </c>
      <c r="AI705" t="s">
        <v>997</v>
      </c>
      <c r="AJ705" t="s">
        <v>997</v>
      </c>
      <c r="AL705">
        <v>1.46</v>
      </c>
      <c r="AM705">
        <v>0</v>
      </c>
      <c r="AN705">
        <v>0.5</v>
      </c>
      <c r="AO705">
        <v>0</v>
      </c>
      <c r="AP705" t="s">
        <v>1925</v>
      </c>
      <c r="AQ705" t="s">
        <v>2031</v>
      </c>
      <c r="AR705" t="s">
        <v>2045</v>
      </c>
      <c r="AS705">
        <v>1</v>
      </c>
      <c r="AT705">
        <v>263.5</v>
      </c>
      <c r="AU705">
        <v>3.7950664136622392E-3</v>
      </c>
      <c r="AV705">
        <v>43.3</v>
      </c>
      <c r="AW705">
        <v>0.2</v>
      </c>
      <c r="AX705">
        <v>0.05</v>
      </c>
      <c r="AY705" t="s">
        <v>2121</v>
      </c>
      <c r="BE705" t="s">
        <v>997</v>
      </c>
    </row>
    <row r="706" spans="1:57">
      <c r="C706" s="3" t="s">
        <v>2144</v>
      </c>
      <c r="D706" t="s">
        <v>790</v>
      </c>
      <c r="E706" t="s">
        <v>750</v>
      </c>
      <c r="F706" t="s">
        <v>1045</v>
      </c>
      <c r="G706" t="s">
        <v>1038</v>
      </c>
      <c r="N706">
        <v>1.55</v>
      </c>
      <c r="Q706">
        <v>0.4</v>
      </c>
      <c r="R706">
        <v>0.4</v>
      </c>
      <c r="S706">
        <v>0.2</v>
      </c>
      <c r="T706" t="s">
        <v>1046</v>
      </c>
      <c r="U706" t="s">
        <v>636</v>
      </c>
      <c r="V706" t="s">
        <v>569</v>
      </c>
      <c r="W706" t="s">
        <v>570</v>
      </c>
      <c r="X706" s="70" t="str">
        <f>SpaceTypesTable[[#This Row],[Ventilation Standard]]&amp;SpaceTypesTable[[#This Row],[Ventilation Primary Space Type]]&amp;SpaceTypesTable[[#This Row],[Ventilation Secondary Space Type]]</f>
        <v>ASHRAE 62.1-1999Public SpacesCorridors and utilities</v>
      </c>
      <c r="Y706">
        <f>VLOOKUP(SpaceTypesTable[[#This Row],[Lookup]],VentilationStandardsTable[],6,FALSE)</f>
        <v>0.05</v>
      </c>
      <c r="Z706">
        <f>VLOOKUP(SpaceTypesTable[[#This Row],[Lookup]],VentilationStandardsTable[],5,FALSE)</f>
        <v>0</v>
      </c>
      <c r="AA706">
        <f>VLOOKUP(SpaceTypesTable[[#This Row],[Lookup]],VentilationStandardsTable[],7,FALSE)</f>
        <v>0</v>
      </c>
      <c r="AB706">
        <v>10</v>
      </c>
      <c r="AC706" t="s">
        <v>1049</v>
      </c>
      <c r="AD706" t="s">
        <v>1047</v>
      </c>
      <c r="AE706">
        <v>0.22320000000000001</v>
      </c>
      <c r="AF706" t="s">
        <v>1050</v>
      </c>
      <c r="AL706">
        <v>5.4</v>
      </c>
      <c r="AM706">
        <v>0</v>
      </c>
      <c r="AN706">
        <v>0.5</v>
      </c>
      <c r="AO706">
        <v>0</v>
      </c>
      <c r="AP706" t="s">
        <v>1051</v>
      </c>
      <c r="AQ706" t="s">
        <v>2028</v>
      </c>
      <c r="AR706" t="s">
        <v>2042</v>
      </c>
      <c r="AU706" t="str">
        <f>IF(SpaceTypesTable[[#This Row],[Peak Flow Rate (gal/h)]]=0,"",SpaceTypesTable[[#This Row],[Peak Flow Rate (gal/h)]]/SpaceTypesTable[[#This Row],[area (ft^2)]])</f>
        <v/>
      </c>
    </row>
    <row r="707" spans="1:57">
      <c r="C707" t="s">
        <v>2145</v>
      </c>
      <c r="D707" t="s">
        <v>790</v>
      </c>
      <c r="E707" t="s">
        <v>750</v>
      </c>
      <c r="F707" t="s">
        <v>1045</v>
      </c>
      <c r="G707" t="s">
        <v>1038</v>
      </c>
      <c r="H707" t="s">
        <v>745</v>
      </c>
      <c r="I707" t="s">
        <v>882</v>
      </c>
      <c r="J707" t="s">
        <v>751</v>
      </c>
      <c r="K707" t="str">
        <f>SpaceTypesTable[[#This Row],[Lighting Standard]]&amp;SpaceTypesTable[[#This Row],[Lighting Primary Space Type]]&amp;SpaceTypesTable[[#This Row],[Lighting Secondary Space Type]]</f>
        <v>ASHRAE 90.1-2004Office-EnclosedGeneral</v>
      </c>
      <c r="N707">
        <f>VLOOKUP(SpaceTypesTable[[#This Row],[LookupColumn]],InteriorLightingTable[],5,FALSE)</f>
        <v>1.1000000000000001</v>
      </c>
      <c r="Q707">
        <v>0.4</v>
      </c>
      <c r="R707">
        <v>0.4</v>
      </c>
      <c r="S707">
        <v>0.2</v>
      </c>
      <c r="T707" t="s">
        <v>1046</v>
      </c>
      <c r="U707" t="s">
        <v>636</v>
      </c>
      <c r="V707" t="s">
        <v>569</v>
      </c>
      <c r="W707" t="s">
        <v>570</v>
      </c>
      <c r="X707" s="70" t="str">
        <f>SpaceTypesTable[[#This Row],[Ventilation Standard]]&amp;SpaceTypesTable[[#This Row],[Ventilation Primary Space Type]]&amp;SpaceTypesTable[[#This Row],[Ventilation Secondary Space Type]]</f>
        <v>ASHRAE 62.1-1999Public SpacesCorridors and utilities</v>
      </c>
      <c r="Y707">
        <f>VLOOKUP(SpaceTypesTable[[#This Row],[Lookup]],VentilationStandardsTable[],6,FALSE)</f>
        <v>0.05</v>
      </c>
      <c r="Z707">
        <f>VLOOKUP(SpaceTypesTable[[#This Row],[Lookup]],VentilationStandardsTable[],5,FALSE)</f>
        <v>0</v>
      </c>
      <c r="AA707">
        <f>VLOOKUP(SpaceTypesTable[[#This Row],[Lookup]],VentilationStandardsTable[],7,FALSE)</f>
        <v>0</v>
      </c>
      <c r="AB707">
        <v>10</v>
      </c>
      <c r="AC707" t="s">
        <v>1049</v>
      </c>
      <c r="AD707" t="s">
        <v>1047</v>
      </c>
      <c r="AE707">
        <v>5.9499999999999997E-2</v>
      </c>
      <c r="AF707" t="s">
        <v>1050</v>
      </c>
      <c r="AL707">
        <v>5.4</v>
      </c>
      <c r="AM707">
        <v>0</v>
      </c>
      <c r="AN707">
        <v>0.5</v>
      </c>
      <c r="AO707">
        <v>0</v>
      </c>
      <c r="AP707" t="s">
        <v>1051</v>
      </c>
      <c r="AQ707" t="s">
        <v>2028</v>
      </c>
      <c r="AR707" t="s">
        <v>2042</v>
      </c>
      <c r="AU707" t="str">
        <f>IF(SpaceTypesTable[[#This Row],[Peak Flow Rate (gal/h)]]=0,"",SpaceTypesTable[[#This Row],[Peak Flow Rate (gal/h)]]/SpaceTypesTable[[#This Row],[area (ft^2)]])</f>
        <v/>
      </c>
    </row>
    <row r="708" spans="1:57">
      <c r="C708" s="3" t="s">
        <v>2146</v>
      </c>
      <c r="D708" t="s">
        <v>791</v>
      </c>
      <c r="E708" t="s">
        <v>750</v>
      </c>
      <c r="F708" t="s">
        <v>1045</v>
      </c>
      <c r="G708" t="s">
        <v>1038</v>
      </c>
      <c r="H708" t="s">
        <v>987</v>
      </c>
      <c r="I708" t="s">
        <v>882</v>
      </c>
      <c r="J708" t="s">
        <v>751</v>
      </c>
      <c r="K708" t="str">
        <f>SpaceTypesTable[[#This Row],[Lighting Standard]]&amp;SpaceTypesTable[[#This Row],[Lighting Primary Space Type]]&amp;SpaceTypesTable[[#This Row],[Lighting Secondary Space Type]]</f>
        <v>ASHRAE 189.1-2009Office-EnclosedGeneral</v>
      </c>
      <c r="N708">
        <f>VLOOKUP(SpaceTypesTable[[#This Row],[LookupColumn]],InteriorLightingTable[],5,FALSE)</f>
        <v>0.9900000000000001</v>
      </c>
      <c r="Q708">
        <v>0.4</v>
      </c>
      <c r="R708">
        <v>0.4</v>
      </c>
      <c r="S708">
        <v>0.2</v>
      </c>
      <c r="T708" t="s">
        <v>1046</v>
      </c>
      <c r="U708" t="s">
        <v>636</v>
      </c>
      <c r="V708" t="s">
        <v>569</v>
      </c>
      <c r="W708" t="s">
        <v>570</v>
      </c>
      <c r="X708" s="70" t="str">
        <f>SpaceTypesTable[[#This Row],[Ventilation Standard]]&amp;SpaceTypesTable[[#This Row],[Ventilation Primary Space Type]]&amp;SpaceTypesTable[[#This Row],[Ventilation Secondary Space Type]]</f>
        <v>ASHRAE 62.1-1999Public SpacesCorridors and utilities</v>
      </c>
      <c r="Y708">
        <f>VLOOKUP(SpaceTypesTable[[#This Row],[Lookup]],VentilationStandardsTable[],6,FALSE)</f>
        <v>0.05</v>
      </c>
      <c r="Z708">
        <f>VLOOKUP(SpaceTypesTable[[#This Row],[Lookup]],VentilationStandardsTable[],5,FALSE)</f>
        <v>0</v>
      </c>
      <c r="AA708">
        <f>VLOOKUP(SpaceTypesTable[[#This Row],[Lookup]],VentilationStandardsTable[],7,FALSE)</f>
        <v>0</v>
      </c>
      <c r="AB708">
        <v>10</v>
      </c>
      <c r="AC708" t="s">
        <v>1049</v>
      </c>
      <c r="AD708" t="s">
        <v>1047</v>
      </c>
      <c r="AE708">
        <v>5.9499999999999997E-2</v>
      </c>
      <c r="AF708" t="s">
        <v>1050</v>
      </c>
      <c r="AL708">
        <v>2.79</v>
      </c>
      <c r="AM708">
        <v>0</v>
      </c>
      <c r="AN708">
        <v>0.5</v>
      </c>
      <c r="AO708">
        <v>0</v>
      </c>
      <c r="AP708" t="s">
        <v>1051</v>
      </c>
      <c r="AQ708" t="s">
        <v>2028</v>
      </c>
      <c r="AR708" t="s">
        <v>2042</v>
      </c>
      <c r="AU708" t="str">
        <f>IF(SpaceTypesTable[[#This Row],[Peak Flow Rate (gal/h)]]=0,"",SpaceTypesTable[[#This Row],[Peak Flow Rate (gal/h)]]/SpaceTypesTable[[#This Row],[area (ft^2)]])</f>
        <v/>
      </c>
    </row>
    <row r="709" spans="1:57">
      <c r="C709" s="3" t="s">
        <v>2146</v>
      </c>
      <c r="D709" t="s">
        <v>792</v>
      </c>
      <c r="E709" t="s">
        <v>750</v>
      </c>
      <c r="F709" t="s">
        <v>1045</v>
      </c>
      <c r="G709" t="s">
        <v>1038</v>
      </c>
      <c r="H709" t="s">
        <v>987</v>
      </c>
      <c r="I709" t="s">
        <v>882</v>
      </c>
      <c r="J709" t="s">
        <v>751</v>
      </c>
      <c r="K709" t="str">
        <f>SpaceTypesTable[[#This Row],[Lighting Standard]]&amp;SpaceTypesTable[[#This Row],[Lighting Primary Space Type]]&amp;SpaceTypesTable[[#This Row],[Lighting Secondary Space Type]]</f>
        <v>ASHRAE 189.1-2009Office-EnclosedGeneral</v>
      </c>
      <c r="N709">
        <f>VLOOKUP(SpaceTypesTable[[#This Row],[LookupColumn]],InteriorLightingTable[],5,FALSE)</f>
        <v>0.9900000000000001</v>
      </c>
      <c r="Q709">
        <v>0.4</v>
      </c>
      <c r="R709">
        <v>0.4</v>
      </c>
      <c r="S709">
        <v>0.2</v>
      </c>
      <c r="T709" t="s">
        <v>1046</v>
      </c>
      <c r="U709" t="s">
        <v>636</v>
      </c>
      <c r="V709" t="s">
        <v>569</v>
      </c>
      <c r="W709" t="s">
        <v>570</v>
      </c>
      <c r="X709" s="70" t="str">
        <f>SpaceTypesTable[[#This Row],[Ventilation Standard]]&amp;SpaceTypesTable[[#This Row],[Ventilation Primary Space Type]]&amp;SpaceTypesTable[[#This Row],[Ventilation Secondary Space Type]]</f>
        <v>ASHRAE 62.1-1999Public SpacesCorridors and utilities</v>
      </c>
      <c r="Y709">
        <f>VLOOKUP(SpaceTypesTable[[#This Row],[Lookup]],VentilationStandardsTable[],6,FALSE)</f>
        <v>0.05</v>
      </c>
      <c r="Z709">
        <f>VLOOKUP(SpaceTypesTable[[#This Row],[Lookup]],VentilationStandardsTable[],5,FALSE)</f>
        <v>0</v>
      </c>
      <c r="AA709">
        <f>VLOOKUP(SpaceTypesTable[[#This Row],[Lookup]],VentilationStandardsTable[],7,FALSE)</f>
        <v>0</v>
      </c>
      <c r="AB709">
        <v>10</v>
      </c>
      <c r="AC709" t="s">
        <v>1049</v>
      </c>
      <c r="AD709" t="s">
        <v>1047</v>
      </c>
      <c r="AE709">
        <v>4.4600000000000001E-2</v>
      </c>
      <c r="AF709" t="s">
        <v>1050</v>
      </c>
      <c r="AL709">
        <v>2.79</v>
      </c>
      <c r="AM709">
        <v>0</v>
      </c>
      <c r="AN709">
        <v>0.5</v>
      </c>
      <c r="AO709">
        <v>0</v>
      </c>
      <c r="AP709" t="s">
        <v>1051</v>
      </c>
      <c r="AQ709" t="s">
        <v>2028</v>
      </c>
      <c r="AR709" t="s">
        <v>2042</v>
      </c>
      <c r="AU709" t="str">
        <f>IF(SpaceTypesTable[[#This Row],[Peak Flow Rate (gal/h)]]=0,"",SpaceTypesTable[[#This Row],[Peak Flow Rate (gal/h)]]/SpaceTypesTable[[#This Row],[area (ft^2)]])</f>
        <v/>
      </c>
    </row>
    <row r="710" spans="1:57">
      <c r="C710" s="46" t="s">
        <v>2143</v>
      </c>
      <c r="D710" t="s">
        <v>790</v>
      </c>
      <c r="E710" t="s">
        <v>750</v>
      </c>
      <c r="F710" t="s">
        <v>1045</v>
      </c>
      <c r="G710" t="s">
        <v>1038</v>
      </c>
      <c r="N710">
        <v>1.881</v>
      </c>
      <c r="Q710">
        <v>0.4</v>
      </c>
      <c r="R710">
        <v>0.4</v>
      </c>
      <c r="S710">
        <v>0.2</v>
      </c>
      <c r="T710" t="s">
        <v>1046</v>
      </c>
      <c r="U710" t="s">
        <v>636</v>
      </c>
      <c r="V710" t="s">
        <v>569</v>
      </c>
      <c r="W710" t="s">
        <v>570</v>
      </c>
      <c r="X710" s="70" t="str">
        <f>SpaceTypesTable[[#This Row],[Ventilation Standard]]&amp;SpaceTypesTable[[#This Row],[Ventilation Primary Space Type]]&amp;SpaceTypesTable[[#This Row],[Ventilation Secondary Space Type]]</f>
        <v>ASHRAE 62.1-1999Public SpacesCorridors and utilities</v>
      </c>
      <c r="Y710">
        <f>VLOOKUP(SpaceTypesTable[[#This Row],[Lookup]],VentilationStandardsTable[],6,FALSE)</f>
        <v>0.05</v>
      </c>
      <c r="Z710">
        <f>VLOOKUP(SpaceTypesTable[[#This Row],[Lookup]],VentilationStandardsTable[],5,FALSE)</f>
        <v>0</v>
      </c>
      <c r="AA710">
        <f>VLOOKUP(SpaceTypesTable[[#This Row],[Lookup]],VentilationStandardsTable[],7,FALSE)</f>
        <v>0</v>
      </c>
      <c r="AB710">
        <v>10</v>
      </c>
      <c r="AC710" t="s">
        <v>1049</v>
      </c>
      <c r="AD710" t="s">
        <v>1047</v>
      </c>
      <c r="AE710">
        <v>0.22320000000000001</v>
      </c>
      <c r="AF710" t="s">
        <v>1050</v>
      </c>
      <c r="AL710">
        <v>5.4</v>
      </c>
      <c r="AM710">
        <v>0</v>
      </c>
      <c r="AN710">
        <v>0.5</v>
      </c>
      <c r="AO710">
        <v>0</v>
      </c>
      <c r="AP710" t="s">
        <v>1051</v>
      </c>
      <c r="AQ710" t="s">
        <v>2028</v>
      </c>
      <c r="AR710" t="s">
        <v>2042</v>
      </c>
      <c r="AU710" t="str">
        <f>IF(SpaceTypesTable[[#This Row],[Peak Flow Rate (gal/h)]]=0,"",SpaceTypesTable[[#This Row],[Peak Flow Rate (gal/h)]]/SpaceTypesTable[[#This Row],[area (ft^2)]])</f>
        <v/>
      </c>
    </row>
    <row r="711" spans="1:57">
      <c r="C711" t="s">
        <v>2147</v>
      </c>
      <c r="D711" t="s">
        <v>790</v>
      </c>
      <c r="E711" t="s">
        <v>750</v>
      </c>
      <c r="F711" t="s">
        <v>1045</v>
      </c>
      <c r="G711" t="s">
        <v>1038</v>
      </c>
      <c r="H711" t="s">
        <v>746</v>
      </c>
      <c r="I711" t="s">
        <v>882</v>
      </c>
      <c r="J711" t="s">
        <v>751</v>
      </c>
      <c r="K711" t="str">
        <f>SpaceTypesTable[[#This Row],[Lighting Standard]]&amp;SpaceTypesTable[[#This Row],[Lighting Primary Space Type]]&amp;SpaceTypesTable[[#This Row],[Lighting Secondary Space Type]]</f>
        <v>ASHRAE 90.1-2007Office-EnclosedGeneral</v>
      </c>
      <c r="N711">
        <f>VLOOKUP(SpaceTypesTable[[#This Row],[LookupColumn]],InteriorLightingTable[],5,FALSE)</f>
        <v>1.1000000000000001</v>
      </c>
      <c r="Q711">
        <v>0.4</v>
      </c>
      <c r="R711">
        <v>0.4</v>
      </c>
      <c r="S711">
        <v>0.2</v>
      </c>
      <c r="T711" t="s">
        <v>1046</v>
      </c>
      <c r="U711" t="s">
        <v>637</v>
      </c>
      <c r="V711" t="s">
        <v>751</v>
      </c>
      <c r="W711" t="s">
        <v>624</v>
      </c>
      <c r="X711" s="70" t="str">
        <f>SpaceTypesTable[[#This Row],[Ventilation Standard]]&amp;SpaceTypesTable[[#This Row],[Ventilation Primary Space Type]]&amp;SpaceTypesTable[[#This Row],[Ventilation Secondary Space Type]]</f>
        <v>ASHRAE 62.1-2004GeneralCorridors</v>
      </c>
      <c r="Y711">
        <f>VLOOKUP(SpaceTypesTable[[#This Row],[Lookup]],VentilationStandardsTable[],6,FALSE)</f>
        <v>0.06</v>
      </c>
      <c r="Z711">
        <f>VLOOKUP(SpaceTypesTable[[#This Row],[Lookup]],VentilationStandardsTable[],5,FALSE)</f>
        <v>0</v>
      </c>
      <c r="AA711">
        <f>VLOOKUP(SpaceTypesTable[[#This Row],[Lookup]],VentilationStandardsTable[],7,FALSE)</f>
        <v>0</v>
      </c>
      <c r="AB711">
        <v>10</v>
      </c>
      <c r="AC711" t="s">
        <v>1983</v>
      </c>
      <c r="AD711" t="s">
        <v>1986</v>
      </c>
      <c r="AE711">
        <v>4.4600000000000001E-2</v>
      </c>
      <c r="AF711" t="s">
        <v>2003</v>
      </c>
      <c r="AL711">
        <v>2.79</v>
      </c>
      <c r="AM711">
        <v>0</v>
      </c>
      <c r="AN711">
        <v>0.5</v>
      </c>
      <c r="AO711">
        <v>0</v>
      </c>
      <c r="AP711" t="s">
        <v>2061</v>
      </c>
      <c r="AQ711" t="s">
        <v>2028</v>
      </c>
      <c r="AR711" t="s">
        <v>2042</v>
      </c>
      <c r="AU711" t="str">
        <f>IF(SpaceTypesTable[[#This Row],[Peak Flow Rate (gal/h)]]=0,"",SpaceTypesTable[[#This Row],[Peak Flow Rate (gal/h)]]/SpaceTypesTable[[#This Row],[area (ft^2)]])</f>
        <v/>
      </c>
    </row>
    <row r="712" spans="1:57">
      <c r="C712" t="s">
        <v>2213</v>
      </c>
      <c r="D712" t="s">
        <v>790</v>
      </c>
      <c r="E712" t="s">
        <v>750</v>
      </c>
      <c r="F712" t="s">
        <v>1045</v>
      </c>
      <c r="G712" t="s">
        <v>1038</v>
      </c>
      <c r="H712" t="s">
        <v>2195</v>
      </c>
      <c r="I712" t="s">
        <v>882</v>
      </c>
      <c r="J712" t="s">
        <v>751</v>
      </c>
      <c r="K712" t="str">
        <f>SpaceTypesTable[[#This Row],[Lighting Standard]]&amp;SpaceTypesTable[[#This Row],[Lighting Primary Space Type]]&amp;SpaceTypesTable[[#This Row],[Lighting Secondary Space Type]]</f>
        <v>ASHRAE 90.1-2010Office-EnclosedGeneral</v>
      </c>
      <c r="N712">
        <f>VLOOKUP(SpaceTypesTable[[#This Row],[LookupColumn]],InteriorLightingTable[],5,FALSE)</f>
        <v>1.1100000000000001</v>
      </c>
      <c r="Q712">
        <v>0.4</v>
      </c>
      <c r="R712">
        <v>0.4</v>
      </c>
      <c r="S712">
        <v>0.2</v>
      </c>
      <c r="T712" t="s">
        <v>1046</v>
      </c>
      <c r="U712" t="s">
        <v>638</v>
      </c>
      <c r="V712" t="s">
        <v>751</v>
      </c>
      <c r="W712" t="s">
        <v>624</v>
      </c>
      <c r="X712" s="70" t="str">
        <f>SpaceTypesTable[[#This Row],[Ventilation Standard]]&amp;SpaceTypesTable[[#This Row],[Ventilation Primary Space Type]]&amp;SpaceTypesTable[[#This Row],[Ventilation Secondary Space Type]]</f>
        <v>ASHRAE 62.1-2007GeneralCorridors</v>
      </c>
      <c r="Y712">
        <f>VLOOKUP(SpaceTypesTable[[#This Row],[Lookup]],VentilationStandardsTable[],6,FALSE)</f>
        <v>0.06</v>
      </c>
      <c r="Z712">
        <f>VLOOKUP(SpaceTypesTable[[#This Row],[Lookup]],VentilationStandardsTable[],5,FALSE)</f>
        <v>0</v>
      </c>
      <c r="AA712">
        <f>VLOOKUP(SpaceTypesTable[[#This Row],[Lookup]],VentilationStandardsTable[],7,FALSE)</f>
        <v>0</v>
      </c>
      <c r="AB712">
        <v>10</v>
      </c>
      <c r="AC712" t="s">
        <v>1983</v>
      </c>
      <c r="AD712" t="s">
        <v>1986</v>
      </c>
      <c r="AE712">
        <v>4.4600000000000001E-2</v>
      </c>
      <c r="AF712" t="s">
        <v>2003</v>
      </c>
      <c r="AL712">
        <v>2.79</v>
      </c>
      <c r="AM712">
        <v>0</v>
      </c>
      <c r="AN712">
        <v>0.5</v>
      </c>
      <c r="AO712">
        <v>0</v>
      </c>
      <c r="AP712" t="s">
        <v>2061</v>
      </c>
      <c r="AQ712" t="s">
        <v>2028</v>
      </c>
      <c r="AR712" t="s">
        <v>2042</v>
      </c>
      <c r="AU712" t="s">
        <v>997</v>
      </c>
    </row>
    <row r="713" spans="1:57">
      <c r="A713" t="s">
        <v>516</v>
      </c>
      <c r="B713">
        <v>215</v>
      </c>
      <c r="C713" t="s">
        <v>2144</v>
      </c>
      <c r="D713" t="s">
        <v>790</v>
      </c>
      <c r="E713" t="s">
        <v>793</v>
      </c>
      <c r="F713" t="s">
        <v>827</v>
      </c>
      <c r="G713" t="s">
        <v>1028</v>
      </c>
      <c r="K713" t="str">
        <f>SpaceTypesTable[[#This Row],[Lighting Standard]]&amp;SpaceTypesTable[[#This Row],[Lighting Primary Space Type]]&amp;SpaceTypesTable[[#This Row],[Lighting Secondary Space Type]]</f>
        <v/>
      </c>
      <c r="N713">
        <v>1.6</v>
      </c>
      <c r="Q713">
        <v>0</v>
      </c>
      <c r="R713">
        <v>0.7</v>
      </c>
      <c r="S713">
        <v>0.2</v>
      </c>
      <c r="T713" t="s">
        <v>1946</v>
      </c>
      <c r="U713" t="s">
        <v>947</v>
      </c>
      <c r="V713" t="s">
        <v>948</v>
      </c>
      <c r="W713" t="s">
        <v>949</v>
      </c>
      <c r="X713" s="70" t="str">
        <f>SpaceTypesTable[[#This Row],[Ventilation Standard]]&amp;SpaceTypesTable[[#This Row],[Ventilation Primary Space Type]]&amp;SpaceTypesTable[[#This Row],[Ventilation Secondary Space Type]]</f>
        <v>AIA 2001Surgery and Critical CareOperating/Surgical Cystoscopic Rooms</v>
      </c>
      <c r="Y713">
        <f>VLOOKUP(SpaceTypesTable[[#This Row],[Lookup]],VentilationStandardsTable[],6,FALSE)</f>
        <v>0</v>
      </c>
      <c r="Z713">
        <f>VLOOKUP(SpaceTypesTable[[#This Row],[Lookup]],VentilationStandardsTable[],5,FALSE)</f>
        <v>0</v>
      </c>
      <c r="AA713">
        <f>VLOOKUP(SpaceTypesTable[[#This Row],[Lookup]],VentilationStandardsTable[],7,FALSE)</f>
        <v>3</v>
      </c>
      <c r="AB713">
        <v>18.579999999999998</v>
      </c>
      <c r="AC713" t="s">
        <v>1981</v>
      </c>
      <c r="AD713" t="s">
        <v>1988</v>
      </c>
      <c r="AE713">
        <v>0.22320000000000001</v>
      </c>
      <c r="AF713" t="s">
        <v>2006</v>
      </c>
      <c r="AH713" t="s">
        <v>997</v>
      </c>
      <c r="AI713" t="s">
        <v>997</v>
      </c>
      <c r="AJ713" t="s">
        <v>997</v>
      </c>
      <c r="AL713">
        <v>3</v>
      </c>
      <c r="AM713">
        <v>0</v>
      </c>
      <c r="AN713">
        <v>0.5</v>
      </c>
      <c r="AO713">
        <v>0</v>
      </c>
      <c r="AP713" t="s">
        <v>1925</v>
      </c>
      <c r="AQ713" t="s">
        <v>2031</v>
      </c>
      <c r="AR713" t="s">
        <v>2045</v>
      </c>
      <c r="AS713">
        <v>1</v>
      </c>
      <c r="AT713">
        <v>285</v>
      </c>
      <c r="AU713">
        <f>IF(SpaceTypesTable[[#This Row],[Peak Flow Rate (gal/h)]]=0,"",SpaceTypesTable[[#This Row],[Peak Flow Rate (gal/h)]]/SpaceTypesTable[[#This Row],[area (ft^2)]])</f>
        <v>3.5087719298245615E-3</v>
      </c>
      <c r="AV713">
        <v>43.3</v>
      </c>
      <c r="AW713">
        <v>0.2</v>
      </c>
      <c r="AX713">
        <v>0.05</v>
      </c>
      <c r="AY713" t="s">
        <v>2121</v>
      </c>
      <c r="BE713" t="str">
        <f t="shared" ref="BE713:BE718" si="65">IF(ISBLANK(BD713),"",BD713/(BA713/AZ713))</f>
        <v/>
      </c>
    </row>
    <row r="714" spans="1:57">
      <c r="A714" t="s">
        <v>102</v>
      </c>
      <c r="B714">
        <v>104</v>
      </c>
      <c r="C714" t="s">
        <v>2145</v>
      </c>
      <c r="D714" t="s">
        <v>790</v>
      </c>
      <c r="E714" t="s">
        <v>793</v>
      </c>
      <c r="F714" t="s">
        <v>827</v>
      </c>
      <c r="G714" t="s">
        <v>1028</v>
      </c>
      <c r="H714" t="s">
        <v>745</v>
      </c>
      <c r="I714" t="s">
        <v>767</v>
      </c>
      <c r="J714" t="s">
        <v>875</v>
      </c>
      <c r="K714" t="str">
        <f>SpaceTypesTable[[#This Row],[Lighting Standard]]&amp;SpaceTypesTable[[#This Row],[Lighting Primary Space Type]]&amp;SpaceTypesTable[[#This Row],[Lighting Secondary Space Type]]</f>
        <v>ASHRAE 90.1-2004HospitalEmergency</v>
      </c>
      <c r="N714">
        <f>VLOOKUP(SpaceTypesTable[[#This Row],[LookupColumn]],InteriorLightingTable[],5,FALSE)</f>
        <v>2.7</v>
      </c>
      <c r="Q714">
        <v>0</v>
      </c>
      <c r="R714">
        <v>0.7</v>
      </c>
      <c r="S714">
        <v>0.2</v>
      </c>
      <c r="T714" t="s">
        <v>1946</v>
      </c>
      <c r="U714" t="s">
        <v>947</v>
      </c>
      <c r="V714" t="s">
        <v>948</v>
      </c>
      <c r="W714" t="s">
        <v>949</v>
      </c>
      <c r="X714" s="70" t="str">
        <f>SpaceTypesTable[[#This Row],[Ventilation Standard]]&amp;SpaceTypesTable[[#This Row],[Ventilation Primary Space Type]]&amp;SpaceTypesTable[[#This Row],[Ventilation Secondary Space Type]]</f>
        <v>AIA 2001Surgery and Critical CareOperating/Surgical Cystoscopic Rooms</v>
      </c>
      <c r="Y714">
        <f>VLOOKUP(SpaceTypesTable[[#This Row],[Lookup]],VentilationStandardsTable[],6,FALSE)</f>
        <v>0</v>
      </c>
      <c r="Z714">
        <f>VLOOKUP(SpaceTypesTable[[#This Row],[Lookup]],VentilationStandardsTable[],5,FALSE)</f>
        <v>0</v>
      </c>
      <c r="AA714">
        <f>VLOOKUP(SpaceTypesTable[[#This Row],[Lookup]],VentilationStandardsTable[],7,FALSE)</f>
        <v>3</v>
      </c>
      <c r="AB714">
        <v>18.579999999999998</v>
      </c>
      <c r="AC714" t="s">
        <v>1981</v>
      </c>
      <c r="AD714" t="s">
        <v>1988</v>
      </c>
      <c r="AE714">
        <v>5.9499999999999997E-2</v>
      </c>
      <c r="AF714" t="s">
        <v>2006</v>
      </c>
      <c r="AH714" t="s">
        <v>997</v>
      </c>
      <c r="AI714" t="s">
        <v>997</v>
      </c>
      <c r="AJ714" t="s">
        <v>997</v>
      </c>
      <c r="AL714">
        <v>3.0000000000000004</v>
      </c>
      <c r="AM714">
        <v>0</v>
      </c>
      <c r="AN714">
        <v>0.5</v>
      </c>
      <c r="AO714">
        <v>0</v>
      </c>
      <c r="AP714" t="s">
        <v>1925</v>
      </c>
      <c r="AQ714" t="s">
        <v>2031</v>
      </c>
      <c r="AR714" t="s">
        <v>2045</v>
      </c>
      <c r="AS714">
        <v>1</v>
      </c>
      <c r="AT714">
        <v>285</v>
      </c>
      <c r="AU714">
        <f>IF(SpaceTypesTable[[#This Row],[Peak Flow Rate (gal/h)]]=0,"",SpaceTypesTable[[#This Row],[Peak Flow Rate (gal/h)]]/SpaceTypesTable[[#This Row],[area (ft^2)]])</f>
        <v>3.5087719298245615E-3</v>
      </c>
      <c r="AV714">
        <v>43.3</v>
      </c>
      <c r="AW714">
        <v>0.2</v>
      </c>
      <c r="AX714">
        <v>0.05</v>
      </c>
      <c r="AY714" t="s">
        <v>2121</v>
      </c>
      <c r="BE714" t="str">
        <f t="shared" si="65"/>
        <v/>
      </c>
    </row>
    <row r="715" spans="1:57">
      <c r="A715" t="s">
        <v>321</v>
      </c>
      <c r="B715">
        <v>46</v>
      </c>
      <c r="C715" t="s">
        <v>2146</v>
      </c>
      <c r="D715" t="s">
        <v>791</v>
      </c>
      <c r="E715" t="s">
        <v>793</v>
      </c>
      <c r="F715" t="s">
        <v>827</v>
      </c>
      <c r="G715" t="s">
        <v>1028</v>
      </c>
      <c r="H715" t="s">
        <v>987</v>
      </c>
      <c r="I715" t="s">
        <v>767</v>
      </c>
      <c r="J715" t="s">
        <v>875</v>
      </c>
      <c r="K715" t="str">
        <f>SpaceTypesTable[[#This Row],[Lighting Standard]]&amp;SpaceTypesTable[[#This Row],[Lighting Primary Space Type]]&amp;SpaceTypesTable[[#This Row],[Lighting Secondary Space Type]]</f>
        <v>ASHRAE 189.1-2009HospitalEmergency</v>
      </c>
      <c r="N715">
        <f>VLOOKUP(SpaceTypesTable[[#This Row],[LookupColumn]],InteriorLightingTable[],5,FALSE)</f>
        <v>2.4300000000000002</v>
      </c>
      <c r="Q715">
        <v>0</v>
      </c>
      <c r="R715">
        <v>0.7</v>
      </c>
      <c r="S715">
        <v>0.2</v>
      </c>
      <c r="T715" t="s">
        <v>1946</v>
      </c>
      <c r="U715" t="s">
        <v>947</v>
      </c>
      <c r="V715" t="s">
        <v>948</v>
      </c>
      <c r="W715" t="s">
        <v>949</v>
      </c>
      <c r="X715" s="70" t="str">
        <f>SpaceTypesTable[[#This Row],[Ventilation Standard]]&amp;SpaceTypesTable[[#This Row],[Ventilation Primary Space Type]]&amp;SpaceTypesTable[[#This Row],[Ventilation Secondary Space Type]]</f>
        <v>AIA 2001Surgery and Critical CareOperating/Surgical Cystoscopic Rooms</v>
      </c>
      <c r="Y715">
        <f>VLOOKUP(SpaceTypesTable[[#This Row],[Lookup]],VentilationStandardsTable[],6,FALSE)</f>
        <v>0</v>
      </c>
      <c r="Z715">
        <f>VLOOKUP(SpaceTypesTable[[#This Row],[Lookup]],VentilationStandardsTable[],5,FALSE)</f>
        <v>0</v>
      </c>
      <c r="AA715">
        <f>VLOOKUP(SpaceTypesTable[[#This Row],[Lookup]],VentilationStandardsTable[],7,FALSE)</f>
        <v>3</v>
      </c>
      <c r="AB715">
        <v>18.579999999999998</v>
      </c>
      <c r="AC715" t="s">
        <v>1981</v>
      </c>
      <c r="AD715" t="s">
        <v>1988</v>
      </c>
      <c r="AE715">
        <v>5.9499999999999997E-2</v>
      </c>
      <c r="AF715" t="s">
        <v>2006</v>
      </c>
      <c r="AH715" t="s">
        <v>997</v>
      </c>
      <c r="AI715" t="s">
        <v>997</v>
      </c>
      <c r="AJ715" t="s">
        <v>997</v>
      </c>
      <c r="AL715">
        <v>2.19</v>
      </c>
      <c r="AM715">
        <v>0</v>
      </c>
      <c r="AN715">
        <v>0.5</v>
      </c>
      <c r="AO715">
        <v>0</v>
      </c>
      <c r="AP715" t="s">
        <v>1925</v>
      </c>
      <c r="AQ715" t="s">
        <v>2031</v>
      </c>
      <c r="AR715" t="s">
        <v>2045</v>
      </c>
      <c r="AS715">
        <v>1</v>
      </c>
      <c r="AT715">
        <v>285</v>
      </c>
      <c r="AU715">
        <f>IF(SpaceTypesTable[[#This Row],[Peak Flow Rate (gal/h)]]=0,"",SpaceTypesTable[[#This Row],[Peak Flow Rate (gal/h)]]/SpaceTypesTable[[#This Row],[area (ft^2)]])</f>
        <v>3.5087719298245615E-3</v>
      </c>
      <c r="AV715">
        <v>43.3</v>
      </c>
      <c r="AW715">
        <v>0.2</v>
      </c>
      <c r="AX715">
        <v>0.05</v>
      </c>
      <c r="AY715" t="s">
        <v>2121</v>
      </c>
      <c r="BE715" t="str">
        <f t="shared" si="65"/>
        <v/>
      </c>
    </row>
    <row r="716" spans="1:57">
      <c r="A716" t="s">
        <v>266</v>
      </c>
      <c r="B716">
        <v>544</v>
      </c>
      <c r="C716" t="s">
        <v>2146</v>
      </c>
      <c r="D716" t="s">
        <v>792</v>
      </c>
      <c r="E716" t="s">
        <v>793</v>
      </c>
      <c r="F716" t="s">
        <v>827</v>
      </c>
      <c r="G716" t="s">
        <v>1028</v>
      </c>
      <c r="H716" t="s">
        <v>987</v>
      </c>
      <c r="I716" t="s">
        <v>767</v>
      </c>
      <c r="J716" t="s">
        <v>875</v>
      </c>
      <c r="K716" t="str">
        <f>SpaceTypesTable[[#This Row],[Lighting Standard]]&amp;SpaceTypesTable[[#This Row],[Lighting Primary Space Type]]&amp;SpaceTypesTable[[#This Row],[Lighting Secondary Space Type]]</f>
        <v>ASHRAE 189.1-2009HospitalEmergency</v>
      </c>
      <c r="N716">
        <f>VLOOKUP(SpaceTypesTable[[#This Row],[LookupColumn]],InteriorLightingTable[],5,FALSE)</f>
        <v>2.4300000000000002</v>
      </c>
      <c r="Q716">
        <v>0</v>
      </c>
      <c r="R716">
        <v>0.7</v>
      </c>
      <c r="S716">
        <v>0.2</v>
      </c>
      <c r="T716" t="s">
        <v>1946</v>
      </c>
      <c r="U716" t="s">
        <v>947</v>
      </c>
      <c r="V716" t="s">
        <v>948</v>
      </c>
      <c r="W716" t="s">
        <v>949</v>
      </c>
      <c r="X716" s="70" t="str">
        <f>SpaceTypesTable[[#This Row],[Ventilation Standard]]&amp;SpaceTypesTable[[#This Row],[Ventilation Primary Space Type]]&amp;SpaceTypesTable[[#This Row],[Ventilation Secondary Space Type]]</f>
        <v>AIA 2001Surgery and Critical CareOperating/Surgical Cystoscopic Rooms</v>
      </c>
      <c r="Y716">
        <f>VLOOKUP(SpaceTypesTable[[#This Row],[Lookup]],VentilationStandardsTable[],6,FALSE)</f>
        <v>0</v>
      </c>
      <c r="Z716">
        <f>VLOOKUP(SpaceTypesTable[[#This Row],[Lookup]],VentilationStandardsTable[],5,FALSE)</f>
        <v>0</v>
      </c>
      <c r="AA716">
        <f>VLOOKUP(SpaceTypesTable[[#This Row],[Lookup]],VentilationStandardsTable[],7,FALSE)</f>
        <v>3</v>
      </c>
      <c r="AB716">
        <v>18.579999999999998</v>
      </c>
      <c r="AC716" t="s">
        <v>1981</v>
      </c>
      <c r="AD716" t="s">
        <v>1988</v>
      </c>
      <c r="AE716">
        <v>4.4600000000000001E-2</v>
      </c>
      <c r="AF716" t="s">
        <v>2006</v>
      </c>
      <c r="AH716" t="s">
        <v>997</v>
      </c>
      <c r="AI716" t="s">
        <v>997</v>
      </c>
      <c r="AJ716" t="s">
        <v>997</v>
      </c>
      <c r="AL716">
        <v>2.19</v>
      </c>
      <c r="AM716">
        <v>0</v>
      </c>
      <c r="AN716">
        <v>0.5</v>
      </c>
      <c r="AO716">
        <v>0</v>
      </c>
      <c r="AP716" t="s">
        <v>1925</v>
      </c>
      <c r="AQ716" t="s">
        <v>2031</v>
      </c>
      <c r="AR716" t="s">
        <v>2045</v>
      </c>
      <c r="AS716">
        <v>1</v>
      </c>
      <c r="AT716">
        <v>285</v>
      </c>
      <c r="AU716">
        <f>IF(SpaceTypesTable[[#This Row],[Peak Flow Rate (gal/h)]]=0,"",SpaceTypesTable[[#This Row],[Peak Flow Rate (gal/h)]]/SpaceTypesTable[[#This Row],[area (ft^2)]])</f>
        <v>3.5087719298245615E-3</v>
      </c>
      <c r="AV716">
        <v>43.3</v>
      </c>
      <c r="AW716">
        <v>0.2</v>
      </c>
      <c r="AX716">
        <v>0.05</v>
      </c>
      <c r="AY716" t="s">
        <v>2121</v>
      </c>
      <c r="BE716" t="str">
        <f t="shared" si="65"/>
        <v/>
      </c>
    </row>
    <row r="717" spans="1:57">
      <c r="A717" t="s">
        <v>110</v>
      </c>
      <c r="B717">
        <v>205</v>
      </c>
      <c r="C717" t="s">
        <v>2143</v>
      </c>
      <c r="D717" t="s">
        <v>790</v>
      </c>
      <c r="E717" t="s">
        <v>793</v>
      </c>
      <c r="F717" t="s">
        <v>827</v>
      </c>
      <c r="G717" t="s">
        <v>1028</v>
      </c>
      <c r="K717" t="str">
        <f>SpaceTypesTable[[#This Row],[Lighting Standard]]&amp;SpaceTypesTable[[#This Row],[Lighting Primary Space Type]]&amp;SpaceTypesTable[[#This Row],[Lighting Secondary Space Type]]</f>
        <v/>
      </c>
      <c r="N717">
        <v>1.6000000000000003</v>
      </c>
      <c r="Q717">
        <v>0</v>
      </c>
      <c r="R717">
        <v>0.7</v>
      </c>
      <c r="S717">
        <v>0.2</v>
      </c>
      <c r="T717" t="s">
        <v>1946</v>
      </c>
      <c r="U717" t="s">
        <v>947</v>
      </c>
      <c r="V717" t="s">
        <v>948</v>
      </c>
      <c r="W717" t="s">
        <v>949</v>
      </c>
      <c r="X717" s="70" t="str">
        <f>SpaceTypesTable[[#This Row],[Ventilation Standard]]&amp;SpaceTypesTable[[#This Row],[Ventilation Primary Space Type]]&amp;SpaceTypesTable[[#This Row],[Ventilation Secondary Space Type]]</f>
        <v>AIA 2001Surgery and Critical CareOperating/Surgical Cystoscopic Rooms</v>
      </c>
      <c r="Y717">
        <f>VLOOKUP(SpaceTypesTable[[#This Row],[Lookup]],VentilationStandardsTable[],6,FALSE)</f>
        <v>0</v>
      </c>
      <c r="Z717">
        <f>VLOOKUP(SpaceTypesTable[[#This Row],[Lookup]],VentilationStandardsTable[],5,FALSE)</f>
        <v>0</v>
      </c>
      <c r="AA717">
        <f>VLOOKUP(SpaceTypesTable[[#This Row],[Lookup]],VentilationStandardsTable[],7,FALSE)</f>
        <v>3</v>
      </c>
      <c r="AB717">
        <v>18.579999999999998</v>
      </c>
      <c r="AC717" t="s">
        <v>1981</v>
      </c>
      <c r="AD717" t="s">
        <v>1988</v>
      </c>
      <c r="AE717">
        <v>0.22320000000000001</v>
      </c>
      <c r="AF717" t="s">
        <v>2006</v>
      </c>
      <c r="AH717" t="s">
        <v>997</v>
      </c>
      <c r="AI717" t="s">
        <v>997</v>
      </c>
      <c r="AJ717" t="s">
        <v>997</v>
      </c>
      <c r="AL717">
        <v>3.0000000000000004</v>
      </c>
      <c r="AM717">
        <v>0</v>
      </c>
      <c r="AN717">
        <v>0.5</v>
      </c>
      <c r="AO717">
        <v>0</v>
      </c>
      <c r="AP717" t="s">
        <v>1925</v>
      </c>
      <c r="AQ717" t="s">
        <v>2031</v>
      </c>
      <c r="AR717" t="s">
        <v>2045</v>
      </c>
      <c r="AS717">
        <v>1</v>
      </c>
      <c r="AT717">
        <v>285</v>
      </c>
      <c r="AU717">
        <f>IF(SpaceTypesTable[[#This Row],[Peak Flow Rate (gal/h)]]=0,"",SpaceTypesTable[[#This Row],[Peak Flow Rate (gal/h)]]/SpaceTypesTable[[#This Row],[area (ft^2)]])</f>
        <v>3.5087719298245615E-3</v>
      </c>
      <c r="AV717">
        <v>43.3</v>
      </c>
      <c r="AW717">
        <v>0.2</v>
      </c>
      <c r="AX717">
        <v>0.05</v>
      </c>
      <c r="AY717" t="s">
        <v>2121</v>
      </c>
      <c r="BE717" t="str">
        <f t="shared" si="65"/>
        <v/>
      </c>
    </row>
    <row r="718" spans="1:57">
      <c r="C718" t="s">
        <v>2147</v>
      </c>
      <c r="D718" t="s">
        <v>790</v>
      </c>
      <c r="E718" t="s">
        <v>793</v>
      </c>
      <c r="F718" t="s">
        <v>827</v>
      </c>
      <c r="G718" t="s">
        <v>1028</v>
      </c>
      <c r="H718" t="s">
        <v>746</v>
      </c>
      <c r="I718" t="s">
        <v>767</v>
      </c>
      <c r="J718" t="s">
        <v>875</v>
      </c>
      <c r="K718" t="str">
        <f>SpaceTypesTable[[#This Row],[Lighting Standard]]&amp;SpaceTypesTable[[#This Row],[Lighting Primary Space Type]]&amp;SpaceTypesTable[[#This Row],[Lighting Secondary Space Type]]</f>
        <v>ASHRAE 90.1-2007HospitalEmergency</v>
      </c>
      <c r="N718">
        <f>VLOOKUP(SpaceTypesTable[[#This Row],[LookupColumn]],InteriorLightingTable[],5,FALSE)</f>
        <v>2.7</v>
      </c>
      <c r="Q718">
        <v>0</v>
      </c>
      <c r="R718">
        <v>0.7</v>
      </c>
      <c r="S718">
        <v>0.2</v>
      </c>
      <c r="T718" t="s">
        <v>1946</v>
      </c>
      <c r="U718" t="s">
        <v>947</v>
      </c>
      <c r="V718" t="s">
        <v>948</v>
      </c>
      <c r="W718" t="s">
        <v>949</v>
      </c>
      <c r="X718" s="70" t="str">
        <f>SpaceTypesTable[[#This Row],[Ventilation Standard]]&amp;SpaceTypesTable[[#This Row],[Ventilation Primary Space Type]]&amp;SpaceTypesTable[[#This Row],[Ventilation Secondary Space Type]]</f>
        <v>AIA 2001Surgery and Critical CareOperating/Surgical Cystoscopic Rooms</v>
      </c>
      <c r="Y718">
        <f>VLOOKUP(SpaceTypesTable[[#This Row],[Lookup]],VentilationStandardsTable[],6,FALSE)</f>
        <v>0</v>
      </c>
      <c r="Z718">
        <f>VLOOKUP(SpaceTypesTable[[#This Row],[Lookup]],VentilationStandardsTable[],5,FALSE)</f>
        <v>0</v>
      </c>
      <c r="AA718">
        <f>VLOOKUP(SpaceTypesTable[[#This Row],[Lookup]],VentilationStandardsTable[],7,FALSE)</f>
        <v>3</v>
      </c>
      <c r="AB718">
        <v>18.579999999999998</v>
      </c>
      <c r="AC718" t="s">
        <v>1981</v>
      </c>
      <c r="AD718" t="s">
        <v>1988</v>
      </c>
      <c r="AE718">
        <v>4.4600000000000001E-2</v>
      </c>
      <c r="AF718" t="s">
        <v>2006</v>
      </c>
      <c r="AH718" t="s">
        <v>997</v>
      </c>
      <c r="AI718" t="s">
        <v>997</v>
      </c>
      <c r="AJ718" t="s">
        <v>997</v>
      </c>
      <c r="AL718">
        <v>2.19</v>
      </c>
      <c r="AM718">
        <v>0</v>
      </c>
      <c r="AN718">
        <v>0.5</v>
      </c>
      <c r="AO718">
        <v>0</v>
      </c>
      <c r="AP718" t="s">
        <v>1925</v>
      </c>
      <c r="AQ718" t="s">
        <v>2031</v>
      </c>
      <c r="AR718" t="s">
        <v>2045</v>
      </c>
      <c r="AS718">
        <v>1</v>
      </c>
      <c r="AT718">
        <v>285</v>
      </c>
      <c r="AU718">
        <f>IF(SpaceTypesTable[[#This Row],[Peak Flow Rate (gal/h)]]=0,"",SpaceTypesTable[[#This Row],[Peak Flow Rate (gal/h)]]/SpaceTypesTable[[#This Row],[area (ft^2)]])</f>
        <v>3.5087719298245615E-3</v>
      </c>
      <c r="AV718">
        <v>43.3</v>
      </c>
      <c r="AW718">
        <v>0.2</v>
      </c>
      <c r="AX718">
        <v>0.05</v>
      </c>
      <c r="AY718" t="s">
        <v>2121</v>
      </c>
      <c r="BE718" t="str">
        <f t="shared" si="65"/>
        <v/>
      </c>
    </row>
    <row r="719" spans="1:57">
      <c r="C719" t="s">
        <v>2213</v>
      </c>
      <c r="D719" t="s">
        <v>790</v>
      </c>
      <c r="E719" t="s">
        <v>793</v>
      </c>
      <c r="F719" t="s">
        <v>827</v>
      </c>
      <c r="G719" t="s">
        <v>1028</v>
      </c>
      <c r="H719" t="s">
        <v>2195</v>
      </c>
      <c r="I719" t="s">
        <v>767</v>
      </c>
      <c r="J719" t="s">
        <v>875</v>
      </c>
      <c r="K719" t="str">
        <f>SpaceTypesTable[[#This Row],[Lighting Standard]]&amp;SpaceTypesTable[[#This Row],[Lighting Primary Space Type]]&amp;SpaceTypesTable[[#This Row],[Lighting Secondary Space Type]]</f>
        <v>ASHRAE 90.1-2010HospitalEmergency</v>
      </c>
      <c r="N719">
        <f>VLOOKUP(SpaceTypesTable[[#This Row],[LookupColumn]],InteriorLightingTable[],5,FALSE)</f>
        <v>2.2599999999999998</v>
      </c>
      <c r="Q719">
        <v>0</v>
      </c>
      <c r="R719">
        <v>0.7</v>
      </c>
      <c r="S719">
        <v>0.2</v>
      </c>
      <c r="T719" t="s">
        <v>1946</v>
      </c>
      <c r="U719" t="s">
        <v>947</v>
      </c>
      <c r="V719" t="s">
        <v>948</v>
      </c>
      <c r="W719" t="s">
        <v>949</v>
      </c>
      <c r="X719" s="70" t="str">
        <f>SpaceTypesTable[[#This Row],[Ventilation Standard]]&amp;SpaceTypesTable[[#This Row],[Ventilation Primary Space Type]]&amp;SpaceTypesTable[[#This Row],[Ventilation Secondary Space Type]]</f>
        <v>AIA 2001Surgery and Critical CareOperating/Surgical Cystoscopic Rooms</v>
      </c>
      <c r="Y719">
        <f>VLOOKUP(SpaceTypesTable[[#This Row],[Lookup]],VentilationStandardsTable[],6,FALSE)</f>
        <v>0</v>
      </c>
      <c r="Z719">
        <f>VLOOKUP(SpaceTypesTable[[#This Row],[Lookup]],VentilationStandardsTable[],5,FALSE)</f>
        <v>0</v>
      </c>
      <c r="AA719">
        <f>VLOOKUP(SpaceTypesTable[[#This Row],[Lookup]],VentilationStandardsTable[],7,FALSE)</f>
        <v>3</v>
      </c>
      <c r="AB719">
        <v>18.579999999999998</v>
      </c>
      <c r="AC719" t="s">
        <v>1981</v>
      </c>
      <c r="AD719" t="s">
        <v>1988</v>
      </c>
      <c r="AE719">
        <v>4.4600000000000001E-2</v>
      </c>
      <c r="AF719" t="s">
        <v>2006</v>
      </c>
      <c r="AH719" t="s">
        <v>997</v>
      </c>
      <c r="AI719" t="s">
        <v>997</v>
      </c>
      <c r="AJ719" t="s">
        <v>997</v>
      </c>
      <c r="AL719">
        <v>2.19</v>
      </c>
      <c r="AM719">
        <v>0</v>
      </c>
      <c r="AN719">
        <v>0.5</v>
      </c>
      <c r="AO719">
        <v>0</v>
      </c>
      <c r="AP719" t="s">
        <v>1925</v>
      </c>
      <c r="AQ719" t="s">
        <v>2031</v>
      </c>
      <c r="AR719" t="s">
        <v>2045</v>
      </c>
      <c r="AS719">
        <v>1</v>
      </c>
      <c r="AT719">
        <v>285</v>
      </c>
      <c r="AU719">
        <v>3.5087719298245615E-3</v>
      </c>
      <c r="AV719">
        <v>43.3</v>
      </c>
      <c r="AW719">
        <v>0.2</v>
      </c>
      <c r="AX719">
        <v>0.05</v>
      </c>
      <c r="AY719" t="s">
        <v>2121</v>
      </c>
      <c r="BE719" t="s">
        <v>997</v>
      </c>
    </row>
    <row r="720" spans="1:57">
      <c r="C720" t="s">
        <v>2147</v>
      </c>
      <c r="D720" t="s">
        <v>790</v>
      </c>
      <c r="E720" t="s">
        <v>794</v>
      </c>
      <c r="F720" t="s">
        <v>803</v>
      </c>
      <c r="G720" t="s">
        <v>1040</v>
      </c>
      <c r="H720" t="s">
        <v>746</v>
      </c>
      <c r="I720" t="s">
        <v>886</v>
      </c>
      <c r="J720" t="s">
        <v>751</v>
      </c>
      <c r="K720" t="str">
        <f>SpaceTypesTable[[#This Row],[Lighting Standard]]&amp;SpaceTypesTable[[#This Row],[Lighting Primary Space Type]]&amp;SpaceTypesTable[[#This Row],[Lighting Secondary Space Type]]</f>
        <v>ASHRAE 90.1-2007RestroomsGeneral</v>
      </c>
      <c r="N720">
        <f>VLOOKUP(SpaceTypesTable[[#This Row],[LookupColumn]],InteriorLightingTable[],5,FALSE)</f>
        <v>0.9</v>
      </c>
      <c r="Q720">
        <v>0</v>
      </c>
      <c r="R720">
        <v>0.7</v>
      </c>
      <c r="S720">
        <v>0.2</v>
      </c>
      <c r="T720" t="s">
        <v>1951</v>
      </c>
      <c r="U720" t="s">
        <v>637</v>
      </c>
      <c r="V720" t="s">
        <v>751</v>
      </c>
      <c r="W720" t="s">
        <v>624</v>
      </c>
      <c r="X720" s="70" t="str">
        <f>SpaceTypesTable[[#This Row],[Ventilation Standard]]&amp;SpaceTypesTable[[#This Row],[Ventilation Primary Space Type]]&amp;SpaceTypesTable[[#This Row],[Ventilation Secondary Space Type]]</f>
        <v>ASHRAE 62.1-2004GeneralCorridors</v>
      </c>
      <c r="Y720">
        <f>VLOOKUP(SpaceTypesTable[[#This Row],[Lookup]],VentilationStandardsTable[],6,FALSE)</f>
        <v>0.06</v>
      </c>
      <c r="Z720">
        <f>VLOOKUP(SpaceTypesTable[[#This Row],[Lookup]],VentilationStandardsTable[],5,FALSE)</f>
        <v>0</v>
      </c>
      <c r="AA720">
        <f>VLOOKUP(SpaceTypesTable[[#This Row],[Lookup]],VentilationStandardsTable[],7,FALSE)</f>
        <v>0</v>
      </c>
      <c r="AB720">
        <v>2.85</v>
      </c>
      <c r="AC720" t="s">
        <v>1965</v>
      </c>
      <c r="AD720" t="s">
        <v>2107</v>
      </c>
      <c r="AE720">
        <v>4.4600000000000001E-2</v>
      </c>
      <c r="AF720" t="s">
        <v>2011</v>
      </c>
      <c r="AH720" t="s">
        <v>997</v>
      </c>
      <c r="AI720" t="s">
        <v>997</v>
      </c>
      <c r="AJ720" t="s">
        <v>997</v>
      </c>
      <c r="AL720">
        <v>0.51</v>
      </c>
      <c r="AM720">
        <v>0</v>
      </c>
      <c r="AN720">
        <v>0.5</v>
      </c>
      <c r="AO720">
        <v>0</v>
      </c>
      <c r="AP720" t="s">
        <v>2068</v>
      </c>
      <c r="AQ720" t="s">
        <v>2036</v>
      </c>
      <c r="AR720" t="s">
        <v>2050</v>
      </c>
      <c r="AU720" t="str">
        <f>IF(SpaceTypesTable[[#This Row],[Peak Flow Rate (gal/h)]]=0,"",SpaceTypesTable[[#This Row],[Peak Flow Rate (gal/h)]]/SpaceTypesTable[[#This Row],[area (ft^2)]])</f>
        <v/>
      </c>
      <c r="AZ720">
        <v>1.1395661442066429</v>
      </c>
      <c r="BA720">
        <v>400</v>
      </c>
      <c r="BB720">
        <v>0.33800000000000002</v>
      </c>
      <c r="BC720">
        <v>0.5</v>
      </c>
      <c r="BD720">
        <v>69.450231963774755</v>
      </c>
      <c r="BE720">
        <f t="shared" ref="BE720:BE725" si="66">IF(ISBLANK(BD720),"",BD720/(BA720/AZ720))</f>
        <v>0.19785783263303935</v>
      </c>
    </row>
    <row r="721" spans="1:58">
      <c r="A721" t="s">
        <v>45</v>
      </c>
      <c r="B721">
        <v>377</v>
      </c>
      <c r="C721" t="s">
        <v>2144</v>
      </c>
      <c r="D721" t="s">
        <v>790</v>
      </c>
      <c r="E721" t="s">
        <v>794</v>
      </c>
      <c r="F721" t="s">
        <v>803</v>
      </c>
      <c r="G721" t="s">
        <v>1040</v>
      </c>
      <c r="K721" t="str">
        <f>SpaceTypesTable[[#This Row],[Lighting Standard]]&amp;SpaceTypesTable[[#This Row],[Lighting Primary Space Type]]&amp;SpaceTypesTable[[#This Row],[Lighting Secondary Space Type]]</f>
        <v/>
      </c>
      <c r="N721">
        <v>1.1000000000000001</v>
      </c>
      <c r="Q721">
        <v>0</v>
      </c>
      <c r="R721">
        <v>0.7</v>
      </c>
      <c r="S721">
        <v>0.2</v>
      </c>
      <c r="T721" t="s">
        <v>1951</v>
      </c>
      <c r="U721" t="s">
        <v>636</v>
      </c>
      <c r="V721" t="s">
        <v>569</v>
      </c>
      <c r="W721" t="s">
        <v>571</v>
      </c>
      <c r="X721" s="70" t="str">
        <f>SpaceTypesTable[[#This Row],[Ventilation Standard]]&amp;SpaceTypesTable[[#This Row],[Ventilation Primary Space Type]]&amp;SpaceTypesTable[[#This Row],[Ventilation Secondary Space Type]]</f>
        <v>ASHRAE 62.1-1999Public SpacesPublic restrooms (Assume 12 toilet/625 ft^2)</v>
      </c>
      <c r="Y721">
        <f>VLOOKUP(SpaceTypesTable[[#This Row],[Lookup]],VentilationStandardsTable[],6,FALSE)</f>
        <v>0.96</v>
      </c>
      <c r="Z721">
        <f>VLOOKUP(SpaceTypesTable[[#This Row],[Lookup]],VentilationStandardsTable[],5,FALSE)</f>
        <v>0</v>
      </c>
      <c r="AA721">
        <f>VLOOKUP(SpaceTypesTable[[#This Row],[Lookup]],VentilationStandardsTable[],7,FALSE)</f>
        <v>0</v>
      </c>
      <c r="AB721">
        <v>2.85</v>
      </c>
      <c r="AC721" t="s">
        <v>1965</v>
      </c>
      <c r="AD721" t="s">
        <v>2107</v>
      </c>
      <c r="AE721">
        <v>0.22320000000000001</v>
      </c>
      <c r="AF721" t="s">
        <v>2011</v>
      </c>
      <c r="AH721" t="s">
        <v>997</v>
      </c>
      <c r="AI721" t="s">
        <v>997</v>
      </c>
      <c r="AJ721" t="s">
        <v>997</v>
      </c>
      <c r="AL721">
        <v>1</v>
      </c>
      <c r="AM721">
        <v>0</v>
      </c>
      <c r="AN721">
        <v>0.5</v>
      </c>
      <c r="AO721">
        <v>0</v>
      </c>
      <c r="AP721" t="s">
        <v>2068</v>
      </c>
      <c r="AQ721" t="s">
        <v>2036</v>
      </c>
      <c r="AR721" t="s">
        <v>2050</v>
      </c>
      <c r="AU721" t="str">
        <f>IF(SpaceTypesTable[[#This Row],[Peak Flow Rate (gal/h)]]=0,"",SpaceTypesTable[[#This Row],[Peak Flow Rate (gal/h)]]/SpaceTypesTable[[#This Row],[area (ft^2)]])</f>
        <v/>
      </c>
      <c r="AZ721">
        <v>1.1395661442066429</v>
      </c>
      <c r="BA721">
        <v>400</v>
      </c>
      <c r="BB721">
        <v>0.33800000000000002</v>
      </c>
      <c r="BC721">
        <v>0.5</v>
      </c>
      <c r="BD721">
        <v>69.450231963774755</v>
      </c>
      <c r="BE721">
        <f t="shared" si="66"/>
        <v>0.19785783263303935</v>
      </c>
    </row>
    <row r="722" spans="1:58">
      <c r="A722" t="s">
        <v>204</v>
      </c>
      <c r="B722">
        <v>366</v>
      </c>
      <c r="C722" t="s">
        <v>2145</v>
      </c>
      <c r="D722" t="s">
        <v>790</v>
      </c>
      <c r="E722" t="s">
        <v>794</v>
      </c>
      <c r="F722" t="s">
        <v>803</v>
      </c>
      <c r="G722" t="s">
        <v>1040</v>
      </c>
      <c r="H722" t="s">
        <v>745</v>
      </c>
      <c r="I722" t="s">
        <v>886</v>
      </c>
      <c r="J722" t="s">
        <v>751</v>
      </c>
      <c r="K722" t="str">
        <f>SpaceTypesTable[[#This Row],[Lighting Standard]]&amp;SpaceTypesTable[[#This Row],[Lighting Primary Space Type]]&amp;SpaceTypesTable[[#This Row],[Lighting Secondary Space Type]]</f>
        <v>ASHRAE 90.1-2004RestroomsGeneral</v>
      </c>
      <c r="N722">
        <f>VLOOKUP(SpaceTypesTable[[#This Row],[LookupColumn]],InteriorLightingTable[],5,FALSE)</f>
        <v>0.9</v>
      </c>
      <c r="Q722">
        <v>0</v>
      </c>
      <c r="R722">
        <v>0.7</v>
      </c>
      <c r="S722">
        <v>0.2</v>
      </c>
      <c r="T722" t="s">
        <v>1951</v>
      </c>
      <c r="U722" t="s">
        <v>636</v>
      </c>
      <c r="V722" t="s">
        <v>569</v>
      </c>
      <c r="W722" t="s">
        <v>571</v>
      </c>
      <c r="X722" s="70" t="str">
        <f>SpaceTypesTable[[#This Row],[Ventilation Standard]]&amp;SpaceTypesTable[[#This Row],[Ventilation Primary Space Type]]&amp;SpaceTypesTable[[#This Row],[Ventilation Secondary Space Type]]</f>
        <v>ASHRAE 62.1-1999Public SpacesPublic restrooms (Assume 12 toilet/625 ft^2)</v>
      </c>
      <c r="Y722">
        <f>VLOOKUP(SpaceTypesTable[[#This Row],[Lookup]],VentilationStandardsTable[],6,FALSE)</f>
        <v>0.96</v>
      </c>
      <c r="Z722">
        <f>VLOOKUP(SpaceTypesTable[[#This Row],[Lookup]],VentilationStandardsTable[],5,FALSE)</f>
        <v>0</v>
      </c>
      <c r="AA722">
        <f>VLOOKUP(SpaceTypesTable[[#This Row],[Lookup]],VentilationStandardsTable[],7,FALSE)</f>
        <v>0</v>
      </c>
      <c r="AB722">
        <v>2.85</v>
      </c>
      <c r="AC722" t="s">
        <v>1965</v>
      </c>
      <c r="AD722" t="s">
        <v>2107</v>
      </c>
      <c r="AE722">
        <v>5.9499999999999997E-2</v>
      </c>
      <c r="AF722" t="s">
        <v>2011</v>
      </c>
      <c r="AH722" t="s">
        <v>997</v>
      </c>
      <c r="AI722" t="s">
        <v>997</v>
      </c>
      <c r="AJ722" t="s">
        <v>997</v>
      </c>
      <c r="AL722">
        <v>1</v>
      </c>
      <c r="AM722">
        <v>0</v>
      </c>
      <c r="AN722">
        <v>0.5</v>
      </c>
      <c r="AO722">
        <v>0</v>
      </c>
      <c r="AP722" t="s">
        <v>2068</v>
      </c>
      <c r="AQ722" t="s">
        <v>2036</v>
      </c>
      <c r="AR722" t="s">
        <v>2050</v>
      </c>
      <c r="AU722" t="str">
        <f>IF(SpaceTypesTable[[#This Row],[Peak Flow Rate (gal/h)]]=0,"",SpaceTypesTable[[#This Row],[Peak Flow Rate (gal/h)]]/SpaceTypesTable[[#This Row],[area (ft^2)]])</f>
        <v/>
      </c>
      <c r="AZ722">
        <v>1.1395661442066429</v>
      </c>
      <c r="BA722">
        <v>400</v>
      </c>
      <c r="BB722">
        <v>0.33800000000000002</v>
      </c>
      <c r="BC722">
        <v>0.5</v>
      </c>
      <c r="BD722">
        <v>69.450231963774755</v>
      </c>
      <c r="BE722">
        <f t="shared" si="66"/>
        <v>0.19785783263303935</v>
      </c>
    </row>
    <row r="723" spans="1:58">
      <c r="A723" t="s">
        <v>244</v>
      </c>
      <c r="B723">
        <v>2</v>
      </c>
      <c r="C723" t="s">
        <v>2146</v>
      </c>
      <c r="D723" t="s">
        <v>791</v>
      </c>
      <c r="E723" t="s">
        <v>794</v>
      </c>
      <c r="F723" t="s">
        <v>803</v>
      </c>
      <c r="G723" t="s">
        <v>1040</v>
      </c>
      <c r="H723" t="s">
        <v>987</v>
      </c>
      <c r="I723" t="s">
        <v>886</v>
      </c>
      <c r="J723" t="s">
        <v>751</v>
      </c>
      <c r="K723" t="str">
        <f>SpaceTypesTable[[#This Row],[Lighting Standard]]&amp;SpaceTypesTable[[#This Row],[Lighting Primary Space Type]]&amp;SpaceTypesTable[[#This Row],[Lighting Secondary Space Type]]</f>
        <v>ASHRAE 189.1-2009RestroomsGeneral</v>
      </c>
      <c r="N723">
        <f>VLOOKUP(SpaceTypesTable[[#This Row],[LookupColumn]],InteriorLightingTable[],5,FALSE)</f>
        <v>0.81</v>
      </c>
      <c r="Q723">
        <v>0</v>
      </c>
      <c r="R723">
        <v>0.7</v>
      </c>
      <c r="S723">
        <v>0.2</v>
      </c>
      <c r="T723" t="s">
        <v>1951</v>
      </c>
      <c r="U723" t="s">
        <v>636</v>
      </c>
      <c r="V723" t="s">
        <v>569</v>
      </c>
      <c r="W723" t="s">
        <v>571</v>
      </c>
      <c r="X723" s="70" t="str">
        <f>SpaceTypesTable[[#This Row],[Ventilation Standard]]&amp;SpaceTypesTable[[#This Row],[Ventilation Primary Space Type]]&amp;SpaceTypesTable[[#This Row],[Ventilation Secondary Space Type]]</f>
        <v>ASHRAE 62.1-1999Public SpacesPublic restrooms (Assume 12 toilet/625 ft^2)</v>
      </c>
      <c r="Y723">
        <f>VLOOKUP(SpaceTypesTable[[#This Row],[Lookup]],VentilationStandardsTable[],6,FALSE)</f>
        <v>0.96</v>
      </c>
      <c r="Z723">
        <f>VLOOKUP(SpaceTypesTable[[#This Row],[Lookup]],VentilationStandardsTable[],5,FALSE)</f>
        <v>0</v>
      </c>
      <c r="AA723">
        <f>VLOOKUP(SpaceTypesTable[[#This Row],[Lookup]],VentilationStandardsTable[],7,FALSE)</f>
        <v>0</v>
      </c>
      <c r="AB723">
        <v>2.85</v>
      </c>
      <c r="AC723" t="s">
        <v>1965</v>
      </c>
      <c r="AD723" t="s">
        <v>2107</v>
      </c>
      <c r="AE723">
        <v>5.9499999999999997E-2</v>
      </c>
      <c r="AF723" t="s">
        <v>2011</v>
      </c>
      <c r="AH723" t="s">
        <v>997</v>
      </c>
      <c r="AI723" t="s">
        <v>997</v>
      </c>
      <c r="AJ723" t="s">
        <v>997</v>
      </c>
      <c r="AL723">
        <v>0.51</v>
      </c>
      <c r="AM723">
        <v>0</v>
      </c>
      <c r="AN723">
        <v>0.5</v>
      </c>
      <c r="AO723">
        <v>0</v>
      </c>
      <c r="AP723" t="s">
        <v>2068</v>
      </c>
      <c r="AQ723" t="s">
        <v>2036</v>
      </c>
      <c r="AR723" t="s">
        <v>2050</v>
      </c>
      <c r="AU723" t="str">
        <f>IF(SpaceTypesTable[[#This Row],[Peak Flow Rate (gal/h)]]=0,"",SpaceTypesTable[[#This Row],[Peak Flow Rate (gal/h)]]/SpaceTypesTable[[#This Row],[area (ft^2)]])</f>
        <v/>
      </c>
      <c r="AZ723">
        <v>1.1395661442066429</v>
      </c>
      <c r="BA723">
        <v>400</v>
      </c>
      <c r="BB723">
        <v>0.33800000000000002</v>
      </c>
      <c r="BC723">
        <v>0.5</v>
      </c>
      <c r="BD723">
        <v>69.450231963774755</v>
      </c>
      <c r="BE723">
        <f t="shared" si="66"/>
        <v>0.19785783263303935</v>
      </c>
    </row>
    <row r="724" spans="1:58">
      <c r="A724" t="s">
        <v>422</v>
      </c>
      <c r="B724">
        <v>430</v>
      </c>
      <c r="C724" t="s">
        <v>2146</v>
      </c>
      <c r="D724" t="s">
        <v>792</v>
      </c>
      <c r="E724" t="s">
        <v>794</v>
      </c>
      <c r="F724" t="s">
        <v>803</v>
      </c>
      <c r="G724" t="s">
        <v>1040</v>
      </c>
      <c r="H724" t="s">
        <v>987</v>
      </c>
      <c r="I724" t="s">
        <v>886</v>
      </c>
      <c r="J724" t="s">
        <v>751</v>
      </c>
      <c r="K724" t="str">
        <f>SpaceTypesTable[[#This Row],[Lighting Standard]]&amp;SpaceTypesTable[[#This Row],[Lighting Primary Space Type]]&amp;SpaceTypesTable[[#This Row],[Lighting Secondary Space Type]]</f>
        <v>ASHRAE 189.1-2009RestroomsGeneral</v>
      </c>
      <c r="N724">
        <f>VLOOKUP(SpaceTypesTable[[#This Row],[LookupColumn]],InteriorLightingTable[],5,FALSE)</f>
        <v>0.81</v>
      </c>
      <c r="Q724">
        <v>0</v>
      </c>
      <c r="R724">
        <v>0.7</v>
      </c>
      <c r="S724">
        <v>0.2</v>
      </c>
      <c r="T724" t="s">
        <v>1951</v>
      </c>
      <c r="U724" t="s">
        <v>636</v>
      </c>
      <c r="V724" t="s">
        <v>569</v>
      </c>
      <c r="W724" t="s">
        <v>571</v>
      </c>
      <c r="X724" s="70" t="str">
        <f>SpaceTypesTable[[#This Row],[Ventilation Standard]]&amp;SpaceTypesTable[[#This Row],[Ventilation Primary Space Type]]&amp;SpaceTypesTable[[#This Row],[Ventilation Secondary Space Type]]</f>
        <v>ASHRAE 62.1-1999Public SpacesPublic restrooms (Assume 12 toilet/625 ft^2)</v>
      </c>
      <c r="Y724">
        <f>VLOOKUP(SpaceTypesTable[[#This Row],[Lookup]],VentilationStandardsTable[],6,FALSE)</f>
        <v>0.96</v>
      </c>
      <c r="Z724">
        <f>VLOOKUP(SpaceTypesTable[[#This Row],[Lookup]],VentilationStandardsTable[],5,FALSE)</f>
        <v>0</v>
      </c>
      <c r="AA724">
        <f>VLOOKUP(SpaceTypesTable[[#This Row],[Lookup]],VentilationStandardsTable[],7,FALSE)</f>
        <v>0</v>
      </c>
      <c r="AB724">
        <v>2.85</v>
      </c>
      <c r="AC724" t="s">
        <v>1965</v>
      </c>
      <c r="AD724" t="s">
        <v>2107</v>
      </c>
      <c r="AE724">
        <v>4.4600000000000001E-2</v>
      </c>
      <c r="AF724" t="s">
        <v>2011</v>
      </c>
      <c r="AH724" t="s">
        <v>997</v>
      </c>
      <c r="AI724" t="s">
        <v>997</v>
      </c>
      <c r="AJ724" t="s">
        <v>997</v>
      </c>
      <c r="AL724">
        <v>0.51</v>
      </c>
      <c r="AM724">
        <v>0</v>
      </c>
      <c r="AN724">
        <v>0.5</v>
      </c>
      <c r="AO724">
        <v>0</v>
      </c>
      <c r="AP724" t="s">
        <v>2068</v>
      </c>
      <c r="AQ724" t="s">
        <v>2036</v>
      </c>
      <c r="AR724" t="s">
        <v>2050</v>
      </c>
      <c r="AU724" t="str">
        <f>IF(SpaceTypesTable[[#This Row],[Peak Flow Rate (gal/h)]]=0,"",SpaceTypesTable[[#This Row],[Peak Flow Rate (gal/h)]]/SpaceTypesTable[[#This Row],[area (ft^2)]])</f>
        <v/>
      </c>
      <c r="AZ724">
        <v>1.1395661442066429</v>
      </c>
      <c r="BA724">
        <v>400</v>
      </c>
      <c r="BB724">
        <v>0.33800000000000002</v>
      </c>
      <c r="BC724">
        <v>0.5</v>
      </c>
      <c r="BD724">
        <v>69.450231963774755</v>
      </c>
      <c r="BE724">
        <f t="shared" si="66"/>
        <v>0.19785783263303935</v>
      </c>
    </row>
    <row r="725" spans="1:58">
      <c r="A725" t="s">
        <v>190</v>
      </c>
      <c r="B725">
        <v>202</v>
      </c>
      <c r="C725" t="s">
        <v>2143</v>
      </c>
      <c r="D725" t="s">
        <v>790</v>
      </c>
      <c r="E725" t="s">
        <v>794</v>
      </c>
      <c r="F725" t="s">
        <v>803</v>
      </c>
      <c r="G725" t="s">
        <v>1040</v>
      </c>
      <c r="K725" t="str">
        <f>SpaceTypesTable[[#This Row],[Lighting Standard]]&amp;SpaceTypesTable[[#This Row],[Lighting Primary Space Type]]&amp;SpaceTypesTable[[#This Row],[Lighting Secondary Space Type]]</f>
        <v/>
      </c>
      <c r="N725">
        <v>1.1000000000000001</v>
      </c>
      <c r="Q725">
        <v>0</v>
      </c>
      <c r="R725">
        <v>0.7</v>
      </c>
      <c r="S725">
        <v>0.2</v>
      </c>
      <c r="T725" t="s">
        <v>1951</v>
      </c>
      <c r="U725" t="s">
        <v>636</v>
      </c>
      <c r="V725" t="s">
        <v>569</v>
      </c>
      <c r="W725" t="s">
        <v>571</v>
      </c>
      <c r="X725" s="70" t="str">
        <f>SpaceTypesTable[[#This Row],[Ventilation Standard]]&amp;SpaceTypesTable[[#This Row],[Ventilation Primary Space Type]]&amp;SpaceTypesTable[[#This Row],[Ventilation Secondary Space Type]]</f>
        <v>ASHRAE 62.1-1999Public SpacesPublic restrooms (Assume 12 toilet/625 ft^2)</v>
      </c>
      <c r="Y725">
        <f>VLOOKUP(SpaceTypesTable[[#This Row],[Lookup]],VentilationStandardsTable[],6,FALSE)</f>
        <v>0.96</v>
      </c>
      <c r="Z725">
        <f>VLOOKUP(SpaceTypesTable[[#This Row],[Lookup]],VentilationStandardsTable[],5,FALSE)</f>
        <v>0</v>
      </c>
      <c r="AA725">
        <f>VLOOKUP(SpaceTypesTable[[#This Row],[Lookup]],VentilationStandardsTable[],7,FALSE)</f>
        <v>0</v>
      </c>
      <c r="AB725">
        <v>2.85</v>
      </c>
      <c r="AC725" t="s">
        <v>1965</v>
      </c>
      <c r="AD725" t="s">
        <v>2107</v>
      </c>
      <c r="AE725">
        <v>0.22320000000000001</v>
      </c>
      <c r="AF725" t="s">
        <v>2011</v>
      </c>
      <c r="AH725" t="s">
        <v>997</v>
      </c>
      <c r="AI725" t="s">
        <v>997</v>
      </c>
      <c r="AJ725" t="s">
        <v>997</v>
      </c>
      <c r="AL725">
        <v>1</v>
      </c>
      <c r="AM725">
        <v>0</v>
      </c>
      <c r="AN725">
        <v>0.5</v>
      </c>
      <c r="AO725">
        <v>0</v>
      </c>
      <c r="AP725" t="s">
        <v>2068</v>
      </c>
      <c r="AQ725" t="s">
        <v>2036</v>
      </c>
      <c r="AR725" t="s">
        <v>2050</v>
      </c>
      <c r="AU725" t="str">
        <f>IF(SpaceTypesTable[[#This Row],[Peak Flow Rate (gal/h)]]=0,"",SpaceTypesTable[[#This Row],[Peak Flow Rate (gal/h)]]/SpaceTypesTable[[#This Row],[area (ft^2)]])</f>
        <v/>
      </c>
      <c r="AZ725">
        <v>1.1395661442066429</v>
      </c>
      <c r="BA725">
        <v>400</v>
      </c>
      <c r="BB725">
        <v>0.33800000000000002</v>
      </c>
      <c r="BC725">
        <v>0.5</v>
      </c>
      <c r="BD725">
        <v>69.450231963774755</v>
      </c>
      <c r="BE725">
        <f t="shared" si="66"/>
        <v>0.19785783263303935</v>
      </c>
    </row>
    <row r="726" spans="1:58">
      <c r="C726" t="s">
        <v>2213</v>
      </c>
      <c r="D726" t="s">
        <v>790</v>
      </c>
      <c r="E726" t="s">
        <v>794</v>
      </c>
      <c r="F726" t="s">
        <v>803</v>
      </c>
      <c r="G726" t="s">
        <v>1040</v>
      </c>
      <c r="H726" t="s">
        <v>2195</v>
      </c>
      <c r="I726" t="s">
        <v>886</v>
      </c>
      <c r="J726" t="s">
        <v>751</v>
      </c>
      <c r="K726" t="str">
        <f>SpaceTypesTable[[#This Row],[Lighting Standard]]&amp;SpaceTypesTable[[#This Row],[Lighting Primary Space Type]]&amp;SpaceTypesTable[[#This Row],[Lighting Secondary Space Type]]</f>
        <v>ASHRAE 90.1-2010RestroomsGeneral</v>
      </c>
      <c r="N726">
        <f>VLOOKUP(SpaceTypesTable[[#This Row],[LookupColumn]],InteriorLightingTable[],5,FALSE)</f>
        <v>0.98</v>
      </c>
      <c r="Q726">
        <v>0</v>
      </c>
      <c r="R726">
        <v>0.7</v>
      </c>
      <c r="S726">
        <v>0.2</v>
      </c>
      <c r="T726" t="s">
        <v>1951</v>
      </c>
      <c r="U726" t="s">
        <v>638</v>
      </c>
      <c r="V726" t="s">
        <v>751</v>
      </c>
      <c r="W726" t="s">
        <v>624</v>
      </c>
      <c r="X726" s="70" t="str">
        <f>SpaceTypesTable[[#This Row],[Ventilation Standard]]&amp;SpaceTypesTable[[#This Row],[Ventilation Primary Space Type]]&amp;SpaceTypesTable[[#This Row],[Ventilation Secondary Space Type]]</f>
        <v>ASHRAE 62.1-2007GeneralCorridors</v>
      </c>
      <c r="Y726">
        <f>VLOOKUP(SpaceTypesTable[[#This Row],[Lookup]],VentilationStandardsTable[],6,FALSE)</f>
        <v>0.06</v>
      </c>
      <c r="Z726">
        <f>VLOOKUP(SpaceTypesTable[[#This Row],[Lookup]],VentilationStandardsTable[],5,FALSE)</f>
        <v>0</v>
      </c>
      <c r="AA726">
        <f>VLOOKUP(SpaceTypesTable[[#This Row],[Lookup]],VentilationStandardsTable[],7,FALSE)</f>
        <v>0</v>
      </c>
      <c r="AB726">
        <v>2.85</v>
      </c>
      <c r="AC726" t="s">
        <v>1965</v>
      </c>
      <c r="AD726" t="s">
        <v>2107</v>
      </c>
      <c r="AE726">
        <v>4.4600000000000001E-2</v>
      </c>
      <c r="AF726" t="s">
        <v>2011</v>
      </c>
      <c r="AH726" t="s">
        <v>997</v>
      </c>
      <c r="AI726" t="s">
        <v>997</v>
      </c>
      <c r="AJ726" t="s">
        <v>997</v>
      </c>
      <c r="AL726">
        <v>0.51</v>
      </c>
      <c r="AM726">
        <v>0</v>
      </c>
      <c r="AN726">
        <v>0.5</v>
      </c>
      <c r="AO726">
        <v>0</v>
      </c>
      <c r="AP726" t="s">
        <v>2068</v>
      </c>
      <c r="AQ726" t="s">
        <v>2036</v>
      </c>
      <c r="AR726" t="s">
        <v>2050</v>
      </c>
      <c r="AU726" t="s">
        <v>997</v>
      </c>
      <c r="AZ726">
        <v>1.1395661442066429</v>
      </c>
      <c r="BA726">
        <v>400</v>
      </c>
      <c r="BB726">
        <v>0.33800000000000002</v>
      </c>
      <c r="BC726">
        <v>0.5</v>
      </c>
      <c r="BD726">
        <v>69.450231963774755</v>
      </c>
      <c r="BE726">
        <v>0.19785783263303935</v>
      </c>
    </row>
    <row r="727" spans="1:58">
      <c r="A727" t="s">
        <v>158</v>
      </c>
      <c r="B727">
        <v>452</v>
      </c>
      <c r="C727" t="s">
        <v>2144</v>
      </c>
      <c r="D727" t="s">
        <v>790</v>
      </c>
      <c r="E727" t="s">
        <v>767</v>
      </c>
      <c r="F727" t="s">
        <v>779</v>
      </c>
      <c r="G727" t="s">
        <v>1034</v>
      </c>
      <c r="K727" t="str">
        <f>SpaceTypesTable[[#This Row],[Lighting Standard]]&amp;SpaceTypesTable[[#This Row],[Lighting Primary Space Type]]&amp;SpaceTypesTable[[#This Row],[Lighting Secondary Space Type]]</f>
        <v/>
      </c>
      <c r="N727">
        <v>2.21</v>
      </c>
      <c r="Q727">
        <v>0</v>
      </c>
      <c r="R727">
        <v>0.7</v>
      </c>
      <c r="S727">
        <v>0.2</v>
      </c>
      <c r="T727" t="s">
        <v>1938</v>
      </c>
      <c r="U727" t="s">
        <v>636</v>
      </c>
      <c r="V727" t="s">
        <v>626</v>
      </c>
      <c r="W727" t="s">
        <v>628</v>
      </c>
      <c r="X727" s="70" t="str">
        <f>SpaceTypesTable[[#This Row],[Ventilation Standard]]&amp;SpaceTypesTable[[#This Row],[Ventilation Primary Space Type]]&amp;SpaceTypesTable[[#This Row],[Ventilation Secondary Space Type]]</f>
        <v>ASHRAE 62.1-1999Hospitals, Nursing and Convalescent HomesMedical procedure</v>
      </c>
      <c r="Y727">
        <f>VLOOKUP(SpaceTypesTable[[#This Row],[Lookup]],VentilationStandardsTable[],6,FALSE)</f>
        <v>0</v>
      </c>
      <c r="Z727">
        <f>VLOOKUP(SpaceTypesTable[[#This Row],[Lookup]],VentilationStandardsTable[],5,FALSE)</f>
        <v>15</v>
      </c>
      <c r="AA727">
        <f>VLOOKUP(SpaceTypesTable[[#This Row],[Lookup]],VentilationStandardsTable[],7,FALSE)</f>
        <v>0</v>
      </c>
      <c r="AB727">
        <v>5</v>
      </c>
      <c r="AC727" t="s">
        <v>1994</v>
      </c>
      <c r="AD727" t="s">
        <v>1995</v>
      </c>
      <c r="AE727">
        <v>0.22320000000000001</v>
      </c>
      <c r="AF727" t="s">
        <v>2000</v>
      </c>
      <c r="AH727" t="s">
        <v>997</v>
      </c>
      <c r="AI727" t="s">
        <v>997</v>
      </c>
      <c r="AJ727" t="s">
        <v>997</v>
      </c>
      <c r="AL727">
        <v>10</v>
      </c>
      <c r="AM727">
        <v>0</v>
      </c>
      <c r="AN727">
        <v>0.5</v>
      </c>
      <c r="AO727">
        <v>0</v>
      </c>
      <c r="AP727" t="s">
        <v>2025</v>
      </c>
      <c r="AQ727" t="s">
        <v>2058</v>
      </c>
      <c r="AR727" t="s">
        <v>2059</v>
      </c>
      <c r="AS727">
        <v>1</v>
      </c>
      <c r="AT727">
        <v>5250</v>
      </c>
      <c r="AU727">
        <f>IF(SpaceTypesTable[[#This Row],[Peak Flow Rate (gal/h)]]=0,"",SpaceTypesTable[[#This Row],[Peak Flow Rate (gal/h)]]/SpaceTypesTable[[#This Row],[area (ft^2)]])</f>
        <v>1.9047619047619048E-4</v>
      </c>
      <c r="AV727">
        <v>49</v>
      </c>
      <c r="AW727">
        <v>0.2</v>
      </c>
      <c r="AX727">
        <v>0.05</v>
      </c>
      <c r="AY727" t="s">
        <v>2118</v>
      </c>
      <c r="BE727" t="str">
        <f t="shared" ref="BE727:BE732" si="67">IF(ISBLANK(BD727),"",BD727/(BA727/AZ727))</f>
        <v/>
      </c>
    </row>
    <row r="728" spans="1:58">
      <c r="A728" t="s">
        <v>19</v>
      </c>
      <c r="B728">
        <v>57</v>
      </c>
      <c r="C728" t="s">
        <v>2145</v>
      </c>
      <c r="D728" t="s">
        <v>790</v>
      </c>
      <c r="E728" t="s">
        <v>767</v>
      </c>
      <c r="F728" t="s">
        <v>779</v>
      </c>
      <c r="G728" t="s">
        <v>1034</v>
      </c>
      <c r="H728" t="s">
        <v>745</v>
      </c>
      <c r="I728" t="s">
        <v>767</v>
      </c>
      <c r="J728" t="s">
        <v>779</v>
      </c>
      <c r="K728" t="str">
        <f>SpaceTypesTable[[#This Row],[Lighting Standard]]&amp;SpaceTypesTable[[#This Row],[Lighting Primary Space Type]]&amp;SpaceTypesTable[[#This Row],[Lighting Secondary Space Type]]</f>
        <v>ASHRAE 90.1-2004HospitalRadiology</v>
      </c>
      <c r="N728">
        <f>VLOOKUP(SpaceTypesTable[[#This Row],[LookupColumn]],InteriorLightingTable[],5,FALSE)</f>
        <v>0.4</v>
      </c>
      <c r="Q728">
        <v>0</v>
      </c>
      <c r="R728">
        <v>0.7</v>
      </c>
      <c r="S728">
        <v>0.2</v>
      </c>
      <c r="T728" t="s">
        <v>1938</v>
      </c>
      <c r="U728" t="s">
        <v>636</v>
      </c>
      <c r="V728" t="s">
        <v>626</v>
      </c>
      <c r="W728" t="s">
        <v>628</v>
      </c>
      <c r="X728" s="70" t="str">
        <f>SpaceTypesTable[[#This Row],[Ventilation Standard]]&amp;SpaceTypesTable[[#This Row],[Ventilation Primary Space Type]]&amp;SpaceTypesTable[[#This Row],[Ventilation Secondary Space Type]]</f>
        <v>ASHRAE 62.1-1999Hospitals, Nursing and Convalescent HomesMedical procedure</v>
      </c>
      <c r="Y728">
        <f>VLOOKUP(SpaceTypesTable[[#This Row],[Lookup]],VentilationStandardsTable[],6,FALSE)</f>
        <v>0</v>
      </c>
      <c r="Z728">
        <f>VLOOKUP(SpaceTypesTable[[#This Row],[Lookup]],VentilationStandardsTable[],5,FALSE)</f>
        <v>15</v>
      </c>
      <c r="AA728">
        <f>VLOOKUP(SpaceTypesTable[[#This Row],[Lookup]],VentilationStandardsTable[],7,FALSE)</f>
        <v>0</v>
      </c>
      <c r="AB728">
        <v>5</v>
      </c>
      <c r="AC728" t="s">
        <v>1994</v>
      </c>
      <c r="AD728" t="s">
        <v>1995</v>
      </c>
      <c r="AE728">
        <v>5.9499999999999997E-2</v>
      </c>
      <c r="AF728" t="s">
        <v>2000</v>
      </c>
      <c r="AH728" t="s">
        <v>997</v>
      </c>
      <c r="AI728" t="s">
        <v>997</v>
      </c>
      <c r="AJ728" t="s">
        <v>997</v>
      </c>
      <c r="AL728">
        <v>10</v>
      </c>
      <c r="AM728">
        <v>0</v>
      </c>
      <c r="AN728">
        <v>0.5</v>
      </c>
      <c r="AO728">
        <v>0</v>
      </c>
      <c r="AP728" t="s">
        <v>2025</v>
      </c>
      <c r="AQ728" t="s">
        <v>2058</v>
      </c>
      <c r="AR728" t="s">
        <v>2059</v>
      </c>
      <c r="AS728">
        <v>1</v>
      </c>
      <c r="AT728">
        <v>5250</v>
      </c>
      <c r="AU728">
        <f>IF(SpaceTypesTable[[#This Row],[Peak Flow Rate (gal/h)]]=0,"",SpaceTypesTable[[#This Row],[Peak Flow Rate (gal/h)]]/SpaceTypesTable[[#This Row],[area (ft^2)]])</f>
        <v>1.9047619047619048E-4</v>
      </c>
      <c r="AV728">
        <v>49</v>
      </c>
      <c r="AW728">
        <v>0.2</v>
      </c>
      <c r="AX728">
        <v>0.05</v>
      </c>
      <c r="AY728" t="s">
        <v>2118</v>
      </c>
      <c r="BE728" t="str">
        <f t="shared" si="67"/>
        <v/>
      </c>
    </row>
    <row r="729" spans="1:58">
      <c r="A729" t="s">
        <v>255</v>
      </c>
      <c r="B729">
        <v>299</v>
      </c>
      <c r="C729" t="s">
        <v>2146</v>
      </c>
      <c r="D729" t="s">
        <v>791</v>
      </c>
      <c r="E729" t="s">
        <v>767</v>
      </c>
      <c r="F729" t="s">
        <v>779</v>
      </c>
      <c r="G729" t="s">
        <v>1034</v>
      </c>
      <c r="H729" t="s">
        <v>987</v>
      </c>
      <c r="I729" t="s">
        <v>767</v>
      </c>
      <c r="J729" t="s">
        <v>779</v>
      </c>
      <c r="K729" t="str">
        <f>SpaceTypesTable[[#This Row],[Lighting Standard]]&amp;SpaceTypesTable[[#This Row],[Lighting Primary Space Type]]&amp;SpaceTypesTable[[#This Row],[Lighting Secondary Space Type]]</f>
        <v>ASHRAE 189.1-2009HospitalRadiology</v>
      </c>
      <c r="N729">
        <f>VLOOKUP(SpaceTypesTable[[#This Row],[LookupColumn]],InteriorLightingTable[],5,FALSE)</f>
        <v>0.36000000000000004</v>
      </c>
      <c r="Q729">
        <v>0</v>
      </c>
      <c r="R729">
        <v>0.7</v>
      </c>
      <c r="S729">
        <v>0.2</v>
      </c>
      <c r="T729" t="s">
        <v>1938</v>
      </c>
      <c r="U729" t="s">
        <v>636</v>
      </c>
      <c r="V729" t="s">
        <v>626</v>
      </c>
      <c r="W729" t="s">
        <v>628</v>
      </c>
      <c r="X729" s="70" t="str">
        <f>SpaceTypesTable[[#This Row],[Ventilation Standard]]&amp;SpaceTypesTable[[#This Row],[Ventilation Primary Space Type]]&amp;SpaceTypesTable[[#This Row],[Ventilation Secondary Space Type]]</f>
        <v>ASHRAE 62.1-1999Hospitals, Nursing and Convalescent HomesMedical procedure</v>
      </c>
      <c r="Y729">
        <f>VLOOKUP(SpaceTypesTable[[#This Row],[Lookup]],VentilationStandardsTable[],6,FALSE)</f>
        <v>0</v>
      </c>
      <c r="Z729">
        <f>VLOOKUP(SpaceTypesTable[[#This Row],[Lookup]],VentilationStandardsTable[],5,FALSE)</f>
        <v>15</v>
      </c>
      <c r="AA729">
        <f>VLOOKUP(SpaceTypesTable[[#This Row],[Lookup]],VentilationStandardsTable[],7,FALSE)</f>
        <v>0</v>
      </c>
      <c r="AB729">
        <v>5</v>
      </c>
      <c r="AC729" t="s">
        <v>1994</v>
      </c>
      <c r="AD729" t="s">
        <v>1995</v>
      </c>
      <c r="AE729">
        <v>5.9499999999999997E-2</v>
      </c>
      <c r="AF729" t="s">
        <v>2000</v>
      </c>
      <c r="AH729" t="s">
        <v>997</v>
      </c>
      <c r="AI729" t="s">
        <v>997</v>
      </c>
      <c r="AJ729" t="s">
        <v>997</v>
      </c>
      <c r="AL729">
        <v>7.28</v>
      </c>
      <c r="AM729">
        <v>0</v>
      </c>
      <c r="AN729">
        <v>0.5</v>
      </c>
      <c r="AO729">
        <v>0</v>
      </c>
      <c r="AP729" t="s">
        <v>2025</v>
      </c>
      <c r="AQ729" t="s">
        <v>2058</v>
      </c>
      <c r="AR729" t="s">
        <v>2059</v>
      </c>
      <c r="AS729">
        <v>1</v>
      </c>
      <c r="AT729">
        <v>5250</v>
      </c>
      <c r="AU729">
        <f>IF(SpaceTypesTable[[#This Row],[Peak Flow Rate (gal/h)]]=0,"",SpaceTypesTable[[#This Row],[Peak Flow Rate (gal/h)]]/SpaceTypesTable[[#This Row],[area (ft^2)]])</f>
        <v>1.9047619047619048E-4</v>
      </c>
      <c r="AV729">
        <v>49</v>
      </c>
      <c r="AW729">
        <v>0.2</v>
      </c>
      <c r="AX729">
        <v>0.05</v>
      </c>
      <c r="AY729" t="s">
        <v>2118</v>
      </c>
      <c r="BE729" t="str">
        <f t="shared" si="67"/>
        <v/>
      </c>
    </row>
    <row r="730" spans="1:58">
      <c r="A730" t="s">
        <v>269</v>
      </c>
      <c r="B730">
        <v>5</v>
      </c>
      <c r="C730" t="s">
        <v>2146</v>
      </c>
      <c r="D730" t="s">
        <v>792</v>
      </c>
      <c r="E730" t="s">
        <v>767</v>
      </c>
      <c r="F730" t="s">
        <v>779</v>
      </c>
      <c r="G730" t="s">
        <v>1034</v>
      </c>
      <c r="H730" t="s">
        <v>987</v>
      </c>
      <c r="I730" t="s">
        <v>767</v>
      </c>
      <c r="J730" t="s">
        <v>779</v>
      </c>
      <c r="K730" t="str">
        <f>SpaceTypesTable[[#This Row],[Lighting Standard]]&amp;SpaceTypesTable[[#This Row],[Lighting Primary Space Type]]&amp;SpaceTypesTable[[#This Row],[Lighting Secondary Space Type]]</f>
        <v>ASHRAE 189.1-2009HospitalRadiology</v>
      </c>
      <c r="N730">
        <f>VLOOKUP(SpaceTypesTable[[#This Row],[LookupColumn]],InteriorLightingTable[],5,FALSE)</f>
        <v>0.36000000000000004</v>
      </c>
      <c r="Q730">
        <v>0</v>
      </c>
      <c r="R730">
        <v>0.7</v>
      </c>
      <c r="S730">
        <v>0.2</v>
      </c>
      <c r="T730" t="s">
        <v>1938</v>
      </c>
      <c r="U730" t="s">
        <v>636</v>
      </c>
      <c r="V730" t="s">
        <v>626</v>
      </c>
      <c r="W730" t="s">
        <v>628</v>
      </c>
      <c r="X730" s="70" t="str">
        <f>SpaceTypesTable[[#This Row],[Ventilation Standard]]&amp;SpaceTypesTable[[#This Row],[Ventilation Primary Space Type]]&amp;SpaceTypesTable[[#This Row],[Ventilation Secondary Space Type]]</f>
        <v>ASHRAE 62.1-1999Hospitals, Nursing and Convalescent HomesMedical procedure</v>
      </c>
      <c r="Y730">
        <f>VLOOKUP(SpaceTypesTable[[#This Row],[Lookup]],VentilationStandardsTable[],6,FALSE)</f>
        <v>0</v>
      </c>
      <c r="Z730">
        <f>VLOOKUP(SpaceTypesTable[[#This Row],[Lookup]],VentilationStandardsTable[],5,FALSE)</f>
        <v>15</v>
      </c>
      <c r="AA730">
        <f>VLOOKUP(SpaceTypesTable[[#This Row],[Lookup]],VentilationStandardsTable[],7,FALSE)</f>
        <v>0</v>
      </c>
      <c r="AB730">
        <v>5</v>
      </c>
      <c r="AC730" t="s">
        <v>1994</v>
      </c>
      <c r="AD730" t="s">
        <v>1995</v>
      </c>
      <c r="AE730">
        <v>4.4600000000000001E-2</v>
      </c>
      <c r="AF730" t="s">
        <v>2000</v>
      </c>
      <c r="AH730" t="s">
        <v>997</v>
      </c>
      <c r="AI730" t="s">
        <v>997</v>
      </c>
      <c r="AJ730" t="s">
        <v>997</v>
      </c>
      <c r="AL730">
        <v>7.28</v>
      </c>
      <c r="AM730">
        <v>0</v>
      </c>
      <c r="AN730">
        <v>0.5</v>
      </c>
      <c r="AO730">
        <v>0</v>
      </c>
      <c r="AP730" t="s">
        <v>2025</v>
      </c>
      <c r="AQ730" t="s">
        <v>2058</v>
      </c>
      <c r="AR730" t="s">
        <v>2059</v>
      </c>
      <c r="AS730">
        <v>1</v>
      </c>
      <c r="AT730">
        <v>5250</v>
      </c>
      <c r="AU730">
        <f>IF(SpaceTypesTable[[#This Row],[Peak Flow Rate (gal/h)]]=0,"",SpaceTypesTable[[#This Row],[Peak Flow Rate (gal/h)]]/SpaceTypesTable[[#This Row],[area (ft^2)]])</f>
        <v>1.9047619047619048E-4</v>
      </c>
      <c r="AV730">
        <v>49</v>
      </c>
      <c r="AW730">
        <v>0.2</v>
      </c>
      <c r="AX730">
        <v>0.05</v>
      </c>
      <c r="AY730" t="s">
        <v>2118</v>
      </c>
      <c r="BE730" t="str">
        <f t="shared" si="67"/>
        <v/>
      </c>
    </row>
    <row r="731" spans="1:58">
      <c r="A731" t="s">
        <v>354</v>
      </c>
      <c r="B731">
        <v>260</v>
      </c>
      <c r="C731" t="s">
        <v>2143</v>
      </c>
      <c r="D731" t="s">
        <v>790</v>
      </c>
      <c r="E731" t="s">
        <v>767</v>
      </c>
      <c r="F731" t="s">
        <v>779</v>
      </c>
      <c r="G731" t="s">
        <v>1034</v>
      </c>
      <c r="K731" t="str">
        <f>SpaceTypesTable[[#This Row],[Lighting Standard]]&amp;SpaceTypesTable[[#This Row],[Lighting Primary Space Type]]&amp;SpaceTypesTable[[#This Row],[Lighting Secondary Space Type]]</f>
        <v/>
      </c>
      <c r="N731">
        <v>3.3</v>
      </c>
      <c r="Q731">
        <v>0</v>
      </c>
      <c r="R731">
        <v>0.7</v>
      </c>
      <c r="S731">
        <v>0.2</v>
      </c>
      <c r="T731" t="s">
        <v>1938</v>
      </c>
      <c r="U731" t="s">
        <v>636</v>
      </c>
      <c r="V731" t="s">
        <v>626</v>
      </c>
      <c r="W731" t="s">
        <v>628</v>
      </c>
      <c r="X731" s="70" t="str">
        <f>SpaceTypesTable[[#This Row],[Ventilation Standard]]&amp;SpaceTypesTable[[#This Row],[Ventilation Primary Space Type]]&amp;SpaceTypesTable[[#This Row],[Ventilation Secondary Space Type]]</f>
        <v>ASHRAE 62.1-1999Hospitals, Nursing and Convalescent HomesMedical procedure</v>
      </c>
      <c r="Y731">
        <f>VLOOKUP(SpaceTypesTable[[#This Row],[Lookup]],VentilationStandardsTable[],6,FALSE)</f>
        <v>0</v>
      </c>
      <c r="Z731">
        <f>VLOOKUP(SpaceTypesTable[[#This Row],[Lookup]],VentilationStandardsTable[],5,FALSE)</f>
        <v>15</v>
      </c>
      <c r="AA731">
        <f>VLOOKUP(SpaceTypesTable[[#This Row],[Lookup]],VentilationStandardsTable[],7,FALSE)</f>
        <v>0</v>
      </c>
      <c r="AB731">
        <v>5</v>
      </c>
      <c r="AC731" t="s">
        <v>1994</v>
      </c>
      <c r="AD731" t="s">
        <v>1995</v>
      </c>
      <c r="AE731">
        <v>0.22320000000000001</v>
      </c>
      <c r="AF731" t="s">
        <v>2000</v>
      </c>
      <c r="AH731" t="s">
        <v>997</v>
      </c>
      <c r="AI731" t="s">
        <v>997</v>
      </c>
      <c r="AJ731" t="s">
        <v>997</v>
      </c>
      <c r="AL731">
        <v>10</v>
      </c>
      <c r="AM731">
        <v>0</v>
      </c>
      <c r="AN731">
        <v>0.5</v>
      </c>
      <c r="AO731">
        <v>0</v>
      </c>
      <c r="AP731" t="s">
        <v>2025</v>
      </c>
      <c r="AQ731" t="s">
        <v>2058</v>
      </c>
      <c r="AR731" t="s">
        <v>2059</v>
      </c>
      <c r="AS731">
        <v>1</v>
      </c>
      <c r="AT731">
        <v>5250</v>
      </c>
      <c r="AU731">
        <f>IF(SpaceTypesTable[[#This Row],[Peak Flow Rate (gal/h)]]=0,"",SpaceTypesTable[[#This Row],[Peak Flow Rate (gal/h)]]/SpaceTypesTable[[#This Row],[area (ft^2)]])</f>
        <v>1.9047619047619048E-4</v>
      </c>
      <c r="AV731">
        <v>49</v>
      </c>
      <c r="AW731">
        <v>0.2</v>
      </c>
      <c r="AX731">
        <v>0.05</v>
      </c>
      <c r="AY731" t="s">
        <v>2118</v>
      </c>
      <c r="BE731" t="str">
        <f t="shared" si="67"/>
        <v/>
      </c>
    </row>
    <row r="732" spans="1:58">
      <c r="C732" t="s">
        <v>2147</v>
      </c>
      <c r="D732" t="s">
        <v>790</v>
      </c>
      <c r="E732" t="s">
        <v>767</v>
      </c>
      <c r="F732" t="s">
        <v>779</v>
      </c>
      <c r="G732" t="s">
        <v>1034</v>
      </c>
      <c r="H732" t="s">
        <v>746</v>
      </c>
      <c r="I732" t="s">
        <v>767</v>
      </c>
      <c r="J732" t="s">
        <v>779</v>
      </c>
      <c r="K732" t="str">
        <f>SpaceTypesTable[[#This Row],[Lighting Standard]]&amp;SpaceTypesTable[[#This Row],[Lighting Primary Space Type]]&amp;SpaceTypesTable[[#This Row],[Lighting Secondary Space Type]]</f>
        <v>ASHRAE 90.1-2007HospitalRadiology</v>
      </c>
      <c r="N732">
        <f>VLOOKUP(SpaceTypesTable[[#This Row],[LookupColumn]],InteriorLightingTable[],5,FALSE)</f>
        <v>0.4</v>
      </c>
      <c r="Q732">
        <v>0</v>
      </c>
      <c r="R732">
        <v>0.7</v>
      </c>
      <c r="S732">
        <v>0.2</v>
      </c>
      <c r="T732" t="s">
        <v>1938</v>
      </c>
      <c r="U732" t="s">
        <v>637</v>
      </c>
      <c r="V732" t="s">
        <v>626</v>
      </c>
      <c r="W732" t="s">
        <v>628</v>
      </c>
      <c r="X732" s="70" t="str">
        <f>SpaceTypesTable[[#This Row],[Ventilation Standard]]&amp;SpaceTypesTable[[#This Row],[Ventilation Primary Space Type]]&amp;SpaceTypesTable[[#This Row],[Ventilation Secondary Space Type]]</f>
        <v>ASHRAE 62.1-2004Hospitals, Nursing and Convalescent HomesMedical procedure</v>
      </c>
      <c r="Y732">
        <f>VLOOKUP(SpaceTypesTable[[#This Row],[Lookup]],VentilationStandardsTable[],6,FALSE)</f>
        <v>0</v>
      </c>
      <c r="Z732">
        <f>VLOOKUP(SpaceTypesTable[[#This Row],[Lookup]],VentilationStandardsTable[],5,FALSE)</f>
        <v>15</v>
      </c>
      <c r="AA732">
        <f>VLOOKUP(SpaceTypesTable[[#This Row],[Lookup]],VentilationStandardsTable[],7,FALSE)</f>
        <v>0</v>
      </c>
      <c r="AB732">
        <v>5</v>
      </c>
      <c r="AC732" t="s">
        <v>1994</v>
      </c>
      <c r="AD732" t="s">
        <v>1995</v>
      </c>
      <c r="AE732">
        <v>4.4600000000000001E-2</v>
      </c>
      <c r="AF732" t="s">
        <v>2000</v>
      </c>
      <c r="AH732" t="s">
        <v>997</v>
      </c>
      <c r="AI732" t="s">
        <v>997</v>
      </c>
      <c r="AJ732" t="s">
        <v>997</v>
      </c>
      <c r="AL732">
        <v>7.28</v>
      </c>
      <c r="AM732">
        <v>0</v>
      </c>
      <c r="AN732">
        <v>0.5</v>
      </c>
      <c r="AO732">
        <v>0</v>
      </c>
      <c r="AP732" t="s">
        <v>2025</v>
      </c>
      <c r="AQ732" t="s">
        <v>2058</v>
      </c>
      <c r="AR732" t="s">
        <v>2059</v>
      </c>
      <c r="AS732">
        <v>1</v>
      </c>
      <c r="AT732">
        <v>5250</v>
      </c>
      <c r="AU732">
        <f>IF(SpaceTypesTable[[#This Row],[Peak Flow Rate (gal/h)]]=0,"",SpaceTypesTable[[#This Row],[Peak Flow Rate (gal/h)]]/SpaceTypesTable[[#This Row],[area (ft^2)]])</f>
        <v>1.9047619047619048E-4</v>
      </c>
      <c r="AV732">
        <v>49</v>
      </c>
      <c r="AW732">
        <v>0.2</v>
      </c>
      <c r="AX732">
        <v>0.05</v>
      </c>
      <c r="AY732" t="s">
        <v>2118</v>
      </c>
      <c r="BE732" t="str">
        <f t="shared" si="67"/>
        <v/>
      </c>
    </row>
    <row r="733" spans="1:58">
      <c r="C733" t="s">
        <v>2213</v>
      </c>
      <c r="D733" t="s">
        <v>790</v>
      </c>
      <c r="E733" t="s">
        <v>767</v>
      </c>
      <c r="F733" t="s">
        <v>779</v>
      </c>
      <c r="G733" t="s">
        <v>1034</v>
      </c>
      <c r="H733" t="s">
        <v>2195</v>
      </c>
      <c r="I733" t="s">
        <v>767</v>
      </c>
      <c r="J733" t="s">
        <v>2429</v>
      </c>
      <c r="K733" t="str">
        <f>SpaceTypesTable[[#This Row],[Lighting Standard]]&amp;SpaceTypesTable[[#This Row],[Lighting Primary Space Type]]&amp;SpaceTypesTable[[#This Row],[Lighting Secondary Space Type]]</f>
        <v>ASHRAE 90.1-2010HospitalRadiology/Imaging</v>
      </c>
      <c r="N733">
        <f>VLOOKUP(SpaceTypesTable[[#This Row],[LookupColumn]],InteriorLightingTable[],5,FALSE)</f>
        <v>1.32</v>
      </c>
      <c r="Q733">
        <v>0</v>
      </c>
      <c r="R733">
        <v>0.7</v>
      </c>
      <c r="S733">
        <v>0.2</v>
      </c>
      <c r="T733" t="s">
        <v>1938</v>
      </c>
      <c r="U733" t="s">
        <v>638</v>
      </c>
      <c r="V733" t="s">
        <v>626</v>
      </c>
      <c r="W733" t="s">
        <v>628</v>
      </c>
      <c r="X733" s="70" t="str">
        <f>SpaceTypesTable[[#This Row],[Ventilation Standard]]&amp;SpaceTypesTable[[#This Row],[Ventilation Primary Space Type]]&amp;SpaceTypesTable[[#This Row],[Ventilation Secondary Space Type]]</f>
        <v>ASHRAE 62.1-2007Hospitals, Nursing and Convalescent HomesMedical procedure</v>
      </c>
      <c r="Y733">
        <f>VLOOKUP(SpaceTypesTable[[#This Row],[Lookup]],VentilationStandardsTable[],6,FALSE)</f>
        <v>0</v>
      </c>
      <c r="Z733">
        <f>VLOOKUP(SpaceTypesTable[[#This Row],[Lookup]],VentilationStandardsTable[],5,FALSE)</f>
        <v>15</v>
      </c>
      <c r="AA733">
        <f>VLOOKUP(SpaceTypesTable[[#This Row],[Lookup]],VentilationStandardsTable[],7,FALSE)</f>
        <v>0</v>
      </c>
      <c r="AB733">
        <v>5</v>
      </c>
      <c r="AC733" t="s">
        <v>1994</v>
      </c>
      <c r="AD733" t="s">
        <v>1995</v>
      </c>
      <c r="AE733">
        <v>4.4600000000000001E-2</v>
      </c>
      <c r="AF733" t="s">
        <v>2000</v>
      </c>
      <c r="AH733" t="s">
        <v>997</v>
      </c>
      <c r="AI733" t="s">
        <v>997</v>
      </c>
      <c r="AJ733" t="s">
        <v>997</v>
      </c>
      <c r="AL733">
        <v>7.28</v>
      </c>
      <c r="AM733">
        <v>0</v>
      </c>
      <c r="AN733">
        <v>0.5</v>
      </c>
      <c r="AO733">
        <v>0</v>
      </c>
      <c r="AP733" t="s">
        <v>2025</v>
      </c>
      <c r="AQ733" t="s">
        <v>2058</v>
      </c>
      <c r="AR733" t="s">
        <v>2059</v>
      </c>
      <c r="AS733">
        <v>1</v>
      </c>
      <c r="AT733">
        <v>5250</v>
      </c>
      <c r="AU733">
        <v>1.9047619047619048E-4</v>
      </c>
      <c r="AV733">
        <v>49</v>
      </c>
      <c r="AW733">
        <v>0.2</v>
      </c>
      <c r="AX733">
        <v>0.05</v>
      </c>
      <c r="AY733" t="s">
        <v>2118</v>
      </c>
      <c r="BE733" t="s">
        <v>997</v>
      </c>
    </row>
    <row r="734" spans="1:58">
      <c r="C734" s="3" t="s">
        <v>2144</v>
      </c>
      <c r="D734" t="s">
        <v>790</v>
      </c>
      <c r="E734" t="s">
        <v>750</v>
      </c>
      <c r="F734" t="s">
        <v>780</v>
      </c>
      <c r="G734" t="s">
        <v>1040</v>
      </c>
      <c r="N734">
        <v>1.41</v>
      </c>
      <c r="Q734">
        <v>0.4</v>
      </c>
      <c r="R734">
        <v>0.4</v>
      </c>
      <c r="S734">
        <v>0.2</v>
      </c>
      <c r="T734" t="s">
        <v>1046</v>
      </c>
      <c r="U734" t="s">
        <v>636</v>
      </c>
      <c r="V734" t="s">
        <v>569</v>
      </c>
      <c r="W734" t="s">
        <v>571</v>
      </c>
      <c r="X734" s="70" t="str">
        <f>SpaceTypesTable[[#This Row],[Ventilation Standard]]&amp;SpaceTypesTable[[#This Row],[Ventilation Primary Space Type]]&amp;SpaceTypesTable[[#This Row],[Ventilation Secondary Space Type]]</f>
        <v>ASHRAE 62.1-1999Public SpacesPublic restrooms (Assume 12 toilet/625 ft^2)</v>
      </c>
      <c r="Y734">
        <f>VLOOKUP(SpaceTypesTable[[#This Row],[Lookup]],VentilationStandardsTable[],6,FALSE)</f>
        <v>0.96</v>
      </c>
      <c r="Z734">
        <f>VLOOKUP(SpaceTypesTable[[#This Row],[Lookup]],VentilationStandardsTable[],5,FALSE)</f>
        <v>0</v>
      </c>
      <c r="AA734">
        <f>VLOOKUP(SpaceTypesTable[[#This Row],[Lookup]],VentilationStandardsTable[],7,FALSE)</f>
        <v>0</v>
      </c>
      <c r="AB734">
        <v>10</v>
      </c>
      <c r="AC734" t="s">
        <v>1049</v>
      </c>
      <c r="AD734" t="s">
        <v>1047</v>
      </c>
      <c r="AE734">
        <v>0.22320000000000001</v>
      </c>
      <c r="AF734" t="s">
        <v>1050</v>
      </c>
      <c r="AL734">
        <v>0.27</v>
      </c>
      <c r="AM734">
        <v>0</v>
      </c>
      <c r="AN734">
        <v>0.5</v>
      </c>
      <c r="AO734">
        <v>0</v>
      </c>
      <c r="AP734" t="s">
        <v>1051</v>
      </c>
      <c r="AQ734" t="s">
        <v>2028</v>
      </c>
      <c r="AR734" t="s">
        <v>2042</v>
      </c>
      <c r="AU734">
        <v>2.762836185819071E-2</v>
      </c>
      <c r="AV734">
        <v>43.3</v>
      </c>
      <c r="AW734">
        <v>0.2</v>
      </c>
      <c r="AX734">
        <v>0.05</v>
      </c>
      <c r="AY734" t="s">
        <v>1983</v>
      </c>
    </row>
    <row r="735" spans="1:58">
      <c r="C735" t="s">
        <v>2145</v>
      </c>
      <c r="D735" t="s">
        <v>790</v>
      </c>
      <c r="E735" t="s">
        <v>750</v>
      </c>
      <c r="F735" t="s">
        <v>780</v>
      </c>
      <c r="G735" t="s">
        <v>1040</v>
      </c>
      <c r="H735" t="s">
        <v>745</v>
      </c>
      <c r="I735" t="s">
        <v>886</v>
      </c>
      <c r="J735" t="s">
        <v>751</v>
      </c>
      <c r="K735" t="str">
        <f>SpaceTypesTable[[#This Row],[Lighting Standard]]&amp;SpaceTypesTable[[#This Row],[Lighting Primary Space Type]]&amp;SpaceTypesTable[[#This Row],[Lighting Secondary Space Type]]</f>
        <v>ASHRAE 90.1-2004RestroomsGeneral</v>
      </c>
      <c r="N735">
        <f>VLOOKUP(SpaceTypesTable[[#This Row],[LookupColumn]],InteriorLightingTable[],5,FALSE)</f>
        <v>0.9</v>
      </c>
      <c r="Q735">
        <v>0.4</v>
      </c>
      <c r="R735">
        <v>0.4</v>
      </c>
      <c r="S735">
        <v>0.2</v>
      </c>
      <c r="T735" t="s">
        <v>1046</v>
      </c>
      <c r="U735" t="s">
        <v>636</v>
      </c>
      <c r="V735" t="s">
        <v>569</v>
      </c>
      <c r="W735" t="s">
        <v>571</v>
      </c>
      <c r="X735" s="70" t="str">
        <f>SpaceTypesTable[[#This Row],[Ventilation Standard]]&amp;SpaceTypesTable[[#This Row],[Ventilation Primary Space Type]]&amp;SpaceTypesTable[[#This Row],[Ventilation Secondary Space Type]]</f>
        <v>ASHRAE 62.1-1999Public SpacesPublic restrooms (Assume 12 toilet/625 ft^2)</v>
      </c>
      <c r="Y735">
        <f>VLOOKUP(SpaceTypesTable[[#This Row],[Lookup]],VentilationStandardsTable[],6,FALSE)</f>
        <v>0.96</v>
      </c>
      <c r="Z735">
        <f>VLOOKUP(SpaceTypesTable[[#This Row],[Lookup]],VentilationStandardsTable[],5,FALSE)</f>
        <v>0</v>
      </c>
      <c r="AA735">
        <f>VLOOKUP(SpaceTypesTable[[#This Row],[Lookup]],VentilationStandardsTable[],7,FALSE)</f>
        <v>0</v>
      </c>
      <c r="AB735">
        <v>10</v>
      </c>
      <c r="AC735" t="s">
        <v>1049</v>
      </c>
      <c r="AD735" t="s">
        <v>1047</v>
      </c>
      <c r="AE735">
        <v>5.9499999999999997E-2</v>
      </c>
      <c r="AF735" t="s">
        <v>1050</v>
      </c>
      <c r="AL735">
        <v>0.27</v>
      </c>
      <c r="AM735">
        <v>0</v>
      </c>
      <c r="AN735">
        <v>0.5</v>
      </c>
      <c r="AO735">
        <v>0</v>
      </c>
      <c r="AP735" t="s">
        <v>1051</v>
      </c>
      <c r="AQ735" t="s">
        <v>2028</v>
      </c>
      <c r="AR735" t="s">
        <v>2042</v>
      </c>
      <c r="AU735">
        <v>2.762836185819071E-2</v>
      </c>
      <c r="AV735">
        <v>43.3</v>
      </c>
      <c r="AW735">
        <v>0.2</v>
      </c>
      <c r="AX735">
        <v>0.05</v>
      </c>
      <c r="AY735" t="s">
        <v>1983</v>
      </c>
    </row>
    <row r="736" spans="1:58">
      <c r="C736" s="3" t="s">
        <v>2146</v>
      </c>
      <c r="D736" t="s">
        <v>791</v>
      </c>
      <c r="E736" t="s">
        <v>750</v>
      </c>
      <c r="F736" t="s">
        <v>780</v>
      </c>
      <c r="G736" t="s">
        <v>1040</v>
      </c>
      <c r="H736" t="s">
        <v>987</v>
      </c>
      <c r="I736" t="s">
        <v>886</v>
      </c>
      <c r="J736" t="s">
        <v>751</v>
      </c>
      <c r="K736" t="str">
        <f>SpaceTypesTable[[#This Row],[Lighting Standard]]&amp;SpaceTypesTable[[#This Row],[Lighting Primary Space Type]]&amp;SpaceTypesTable[[#This Row],[Lighting Secondary Space Type]]</f>
        <v>ASHRAE 189.1-2009RestroomsGeneral</v>
      </c>
      <c r="N736">
        <f>VLOOKUP(SpaceTypesTable[[#This Row],[LookupColumn]],InteriorLightingTable[],5,FALSE)</f>
        <v>0.81</v>
      </c>
      <c r="Q736">
        <v>0.4</v>
      </c>
      <c r="R736">
        <v>0.4</v>
      </c>
      <c r="S736">
        <v>0.2</v>
      </c>
      <c r="T736" t="s">
        <v>1046</v>
      </c>
      <c r="U736" t="s">
        <v>636</v>
      </c>
      <c r="V736" t="s">
        <v>569</v>
      </c>
      <c r="W736" t="s">
        <v>571</v>
      </c>
      <c r="X736" s="70" t="str">
        <f>SpaceTypesTable[[#This Row],[Ventilation Standard]]&amp;SpaceTypesTable[[#This Row],[Ventilation Primary Space Type]]&amp;SpaceTypesTable[[#This Row],[Ventilation Secondary Space Type]]</f>
        <v>ASHRAE 62.1-1999Public SpacesPublic restrooms (Assume 12 toilet/625 ft^2)</v>
      </c>
      <c r="Y736">
        <f>VLOOKUP(SpaceTypesTable[[#This Row],[Lookup]],VentilationStandardsTable[],6,FALSE)</f>
        <v>0.96</v>
      </c>
      <c r="Z736">
        <f>VLOOKUP(SpaceTypesTable[[#This Row],[Lookup]],VentilationStandardsTable[],5,FALSE)</f>
        <v>0</v>
      </c>
      <c r="AA736">
        <f>VLOOKUP(SpaceTypesTable[[#This Row],[Lookup]],VentilationStandardsTable[],7,FALSE)</f>
        <v>0</v>
      </c>
      <c r="AB736">
        <v>10</v>
      </c>
      <c r="AC736" t="s">
        <v>1049</v>
      </c>
      <c r="AD736" t="s">
        <v>1047</v>
      </c>
      <c r="AE736">
        <v>5.9499999999999997E-2</v>
      </c>
      <c r="AF736" t="s">
        <v>1050</v>
      </c>
      <c r="AL736">
        <v>7.0000000000000007E-2</v>
      </c>
      <c r="AM736">
        <v>0</v>
      </c>
      <c r="AN736">
        <v>0.5</v>
      </c>
      <c r="AO736">
        <v>0</v>
      </c>
      <c r="AP736" t="s">
        <v>1051</v>
      </c>
      <c r="AQ736" t="s">
        <v>2028</v>
      </c>
      <c r="AR736" t="s">
        <v>2042</v>
      </c>
      <c r="AU736">
        <v>2.762836185819071E-2</v>
      </c>
      <c r="AV736">
        <v>43.3</v>
      </c>
      <c r="AW736">
        <v>0.2</v>
      </c>
      <c r="AX736">
        <v>0.05</v>
      </c>
      <c r="AY736" t="s">
        <v>1983</v>
      </c>
    </row>
    <row r="737" spans="1:58">
      <c r="C737" s="3" t="s">
        <v>2146</v>
      </c>
      <c r="D737" t="s">
        <v>792</v>
      </c>
      <c r="E737" t="s">
        <v>750</v>
      </c>
      <c r="F737" t="s">
        <v>780</v>
      </c>
      <c r="G737" t="s">
        <v>1040</v>
      </c>
      <c r="H737" t="s">
        <v>987</v>
      </c>
      <c r="I737" t="s">
        <v>886</v>
      </c>
      <c r="J737" t="s">
        <v>751</v>
      </c>
      <c r="K737" t="str">
        <f>SpaceTypesTable[[#This Row],[Lighting Standard]]&amp;SpaceTypesTable[[#This Row],[Lighting Primary Space Type]]&amp;SpaceTypesTable[[#This Row],[Lighting Secondary Space Type]]</f>
        <v>ASHRAE 189.1-2009RestroomsGeneral</v>
      </c>
      <c r="N737">
        <f>VLOOKUP(SpaceTypesTable[[#This Row],[LookupColumn]],InteriorLightingTable[],5,FALSE)</f>
        <v>0.81</v>
      </c>
      <c r="Q737">
        <v>0.4</v>
      </c>
      <c r="R737">
        <v>0.4</v>
      </c>
      <c r="S737">
        <v>0.2</v>
      </c>
      <c r="T737" t="s">
        <v>1046</v>
      </c>
      <c r="U737" t="s">
        <v>636</v>
      </c>
      <c r="V737" t="s">
        <v>569</v>
      </c>
      <c r="W737" t="s">
        <v>571</v>
      </c>
      <c r="X737" s="70" t="str">
        <f>SpaceTypesTable[[#This Row],[Ventilation Standard]]&amp;SpaceTypesTable[[#This Row],[Ventilation Primary Space Type]]&amp;SpaceTypesTable[[#This Row],[Ventilation Secondary Space Type]]</f>
        <v>ASHRAE 62.1-1999Public SpacesPublic restrooms (Assume 12 toilet/625 ft^2)</v>
      </c>
      <c r="Y737">
        <f>VLOOKUP(SpaceTypesTable[[#This Row],[Lookup]],VentilationStandardsTable[],6,FALSE)</f>
        <v>0.96</v>
      </c>
      <c r="Z737">
        <f>VLOOKUP(SpaceTypesTable[[#This Row],[Lookup]],VentilationStandardsTable[],5,FALSE)</f>
        <v>0</v>
      </c>
      <c r="AA737">
        <f>VLOOKUP(SpaceTypesTable[[#This Row],[Lookup]],VentilationStandardsTable[],7,FALSE)</f>
        <v>0</v>
      </c>
      <c r="AB737">
        <v>10</v>
      </c>
      <c r="AC737" t="s">
        <v>1049</v>
      </c>
      <c r="AD737" t="s">
        <v>1047</v>
      </c>
      <c r="AE737">
        <v>4.4600000000000001E-2</v>
      </c>
      <c r="AF737" t="s">
        <v>1050</v>
      </c>
      <c r="AL737">
        <v>7.0000000000000007E-2</v>
      </c>
      <c r="AM737">
        <v>0</v>
      </c>
      <c r="AN737">
        <v>0.5</v>
      </c>
      <c r="AO737">
        <v>0</v>
      </c>
      <c r="AP737" t="s">
        <v>1051</v>
      </c>
      <c r="AQ737" t="s">
        <v>2028</v>
      </c>
      <c r="AR737" t="s">
        <v>2042</v>
      </c>
      <c r="AU737">
        <v>2.762836185819071E-2</v>
      </c>
      <c r="AV737">
        <v>43.3</v>
      </c>
      <c r="AW737">
        <v>0.2</v>
      </c>
      <c r="AX737">
        <v>0.05</v>
      </c>
      <c r="AY737" t="s">
        <v>1983</v>
      </c>
    </row>
    <row r="738" spans="1:58">
      <c r="C738" s="46" t="s">
        <v>2143</v>
      </c>
      <c r="D738" t="s">
        <v>790</v>
      </c>
      <c r="E738" t="s">
        <v>750</v>
      </c>
      <c r="F738" t="s">
        <v>780</v>
      </c>
      <c r="G738" t="s">
        <v>1040</v>
      </c>
      <c r="N738">
        <v>1.71</v>
      </c>
      <c r="Q738">
        <v>0.4</v>
      </c>
      <c r="R738">
        <v>0.4</v>
      </c>
      <c r="S738">
        <v>0.2</v>
      </c>
      <c r="T738" t="s">
        <v>1046</v>
      </c>
      <c r="U738" t="s">
        <v>636</v>
      </c>
      <c r="V738" t="s">
        <v>569</v>
      </c>
      <c r="W738" t="s">
        <v>571</v>
      </c>
      <c r="X738" s="70" t="str">
        <f>SpaceTypesTable[[#This Row],[Ventilation Standard]]&amp;SpaceTypesTable[[#This Row],[Ventilation Primary Space Type]]&amp;SpaceTypesTable[[#This Row],[Ventilation Secondary Space Type]]</f>
        <v>ASHRAE 62.1-1999Public SpacesPublic restrooms (Assume 12 toilet/625 ft^2)</v>
      </c>
      <c r="Y738">
        <f>VLOOKUP(SpaceTypesTable[[#This Row],[Lookup]],VentilationStandardsTable[],6,FALSE)</f>
        <v>0.96</v>
      </c>
      <c r="Z738">
        <f>VLOOKUP(SpaceTypesTable[[#This Row],[Lookup]],VentilationStandardsTable[],5,FALSE)</f>
        <v>0</v>
      </c>
      <c r="AA738">
        <f>VLOOKUP(SpaceTypesTable[[#This Row],[Lookup]],VentilationStandardsTable[],7,FALSE)</f>
        <v>0</v>
      </c>
      <c r="AB738">
        <v>10</v>
      </c>
      <c r="AC738" t="s">
        <v>1049</v>
      </c>
      <c r="AD738" t="s">
        <v>1047</v>
      </c>
      <c r="AE738">
        <v>0.22320000000000001</v>
      </c>
      <c r="AF738" t="s">
        <v>1050</v>
      </c>
      <c r="AL738">
        <v>0.27</v>
      </c>
      <c r="AM738">
        <v>0</v>
      </c>
      <c r="AN738">
        <v>0.5</v>
      </c>
      <c r="AO738">
        <v>0</v>
      </c>
      <c r="AP738" t="s">
        <v>1051</v>
      </c>
      <c r="AQ738" t="s">
        <v>2028</v>
      </c>
      <c r="AR738" t="s">
        <v>2042</v>
      </c>
      <c r="AU738">
        <v>2.762836185819071E-2</v>
      </c>
      <c r="AV738">
        <v>43.3</v>
      </c>
      <c r="AW738">
        <v>0.2</v>
      </c>
      <c r="AX738">
        <v>0.05</v>
      </c>
      <c r="AY738" t="s">
        <v>1983</v>
      </c>
    </row>
    <row r="739" spans="1:58">
      <c r="C739" t="s">
        <v>2147</v>
      </c>
      <c r="D739" t="s">
        <v>790</v>
      </c>
      <c r="E739" t="s">
        <v>750</v>
      </c>
      <c r="F739" t="s">
        <v>780</v>
      </c>
      <c r="G739" t="s">
        <v>1040</v>
      </c>
      <c r="H739" t="s">
        <v>746</v>
      </c>
      <c r="I739" t="s">
        <v>886</v>
      </c>
      <c r="J739" t="s">
        <v>751</v>
      </c>
      <c r="K739" t="str">
        <f>SpaceTypesTable[[#This Row],[Lighting Standard]]&amp;SpaceTypesTable[[#This Row],[Lighting Primary Space Type]]&amp;SpaceTypesTable[[#This Row],[Lighting Secondary Space Type]]</f>
        <v>ASHRAE 90.1-2007RestroomsGeneral</v>
      </c>
      <c r="N739">
        <f>VLOOKUP(SpaceTypesTable[[#This Row],[LookupColumn]],InteriorLightingTable[],5,FALSE)</f>
        <v>0.9</v>
      </c>
      <c r="Q739">
        <v>0.4</v>
      </c>
      <c r="R739">
        <v>0.4</v>
      </c>
      <c r="S739">
        <v>0.2</v>
      </c>
      <c r="T739" t="s">
        <v>1046</v>
      </c>
      <c r="U739" t="s">
        <v>637</v>
      </c>
      <c r="V739" t="s">
        <v>751</v>
      </c>
      <c r="W739" t="s">
        <v>624</v>
      </c>
      <c r="X739" s="70" t="str">
        <f>SpaceTypesTable[[#This Row],[Ventilation Standard]]&amp;SpaceTypesTable[[#This Row],[Ventilation Primary Space Type]]&amp;SpaceTypesTable[[#This Row],[Ventilation Secondary Space Type]]</f>
        <v>ASHRAE 62.1-2004GeneralCorridors</v>
      </c>
      <c r="Y739">
        <f>VLOOKUP(SpaceTypesTable[[#This Row],[Lookup]],VentilationStandardsTable[],6,FALSE)</f>
        <v>0.06</v>
      </c>
      <c r="Z739">
        <f>VLOOKUP(SpaceTypesTable[[#This Row],[Lookup]],VentilationStandardsTable[],5,FALSE)</f>
        <v>0</v>
      </c>
      <c r="AA739">
        <f>VLOOKUP(SpaceTypesTable[[#This Row],[Lookup]],VentilationStandardsTable[],7,FALSE)</f>
        <v>0</v>
      </c>
      <c r="AB739">
        <v>10</v>
      </c>
      <c r="AC739" t="s">
        <v>1983</v>
      </c>
      <c r="AD739" t="s">
        <v>1986</v>
      </c>
      <c r="AE739">
        <v>4.4600000000000001E-2</v>
      </c>
      <c r="AF739" t="s">
        <v>2003</v>
      </c>
      <c r="AL739">
        <v>7.0000000000000007E-2</v>
      </c>
      <c r="AM739">
        <v>0</v>
      </c>
      <c r="AN739">
        <v>0.5</v>
      </c>
      <c r="AO739">
        <v>0</v>
      </c>
      <c r="AP739" t="s">
        <v>2061</v>
      </c>
      <c r="AQ739" t="s">
        <v>2028</v>
      </c>
      <c r="AR739" t="s">
        <v>2042</v>
      </c>
      <c r="AU739">
        <v>2.762836185819071E-2</v>
      </c>
      <c r="AV739">
        <v>43.3</v>
      </c>
      <c r="AW739">
        <v>0.2</v>
      </c>
      <c r="AX739">
        <v>0.05</v>
      </c>
      <c r="AY739" t="s">
        <v>1983</v>
      </c>
    </row>
    <row r="740" spans="1:58">
      <c r="A740" t="s">
        <v>388</v>
      </c>
      <c r="B740">
        <v>129</v>
      </c>
      <c r="C740" t="s">
        <v>2144</v>
      </c>
      <c r="D740" t="s">
        <v>790</v>
      </c>
      <c r="E740" t="s">
        <v>796</v>
      </c>
      <c r="F740" t="s">
        <v>780</v>
      </c>
      <c r="G740" t="s">
        <v>1040</v>
      </c>
      <c r="K740" t="str">
        <f>SpaceTypesTable[[#This Row],[Lighting Standard]]&amp;SpaceTypesTable[[#This Row],[Lighting Primary Space Type]]&amp;SpaceTypesTable[[#This Row],[Lighting Secondary Space Type]]</f>
        <v/>
      </c>
      <c r="N740">
        <v>0.9</v>
      </c>
      <c r="Q740">
        <v>0</v>
      </c>
      <c r="R740">
        <v>0.37</v>
      </c>
      <c r="S740">
        <v>0.2</v>
      </c>
      <c r="T740" t="s">
        <v>1947</v>
      </c>
      <c r="U740" t="s">
        <v>636</v>
      </c>
      <c r="V740" t="s">
        <v>569</v>
      </c>
      <c r="W740" t="s">
        <v>571</v>
      </c>
      <c r="X740" s="70" t="str">
        <f>SpaceTypesTable[[#This Row],[Ventilation Standard]]&amp;SpaceTypesTable[[#This Row],[Ventilation Primary Space Type]]&amp;SpaceTypesTable[[#This Row],[Ventilation Secondary Space Type]]</f>
        <v>ASHRAE 62.1-1999Public SpacesPublic restrooms (Assume 12 toilet/625 ft^2)</v>
      </c>
      <c r="Y740">
        <f>VLOOKUP(SpaceTypesTable[[#This Row],[Lookup]],VentilationStandardsTable[],6,FALSE)</f>
        <v>0.96</v>
      </c>
      <c r="Z740">
        <f>VLOOKUP(SpaceTypesTable[[#This Row],[Lookup]],VentilationStandardsTable[],5,FALSE)</f>
        <v>0</v>
      </c>
      <c r="AA740">
        <f>VLOOKUP(SpaceTypesTable[[#This Row],[Lookup]],VentilationStandardsTable[],7,FALSE)</f>
        <v>0</v>
      </c>
      <c r="AB740">
        <v>9.2899999999999991</v>
      </c>
      <c r="AC740" t="s">
        <v>1978</v>
      </c>
      <c r="AD740" t="s">
        <v>2103</v>
      </c>
      <c r="AE740">
        <v>0.22320000000000001</v>
      </c>
      <c r="AF740" t="s">
        <v>2007</v>
      </c>
      <c r="AH740" t="s">
        <v>997</v>
      </c>
      <c r="AI740" t="s">
        <v>997</v>
      </c>
      <c r="AJ740" t="s">
        <v>997</v>
      </c>
      <c r="AL740">
        <v>0.37</v>
      </c>
      <c r="AM740">
        <v>0</v>
      </c>
      <c r="AN740">
        <v>0.5</v>
      </c>
      <c r="AO740">
        <v>0</v>
      </c>
      <c r="AP740" t="s">
        <v>2064</v>
      </c>
      <c r="AQ740" t="s">
        <v>2083</v>
      </c>
      <c r="AR740" t="s">
        <v>2113</v>
      </c>
      <c r="AS740">
        <v>56.5</v>
      </c>
      <c r="AT740">
        <v>2045</v>
      </c>
      <c r="AU740">
        <f>IF(SpaceTypesTable[[#This Row],[Peak Flow Rate (gal/h)]]=0,"",SpaceTypesTable[[#This Row],[Peak Flow Rate (gal/h)]]/SpaceTypesTable[[#This Row],[area (ft^2)]])</f>
        <v>2.762836185819071E-2</v>
      </c>
      <c r="AV740">
        <v>43.3</v>
      </c>
      <c r="AW740">
        <v>0.2</v>
      </c>
      <c r="AX740">
        <v>0.05</v>
      </c>
      <c r="AY740" t="s">
        <v>2122</v>
      </c>
      <c r="AZ740">
        <v>0.29337830496772599</v>
      </c>
      <c r="BA740">
        <v>600</v>
      </c>
      <c r="BB740">
        <v>0.33800000000000002</v>
      </c>
      <c r="BC740">
        <v>0.5</v>
      </c>
      <c r="BD740">
        <v>104.17534794566214</v>
      </c>
      <c r="BE740">
        <f t="shared" ref="BE740:BE751" si="68">IF(ISBLANK(BD740),"",BD740/(BA740/AZ740))</f>
        <v>5.0937978332869061E-2</v>
      </c>
    </row>
    <row r="741" spans="1:58">
      <c r="A741" t="s">
        <v>217</v>
      </c>
      <c r="B741">
        <v>10</v>
      </c>
      <c r="C741" t="s">
        <v>2145</v>
      </c>
      <c r="D741" t="s">
        <v>790</v>
      </c>
      <c r="E741" t="s">
        <v>796</v>
      </c>
      <c r="F741" t="s">
        <v>780</v>
      </c>
      <c r="G741" t="s">
        <v>1040</v>
      </c>
      <c r="H741" t="s">
        <v>745</v>
      </c>
      <c r="I741" t="s">
        <v>886</v>
      </c>
      <c r="J741" t="s">
        <v>751</v>
      </c>
      <c r="K741" t="str">
        <f>SpaceTypesTable[[#This Row],[Lighting Standard]]&amp;SpaceTypesTable[[#This Row],[Lighting Primary Space Type]]&amp;SpaceTypesTable[[#This Row],[Lighting Secondary Space Type]]</f>
        <v>ASHRAE 90.1-2004RestroomsGeneral</v>
      </c>
      <c r="N741">
        <f>VLOOKUP(SpaceTypesTable[[#This Row],[LookupColumn]],InteriorLightingTable[],5,FALSE)</f>
        <v>0.9</v>
      </c>
      <c r="Q741">
        <v>0</v>
      </c>
      <c r="R741">
        <v>0.37</v>
      </c>
      <c r="S741">
        <v>0.2</v>
      </c>
      <c r="T741" t="s">
        <v>1947</v>
      </c>
      <c r="U741" t="s">
        <v>636</v>
      </c>
      <c r="V741" t="s">
        <v>569</v>
      </c>
      <c r="W741" t="s">
        <v>571</v>
      </c>
      <c r="X741" s="70" t="str">
        <f>SpaceTypesTable[[#This Row],[Ventilation Standard]]&amp;SpaceTypesTable[[#This Row],[Ventilation Primary Space Type]]&amp;SpaceTypesTable[[#This Row],[Ventilation Secondary Space Type]]</f>
        <v>ASHRAE 62.1-1999Public SpacesPublic restrooms (Assume 12 toilet/625 ft^2)</v>
      </c>
      <c r="Y741">
        <f>VLOOKUP(SpaceTypesTable[[#This Row],[Lookup]],VentilationStandardsTable[],6,FALSE)</f>
        <v>0.96</v>
      </c>
      <c r="Z741">
        <f>VLOOKUP(SpaceTypesTable[[#This Row],[Lookup]],VentilationStandardsTable[],5,FALSE)</f>
        <v>0</v>
      </c>
      <c r="AA741">
        <f>VLOOKUP(SpaceTypesTable[[#This Row],[Lookup]],VentilationStandardsTable[],7,FALSE)</f>
        <v>0</v>
      </c>
      <c r="AB741">
        <v>9.2899999999999991</v>
      </c>
      <c r="AC741" t="s">
        <v>1978</v>
      </c>
      <c r="AD741" t="s">
        <v>2103</v>
      </c>
      <c r="AE741">
        <v>5.9499999999999997E-2</v>
      </c>
      <c r="AF741" t="s">
        <v>2007</v>
      </c>
      <c r="AH741" t="s">
        <v>997</v>
      </c>
      <c r="AI741" t="s">
        <v>997</v>
      </c>
      <c r="AJ741" t="s">
        <v>997</v>
      </c>
      <c r="AL741">
        <v>0.37</v>
      </c>
      <c r="AM741">
        <v>0</v>
      </c>
      <c r="AN741">
        <v>0.5</v>
      </c>
      <c r="AO741">
        <v>0</v>
      </c>
      <c r="AP741" t="s">
        <v>2064</v>
      </c>
      <c r="AQ741" t="s">
        <v>2083</v>
      </c>
      <c r="AR741" t="s">
        <v>2113</v>
      </c>
      <c r="AS741">
        <v>56.5</v>
      </c>
      <c r="AT741">
        <v>2045</v>
      </c>
      <c r="AU741">
        <f>IF(SpaceTypesTable[[#This Row],[Peak Flow Rate (gal/h)]]=0,"",SpaceTypesTable[[#This Row],[Peak Flow Rate (gal/h)]]/SpaceTypesTable[[#This Row],[area (ft^2)]])</f>
        <v>2.762836185819071E-2</v>
      </c>
      <c r="AV741">
        <v>43.3</v>
      </c>
      <c r="AW741">
        <v>0.2</v>
      </c>
      <c r="AX741">
        <v>0.05</v>
      </c>
      <c r="AY741" t="s">
        <v>2122</v>
      </c>
      <c r="AZ741">
        <v>0.29337830496772599</v>
      </c>
      <c r="BA741">
        <v>600</v>
      </c>
      <c r="BB741">
        <v>0.33800000000000002</v>
      </c>
      <c r="BC741">
        <v>0.5</v>
      </c>
      <c r="BD741">
        <v>104.17534794566214</v>
      </c>
      <c r="BE741">
        <f t="shared" si="68"/>
        <v>5.0937978332869061E-2</v>
      </c>
    </row>
    <row r="742" spans="1:58">
      <c r="A742" t="s">
        <v>454</v>
      </c>
      <c r="B742">
        <v>170</v>
      </c>
      <c r="C742" t="s">
        <v>2146</v>
      </c>
      <c r="D742" t="s">
        <v>791</v>
      </c>
      <c r="E742" t="s">
        <v>796</v>
      </c>
      <c r="F742" t="s">
        <v>780</v>
      </c>
      <c r="G742" t="s">
        <v>1040</v>
      </c>
      <c r="H742" t="s">
        <v>987</v>
      </c>
      <c r="I742" t="s">
        <v>886</v>
      </c>
      <c r="J742" t="s">
        <v>751</v>
      </c>
      <c r="K742" t="str">
        <f>SpaceTypesTable[[#This Row],[Lighting Standard]]&amp;SpaceTypesTable[[#This Row],[Lighting Primary Space Type]]&amp;SpaceTypesTable[[#This Row],[Lighting Secondary Space Type]]</f>
        <v>ASHRAE 189.1-2009RestroomsGeneral</v>
      </c>
      <c r="N742">
        <f>VLOOKUP(SpaceTypesTable[[#This Row],[LookupColumn]],InteriorLightingTable[],5,FALSE)</f>
        <v>0.81</v>
      </c>
      <c r="Q742">
        <v>0</v>
      </c>
      <c r="R742">
        <v>0.37</v>
      </c>
      <c r="S742">
        <v>0.2</v>
      </c>
      <c r="T742" t="s">
        <v>1947</v>
      </c>
      <c r="U742" t="s">
        <v>636</v>
      </c>
      <c r="V742" t="s">
        <v>569</v>
      </c>
      <c r="W742" t="s">
        <v>571</v>
      </c>
      <c r="X742" s="70" t="str">
        <f>SpaceTypesTable[[#This Row],[Ventilation Standard]]&amp;SpaceTypesTable[[#This Row],[Ventilation Primary Space Type]]&amp;SpaceTypesTable[[#This Row],[Ventilation Secondary Space Type]]</f>
        <v>ASHRAE 62.1-1999Public SpacesPublic restrooms (Assume 12 toilet/625 ft^2)</v>
      </c>
      <c r="Y742">
        <f>VLOOKUP(SpaceTypesTable[[#This Row],[Lookup]],VentilationStandardsTable[],6,FALSE)</f>
        <v>0.96</v>
      </c>
      <c r="Z742">
        <f>VLOOKUP(SpaceTypesTable[[#This Row],[Lookup]],VentilationStandardsTable[],5,FALSE)</f>
        <v>0</v>
      </c>
      <c r="AA742">
        <f>VLOOKUP(SpaceTypesTable[[#This Row],[Lookup]],VentilationStandardsTable[],7,FALSE)</f>
        <v>0</v>
      </c>
      <c r="AB742">
        <v>9.2899999999999991</v>
      </c>
      <c r="AC742" t="s">
        <v>1978</v>
      </c>
      <c r="AD742" t="s">
        <v>2103</v>
      </c>
      <c r="AE742">
        <v>5.9499999999999997E-2</v>
      </c>
      <c r="AF742" t="s">
        <v>2007</v>
      </c>
      <c r="AH742" t="s">
        <v>997</v>
      </c>
      <c r="AI742" t="s">
        <v>997</v>
      </c>
      <c r="AJ742" t="s">
        <v>997</v>
      </c>
      <c r="AL742">
        <v>0.27</v>
      </c>
      <c r="AM742">
        <v>0</v>
      </c>
      <c r="AN742">
        <v>0.5</v>
      </c>
      <c r="AO742">
        <v>0</v>
      </c>
      <c r="AP742" t="s">
        <v>2064</v>
      </c>
      <c r="AQ742" t="s">
        <v>2083</v>
      </c>
      <c r="AR742" t="s">
        <v>2113</v>
      </c>
      <c r="AS742">
        <v>56.5</v>
      </c>
      <c r="AT742">
        <v>2045</v>
      </c>
      <c r="AU742">
        <f>IF(SpaceTypesTable[[#This Row],[Peak Flow Rate (gal/h)]]=0,"",SpaceTypesTable[[#This Row],[Peak Flow Rate (gal/h)]]/SpaceTypesTable[[#This Row],[area (ft^2)]])</f>
        <v>2.762836185819071E-2</v>
      </c>
      <c r="AV742">
        <v>43.3</v>
      </c>
      <c r="AW742">
        <v>0.2</v>
      </c>
      <c r="AX742">
        <v>0.05</v>
      </c>
      <c r="AY742" t="s">
        <v>2122</v>
      </c>
      <c r="AZ742">
        <v>0.29337830496772599</v>
      </c>
      <c r="BA742">
        <v>600</v>
      </c>
      <c r="BB742">
        <v>0.33800000000000002</v>
      </c>
      <c r="BC742">
        <v>0.5</v>
      </c>
      <c r="BD742">
        <v>104.17534794566214</v>
      </c>
      <c r="BE742">
        <f t="shared" si="68"/>
        <v>5.0937978332869061E-2</v>
      </c>
    </row>
    <row r="743" spans="1:58">
      <c r="A743" t="s">
        <v>92</v>
      </c>
      <c r="B743">
        <v>390</v>
      </c>
      <c r="C743" t="s">
        <v>2146</v>
      </c>
      <c r="D743" t="s">
        <v>792</v>
      </c>
      <c r="E743" t="s">
        <v>796</v>
      </c>
      <c r="F743" t="s">
        <v>780</v>
      </c>
      <c r="G743" t="s">
        <v>1040</v>
      </c>
      <c r="H743" t="s">
        <v>987</v>
      </c>
      <c r="I743" t="s">
        <v>886</v>
      </c>
      <c r="J743" t="s">
        <v>751</v>
      </c>
      <c r="K743" t="str">
        <f>SpaceTypesTable[[#This Row],[Lighting Standard]]&amp;SpaceTypesTable[[#This Row],[Lighting Primary Space Type]]&amp;SpaceTypesTable[[#This Row],[Lighting Secondary Space Type]]</f>
        <v>ASHRAE 189.1-2009RestroomsGeneral</v>
      </c>
      <c r="N743">
        <f>VLOOKUP(SpaceTypesTable[[#This Row],[LookupColumn]],InteriorLightingTable[],5,FALSE)</f>
        <v>0.81</v>
      </c>
      <c r="Q743">
        <v>0</v>
      </c>
      <c r="R743">
        <v>0.37</v>
      </c>
      <c r="S743">
        <v>0.2</v>
      </c>
      <c r="T743" t="s">
        <v>1947</v>
      </c>
      <c r="U743" t="s">
        <v>636</v>
      </c>
      <c r="V743" t="s">
        <v>569</v>
      </c>
      <c r="W743" t="s">
        <v>571</v>
      </c>
      <c r="X743" s="70" t="str">
        <f>SpaceTypesTable[[#This Row],[Ventilation Standard]]&amp;SpaceTypesTable[[#This Row],[Ventilation Primary Space Type]]&amp;SpaceTypesTable[[#This Row],[Ventilation Secondary Space Type]]</f>
        <v>ASHRAE 62.1-1999Public SpacesPublic restrooms (Assume 12 toilet/625 ft^2)</v>
      </c>
      <c r="Y743">
        <f>VLOOKUP(SpaceTypesTable[[#This Row],[Lookup]],VentilationStandardsTable[],6,FALSE)</f>
        <v>0.96</v>
      </c>
      <c r="Z743">
        <f>VLOOKUP(SpaceTypesTable[[#This Row],[Lookup]],VentilationStandardsTable[],5,FALSE)</f>
        <v>0</v>
      </c>
      <c r="AA743">
        <f>VLOOKUP(SpaceTypesTable[[#This Row],[Lookup]],VentilationStandardsTable[],7,FALSE)</f>
        <v>0</v>
      </c>
      <c r="AB743">
        <v>9.2899999999999991</v>
      </c>
      <c r="AC743" t="s">
        <v>1978</v>
      </c>
      <c r="AD743" t="s">
        <v>2103</v>
      </c>
      <c r="AE743">
        <v>4.4600000000000001E-2</v>
      </c>
      <c r="AF743" t="s">
        <v>2007</v>
      </c>
      <c r="AH743" t="s">
        <v>997</v>
      </c>
      <c r="AI743" t="s">
        <v>997</v>
      </c>
      <c r="AJ743" t="s">
        <v>997</v>
      </c>
      <c r="AL743">
        <v>0.27</v>
      </c>
      <c r="AM743">
        <v>0</v>
      </c>
      <c r="AN743">
        <v>0.5</v>
      </c>
      <c r="AO743">
        <v>0</v>
      </c>
      <c r="AP743" t="s">
        <v>2064</v>
      </c>
      <c r="AQ743" t="s">
        <v>2083</v>
      </c>
      <c r="AR743" t="s">
        <v>2113</v>
      </c>
      <c r="AS743">
        <v>56.5</v>
      </c>
      <c r="AT743">
        <v>2045</v>
      </c>
      <c r="AU743">
        <f>IF(SpaceTypesTable[[#This Row],[Peak Flow Rate (gal/h)]]=0,"",SpaceTypesTable[[#This Row],[Peak Flow Rate (gal/h)]]/SpaceTypesTable[[#This Row],[area (ft^2)]])</f>
        <v>2.762836185819071E-2</v>
      </c>
      <c r="AV743">
        <v>43.3</v>
      </c>
      <c r="AW743">
        <v>0.2</v>
      </c>
      <c r="AX743">
        <v>0.05</v>
      </c>
      <c r="AY743" t="s">
        <v>2122</v>
      </c>
      <c r="AZ743">
        <v>0.29337830496772599</v>
      </c>
      <c r="BA743">
        <v>600</v>
      </c>
      <c r="BB743">
        <v>0.33800000000000002</v>
      </c>
      <c r="BC743">
        <v>0.5</v>
      </c>
      <c r="BD743">
        <v>104.17534794566214</v>
      </c>
      <c r="BE743">
        <f t="shared" si="68"/>
        <v>5.0937978332869061E-2</v>
      </c>
    </row>
    <row r="744" spans="1:58">
      <c r="A744" t="s">
        <v>323</v>
      </c>
      <c r="B744">
        <v>148</v>
      </c>
      <c r="C744" t="s">
        <v>2143</v>
      </c>
      <c r="D744" t="s">
        <v>790</v>
      </c>
      <c r="E744" t="s">
        <v>796</v>
      </c>
      <c r="F744" t="s">
        <v>780</v>
      </c>
      <c r="G744" t="s">
        <v>1040</v>
      </c>
      <c r="K744" t="str">
        <f>SpaceTypesTable[[#This Row],[Lighting Standard]]&amp;SpaceTypesTable[[#This Row],[Lighting Primary Space Type]]&amp;SpaceTypesTable[[#This Row],[Lighting Secondary Space Type]]</f>
        <v/>
      </c>
      <c r="N744">
        <v>1.08</v>
      </c>
      <c r="Q744">
        <v>0</v>
      </c>
      <c r="R744">
        <v>0.37</v>
      </c>
      <c r="S744">
        <v>0.2</v>
      </c>
      <c r="T744" t="s">
        <v>1947</v>
      </c>
      <c r="U744" t="s">
        <v>636</v>
      </c>
      <c r="V744" t="s">
        <v>569</v>
      </c>
      <c r="W744" t="s">
        <v>571</v>
      </c>
      <c r="X744" s="70" t="str">
        <f>SpaceTypesTable[[#This Row],[Ventilation Standard]]&amp;SpaceTypesTable[[#This Row],[Ventilation Primary Space Type]]&amp;SpaceTypesTable[[#This Row],[Ventilation Secondary Space Type]]</f>
        <v>ASHRAE 62.1-1999Public SpacesPublic restrooms (Assume 12 toilet/625 ft^2)</v>
      </c>
      <c r="Y744">
        <f>VLOOKUP(SpaceTypesTable[[#This Row],[Lookup]],VentilationStandardsTable[],6,FALSE)</f>
        <v>0.96</v>
      </c>
      <c r="Z744">
        <f>VLOOKUP(SpaceTypesTable[[#This Row],[Lookup]],VentilationStandardsTable[],5,FALSE)</f>
        <v>0</v>
      </c>
      <c r="AA744">
        <f>VLOOKUP(SpaceTypesTable[[#This Row],[Lookup]],VentilationStandardsTable[],7,FALSE)</f>
        <v>0</v>
      </c>
      <c r="AB744">
        <v>9.2899999999999991</v>
      </c>
      <c r="AC744" t="s">
        <v>1978</v>
      </c>
      <c r="AD744" t="s">
        <v>2103</v>
      </c>
      <c r="AE744">
        <v>0.22320000000000001</v>
      </c>
      <c r="AF744" t="s">
        <v>2007</v>
      </c>
      <c r="AH744" t="s">
        <v>997</v>
      </c>
      <c r="AI744" t="s">
        <v>997</v>
      </c>
      <c r="AJ744" t="s">
        <v>997</v>
      </c>
      <c r="AL744">
        <v>0.37</v>
      </c>
      <c r="AM744">
        <v>0</v>
      </c>
      <c r="AN744">
        <v>0.5</v>
      </c>
      <c r="AO744">
        <v>0</v>
      </c>
      <c r="AP744" t="s">
        <v>2064</v>
      </c>
      <c r="AQ744" t="s">
        <v>2083</v>
      </c>
      <c r="AR744" t="s">
        <v>2113</v>
      </c>
      <c r="AS744">
        <v>56.5</v>
      </c>
      <c r="AT744">
        <v>2045</v>
      </c>
      <c r="AU744">
        <f>IF(SpaceTypesTable[[#This Row],[Peak Flow Rate (gal/h)]]=0,"",SpaceTypesTable[[#This Row],[Peak Flow Rate (gal/h)]]/SpaceTypesTable[[#This Row],[area (ft^2)]])</f>
        <v>2.762836185819071E-2</v>
      </c>
      <c r="AV744">
        <v>43.3</v>
      </c>
      <c r="AW744">
        <v>0.2</v>
      </c>
      <c r="AX744">
        <v>0.05</v>
      </c>
      <c r="AY744" t="s">
        <v>2122</v>
      </c>
      <c r="AZ744">
        <v>0.29337830496772599</v>
      </c>
      <c r="BA744">
        <v>600</v>
      </c>
      <c r="BB744">
        <v>0.33800000000000002</v>
      </c>
      <c r="BC744">
        <v>0.5</v>
      </c>
      <c r="BD744">
        <v>104.17534794566214</v>
      </c>
      <c r="BE744">
        <f t="shared" si="68"/>
        <v>5.0937978332869061E-2</v>
      </c>
    </row>
    <row r="745" spans="1:58">
      <c r="C745" t="s">
        <v>2147</v>
      </c>
      <c r="D745" t="s">
        <v>790</v>
      </c>
      <c r="E745" t="s">
        <v>796</v>
      </c>
      <c r="F745" t="s">
        <v>780</v>
      </c>
      <c r="G745" t="s">
        <v>1040</v>
      </c>
      <c r="H745" t="s">
        <v>746</v>
      </c>
      <c r="I745" t="s">
        <v>886</v>
      </c>
      <c r="J745" t="s">
        <v>751</v>
      </c>
      <c r="K745" t="str">
        <f>SpaceTypesTable[[#This Row],[Lighting Standard]]&amp;SpaceTypesTable[[#This Row],[Lighting Primary Space Type]]&amp;SpaceTypesTable[[#This Row],[Lighting Secondary Space Type]]</f>
        <v>ASHRAE 90.1-2007RestroomsGeneral</v>
      </c>
      <c r="N745">
        <f>VLOOKUP(SpaceTypesTable[[#This Row],[LookupColumn]],InteriorLightingTable[],5,FALSE)</f>
        <v>0.9</v>
      </c>
      <c r="Q745">
        <v>0</v>
      </c>
      <c r="R745">
        <v>0.37</v>
      </c>
      <c r="S745">
        <v>0.2</v>
      </c>
      <c r="T745" t="s">
        <v>1947</v>
      </c>
      <c r="U745" t="s">
        <v>637</v>
      </c>
      <c r="V745" t="s">
        <v>751</v>
      </c>
      <c r="W745" t="s">
        <v>624</v>
      </c>
      <c r="X745" s="70" t="str">
        <f>SpaceTypesTable[[#This Row],[Ventilation Standard]]&amp;SpaceTypesTable[[#This Row],[Ventilation Primary Space Type]]&amp;SpaceTypesTable[[#This Row],[Ventilation Secondary Space Type]]</f>
        <v>ASHRAE 62.1-2004GeneralCorridors</v>
      </c>
      <c r="Y745">
        <f>VLOOKUP(SpaceTypesTable[[#This Row],[Lookup]],VentilationStandardsTable[],6,FALSE)</f>
        <v>0.06</v>
      </c>
      <c r="Z745">
        <f>VLOOKUP(SpaceTypesTable[[#This Row],[Lookup]],VentilationStandardsTable[],5,FALSE)</f>
        <v>0</v>
      </c>
      <c r="AA745">
        <f>VLOOKUP(SpaceTypesTable[[#This Row],[Lookup]],VentilationStandardsTable[],7,FALSE)</f>
        <v>0</v>
      </c>
      <c r="AB745">
        <v>9.2899999999999991</v>
      </c>
      <c r="AC745" t="s">
        <v>1978</v>
      </c>
      <c r="AD745" t="s">
        <v>2103</v>
      </c>
      <c r="AE745">
        <v>4.4600000000000001E-2</v>
      </c>
      <c r="AF745" t="s">
        <v>2007</v>
      </c>
      <c r="AH745" t="s">
        <v>997</v>
      </c>
      <c r="AI745" t="s">
        <v>997</v>
      </c>
      <c r="AJ745" t="s">
        <v>997</v>
      </c>
      <c r="AL745">
        <v>0.27</v>
      </c>
      <c r="AM745">
        <v>0</v>
      </c>
      <c r="AN745">
        <v>0.5</v>
      </c>
      <c r="AO745">
        <v>0</v>
      </c>
      <c r="AP745" t="s">
        <v>2064</v>
      </c>
      <c r="AQ745" t="s">
        <v>2083</v>
      </c>
      <c r="AR745" t="s">
        <v>2113</v>
      </c>
      <c r="AS745">
        <v>56.5</v>
      </c>
      <c r="AT745">
        <v>2045</v>
      </c>
      <c r="AU745">
        <f>IF(SpaceTypesTable[[#This Row],[Peak Flow Rate (gal/h)]]=0,"",SpaceTypesTable[[#This Row],[Peak Flow Rate (gal/h)]]/SpaceTypesTable[[#This Row],[area (ft^2)]])</f>
        <v>2.762836185819071E-2</v>
      </c>
      <c r="AV745">
        <v>43.3</v>
      </c>
      <c r="AW745">
        <v>0.2</v>
      </c>
      <c r="AX745">
        <v>0.05</v>
      </c>
      <c r="AY745" t="s">
        <v>2122</v>
      </c>
      <c r="AZ745">
        <v>0.29337830496772599</v>
      </c>
      <c r="BA745">
        <v>600</v>
      </c>
      <c r="BB745">
        <v>0.33800000000000002</v>
      </c>
      <c r="BC745">
        <v>0.5</v>
      </c>
      <c r="BD745">
        <v>104.17534794566214</v>
      </c>
      <c r="BE745">
        <f t="shared" si="68"/>
        <v>5.0937978332869061E-2</v>
      </c>
    </row>
    <row r="746" spans="1:58">
      <c r="A746" t="s">
        <v>497</v>
      </c>
      <c r="B746">
        <v>436</v>
      </c>
      <c r="C746" t="s">
        <v>2144</v>
      </c>
      <c r="D746" t="s">
        <v>790</v>
      </c>
      <c r="E746" t="s">
        <v>799</v>
      </c>
      <c r="F746" t="s">
        <v>780</v>
      </c>
      <c r="G746" t="s">
        <v>1040</v>
      </c>
      <c r="K746" t="str">
        <f>SpaceTypesTable[[#This Row],[Lighting Standard]]&amp;SpaceTypesTable[[#This Row],[Lighting Primary Space Type]]&amp;SpaceTypesTable[[#This Row],[Lighting Secondary Space Type]]</f>
        <v/>
      </c>
      <c r="N746">
        <v>0.89000000000000012</v>
      </c>
      <c r="Q746">
        <v>0</v>
      </c>
      <c r="R746">
        <v>0.37</v>
      </c>
      <c r="S746">
        <v>0.2</v>
      </c>
      <c r="T746" t="s">
        <v>1950</v>
      </c>
      <c r="U746" t="s">
        <v>636</v>
      </c>
      <c r="V746" t="s">
        <v>569</v>
      </c>
      <c r="W746" t="s">
        <v>571</v>
      </c>
      <c r="X746" s="70" t="str">
        <f>SpaceTypesTable[[#This Row],[Ventilation Standard]]&amp;SpaceTypesTable[[#This Row],[Ventilation Primary Space Type]]&amp;SpaceTypesTable[[#This Row],[Ventilation Secondary Space Type]]</f>
        <v>ASHRAE 62.1-1999Public SpacesPublic restrooms (Assume 12 toilet/625 ft^2)</v>
      </c>
      <c r="Y746">
        <f>VLOOKUP(SpaceTypesTable[[#This Row],[Lookup]],VentilationStandardsTable[],6,FALSE)</f>
        <v>0.96</v>
      </c>
      <c r="Z746">
        <f>VLOOKUP(SpaceTypesTable[[#This Row],[Lookup]],VentilationStandardsTable[],5,FALSE)</f>
        <v>0</v>
      </c>
      <c r="AA746">
        <f>VLOOKUP(SpaceTypesTable[[#This Row],[Lookup]],VentilationStandardsTable[],7,FALSE)</f>
        <v>0</v>
      </c>
      <c r="AB746">
        <v>9.2899999999999991</v>
      </c>
      <c r="AC746" t="s">
        <v>1972</v>
      </c>
      <c r="AD746" t="s">
        <v>2106</v>
      </c>
      <c r="AE746">
        <v>0.22320000000000001</v>
      </c>
      <c r="AF746" t="s">
        <v>2010</v>
      </c>
      <c r="AH746" t="s">
        <v>997</v>
      </c>
      <c r="AI746" t="s">
        <v>997</v>
      </c>
      <c r="AJ746" t="s">
        <v>997</v>
      </c>
      <c r="AL746">
        <v>0.37</v>
      </c>
      <c r="AM746">
        <v>0</v>
      </c>
      <c r="AN746">
        <v>0.5</v>
      </c>
      <c r="AO746">
        <v>0</v>
      </c>
      <c r="AP746" t="s">
        <v>2067</v>
      </c>
      <c r="AQ746" t="s">
        <v>2073</v>
      </c>
      <c r="AR746" t="s">
        <v>2056</v>
      </c>
      <c r="AS746">
        <v>52.2</v>
      </c>
      <c r="AT746">
        <v>2260</v>
      </c>
      <c r="AU746">
        <f>IF(SpaceTypesTable[[#This Row],[Peak Flow Rate (gal/h)]]=0,"",SpaceTypesTable[[#This Row],[Peak Flow Rate (gal/h)]]/SpaceTypesTable[[#This Row],[area (ft^2)]])</f>
        <v>2.3097345132743363E-2</v>
      </c>
      <c r="AV746">
        <v>43.3</v>
      </c>
      <c r="AW746">
        <v>0.2</v>
      </c>
      <c r="AX746">
        <v>0.05</v>
      </c>
      <c r="AY746" t="s">
        <v>2125</v>
      </c>
      <c r="AZ746">
        <v>0.2812153843741127</v>
      </c>
      <c r="BA746">
        <v>635.66459793154741</v>
      </c>
      <c r="BB746">
        <v>0.33800000000000002</v>
      </c>
      <c r="BC746">
        <v>0.5</v>
      </c>
      <c r="BD746">
        <v>110.36763444376396</v>
      </c>
      <c r="BE746">
        <f t="shared" si="68"/>
        <v>4.8826184191410514E-2</v>
      </c>
    </row>
    <row r="747" spans="1:58">
      <c r="A747" t="s">
        <v>152</v>
      </c>
      <c r="B747">
        <v>275</v>
      </c>
      <c r="C747" t="s">
        <v>2145</v>
      </c>
      <c r="D747" t="s">
        <v>790</v>
      </c>
      <c r="E747" t="s">
        <v>799</v>
      </c>
      <c r="F747" t="s">
        <v>780</v>
      </c>
      <c r="G747" t="s">
        <v>1040</v>
      </c>
      <c r="H747" t="s">
        <v>745</v>
      </c>
      <c r="I747" t="s">
        <v>886</v>
      </c>
      <c r="J747" t="s">
        <v>751</v>
      </c>
      <c r="K747" t="str">
        <f>SpaceTypesTable[[#This Row],[Lighting Standard]]&amp;SpaceTypesTable[[#This Row],[Lighting Primary Space Type]]&amp;SpaceTypesTable[[#This Row],[Lighting Secondary Space Type]]</f>
        <v>ASHRAE 90.1-2004RestroomsGeneral</v>
      </c>
      <c r="N747">
        <f>VLOOKUP(SpaceTypesTable[[#This Row],[LookupColumn]],InteriorLightingTable[],5,FALSE)</f>
        <v>0.9</v>
      </c>
      <c r="Q747">
        <v>0</v>
      </c>
      <c r="R747">
        <v>0.37</v>
      </c>
      <c r="S747">
        <v>0.2</v>
      </c>
      <c r="T747" t="s">
        <v>1950</v>
      </c>
      <c r="U747" t="s">
        <v>636</v>
      </c>
      <c r="V747" t="s">
        <v>569</v>
      </c>
      <c r="W747" t="s">
        <v>571</v>
      </c>
      <c r="X747" s="70" t="str">
        <f>SpaceTypesTable[[#This Row],[Ventilation Standard]]&amp;SpaceTypesTable[[#This Row],[Ventilation Primary Space Type]]&amp;SpaceTypesTable[[#This Row],[Ventilation Secondary Space Type]]</f>
        <v>ASHRAE 62.1-1999Public SpacesPublic restrooms (Assume 12 toilet/625 ft^2)</v>
      </c>
      <c r="Y747">
        <f>VLOOKUP(SpaceTypesTable[[#This Row],[Lookup]],VentilationStandardsTable[],6,FALSE)</f>
        <v>0.96</v>
      </c>
      <c r="Z747">
        <f>VLOOKUP(SpaceTypesTable[[#This Row],[Lookup]],VentilationStandardsTable[],5,FALSE)</f>
        <v>0</v>
      </c>
      <c r="AA747">
        <f>VLOOKUP(SpaceTypesTable[[#This Row],[Lookup]],VentilationStandardsTable[],7,FALSE)</f>
        <v>0</v>
      </c>
      <c r="AB747">
        <v>9.2899999999999991</v>
      </c>
      <c r="AC747" t="s">
        <v>1972</v>
      </c>
      <c r="AD747" t="s">
        <v>2106</v>
      </c>
      <c r="AE747">
        <v>5.9499999999999997E-2</v>
      </c>
      <c r="AF747" t="s">
        <v>2010</v>
      </c>
      <c r="AH747" t="s">
        <v>997</v>
      </c>
      <c r="AI747" t="s">
        <v>997</v>
      </c>
      <c r="AJ747" t="s">
        <v>997</v>
      </c>
      <c r="AL747">
        <v>0.37</v>
      </c>
      <c r="AM747">
        <v>0</v>
      </c>
      <c r="AN747">
        <v>0.5</v>
      </c>
      <c r="AO747">
        <v>0</v>
      </c>
      <c r="AP747" t="s">
        <v>2067</v>
      </c>
      <c r="AQ747" t="s">
        <v>2073</v>
      </c>
      <c r="AR747" t="s">
        <v>2056</v>
      </c>
      <c r="AS747">
        <v>52.2</v>
      </c>
      <c r="AT747">
        <v>2260</v>
      </c>
      <c r="AU747">
        <f>IF(SpaceTypesTable[[#This Row],[Peak Flow Rate (gal/h)]]=0,"",SpaceTypesTable[[#This Row],[Peak Flow Rate (gal/h)]]/SpaceTypesTable[[#This Row],[area (ft^2)]])</f>
        <v>2.3097345132743363E-2</v>
      </c>
      <c r="AV747">
        <v>43.3</v>
      </c>
      <c r="AW747">
        <v>0.2</v>
      </c>
      <c r="AX747">
        <v>0.05</v>
      </c>
      <c r="AY747" t="s">
        <v>2125</v>
      </c>
      <c r="AZ747">
        <v>0.2812153843741127</v>
      </c>
      <c r="BA747">
        <v>635.66459793154741</v>
      </c>
      <c r="BB747">
        <v>0.33800000000000002</v>
      </c>
      <c r="BC747">
        <v>0.5</v>
      </c>
      <c r="BD747">
        <v>110.36763444376396</v>
      </c>
      <c r="BE747">
        <f t="shared" si="68"/>
        <v>4.8826184191410514E-2</v>
      </c>
    </row>
    <row r="748" spans="1:58">
      <c r="A748" t="s">
        <v>147</v>
      </c>
      <c r="B748">
        <v>504</v>
      </c>
      <c r="C748" t="s">
        <v>2146</v>
      </c>
      <c r="D748" t="s">
        <v>791</v>
      </c>
      <c r="E748" t="s">
        <v>799</v>
      </c>
      <c r="F748" t="s">
        <v>780</v>
      </c>
      <c r="G748" t="s">
        <v>1040</v>
      </c>
      <c r="H748" t="s">
        <v>987</v>
      </c>
      <c r="I748" t="s">
        <v>886</v>
      </c>
      <c r="J748" t="s">
        <v>751</v>
      </c>
      <c r="K748" t="str">
        <f>SpaceTypesTable[[#This Row],[Lighting Standard]]&amp;SpaceTypesTable[[#This Row],[Lighting Primary Space Type]]&amp;SpaceTypesTable[[#This Row],[Lighting Secondary Space Type]]</f>
        <v>ASHRAE 189.1-2009RestroomsGeneral</v>
      </c>
      <c r="N748">
        <f>VLOOKUP(SpaceTypesTable[[#This Row],[LookupColumn]],InteriorLightingTable[],5,FALSE)</f>
        <v>0.81</v>
      </c>
      <c r="Q748">
        <v>0</v>
      </c>
      <c r="R748">
        <v>0.37</v>
      </c>
      <c r="S748">
        <v>0.2</v>
      </c>
      <c r="T748" t="s">
        <v>1950</v>
      </c>
      <c r="U748" t="s">
        <v>636</v>
      </c>
      <c r="V748" t="s">
        <v>569</v>
      </c>
      <c r="W748" t="s">
        <v>571</v>
      </c>
      <c r="X748" s="70" t="str">
        <f>SpaceTypesTable[[#This Row],[Ventilation Standard]]&amp;SpaceTypesTable[[#This Row],[Ventilation Primary Space Type]]&amp;SpaceTypesTable[[#This Row],[Ventilation Secondary Space Type]]</f>
        <v>ASHRAE 62.1-1999Public SpacesPublic restrooms (Assume 12 toilet/625 ft^2)</v>
      </c>
      <c r="Y748">
        <f>VLOOKUP(SpaceTypesTable[[#This Row],[Lookup]],VentilationStandardsTable[],6,FALSE)</f>
        <v>0.96</v>
      </c>
      <c r="Z748">
        <f>VLOOKUP(SpaceTypesTable[[#This Row],[Lookup]],VentilationStandardsTable[],5,FALSE)</f>
        <v>0</v>
      </c>
      <c r="AA748">
        <f>VLOOKUP(SpaceTypesTable[[#This Row],[Lookup]],VentilationStandardsTable[],7,FALSE)</f>
        <v>0</v>
      </c>
      <c r="AB748">
        <v>9.2899999999999991</v>
      </c>
      <c r="AC748" t="s">
        <v>1972</v>
      </c>
      <c r="AD748" t="s">
        <v>2106</v>
      </c>
      <c r="AE748">
        <v>5.9499999999999997E-2</v>
      </c>
      <c r="AF748" t="s">
        <v>2010</v>
      </c>
      <c r="AH748" t="s">
        <v>997</v>
      </c>
      <c r="AI748" t="s">
        <v>997</v>
      </c>
      <c r="AJ748" t="s">
        <v>997</v>
      </c>
      <c r="AL748">
        <v>0.27</v>
      </c>
      <c r="AM748">
        <v>0</v>
      </c>
      <c r="AN748">
        <v>0.5</v>
      </c>
      <c r="AO748">
        <v>0</v>
      </c>
      <c r="AP748" t="s">
        <v>2067</v>
      </c>
      <c r="AQ748" t="s">
        <v>2073</v>
      </c>
      <c r="AR748" t="s">
        <v>2056</v>
      </c>
      <c r="AS748">
        <v>52.2</v>
      </c>
      <c r="AT748">
        <v>2260</v>
      </c>
      <c r="AU748">
        <f>IF(SpaceTypesTable[[#This Row],[Peak Flow Rate (gal/h)]]=0,"",SpaceTypesTable[[#This Row],[Peak Flow Rate (gal/h)]]/SpaceTypesTable[[#This Row],[area (ft^2)]])</f>
        <v>2.3097345132743363E-2</v>
      </c>
      <c r="AV748">
        <v>43.3</v>
      </c>
      <c r="AW748">
        <v>0.2</v>
      </c>
      <c r="AX748">
        <v>0.05</v>
      </c>
      <c r="AY748" t="s">
        <v>2125</v>
      </c>
      <c r="AZ748">
        <v>0.2812153843741127</v>
      </c>
      <c r="BA748">
        <v>635.66459793154741</v>
      </c>
      <c r="BB748">
        <v>0.33800000000000002</v>
      </c>
      <c r="BC748">
        <v>0.5</v>
      </c>
      <c r="BD748">
        <v>110.36763444376396</v>
      </c>
      <c r="BE748">
        <f t="shared" si="68"/>
        <v>4.8826184191410514E-2</v>
      </c>
    </row>
    <row r="749" spans="1:58">
      <c r="A749" t="s">
        <v>319</v>
      </c>
      <c r="B749">
        <v>94</v>
      </c>
      <c r="C749" t="s">
        <v>2146</v>
      </c>
      <c r="D749" t="s">
        <v>792</v>
      </c>
      <c r="E749" t="s">
        <v>799</v>
      </c>
      <c r="F749" t="s">
        <v>780</v>
      </c>
      <c r="G749" t="s">
        <v>1040</v>
      </c>
      <c r="H749" t="s">
        <v>987</v>
      </c>
      <c r="I749" t="s">
        <v>886</v>
      </c>
      <c r="J749" t="s">
        <v>751</v>
      </c>
      <c r="K749" t="str">
        <f>SpaceTypesTable[[#This Row],[Lighting Standard]]&amp;SpaceTypesTable[[#This Row],[Lighting Primary Space Type]]&amp;SpaceTypesTable[[#This Row],[Lighting Secondary Space Type]]</f>
        <v>ASHRAE 189.1-2009RestroomsGeneral</v>
      </c>
      <c r="N749">
        <f>VLOOKUP(SpaceTypesTable[[#This Row],[LookupColumn]],InteriorLightingTable[],5,FALSE)</f>
        <v>0.81</v>
      </c>
      <c r="Q749">
        <v>0</v>
      </c>
      <c r="R749">
        <v>0.37</v>
      </c>
      <c r="S749">
        <v>0.2</v>
      </c>
      <c r="T749" t="s">
        <v>1950</v>
      </c>
      <c r="U749" t="s">
        <v>636</v>
      </c>
      <c r="V749" t="s">
        <v>569</v>
      </c>
      <c r="W749" t="s">
        <v>571</v>
      </c>
      <c r="X749" s="70" t="str">
        <f>SpaceTypesTable[[#This Row],[Ventilation Standard]]&amp;SpaceTypesTable[[#This Row],[Ventilation Primary Space Type]]&amp;SpaceTypesTable[[#This Row],[Ventilation Secondary Space Type]]</f>
        <v>ASHRAE 62.1-1999Public SpacesPublic restrooms (Assume 12 toilet/625 ft^2)</v>
      </c>
      <c r="Y749">
        <f>VLOOKUP(SpaceTypesTable[[#This Row],[Lookup]],VentilationStandardsTable[],6,FALSE)</f>
        <v>0.96</v>
      </c>
      <c r="Z749">
        <f>VLOOKUP(SpaceTypesTable[[#This Row],[Lookup]],VentilationStandardsTable[],5,FALSE)</f>
        <v>0</v>
      </c>
      <c r="AA749">
        <f>VLOOKUP(SpaceTypesTable[[#This Row],[Lookup]],VentilationStandardsTable[],7,FALSE)</f>
        <v>0</v>
      </c>
      <c r="AB749">
        <v>9.2899999999999991</v>
      </c>
      <c r="AC749" t="s">
        <v>1972</v>
      </c>
      <c r="AD749" t="s">
        <v>2106</v>
      </c>
      <c r="AE749">
        <v>4.4600000000000001E-2</v>
      </c>
      <c r="AF749" t="s">
        <v>2010</v>
      </c>
      <c r="AH749" t="s">
        <v>997</v>
      </c>
      <c r="AI749" t="s">
        <v>997</v>
      </c>
      <c r="AJ749" t="s">
        <v>997</v>
      </c>
      <c r="AL749">
        <v>0.27</v>
      </c>
      <c r="AM749">
        <v>0</v>
      </c>
      <c r="AN749">
        <v>0.5</v>
      </c>
      <c r="AO749">
        <v>0</v>
      </c>
      <c r="AP749" t="s">
        <v>2067</v>
      </c>
      <c r="AQ749" t="s">
        <v>2073</v>
      </c>
      <c r="AR749" t="s">
        <v>2056</v>
      </c>
      <c r="AS749">
        <v>52.2</v>
      </c>
      <c r="AT749">
        <v>2260</v>
      </c>
      <c r="AU749">
        <f>IF(SpaceTypesTable[[#This Row],[Peak Flow Rate (gal/h)]]=0,"",SpaceTypesTable[[#This Row],[Peak Flow Rate (gal/h)]]/SpaceTypesTable[[#This Row],[area (ft^2)]])</f>
        <v>2.3097345132743363E-2</v>
      </c>
      <c r="AV749">
        <v>43.3</v>
      </c>
      <c r="AW749">
        <v>0.2</v>
      </c>
      <c r="AX749">
        <v>0.05</v>
      </c>
      <c r="AY749" t="s">
        <v>2125</v>
      </c>
      <c r="AZ749">
        <v>0.2812153843741127</v>
      </c>
      <c r="BA749">
        <v>635.66459793154741</v>
      </c>
      <c r="BB749">
        <v>0.33800000000000002</v>
      </c>
      <c r="BC749">
        <v>0.5</v>
      </c>
      <c r="BD749">
        <v>110.36763444376396</v>
      </c>
      <c r="BE749">
        <f t="shared" si="68"/>
        <v>4.8826184191410514E-2</v>
      </c>
    </row>
    <row r="750" spans="1:58">
      <c r="A750" t="s">
        <v>438</v>
      </c>
      <c r="B750">
        <v>181</v>
      </c>
      <c r="C750" t="s">
        <v>2143</v>
      </c>
      <c r="D750" t="s">
        <v>790</v>
      </c>
      <c r="E750" t="s">
        <v>799</v>
      </c>
      <c r="F750" t="s">
        <v>780</v>
      </c>
      <c r="G750" t="s">
        <v>1040</v>
      </c>
      <c r="K750" t="str">
        <f>SpaceTypesTable[[#This Row],[Lighting Standard]]&amp;SpaceTypesTable[[#This Row],[Lighting Primary Space Type]]&amp;SpaceTypesTable[[#This Row],[Lighting Secondary Space Type]]</f>
        <v/>
      </c>
      <c r="N750">
        <v>1.08</v>
      </c>
      <c r="Q750">
        <v>0</v>
      </c>
      <c r="R750">
        <v>0.37</v>
      </c>
      <c r="S750">
        <v>0.2</v>
      </c>
      <c r="T750" t="s">
        <v>1950</v>
      </c>
      <c r="U750" t="s">
        <v>636</v>
      </c>
      <c r="V750" t="s">
        <v>569</v>
      </c>
      <c r="W750" t="s">
        <v>571</v>
      </c>
      <c r="X750" s="70" t="str">
        <f>SpaceTypesTable[[#This Row],[Ventilation Standard]]&amp;SpaceTypesTable[[#This Row],[Ventilation Primary Space Type]]&amp;SpaceTypesTable[[#This Row],[Ventilation Secondary Space Type]]</f>
        <v>ASHRAE 62.1-1999Public SpacesPublic restrooms (Assume 12 toilet/625 ft^2)</v>
      </c>
      <c r="Y750">
        <f>VLOOKUP(SpaceTypesTable[[#This Row],[Lookup]],VentilationStandardsTable[],6,FALSE)</f>
        <v>0.96</v>
      </c>
      <c r="Z750">
        <f>VLOOKUP(SpaceTypesTable[[#This Row],[Lookup]],VentilationStandardsTable[],5,FALSE)</f>
        <v>0</v>
      </c>
      <c r="AA750">
        <f>VLOOKUP(SpaceTypesTable[[#This Row],[Lookup]],VentilationStandardsTable[],7,FALSE)</f>
        <v>0</v>
      </c>
      <c r="AB750">
        <v>9.2899999999999991</v>
      </c>
      <c r="AC750" t="s">
        <v>1972</v>
      </c>
      <c r="AD750" t="s">
        <v>2106</v>
      </c>
      <c r="AE750">
        <v>0.22320000000000001</v>
      </c>
      <c r="AF750" t="s">
        <v>2010</v>
      </c>
      <c r="AH750" t="s">
        <v>997</v>
      </c>
      <c r="AI750" t="s">
        <v>997</v>
      </c>
      <c r="AJ750" t="s">
        <v>997</v>
      </c>
      <c r="AL750">
        <v>0.37</v>
      </c>
      <c r="AM750">
        <v>0</v>
      </c>
      <c r="AN750">
        <v>0.5</v>
      </c>
      <c r="AO750">
        <v>0</v>
      </c>
      <c r="AP750" t="s">
        <v>2067</v>
      </c>
      <c r="AQ750" t="s">
        <v>2073</v>
      </c>
      <c r="AR750" t="s">
        <v>2056</v>
      </c>
      <c r="AS750">
        <v>52.2</v>
      </c>
      <c r="AT750">
        <v>2260</v>
      </c>
      <c r="AU750">
        <f>IF(SpaceTypesTable[[#This Row],[Peak Flow Rate (gal/h)]]=0,"",SpaceTypesTable[[#This Row],[Peak Flow Rate (gal/h)]]/SpaceTypesTable[[#This Row],[area (ft^2)]])</f>
        <v>2.3097345132743363E-2</v>
      </c>
      <c r="AV750">
        <v>43.3</v>
      </c>
      <c r="AW750">
        <v>0.2</v>
      </c>
      <c r="AX750">
        <v>0.05</v>
      </c>
      <c r="AY750" t="s">
        <v>2125</v>
      </c>
      <c r="AZ750">
        <v>0.2812153843741127</v>
      </c>
      <c r="BA750">
        <v>635.66459793154741</v>
      </c>
      <c r="BB750">
        <v>0.33800000000000002</v>
      </c>
      <c r="BC750">
        <v>0.5</v>
      </c>
      <c r="BD750">
        <v>110.36763444376396</v>
      </c>
      <c r="BE750">
        <f t="shared" si="68"/>
        <v>4.8826184191410514E-2</v>
      </c>
    </row>
    <row r="751" spans="1:58">
      <c r="C751" t="s">
        <v>2147</v>
      </c>
      <c r="D751" t="s">
        <v>790</v>
      </c>
      <c r="E751" t="s">
        <v>799</v>
      </c>
      <c r="F751" t="s">
        <v>780</v>
      </c>
      <c r="G751" t="s">
        <v>1040</v>
      </c>
      <c r="H751" t="s">
        <v>746</v>
      </c>
      <c r="I751" t="s">
        <v>886</v>
      </c>
      <c r="J751" t="s">
        <v>751</v>
      </c>
      <c r="K751" t="str">
        <f>SpaceTypesTable[[#This Row],[Lighting Standard]]&amp;SpaceTypesTable[[#This Row],[Lighting Primary Space Type]]&amp;SpaceTypesTable[[#This Row],[Lighting Secondary Space Type]]</f>
        <v>ASHRAE 90.1-2007RestroomsGeneral</v>
      </c>
      <c r="N751">
        <f>VLOOKUP(SpaceTypesTable[[#This Row],[LookupColumn]],InteriorLightingTable[],5,FALSE)</f>
        <v>0.9</v>
      </c>
      <c r="Q751">
        <v>0</v>
      </c>
      <c r="R751">
        <v>0.37</v>
      </c>
      <c r="S751">
        <v>0.2</v>
      </c>
      <c r="T751" t="s">
        <v>1950</v>
      </c>
      <c r="U751" t="s">
        <v>637</v>
      </c>
      <c r="V751" t="s">
        <v>751</v>
      </c>
      <c r="W751" t="s">
        <v>624</v>
      </c>
      <c r="X751" s="70" t="str">
        <f>SpaceTypesTable[[#This Row],[Ventilation Standard]]&amp;SpaceTypesTable[[#This Row],[Ventilation Primary Space Type]]&amp;SpaceTypesTable[[#This Row],[Ventilation Secondary Space Type]]</f>
        <v>ASHRAE 62.1-2004GeneralCorridors</v>
      </c>
      <c r="Y751">
        <f>VLOOKUP(SpaceTypesTable[[#This Row],[Lookup]],VentilationStandardsTable[],6,FALSE)</f>
        <v>0.06</v>
      </c>
      <c r="Z751">
        <f>VLOOKUP(SpaceTypesTable[[#This Row],[Lookup]],VentilationStandardsTable[],5,FALSE)</f>
        <v>0</v>
      </c>
      <c r="AA751">
        <f>VLOOKUP(SpaceTypesTable[[#This Row],[Lookup]],VentilationStandardsTable[],7,FALSE)</f>
        <v>0</v>
      </c>
      <c r="AB751">
        <v>9.2899999999999991</v>
      </c>
      <c r="AC751" t="s">
        <v>1972</v>
      </c>
      <c r="AD751" t="s">
        <v>2106</v>
      </c>
      <c r="AE751">
        <v>4.4600000000000001E-2</v>
      </c>
      <c r="AF751" t="s">
        <v>2010</v>
      </c>
      <c r="AH751" t="s">
        <v>997</v>
      </c>
      <c r="AI751" t="s">
        <v>997</v>
      </c>
      <c r="AJ751" t="s">
        <v>997</v>
      </c>
      <c r="AL751">
        <v>0.27</v>
      </c>
      <c r="AM751">
        <v>0</v>
      </c>
      <c r="AN751">
        <v>0.5</v>
      </c>
      <c r="AO751">
        <v>0</v>
      </c>
      <c r="AP751" t="s">
        <v>2067</v>
      </c>
      <c r="AQ751" t="s">
        <v>2073</v>
      </c>
      <c r="AR751" t="s">
        <v>2056</v>
      </c>
      <c r="AS751">
        <v>52.2</v>
      </c>
      <c r="AT751">
        <v>2260</v>
      </c>
      <c r="AU751">
        <f>IF(SpaceTypesTable[[#This Row],[Peak Flow Rate (gal/h)]]=0,"",SpaceTypesTable[[#This Row],[Peak Flow Rate (gal/h)]]/SpaceTypesTable[[#This Row],[area (ft^2)]])</f>
        <v>2.3097345132743363E-2</v>
      </c>
      <c r="AV751">
        <v>43.3</v>
      </c>
      <c r="AW751">
        <v>0.2</v>
      </c>
      <c r="AX751">
        <v>0.05</v>
      </c>
      <c r="AY751" t="s">
        <v>2125</v>
      </c>
      <c r="AZ751">
        <v>0.2812153843741127</v>
      </c>
      <c r="BA751">
        <v>635.66459793154741</v>
      </c>
      <c r="BB751">
        <v>0.33800000000000002</v>
      </c>
      <c r="BC751">
        <v>0.5</v>
      </c>
      <c r="BD751">
        <v>110.36763444376396</v>
      </c>
      <c r="BE751">
        <f t="shared" si="68"/>
        <v>4.8826184191410514E-2</v>
      </c>
    </row>
    <row r="752" spans="1:58">
      <c r="C752" t="s">
        <v>2213</v>
      </c>
      <c r="D752" t="s">
        <v>790</v>
      </c>
      <c r="E752" t="s">
        <v>750</v>
      </c>
      <c r="F752" t="s">
        <v>780</v>
      </c>
      <c r="G752" t="s">
        <v>1040</v>
      </c>
      <c r="H752" t="s">
        <v>2195</v>
      </c>
      <c r="I752" t="s">
        <v>886</v>
      </c>
      <c r="J752" t="s">
        <v>751</v>
      </c>
      <c r="K752" t="str">
        <f>SpaceTypesTable[[#This Row],[Lighting Standard]]&amp;SpaceTypesTable[[#This Row],[Lighting Primary Space Type]]&amp;SpaceTypesTable[[#This Row],[Lighting Secondary Space Type]]</f>
        <v>ASHRAE 90.1-2010RestroomsGeneral</v>
      </c>
      <c r="N752">
        <f>VLOOKUP(SpaceTypesTable[[#This Row],[LookupColumn]],InteriorLightingTable[],5,FALSE)</f>
        <v>0.98</v>
      </c>
      <c r="Q752">
        <v>0.4</v>
      </c>
      <c r="R752">
        <v>0.4</v>
      </c>
      <c r="S752">
        <v>0.2</v>
      </c>
      <c r="T752" t="s">
        <v>1046</v>
      </c>
      <c r="U752" t="s">
        <v>638</v>
      </c>
      <c r="V752" t="s">
        <v>751</v>
      </c>
      <c r="W752" t="s">
        <v>624</v>
      </c>
      <c r="X752" s="70" t="str">
        <f>SpaceTypesTable[[#This Row],[Ventilation Standard]]&amp;SpaceTypesTable[[#This Row],[Ventilation Primary Space Type]]&amp;SpaceTypesTable[[#This Row],[Ventilation Secondary Space Type]]</f>
        <v>ASHRAE 62.1-2007GeneralCorridors</v>
      </c>
      <c r="Y752">
        <f>VLOOKUP(SpaceTypesTable[[#This Row],[Lookup]],VentilationStandardsTable[],6,FALSE)</f>
        <v>0.06</v>
      </c>
      <c r="Z752">
        <f>VLOOKUP(SpaceTypesTable[[#This Row],[Lookup]],VentilationStandardsTable[],5,FALSE)</f>
        <v>0</v>
      </c>
      <c r="AA752">
        <f>VLOOKUP(SpaceTypesTable[[#This Row],[Lookup]],VentilationStandardsTable[],7,FALSE)</f>
        <v>0</v>
      </c>
      <c r="AB752">
        <v>10</v>
      </c>
      <c r="AC752" t="s">
        <v>1983</v>
      </c>
      <c r="AD752" t="s">
        <v>1986</v>
      </c>
      <c r="AE752">
        <v>4.4600000000000001E-2</v>
      </c>
      <c r="AF752" t="s">
        <v>2003</v>
      </c>
      <c r="AL752">
        <v>7.0000000000000007E-2</v>
      </c>
      <c r="AM752">
        <v>0</v>
      </c>
      <c r="AN752">
        <v>0.5</v>
      </c>
      <c r="AO752">
        <v>0</v>
      </c>
      <c r="AP752" t="s">
        <v>2061</v>
      </c>
      <c r="AQ752" t="s">
        <v>2028</v>
      </c>
      <c r="AR752" t="s">
        <v>2042</v>
      </c>
      <c r="AU752">
        <v>2.762836185819071E-2</v>
      </c>
      <c r="AV752">
        <v>43.3</v>
      </c>
      <c r="AW752">
        <v>0.2</v>
      </c>
      <c r="AX752">
        <v>0.05</v>
      </c>
      <c r="AY752" t="s">
        <v>1983</v>
      </c>
    </row>
    <row r="753" spans="1:58">
      <c r="C753" t="s">
        <v>2213</v>
      </c>
      <c r="D753" t="s">
        <v>790</v>
      </c>
      <c r="E753" t="s">
        <v>796</v>
      </c>
      <c r="F753" t="s">
        <v>780</v>
      </c>
      <c r="G753" t="s">
        <v>1040</v>
      </c>
      <c r="H753" t="s">
        <v>2195</v>
      </c>
      <c r="I753" t="s">
        <v>886</v>
      </c>
      <c r="J753" t="s">
        <v>751</v>
      </c>
      <c r="K753" t="str">
        <f>SpaceTypesTable[[#This Row],[Lighting Standard]]&amp;SpaceTypesTable[[#This Row],[Lighting Primary Space Type]]&amp;SpaceTypesTable[[#This Row],[Lighting Secondary Space Type]]</f>
        <v>ASHRAE 90.1-2010RestroomsGeneral</v>
      </c>
      <c r="N753">
        <f>VLOOKUP(SpaceTypesTable[[#This Row],[LookupColumn]],InteriorLightingTable[],5,FALSE)</f>
        <v>0.98</v>
      </c>
      <c r="Q753">
        <v>0</v>
      </c>
      <c r="R753">
        <v>0.37</v>
      </c>
      <c r="S753">
        <v>0.2</v>
      </c>
      <c r="T753" t="s">
        <v>1947</v>
      </c>
      <c r="U753" t="s">
        <v>638</v>
      </c>
      <c r="V753" t="s">
        <v>751</v>
      </c>
      <c r="W753" t="s">
        <v>624</v>
      </c>
      <c r="X753" s="70" t="str">
        <f>SpaceTypesTable[[#This Row],[Ventilation Standard]]&amp;SpaceTypesTable[[#This Row],[Ventilation Primary Space Type]]&amp;SpaceTypesTable[[#This Row],[Ventilation Secondary Space Type]]</f>
        <v>ASHRAE 62.1-2007GeneralCorridors</v>
      </c>
      <c r="Y753">
        <f>VLOOKUP(SpaceTypesTable[[#This Row],[Lookup]],VentilationStandardsTable[],6,FALSE)</f>
        <v>0.06</v>
      </c>
      <c r="Z753">
        <f>VLOOKUP(SpaceTypesTable[[#This Row],[Lookup]],VentilationStandardsTable[],5,FALSE)</f>
        <v>0</v>
      </c>
      <c r="AA753">
        <f>VLOOKUP(SpaceTypesTable[[#This Row],[Lookup]],VentilationStandardsTable[],7,FALSE)</f>
        <v>0</v>
      </c>
      <c r="AB753">
        <v>9.2899999999999991</v>
      </c>
      <c r="AC753" t="s">
        <v>1978</v>
      </c>
      <c r="AD753" t="s">
        <v>2103</v>
      </c>
      <c r="AE753">
        <v>4.4600000000000001E-2</v>
      </c>
      <c r="AF753" t="s">
        <v>2007</v>
      </c>
      <c r="AH753" t="s">
        <v>997</v>
      </c>
      <c r="AI753" t="s">
        <v>997</v>
      </c>
      <c r="AJ753" t="s">
        <v>997</v>
      </c>
      <c r="AL753">
        <v>0.27</v>
      </c>
      <c r="AM753">
        <v>0</v>
      </c>
      <c r="AN753">
        <v>0.5</v>
      </c>
      <c r="AO753">
        <v>0</v>
      </c>
      <c r="AP753" t="s">
        <v>2064</v>
      </c>
      <c r="AQ753" t="s">
        <v>2083</v>
      </c>
      <c r="AR753" t="s">
        <v>2113</v>
      </c>
      <c r="AS753">
        <v>56.5</v>
      </c>
      <c r="AT753">
        <v>2045</v>
      </c>
      <c r="AU753">
        <v>2.762836185819071E-2</v>
      </c>
      <c r="AV753">
        <v>43.3</v>
      </c>
      <c r="AW753">
        <v>0.2</v>
      </c>
      <c r="AX753">
        <v>0.05</v>
      </c>
      <c r="AY753" t="s">
        <v>2122</v>
      </c>
      <c r="AZ753">
        <v>0.29337830496772599</v>
      </c>
      <c r="BA753">
        <v>600</v>
      </c>
      <c r="BB753">
        <v>0.33800000000000002</v>
      </c>
      <c r="BC753">
        <v>0.5</v>
      </c>
      <c r="BD753">
        <v>104.17534794566214</v>
      </c>
      <c r="BE753">
        <v>5.0937978332869061E-2</v>
      </c>
    </row>
    <row r="754" spans="1:58">
      <c r="C754" t="s">
        <v>2213</v>
      </c>
      <c r="D754" t="s">
        <v>790</v>
      </c>
      <c r="E754" t="s">
        <v>799</v>
      </c>
      <c r="F754" t="s">
        <v>780</v>
      </c>
      <c r="G754" t="s">
        <v>1040</v>
      </c>
      <c r="H754" t="s">
        <v>2195</v>
      </c>
      <c r="I754" t="s">
        <v>886</v>
      </c>
      <c r="J754" t="s">
        <v>751</v>
      </c>
      <c r="K754" t="str">
        <f>SpaceTypesTable[[#This Row],[Lighting Standard]]&amp;SpaceTypesTable[[#This Row],[Lighting Primary Space Type]]&amp;SpaceTypesTable[[#This Row],[Lighting Secondary Space Type]]</f>
        <v>ASHRAE 90.1-2010RestroomsGeneral</v>
      </c>
      <c r="N754">
        <f>VLOOKUP(SpaceTypesTable[[#This Row],[LookupColumn]],InteriorLightingTable[],5,FALSE)</f>
        <v>0.98</v>
      </c>
      <c r="Q754">
        <v>0</v>
      </c>
      <c r="R754">
        <v>0.37</v>
      </c>
      <c r="S754">
        <v>0.2</v>
      </c>
      <c r="T754" t="s">
        <v>1950</v>
      </c>
      <c r="U754" t="s">
        <v>638</v>
      </c>
      <c r="V754" t="s">
        <v>751</v>
      </c>
      <c r="W754" t="s">
        <v>624</v>
      </c>
      <c r="X754" s="70" t="str">
        <f>SpaceTypesTable[[#This Row],[Ventilation Standard]]&amp;SpaceTypesTable[[#This Row],[Ventilation Primary Space Type]]&amp;SpaceTypesTable[[#This Row],[Ventilation Secondary Space Type]]</f>
        <v>ASHRAE 62.1-2007GeneralCorridors</v>
      </c>
      <c r="Y754">
        <f>VLOOKUP(SpaceTypesTable[[#This Row],[Lookup]],VentilationStandardsTable[],6,FALSE)</f>
        <v>0.06</v>
      </c>
      <c r="Z754">
        <f>VLOOKUP(SpaceTypesTable[[#This Row],[Lookup]],VentilationStandardsTable[],5,FALSE)</f>
        <v>0</v>
      </c>
      <c r="AA754">
        <f>VLOOKUP(SpaceTypesTable[[#This Row],[Lookup]],VentilationStandardsTable[],7,FALSE)</f>
        <v>0</v>
      </c>
      <c r="AB754">
        <v>9.2899999999999991</v>
      </c>
      <c r="AC754" t="s">
        <v>1972</v>
      </c>
      <c r="AD754" t="s">
        <v>2106</v>
      </c>
      <c r="AE754">
        <v>4.4600000000000001E-2</v>
      </c>
      <c r="AF754" t="s">
        <v>2010</v>
      </c>
      <c r="AH754" t="s">
        <v>997</v>
      </c>
      <c r="AI754" t="s">
        <v>997</v>
      </c>
      <c r="AJ754" t="s">
        <v>997</v>
      </c>
      <c r="AL754">
        <v>0.27</v>
      </c>
      <c r="AM754">
        <v>0</v>
      </c>
      <c r="AN754">
        <v>0.5</v>
      </c>
      <c r="AO754">
        <v>0</v>
      </c>
      <c r="AP754" t="s">
        <v>2067</v>
      </c>
      <c r="AQ754" t="s">
        <v>2073</v>
      </c>
      <c r="AR754" t="s">
        <v>2056</v>
      </c>
      <c r="AS754">
        <v>52.2</v>
      </c>
      <c r="AT754">
        <v>2260</v>
      </c>
      <c r="AU754">
        <v>2.3097345132743363E-2</v>
      </c>
      <c r="AV754">
        <v>43.3</v>
      </c>
      <c r="AW754">
        <v>0.2</v>
      </c>
      <c r="AX754">
        <v>0.05</v>
      </c>
      <c r="AY754" t="s">
        <v>2125</v>
      </c>
      <c r="AZ754">
        <v>0.2812153843741127</v>
      </c>
      <c r="BA754">
        <v>635.66459793154741</v>
      </c>
      <c r="BB754">
        <v>0.33800000000000002</v>
      </c>
      <c r="BC754">
        <v>0.5</v>
      </c>
      <c r="BD754">
        <v>110.36763444376396</v>
      </c>
      <c r="BE754">
        <v>4.8826184191410514E-2</v>
      </c>
    </row>
    <row r="755" spans="1:58">
      <c r="A755" t="s">
        <v>87</v>
      </c>
      <c r="B755">
        <v>219</v>
      </c>
      <c r="C755" t="s">
        <v>2144</v>
      </c>
      <c r="D755" s="70" t="s">
        <v>790</v>
      </c>
      <c r="E755" s="70" t="s">
        <v>798</v>
      </c>
      <c r="F755" s="70" t="s">
        <v>766</v>
      </c>
      <c r="G755" s="70" t="s">
        <v>1039</v>
      </c>
      <c r="H755" s="70"/>
      <c r="I755" s="70"/>
      <c r="J755" s="70"/>
      <c r="K755" s="70" t="str">
        <f>SpaceTypesTable[[#This Row],[Lighting Standard]]&amp;SpaceTypesTable[[#This Row],[Lighting Primary Space Type]]&amp;SpaceTypesTable[[#This Row],[Lighting Secondary Space Type]]</f>
        <v/>
      </c>
      <c r="L755" s="70"/>
      <c r="M755" s="70"/>
      <c r="N755" s="70">
        <v>3.54</v>
      </c>
      <c r="O755" s="70"/>
      <c r="P755" s="70"/>
      <c r="Q755" s="70">
        <v>0</v>
      </c>
      <c r="R755" s="70">
        <v>0.7</v>
      </c>
      <c r="S755" s="70">
        <v>0.2</v>
      </c>
      <c r="T755" s="70" t="s">
        <v>1939</v>
      </c>
      <c r="U755" t="s">
        <v>636</v>
      </c>
      <c r="V755" s="70" t="s">
        <v>576</v>
      </c>
      <c r="W755" s="70" t="s">
        <v>577</v>
      </c>
      <c r="X755" s="70" t="str">
        <f>SpaceTypesTable[[#This Row],[Ventilation Standard]]&amp;SpaceTypesTable[[#This Row],[Ventilation Primary Space Type]]&amp;SpaceTypesTable[[#This Row],[Ventilation Secondary Space Type]]</f>
        <v>ASHRAE 62.1-1999Retail Stores, Sales Floors, and Show Room FloorsBasement and street</v>
      </c>
      <c r="Y755" s="70">
        <f>VLOOKUP(SpaceTypesTable[[#This Row],[Lookup]],VentilationStandardsTable[],6,FALSE)</f>
        <v>0.3</v>
      </c>
      <c r="Z755" s="70">
        <f>VLOOKUP(SpaceTypesTable[[#This Row],[Lookup]],VentilationStandardsTable[],5,FALSE)</f>
        <v>0</v>
      </c>
      <c r="AA755" s="70">
        <f>VLOOKUP(SpaceTypesTable[[#This Row],[Lookup]],VentilationStandardsTable[],7,FALSE)</f>
        <v>0</v>
      </c>
      <c r="AB755" s="70">
        <v>15</v>
      </c>
      <c r="AC755" s="70" t="s">
        <v>1991</v>
      </c>
      <c r="AD755" s="70" t="s">
        <v>1992</v>
      </c>
      <c r="AE755" s="70">
        <v>0.22320000000000001</v>
      </c>
      <c r="AF755" s="70" t="s">
        <v>2001</v>
      </c>
      <c r="AG755" s="70"/>
      <c r="AH755" s="70" t="s">
        <v>997</v>
      </c>
      <c r="AI755" s="70" t="s">
        <v>997</v>
      </c>
      <c r="AJ755" s="70" t="s">
        <v>997</v>
      </c>
      <c r="AK755" s="70"/>
      <c r="AL755" s="70">
        <v>1</v>
      </c>
      <c r="AM755" s="70">
        <v>0</v>
      </c>
      <c r="AN755" s="70">
        <v>0.5</v>
      </c>
      <c r="AO755" s="70">
        <v>0</v>
      </c>
      <c r="AP755" s="70" t="s">
        <v>2060</v>
      </c>
      <c r="AQ755" s="70" t="s">
        <v>2027</v>
      </c>
      <c r="AR755" s="70" t="s">
        <v>2041</v>
      </c>
      <c r="AS755" s="70"/>
      <c r="AT755" s="70"/>
      <c r="AU755" s="70" t="str">
        <f>IF(SpaceTypesTable[[#This Row],[Peak Flow Rate (gal/h)]]=0,"",SpaceTypesTable[[#This Row],[Peak Flow Rate (gal/h)]]/SpaceTypesTable[[#This Row],[area (ft^2)]])</f>
        <v/>
      </c>
      <c r="AV755" s="70"/>
      <c r="AW755" s="70"/>
      <c r="AX755" s="70"/>
      <c r="AY755" s="70"/>
      <c r="AZ755" s="70"/>
      <c r="BA755" s="70"/>
      <c r="BB755" s="70"/>
      <c r="BC755" s="70"/>
      <c r="BD755" s="70"/>
      <c r="BE755" s="70" t="str">
        <f t="shared" ref="BE755:BE766" si="69">IF(ISBLANK(BD755),"",BD755/(BA755/AZ755))</f>
        <v/>
      </c>
      <c r="BF755" s="70"/>
    </row>
    <row r="756" spans="1:58">
      <c r="A756" t="s">
        <v>64</v>
      </c>
      <c r="B756">
        <v>526</v>
      </c>
      <c r="C756" t="s">
        <v>2145</v>
      </c>
      <c r="D756" s="70" t="s">
        <v>790</v>
      </c>
      <c r="E756" s="70" t="s">
        <v>798</v>
      </c>
      <c r="F756" s="70" t="s">
        <v>766</v>
      </c>
      <c r="G756" s="70" t="s">
        <v>1039</v>
      </c>
      <c r="H756" s="70" t="s">
        <v>745</v>
      </c>
      <c r="I756" s="70" t="s">
        <v>755</v>
      </c>
      <c r="J756" s="70" t="s">
        <v>781</v>
      </c>
      <c r="K756" s="70" t="str">
        <f>SpaceTypesTable[[#This Row],[Lighting Standard]]&amp;SpaceTypesTable[[#This Row],[Lighting Primary Space Type]]&amp;SpaceTypesTable[[#This Row],[Lighting Secondary Space Type]]</f>
        <v>ASHRAE 90.1-2004Retail (not including accent lighting)Sales Area</v>
      </c>
      <c r="L756" s="70"/>
      <c r="M756" s="70"/>
      <c r="N756" s="70">
        <f>VLOOKUP(SpaceTypesTable[[#This Row],[LookupColumn]],InteriorLightingTable[],5,FALSE)</f>
        <v>1.7</v>
      </c>
      <c r="O756" s="70"/>
      <c r="P756" s="70"/>
      <c r="Q756" s="70">
        <v>0</v>
      </c>
      <c r="R756" s="70">
        <v>0.7</v>
      </c>
      <c r="S756" s="70">
        <v>0.2</v>
      </c>
      <c r="T756" s="70" t="s">
        <v>1939</v>
      </c>
      <c r="U756" t="s">
        <v>636</v>
      </c>
      <c r="V756" s="70" t="s">
        <v>576</v>
      </c>
      <c r="W756" s="70" t="s">
        <v>577</v>
      </c>
      <c r="X756" s="70" t="str">
        <f>SpaceTypesTable[[#This Row],[Ventilation Standard]]&amp;SpaceTypesTable[[#This Row],[Ventilation Primary Space Type]]&amp;SpaceTypesTable[[#This Row],[Ventilation Secondary Space Type]]</f>
        <v>ASHRAE 62.1-1999Retail Stores, Sales Floors, and Show Room FloorsBasement and street</v>
      </c>
      <c r="Y756" s="70">
        <f>VLOOKUP(SpaceTypesTable[[#This Row],[Lookup]],VentilationStandardsTable[],6,FALSE)</f>
        <v>0.3</v>
      </c>
      <c r="Z756" s="70">
        <f>VLOOKUP(SpaceTypesTable[[#This Row],[Lookup]],VentilationStandardsTable[],5,FALSE)</f>
        <v>0</v>
      </c>
      <c r="AA756" s="70">
        <f>VLOOKUP(SpaceTypesTable[[#This Row],[Lookup]],VentilationStandardsTable[],7,FALSE)</f>
        <v>0</v>
      </c>
      <c r="AB756" s="70">
        <v>15</v>
      </c>
      <c r="AC756" s="70" t="s">
        <v>1991</v>
      </c>
      <c r="AD756" s="70" t="s">
        <v>1992</v>
      </c>
      <c r="AE756" s="70">
        <v>5.9499999999999997E-2</v>
      </c>
      <c r="AF756" s="70" t="s">
        <v>2001</v>
      </c>
      <c r="AG756" s="70"/>
      <c r="AH756" s="70" t="s">
        <v>997</v>
      </c>
      <c r="AI756" s="70" t="s">
        <v>997</v>
      </c>
      <c r="AJ756" s="70" t="s">
        <v>997</v>
      </c>
      <c r="AK756" s="70"/>
      <c r="AL756" s="70">
        <v>1</v>
      </c>
      <c r="AM756" s="70">
        <v>0</v>
      </c>
      <c r="AN756" s="70">
        <v>0.5</v>
      </c>
      <c r="AO756" s="70">
        <v>0</v>
      </c>
      <c r="AP756" s="70" t="s">
        <v>2060</v>
      </c>
      <c r="AQ756" s="70" t="s">
        <v>2027</v>
      </c>
      <c r="AR756" s="70" t="s">
        <v>2041</v>
      </c>
      <c r="AS756" s="70"/>
      <c r="AT756" s="70"/>
      <c r="AU756" s="70" t="str">
        <f>IF(SpaceTypesTable[[#This Row],[Peak Flow Rate (gal/h)]]=0,"",SpaceTypesTable[[#This Row],[Peak Flow Rate (gal/h)]]/SpaceTypesTable[[#This Row],[area (ft^2)]])</f>
        <v/>
      </c>
      <c r="AV756" s="70"/>
      <c r="AW756" s="70"/>
      <c r="AX756" s="70"/>
      <c r="AY756" s="70"/>
      <c r="AZ756" s="70"/>
      <c r="BA756" s="70"/>
      <c r="BB756" s="70"/>
      <c r="BC756" s="70"/>
      <c r="BD756" s="70"/>
      <c r="BE756" s="70" t="str">
        <f t="shared" si="69"/>
        <v/>
      </c>
      <c r="BF756" s="70"/>
    </row>
    <row r="757" spans="1:58">
      <c r="A757" t="s">
        <v>156</v>
      </c>
      <c r="B757">
        <v>272</v>
      </c>
      <c r="C757" t="s">
        <v>2146</v>
      </c>
      <c r="D757" s="70" t="s">
        <v>791</v>
      </c>
      <c r="E757" s="70" t="s">
        <v>798</v>
      </c>
      <c r="F757" s="70" t="s">
        <v>766</v>
      </c>
      <c r="G757" s="70" t="s">
        <v>1039</v>
      </c>
      <c r="H757" s="70" t="s">
        <v>987</v>
      </c>
      <c r="I757" s="70" t="s">
        <v>755</v>
      </c>
      <c r="J757" s="70" t="s">
        <v>781</v>
      </c>
      <c r="K757" s="70" t="str">
        <f>SpaceTypesTable[[#This Row],[Lighting Standard]]&amp;SpaceTypesTable[[#This Row],[Lighting Primary Space Type]]&amp;SpaceTypesTable[[#This Row],[Lighting Secondary Space Type]]</f>
        <v>ASHRAE 189.1-2009Retail (not including accent lighting)Sales Area</v>
      </c>
      <c r="L757" s="70"/>
      <c r="M757" s="70"/>
      <c r="N757" s="70">
        <f>VLOOKUP(SpaceTypesTable[[#This Row],[LookupColumn]],InteriorLightingTable[],5,FALSE)</f>
        <v>1.53</v>
      </c>
      <c r="O757" s="70"/>
      <c r="P757" s="70"/>
      <c r="Q757" s="70">
        <v>0</v>
      </c>
      <c r="R757" s="70">
        <v>0.7</v>
      </c>
      <c r="S757" s="70">
        <v>0.2</v>
      </c>
      <c r="T757" s="70" t="s">
        <v>1939</v>
      </c>
      <c r="U757" t="s">
        <v>636</v>
      </c>
      <c r="V757" s="70" t="s">
        <v>576</v>
      </c>
      <c r="W757" s="70" t="s">
        <v>577</v>
      </c>
      <c r="X757" s="70" t="str">
        <f>SpaceTypesTable[[#This Row],[Ventilation Standard]]&amp;SpaceTypesTable[[#This Row],[Ventilation Primary Space Type]]&amp;SpaceTypesTable[[#This Row],[Ventilation Secondary Space Type]]</f>
        <v>ASHRAE 62.1-1999Retail Stores, Sales Floors, and Show Room FloorsBasement and street</v>
      </c>
      <c r="Y757" s="70">
        <f>VLOOKUP(SpaceTypesTable[[#This Row],[Lookup]],VentilationStandardsTable[],6,FALSE)</f>
        <v>0.3</v>
      </c>
      <c r="Z757" s="70">
        <f>VLOOKUP(SpaceTypesTable[[#This Row],[Lookup]],VentilationStandardsTable[],5,FALSE)</f>
        <v>0</v>
      </c>
      <c r="AA757" s="70">
        <f>VLOOKUP(SpaceTypesTable[[#This Row],[Lookup]],VentilationStandardsTable[],7,FALSE)</f>
        <v>0</v>
      </c>
      <c r="AB757" s="70">
        <v>15</v>
      </c>
      <c r="AC757" s="70" t="s">
        <v>1991</v>
      </c>
      <c r="AD757" s="70" t="s">
        <v>1992</v>
      </c>
      <c r="AE757" s="70">
        <v>5.9499999999999997E-2</v>
      </c>
      <c r="AF757" s="70" t="s">
        <v>2001</v>
      </c>
      <c r="AG757" s="70"/>
      <c r="AH757" s="70" t="s">
        <v>997</v>
      </c>
      <c r="AI757" s="70" t="s">
        <v>997</v>
      </c>
      <c r="AJ757" s="70" t="s">
        <v>997</v>
      </c>
      <c r="AK757" s="70"/>
      <c r="AL757" s="70">
        <v>0.51</v>
      </c>
      <c r="AM757" s="70">
        <v>0</v>
      </c>
      <c r="AN757" s="70">
        <v>0.5</v>
      </c>
      <c r="AO757" s="70">
        <v>0</v>
      </c>
      <c r="AP757" s="70" t="s">
        <v>2060</v>
      </c>
      <c r="AQ757" s="70" t="s">
        <v>2027</v>
      </c>
      <c r="AR757" s="70" t="s">
        <v>2041</v>
      </c>
      <c r="AS757" s="70"/>
      <c r="AT757" s="70"/>
      <c r="AU757" s="70" t="str">
        <f>IF(SpaceTypesTable[[#This Row],[Peak Flow Rate (gal/h)]]=0,"",SpaceTypesTable[[#This Row],[Peak Flow Rate (gal/h)]]/SpaceTypesTable[[#This Row],[area (ft^2)]])</f>
        <v/>
      </c>
      <c r="AV757" s="70"/>
      <c r="AW757" s="70"/>
      <c r="AX757" s="70"/>
      <c r="AY757" s="70"/>
      <c r="AZ757" s="70"/>
      <c r="BA757" s="70"/>
      <c r="BB757" s="70"/>
      <c r="BC757" s="70"/>
      <c r="BD757" s="70"/>
      <c r="BE757" s="70" t="str">
        <f t="shared" si="69"/>
        <v/>
      </c>
      <c r="BF757" s="70"/>
    </row>
    <row r="758" spans="1:58">
      <c r="A758" t="s">
        <v>275</v>
      </c>
      <c r="B758">
        <v>437</v>
      </c>
      <c r="C758" t="s">
        <v>2146</v>
      </c>
      <c r="D758" s="70" t="s">
        <v>792</v>
      </c>
      <c r="E758" s="70" t="s">
        <v>798</v>
      </c>
      <c r="F758" s="70" t="s">
        <v>766</v>
      </c>
      <c r="G758" s="70" t="s">
        <v>1039</v>
      </c>
      <c r="H758" s="70" t="s">
        <v>987</v>
      </c>
      <c r="I758" s="70" t="s">
        <v>755</v>
      </c>
      <c r="J758" s="70" t="s">
        <v>781</v>
      </c>
      <c r="K758" s="70" t="str">
        <f>SpaceTypesTable[[#This Row],[Lighting Standard]]&amp;SpaceTypesTable[[#This Row],[Lighting Primary Space Type]]&amp;SpaceTypesTable[[#This Row],[Lighting Secondary Space Type]]</f>
        <v>ASHRAE 189.1-2009Retail (not including accent lighting)Sales Area</v>
      </c>
      <c r="L758" s="70"/>
      <c r="M758" s="70"/>
      <c r="N758" s="70">
        <f>VLOOKUP(SpaceTypesTable[[#This Row],[LookupColumn]],InteriorLightingTable[],5,FALSE)</f>
        <v>1.53</v>
      </c>
      <c r="O758" s="70"/>
      <c r="P758" s="70"/>
      <c r="Q758" s="70">
        <v>0</v>
      </c>
      <c r="R758" s="70">
        <v>0.7</v>
      </c>
      <c r="S758" s="70">
        <v>0.2</v>
      </c>
      <c r="T758" s="70" t="s">
        <v>1939</v>
      </c>
      <c r="U758" t="s">
        <v>636</v>
      </c>
      <c r="V758" s="70" t="s">
        <v>576</v>
      </c>
      <c r="W758" s="70" t="s">
        <v>577</v>
      </c>
      <c r="X758" s="70" t="str">
        <f>SpaceTypesTable[[#This Row],[Ventilation Standard]]&amp;SpaceTypesTable[[#This Row],[Ventilation Primary Space Type]]&amp;SpaceTypesTable[[#This Row],[Ventilation Secondary Space Type]]</f>
        <v>ASHRAE 62.1-1999Retail Stores, Sales Floors, and Show Room FloorsBasement and street</v>
      </c>
      <c r="Y758" s="70">
        <f>VLOOKUP(SpaceTypesTable[[#This Row],[Lookup]],VentilationStandardsTable[],6,FALSE)</f>
        <v>0.3</v>
      </c>
      <c r="Z758" s="70">
        <f>VLOOKUP(SpaceTypesTable[[#This Row],[Lookup]],VentilationStandardsTable[],5,FALSE)</f>
        <v>0</v>
      </c>
      <c r="AA758" s="70">
        <f>VLOOKUP(SpaceTypesTable[[#This Row],[Lookup]],VentilationStandardsTable[],7,FALSE)</f>
        <v>0</v>
      </c>
      <c r="AB758" s="70">
        <v>15</v>
      </c>
      <c r="AC758" s="70" t="s">
        <v>1991</v>
      </c>
      <c r="AD758" s="70" t="s">
        <v>1992</v>
      </c>
      <c r="AE758" s="70">
        <v>4.4600000000000001E-2</v>
      </c>
      <c r="AF758" s="70" t="s">
        <v>2001</v>
      </c>
      <c r="AG758" s="70"/>
      <c r="AH758" s="70" t="s">
        <v>997</v>
      </c>
      <c r="AI758" s="70" t="s">
        <v>997</v>
      </c>
      <c r="AJ758" s="70" t="s">
        <v>997</v>
      </c>
      <c r="AK758" s="70"/>
      <c r="AL758" s="70">
        <v>0.51</v>
      </c>
      <c r="AM758" s="70">
        <v>0</v>
      </c>
      <c r="AN758" s="70">
        <v>0.5</v>
      </c>
      <c r="AO758" s="70">
        <v>0</v>
      </c>
      <c r="AP758" s="70" t="s">
        <v>2060</v>
      </c>
      <c r="AQ758" s="70" t="s">
        <v>2027</v>
      </c>
      <c r="AR758" s="70" t="s">
        <v>2041</v>
      </c>
      <c r="AS758" s="70"/>
      <c r="AT758" s="70"/>
      <c r="AU758" s="70" t="str">
        <f>IF(SpaceTypesTable[[#This Row],[Peak Flow Rate (gal/h)]]=0,"",SpaceTypesTable[[#This Row],[Peak Flow Rate (gal/h)]]/SpaceTypesTable[[#This Row],[area (ft^2)]])</f>
        <v/>
      </c>
      <c r="AV758" s="70"/>
      <c r="AW758" s="70"/>
      <c r="AX758" s="70"/>
      <c r="AY758" s="70"/>
      <c r="AZ758" s="70"/>
      <c r="BA758" s="70"/>
      <c r="BB758" s="70"/>
      <c r="BC758" s="70"/>
      <c r="BD758" s="70"/>
      <c r="BE758" s="70" t="str">
        <f t="shared" si="69"/>
        <v/>
      </c>
      <c r="BF758" s="70"/>
    </row>
    <row r="759" spans="1:58">
      <c r="A759" t="s">
        <v>434</v>
      </c>
      <c r="B759">
        <v>339</v>
      </c>
      <c r="C759" t="s">
        <v>2143</v>
      </c>
      <c r="D759" s="70" t="s">
        <v>790</v>
      </c>
      <c r="E759" s="70" t="s">
        <v>798</v>
      </c>
      <c r="F759" s="70" t="s">
        <v>766</v>
      </c>
      <c r="G759" s="70" t="s">
        <v>1039</v>
      </c>
      <c r="H759" s="70"/>
      <c r="I759" s="70"/>
      <c r="J759" s="70"/>
      <c r="K759" s="70" t="str">
        <f>SpaceTypesTable[[#This Row],[Lighting Standard]]&amp;SpaceTypesTable[[#This Row],[Lighting Primary Space Type]]&amp;SpaceTypesTable[[#This Row],[Lighting Secondary Space Type]]</f>
        <v/>
      </c>
      <c r="L759" s="70"/>
      <c r="M759" s="70"/>
      <c r="N759" s="70">
        <v>5.04</v>
      </c>
      <c r="O759" s="70"/>
      <c r="P759" s="70"/>
      <c r="Q759" s="70">
        <v>0</v>
      </c>
      <c r="R759" s="70">
        <v>0.7</v>
      </c>
      <c r="S759" s="70">
        <v>0.2</v>
      </c>
      <c r="T759" s="70" t="s">
        <v>1939</v>
      </c>
      <c r="U759" t="s">
        <v>636</v>
      </c>
      <c r="V759" s="70" t="s">
        <v>576</v>
      </c>
      <c r="W759" s="70" t="s">
        <v>577</v>
      </c>
      <c r="X759" s="70" t="str">
        <f>SpaceTypesTable[[#This Row],[Ventilation Standard]]&amp;SpaceTypesTable[[#This Row],[Ventilation Primary Space Type]]&amp;SpaceTypesTable[[#This Row],[Ventilation Secondary Space Type]]</f>
        <v>ASHRAE 62.1-1999Retail Stores, Sales Floors, and Show Room FloorsBasement and street</v>
      </c>
      <c r="Y759" s="70">
        <f>VLOOKUP(SpaceTypesTable[[#This Row],[Lookup]],VentilationStandardsTable[],6,FALSE)</f>
        <v>0.3</v>
      </c>
      <c r="Z759" s="70">
        <f>VLOOKUP(SpaceTypesTable[[#This Row],[Lookup]],VentilationStandardsTable[],5,FALSE)</f>
        <v>0</v>
      </c>
      <c r="AA759" s="70">
        <f>VLOOKUP(SpaceTypesTable[[#This Row],[Lookup]],VentilationStandardsTable[],7,FALSE)</f>
        <v>0</v>
      </c>
      <c r="AB759" s="70">
        <v>15</v>
      </c>
      <c r="AC759" s="70" t="s">
        <v>1991</v>
      </c>
      <c r="AD759" s="70" t="s">
        <v>1992</v>
      </c>
      <c r="AE759" s="70">
        <v>0.22320000000000001</v>
      </c>
      <c r="AF759" s="70" t="s">
        <v>2001</v>
      </c>
      <c r="AG759" s="70"/>
      <c r="AH759" s="70" t="s">
        <v>997</v>
      </c>
      <c r="AI759" s="70" t="s">
        <v>997</v>
      </c>
      <c r="AJ759" s="70" t="s">
        <v>997</v>
      </c>
      <c r="AK759" s="70"/>
      <c r="AL759" s="70">
        <v>1</v>
      </c>
      <c r="AM759" s="70">
        <v>0</v>
      </c>
      <c r="AN759" s="70">
        <v>0.5</v>
      </c>
      <c r="AO759" s="70">
        <v>0</v>
      </c>
      <c r="AP759" s="70" t="s">
        <v>2060</v>
      </c>
      <c r="AQ759" s="70" t="s">
        <v>2027</v>
      </c>
      <c r="AR759" s="70" t="s">
        <v>2041</v>
      </c>
      <c r="AS759" s="70"/>
      <c r="AT759" s="70"/>
      <c r="AU759" s="70" t="str">
        <f>IF(SpaceTypesTable[[#This Row],[Peak Flow Rate (gal/h)]]=0,"",SpaceTypesTable[[#This Row],[Peak Flow Rate (gal/h)]]/SpaceTypesTable[[#This Row],[area (ft^2)]])</f>
        <v/>
      </c>
      <c r="AV759" s="70"/>
      <c r="AW759" s="70"/>
      <c r="AX759" s="70"/>
      <c r="AY759" s="70"/>
      <c r="AZ759" s="70"/>
      <c r="BA759" s="70"/>
      <c r="BB759" s="70"/>
      <c r="BC759" s="70"/>
      <c r="BD759" s="70"/>
      <c r="BE759" s="70" t="str">
        <f t="shared" si="69"/>
        <v/>
      </c>
      <c r="BF759" s="70"/>
    </row>
    <row r="760" spans="1:58">
      <c r="C760" t="s">
        <v>2147</v>
      </c>
      <c r="D760" s="70" t="s">
        <v>790</v>
      </c>
      <c r="E760" s="70" t="s">
        <v>798</v>
      </c>
      <c r="F760" s="70" t="s">
        <v>766</v>
      </c>
      <c r="G760" s="70" t="s">
        <v>1039</v>
      </c>
      <c r="H760" s="70" t="s">
        <v>746</v>
      </c>
      <c r="I760" s="70" t="s">
        <v>755</v>
      </c>
      <c r="J760" s="70" t="s">
        <v>781</v>
      </c>
      <c r="K760" s="70" t="str">
        <f>SpaceTypesTable[[#This Row],[Lighting Standard]]&amp;SpaceTypesTable[[#This Row],[Lighting Primary Space Type]]&amp;SpaceTypesTable[[#This Row],[Lighting Secondary Space Type]]</f>
        <v>ASHRAE 90.1-2007Retail (not including accent lighting)Sales Area</v>
      </c>
      <c r="L760" s="70"/>
      <c r="M760" s="70"/>
      <c r="N760" s="70">
        <f>VLOOKUP(SpaceTypesTable[[#This Row],[LookupColumn]],InteriorLightingTable[],5,FALSE)</f>
        <v>1.7</v>
      </c>
      <c r="O760" s="70"/>
      <c r="P760" s="70"/>
      <c r="Q760" s="70">
        <v>0</v>
      </c>
      <c r="R760" s="70">
        <v>0.7</v>
      </c>
      <c r="S760" s="70">
        <v>0.2</v>
      </c>
      <c r="T760" s="70" t="s">
        <v>1939</v>
      </c>
      <c r="U760" t="s">
        <v>637</v>
      </c>
      <c r="V760" s="70" t="s">
        <v>766</v>
      </c>
      <c r="W760" s="70" t="s">
        <v>765</v>
      </c>
      <c r="X760" s="70" t="str">
        <f>SpaceTypesTable[[#This Row],[Ventilation Standard]]&amp;SpaceTypesTable[[#This Row],[Ventilation Primary Space Type]]&amp;SpaceTypesTable[[#This Row],[Ventilation Secondary Space Type]]</f>
        <v>ASHRAE 62.1-2004RetailGeneral Sales</v>
      </c>
      <c r="Y760" s="70">
        <f>VLOOKUP(SpaceTypesTable[[#This Row],[Lookup]],VentilationStandardsTable[],6,FALSE)</f>
        <v>0.12</v>
      </c>
      <c r="Z760" s="70">
        <f>VLOOKUP(SpaceTypesTable[[#This Row],[Lookup]],VentilationStandardsTable[],5,FALSE)</f>
        <v>7.5</v>
      </c>
      <c r="AA760" s="70">
        <f>VLOOKUP(SpaceTypesTable[[#This Row],[Lookup]],VentilationStandardsTable[],7,FALSE)</f>
        <v>0</v>
      </c>
      <c r="AB760" s="70">
        <v>15</v>
      </c>
      <c r="AC760" s="70" t="s">
        <v>1991</v>
      </c>
      <c r="AD760" s="70" t="s">
        <v>1992</v>
      </c>
      <c r="AE760" s="70">
        <v>4.4600000000000001E-2</v>
      </c>
      <c r="AF760" s="70" t="s">
        <v>2001</v>
      </c>
      <c r="AG760" s="70"/>
      <c r="AH760" s="70" t="s">
        <v>997</v>
      </c>
      <c r="AI760" s="70" t="s">
        <v>997</v>
      </c>
      <c r="AJ760" s="70" t="s">
        <v>997</v>
      </c>
      <c r="AK760" s="70"/>
      <c r="AL760" s="70">
        <v>0.51</v>
      </c>
      <c r="AM760" s="70">
        <v>0</v>
      </c>
      <c r="AN760" s="70">
        <v>0.5</v>
      </c>
      <c r="AO760" s="70">
        <v>0</v>
      </c>
      <c r="AP760" s="70" t="s">
        <v>2060</v>
      </c>
      <c r="AQ760" s="70" t="s">
        <v>2027</v>
      </c>
      <c r="AR760" s="70" t="s">
        <v>2041</v>
      </c>
      <c r="AS760" s="70"/>
      <c r="AT760" s="70"/>
      <c r="AU760" s="70" t="str">
        <f>IF(SpaceTypesTable[[#This Row],[Peak Flow Rate (gal/h)]]=0,"",SpaceTypesTable[[#This Row],[Peak Flow Rate (gal/h)]]/SpaceTypesTable[[#This Row],[area (ft^2)]])</f>
        <v/>
      </c>
      <c r="AV760" s="70"/>
      <c r="AW760" s="70"/>
      <c r="AX760" s="70"/>
      <c r="AY760" s="70"/>
      <c r="AZ760" s="70"/>
      <c r="BA760" s="70"/>
      <c r="BB760" s="70"/>
      <c r="BC760" s="70"/>
      <c r="BD760" s="70"/>
      <c r="BE760" s="70" t="str">
        <f t="shared" si="69"/>
        <v/>
      </c>
      <c r="BF760" s="70"/>
    </row>
    <row r="761" spans="1:58">
      <c r="A761" t="s">
        <v>466</v>
      </c>
      <c r="B761">
        <v>495</v>
      </c>
      <c r="C761" t="s">
        <v>2144</v>
      </c>
      <c r="D761" s="70" t="s">
        <v>790</v>
      </c>
      <c r="E761" s="70" t="s">
        <v>766</v>
      </c>
      <c r="F761" s="70" t="s">
        <v>766</v>
      </c>
      <c r="G761" s="70" t="s">
        <v>1039</v>
      </c>
      <c r="H761" s="70"/>
      <c r="I761" s="70"/>
      <c r="J761" s="70"/>
      <c r="K761" s="70" t="str">
        <f>SpaceTypesTable[[#This Row],[Lighting Standard]]&amp;SpaceTypesTable[[#This Row],[Lighting Primary Space Type]]&amp;SpaceTypesTable[[#This Row],[Lighting Secondary Space Type]]</f>
        <v/>
      </c>
      <c r="L761" s="70"/>
      <c r="M761" s="70"/>
      <c r="N761" s="70">
        <v>3.37</v>
      </c>
      <c r="O761" s="70"/>
      <c r="P761" s="70"/>
      <c r="Q761" s="70">
        <v>0</v>
      </c>
      <c r="R761" s="70">
        <v>0.7</v>
      </c>
      <c r="S761" s="70">
        <v>0.2</v>
      </c>
      <c r="T761" s="70" t="s">
        <v>1949</v>
      </c>
      <c r="U761" t="s">
        <v>636</v>
      </c>
      <c r="V761" s="70" t="s">
        <v>584</v>
      </c>
      <c r="W761" s="70" t="s">
        <v>589</v>
      </c>
      <c r="X761" s="70" t="str">
        <f>SpaceTypesTable[[#This Row],[Ventilation Standard]]&amp;SpaceTypesTable[[#This Row],[Ventilation Primary Space Type]]&amp;SpaceTypesTable[[#This Row],[Ventilation Secondary Space Type]]</f>
        <v>ASHRAE 62.1-1999Specialty ShopsClothiers, furniture</v>
      </c>
      <c r="Y761" s="70">
        <f>VLOOKUP(SpaceTypesTable[[#This Row],[Lookup]],VentilationStandardsTable[],6,FALSE)</f>
        <v>0.3</v>
      </c>
      <c r="Z761" s="70">
        <f>VLOOKUP(SpaceTypesTable[[#This Row],[Lookup]],VentilationStandardsTable[],5,FALSE)</f>
        <v>0</v>
      </c>
      <c r="AA761" s="70">
        <f>VLOOKUP(SpaceTypesTable[[#This Row],[Lookup]],VentilationStandardsTable[],7,FALSE)</f>
        <v>0</v>
      </c>
      <c r="AB761" s="70">
        <v>15</v>
      </c>
      <c r="AC761" s="70" t="s">
        <v>1976</v>
      </c>
      <c r="AD761" s="70" t="s">
        <v>2105</v>
      </c>
      <c r="AE761" s="70">
        <v>0.22320000000000001</v>
      </c>
      <c r="AF761" s="70" t="s">
        <v>2009</v>
      </c>
      <c r="AG761" s="70"/>
      <c r="AH761" s="70" t="s">
        <v>997</v>
      </c>
      <c r="AI761" s="70" t="s">
        <v>997</v>
      </c>
      <c r="AJ761" s="70" t="s">
        <v>997</v>
      </c>
      <c r="AK761" s="70"/>
      <c r="AL761" s="70">
        <v>0.3</v>
      </c>
      <c r="AM761" s="70">
        <v>0</v>
      </c>
      <c r="AN761" s="70">
        <v>0.5</v>
      </c>
      <c r="AO761" s="70">
        <v>0</v>
      </c>
      <c r="AP761" s="70" t="s">
        <v>2066</v>
      </c>
      <c r="AQ761" s="70" t="s">
        <v>2034</v>
      </c>
      <c r="AR761" s="70" t="s">
        <v>2048</v>
      </c>
      <c r="AS761" s="70"/>
      <c r="AT761" s="70"/>
      <c r="AU761" s="70" t="str">
        <f>IF(SpaceTypesTable[[#This Row],[Peak Flow Rate (gal/h)]]=0,"",SpaceTypesTable[[#This Row],[Peak Flow Rate (gal/h)]]/SpaceTypesTable[[#This Row],[area (ft^2)]])</f>
        <v/>
      </c>
      <c r="AV761" s="70"/>
      <c r="AW761" s="70"/>
      <c r="AX761" s="70"/>
      <c r="AY761" s="70"/>
      <c r="AZ761" s="70"/>
      <c r="BA761" s="70"/>
      <c r="BB761" s="70"/>
      <c r="BC761" s="70"/>
      <c r="BD761" s="70"/>
      <c r="BE761" s="70" t="str">
        <f t="shared" si="69"/>
        <v/>
      </c>
      <c r="BF761" s="70"/>
    </row>
    <row r="762" spans="1:58">
      <c r="A762" t="s">
        <v>281</v>
      </c>
      <c r="B762">
        <v>556</v>
      </c>
      <c r="C762" t="s">
        <v>2145</v>
      </c>
      <c r="D762" s="70" t="s">
        <v>790</v>
      </c>
      <c r="E762" s="70" t="s">
        <v>766</v>
      </c>
      <c r="F762" s="70" t="s">
        <v>766</v>
      </c>
      <c r="G762" s="70" t="s">
        <v>1039</v>
      </c>
      <c r="H762" s="70" t="s">
        <v>745</v>
      </c>
      <c r="I762" s="70" t="s">
        <v>755</v>
      </c>
      <c r="J762" s="70" t="s">
        <v>781</v>
      </c>
      <c r="K762" s="70" t="str">
        <f>SpaceTypesTable[[#This Row],[Lighting Standard]]&amp;SpaceTypesTable[[#This Row],[Lighting Primary Space Type]]&amp;SpaceTypesTable[[#This Row],[Lighting Secondary Space Type]]</f>
        <v>ASHRAE 90.1-2004Retail (not including accent lighting)Sales Area</v>
      </c>
      <c r="L762" s="70"/>
      <c r="M762" s="70"/>
      <c r="N762" s="70">
        <f>VLOOKUP(SpaceTypesTable[[#This Row],[LookupColumn]],InteriorLightingTable[],5,FALSE)</f>
        <v>1.7</v>
      </c>
      <c r="O762" s="70"/>
      <c r="P762" s="70"/>
      <c r="Q762" s="70">
        <v>0</v>
      </c>
      <c r="R762" s="70">
        <v>0.7</v>
      </c>
      <c r="S762" s="70">
        <v>0.2</v>
      </c>
      <c r="T762" s="70" t="s">
        <v>1949</v>
      </c>
      <c r="U762" t="s">
        <v>636</v>
      </c>
      <c r="V762" s="70" t="s">
        <v>584</v>
      </c>
      <c r="W762" s="70" t="s">
        <v>589</v>
      </c>
      <c r="X762" s="70" t="str">
        <f>SpaceTypesTable[[#This Row],[Ventilation Standard]]&amp;SpaceTypesTable[[#This Row],[Ventilation Primary Space Type]]&amp;SpaceTypesTable[[#This Row],[Ventilation Secondary Space Type]]</f>
        <v>ASHRAE 62.1-1999Specialty ShopsClothiers, furniture</v>
      </c>
      <c r="Y762" s="70">
        <f>VLOOKUP(SpaceTypesTable[[#This Row],[Lookup]],VentilationStandardsTable[],6,FALSE)</f>
        <v>0.3</v>
      </c>
      <c r="Z762" s="70">
        <f>VLOOKUP(SpaceTypesTable[[#This Row],[Lookup]],VentilationStandardsTable[],5,FALSE)</f>
        <v>0</v>
      </c>
      <c r="AA762" s="70">
        <f>VLOOKUP(SpaceTypesTable[[#This Row],[Lookup]],VentilationStandardsTable[],7,FALSE)</f>
        <v>0</v>
      </c>
      <c r="AB762" s="70">
        <v>15</v>
      </c>
      <c r="AC762" s="70" t="s">
        <v>1976</v>
      </c>
      <c r="AD762" s="70" t="s">
        <v>2105</v>
      </c>
      <c r="AE762" s="70">
        <v>5.9499999999999997E-2</v>
      </c>
      <c r="AF762" s="70" t="s">
        <v>2009</v>
      </c>
      <c r="AG762" s="70"/>
      <c r="AH762" s="70" t="s">
        <v>997</v>
      </c>
      <c r="AI762" s="70" t="s">
        <v>997</v>
      </c>
      <c r="AJ762" s="70" t="s">
        <v>997</v>
      </c>
      <c r="AK762" s="70"/>
      <c r="AL762" s="70">
        <v>0.3</v>
      </c>
      <c r="AM762" s="70">
        <v>0</v>
      </c>
      <c r="AN762" s="70">
        <v>0.5</v>
      </c>
      <c r="AO762" s="70">
        <v>0</v>
      </c>
      <c r="AP762" s="70" t="s">
        <v>2066</v>
      </c>
      <c r="AQ762" s="70" t="s">
        <v>2034</v>
      </c>
      <c r="AR762" s="70" t="s">
        <v>2048</v>
      </c>
      <c r="AS762" s="70"/>
      <c r="AT762" s="70"/>
      <c r="AU762" s="70" t="str">
        <f>IF(SpaceTypesTable[[#This Row],[Peak Flow Rate (gal/h)]]=0,"",SpaceTypesTable[[#This Row],[Peak Flow Rate (gal/h)]]/SpaceTypesTable[[#This Row],[area (ft^2)]])</f>
        <v/>
      </c>
      <c r="AV762" s="70"/>
      <c r="AW762" s="70"/>
      <c r="AX762" s="70"/>
      <c r="AY762" s="70"/>
      <c r="AZ762" s="70"/>
      <c r="BA762" s="70"/>
      <c r="BB762" s="70"/>
      <c r="BC762" s="70"/>
      <c r="BD762" s="70"/>
      <c r="BE762" s="70" t="str">
        <f t="shared" si="69"/>
        <v/>
      </c>
      <c r="BF762" s="70"/>
    </row>
    <row r="763" spans="1:58">
      <c r="A763" t="s">
        <v>80</v>
      </c>
      <c r="B763">
        <v>413</v>
      </c>
      <c r="C763" t="s">
        <v>2146</v>
      </c>
      <c r="D763" s="70" t="s">
        <v>791</v>
      </c>
      <c r="E763" s="70" t="s">
        <v>766</v>
      </c>
      <c r="F763" s="70" t="s">
        <v>766</v>
      </c>
      <c r="G763" s="70" t="s">
        <v>1039</v>
      </c>
      <c r="H763" s="70" t="s">
        <v>987</v>
      </c>
      <c r="I763" s="70" t="s">
        <v>755</v>
      </c>
      <c r="J763" s="70" t="s">
        <v>781</v>
      </c>
      <c r="K763" s="70" t="str">
        <f>SpaceTypesTable[[#This Row],[Lighting Standard]]&amp;SpaceTypesTable[[#This Row],[Lighting Primary Space Type]]&amp;SpaceTypesTable[[#This Row],[Lighting Secondary Space Type]]</f>
        <v>ASHRAE 189.1-2009Retail (not including accent lighting)Sales Area</v>
      </c>
      <c r="L763" s="70"/>
      <c r="M763" s="70"/>
      <c r="N763" s="70">
        <f>VLOOKUP(SpaceTypesTable[[#This Row],[LookupColumn]],InteriorLightingTable[],5,FALSE)</f>
        <v>1.53</v>
      </c>
      <c r="O763" s="70"/>
      <c r="P763" s="70"/>
      <c r="Q763" s="70">
        <v>0</v>
      </c>
      <c r="R763" s="70">
        <v>0.7</v>
      </c>
      <c r="S763" s="70">
        <v>0.2</v>
      </c>
      <c r="T763" s="70" t="s">
        <v>1949</v>
      </c>
      <c r="U763" t="s">
        <v>636</v>
      </c>
      <c r="V763" s="70" t="s">
        <v>584</v>
      </c>
      <c r="W763" s="70" t="s">
        <v>589</v>
      </c>
      <c r="X763" s="70" t="str">
        <f>SpaceTypesTable[[#This Row],[Ventilation Standard]]&amp;SpaceTypesTable[[#This Row],[Ventilation Primary Space Type]]&amp;SpaceTypesTable[[#This Row],[Ventilation Secondary Space Type]]</f>
        <v>ASHRAE 62.1-1999Specialty ShopsClothiers, furniture</v>
      </c>
      <c r="Y763" s="70">
        <f>VLOOKUP(SpaceTypesTable[[#This Row],[Lookup]],VentilationStandardsTable[],6,FALSE)</f>
        <v>0.3</v>
      </c>
      <c r="Z763" s="70">
        <f>VLOOKUP(SpaceTypesTable[[#This Row],[Lookup]],VentilationStandardsTable[],5,FALSE)</f>
        <v>0</v>
      </c>
      <c r="AA763" s="70">
        <f>VLOOKUP(SpaceTypesTable[[#This Row],[Lookup]],VentilationStandardsTable[],7,FALSE)</f>
        <v>0</v>
      </c>
      <c r="AB763" s="70">
        <v>15</v>
      </c>
      <c r="AC763" s="70" t="s">
        <v>1976</v>
      </c>
      <c r="AD763" s="70" t="s">
        <v>2105</v>
      </c>
      <c r="AE763" s="70">
        <v>5.9499999999999997E-2</v>
      </c>
      <c r="AF763" s="70" t="s">
        <v>2009</v>
      </c>
      <c r="AG763" s="70"/>
      <c r="AH763" s="70" t="s">
        <v>997</v>
      </c>
      <c r="AI763" s="70" t="s">
        <v>997</v>
      </c>
      <c r="AJ763" s="70" t="s">
        <v>997</v>
      </c>
      <c r="AK763" s="70"/>
      <c r="AL763" s="70">
        <v>0.22000009472245247</v>
      </c>
      <c r="AM763" s="70">
        <v>0</v>
      </c>
      <c r="AN763" s="70">
        <v>0.5</v>
      </c>
      <c r="AO763" s="70">
        <v>0</v>
      </c>
      <c r="AP763" s="70" t="s">
        <v>2066</v>
      </c>
      <c r="AQ763" s="70" t="s">
        <v>2034</v>
      </c>
      <c r="AR763" s="70" t="s">
        <v>2048</v>
      </c>
      <c r="AS763" s="70"/>
      <c r="AT763" s="70"/>
      <c r="AU763" s="70" t="str">
        <f>IF(SpaceTypesTable[[#This Row],[Peak Flow Rate (gal/h)]]=0,"",SpaceTypesTable[[#This Row],[Peak Flow Rate (gal/h)]]/SpaceTypesTable[[#This Row],[area (ft^2)]])</f>
        <v/>
      </c>
      <c r="AV763" s="70"/>
      <c r="AW763" s="70"/>
      <c r="AX763" s="70"/>
      <c r="AY763" s="70"/>
      <c r="AZ763" s="70"/>
      <c r="BA763" s="70"/>
      <c r="BB763" s="70"/>
      <c r="BC763" s="70"/>
      <c r="BD763" s="70"/>
      <c r="BE763" s="70" t="str">
        <f t="shared" si="69"/>
        <v/>
      </c>
      <c r="BF763" s="70"/>
    </row>
    <row r="764" spans="1:58">
      <c r="A764" t="s">
        <v>51</v>
      </c>
      <c r="B764">
        <v>506</v>
      </c>
      <c r="C764" t="s">
        <v>2146</v>
      </c>
      <c r="D764" s="70" t="s">
        <v>792</v>
      </c>
      <c r="E764" s="70" t="s">
        <v>766</v>
      </c>
      <c r="F764" s="70" t="s">
        <v>766</v>
      </c>
      <c r="G764" s="70" t="s">
        <v>1039</v>
      </c>
      <c r="H764" s="70" t="s">
        <v>987</v>
      </c>
      <c r="I764" s="70" t="s">
        <v>755</v>
      </c>
      <c r="J764" s="70" t="s">
        <v>781</v>
      </c>
      <c r="K764" s="70" t="str">
        <f>SpaceTypesTable[[#This Row],[Lighting Standard]]&amp;SpaceTypesTable[[#This Row],[Lighting Primary Space Type]]&amp;SpaceTypesTable[[#This Row],[Lighting Secondary Space Type]]</f>
        <v>ASHRAE 189.1-2009Retail (not including accent lighting)Sales Area</v>
      </c>
      <c r="L764" s="70"/>
      <c r="M764" s="70"/>
      <c r="N764" s="70">
        <f>VLOOKUP(SpaceTypesTable[[#This Row],[LookupColumn]],InteriorLightingTable[],5,FALSE)</f>
        <v>1.53</v>
      </c>
      <c r="O764" s="70"/>
      <c r="P764" s="70"/>
      <c r="Q764" s="70">
        <v>0</v>
      </c>
      <c r="R764" s="70">
        <v>0.7</v>
      </c>
      <c r="S764" s="70">
        <v>0.2</v>
      </c>
      <c r="T764" s="70" t="s">
        <v>1949</v>
      </c>
      <c r="U764" t="s">
        <v>636</v>
      </c>
      <c r="V764" s="70" t="s">
        <v>584</v>
      </c>
      <c r="W764" s="70" t="s">
        <v>589</v>
      </c>
      <c r="X764" s="70" t="str">
        <f>SpaceTypesTable[[#This Row],[Ventilation Standard]]&amp;SpaceTypesTable[[#This Row],[Ventilation Primary Space Type]]&amp;SpaceTypesTable[[#This Row],[Ventilation Secondary Space Type]]</f>
        <v>ASHRAE 62.1-1999Specialty ShopsClothiers, furniture</v>
      </c>
      <c r="Y764" s="70">
        <f>VLOOKUP(SpaceTypesTable[[#This Row],[Lookup]],VentilationStandardsTable[],6,FALSE)</f>
        <v>0.3</v>
      </c>
      <c r="Z764" s="70">
        <f>VLOOKUP(SpaceTypesTable[[#This Row],[Lookup]],VentilationStandardsTable[],5,FALSE)</f>
        <v>0</v>
      </c>
      <c r="AA764" s="70">
        <f>VLOOKUP(SpaceTypesTable[[#This Row],[Lookup]],VentilationStandardsTable[],7,FALSE)</f>
        <v>0</v>
      </c>
      <c r="AB764" s="70">
        <v>15</v>
      </c>
      <c r="AC764" s="70" t="s">
        <v>1976</v>
      </c>
      <c r="AD764" s="70" t="s">
        <v>2105</v>
      </c>
      <c r="AE764" s="70">
        <v>4.4600000000000001E-2</v>
      </c>
      <c r="AF764" s="70" t="s">
        <v>2009</v>
      </c>
      <c r="AG764" s="70"/>
      <c r="AH764" s="70" t="s">
        <v>997</v>
      </c>
      <c r="AI764" s="70" t="s">
        <v>997</v>
      </c>
      <c r="AJ764" s="70" t="s">
        <v>997</v>
      </c>
      <c r="AK764" s="70"/>
      <c r="AL764" s="70">
        <v>0.22000009472245247</v>
      </c>
      <c r="AM764" s="70">
        <v>0</v>
      </c>
      <c r="AN764" s="70">
        <v>0.5</v>
      </c>
      <c r="AO764" s="70">
        <v>0</v>
      </c>
      <c r="AP764" s="70" t="s">
        <v>2066</v>
      </c>
      <c r="AQ764" s="70" t="s">
        <v>2034</v>
      </c>
      <c r="AR764" s="70" t="s">
        <v>2048</v>
      </c>
      <c r="AS764" s="70"/>
      <c r="AT764" s="70"/>
      <c r="AU764" s="70" t="str">
        <f>IF(SpaceTypesTable[[#This Row],[Peak Flow Rate (gal/h)]]=0,"",SpaceTypesTable[[#This Row],[Peak Flow Rate (gal/h)]]/SpaceTypesTable[[#This Row],[area (ft^2)]])</f>
        <v/>
      </c>
      <c r="AV764" s="70"/>
      <c r="AW764" s="70"/>
      <c r="AX764" s="70"/>
      <c r="AY764" s="70"/>
      <c r="AZ764" s="70"/>
      <c r="BA764" s="70"/>
      <c r="BB764" s="70"/>
      <c r="BC764" s="70"/>
      <c r="BD764" s="70"/>
      <c r="BE764" s="70" t="str">
        <f t="shared" si="69"/>
        <v/>
      </c>
      <c r="BF764" s="70"/>
    </row>
    <row r="765" spans="1:58">
      <c r="A765" t="s">
        <v>514</v>
      </c>
      <c r="B765">
        <v>445</v>
      </c>
      <c r="C765" t="s">
        <v>2143</v>
      </c>
      <c r="D765" s="70" t="s">
        <v>790</v>
      </c>
      <c r="E765" s="70" t="s">
        <v>766</v>
      </c>
      <c r="F765" s="70" t="s">
        <v>766</v>
      </c>
      <c r="G765" s="70" t="s">
        <v>1039</v>
      </c>
      <c r="H765" s="70"/>
      <c r="I765" s="70"/>
      <c r="J765" s="70"/>
      <c r="K765" s="70" t="str">
        <f>SpaceTypesTable[[#This Row],[Lighting Standard]]&amp;SpaceTypesTable[[#This Row],[Lighting Primary Space Type]]&amp;SpaceTypesTable[[#This Row],[Lighting Secondary Space Type]]</f>
        <v/>
      </c>
      <c r="L765" s="70"/>
      <c r="M765" s="70"/>
      <c r="N765" s="70">
        <v>5.04</v>
      </c>
      <c r="O765" s="70"/>
      <c r="P765" s="70"/>
      <c r="Q765" s="70">
        <v>0</v>
      </c>
      <c r="R765" s="70">
        <v>0.7</v>
      </c>
      <c r="S765" s="70">
        <v>0.2</v>
      </c>
      <c r="T765" s="70" t="s">
        <v>1949</v>
      </c>
      <c r="U765" t="s">
        <v>636</v>
      </c>
      <c r="V765" s="70" t="s">
        <v>584</v>
      </c>
      <c r="W765" s="70" t="s">
        <v>589</v>
      </c>
      <c r="X765" s="70" t="str">
        <f>SpaceTypesTable[[#This Row],[Ventilation Standard]]&amp;SpaceTypesTable[[#This Row],[Ventilation Primary Space Type]]&amp;SpaceTypesTable[[#This Row],[Ventilation Secondary Space Type]]</f>
        <v>ASHRAE 62.1-1999Specialty ShopsClothiers, furniture</v>
      </c>
      <c r="Y765" s="70">
        <f>VLOOKUP(SpaceTypesTable[[#This Row],[Lookup]],VentilationStandardsTable[],6,FALSE)</f>
        <v>0.3</v>
      </c>
      <c r="Z765" s="70">
        <f>VLOOKUP(SpaceTypesTable[[#This Row],[Lookup]],VentilationStandardsTable[],5,FALSE)</f>
        <v>0</v>
      </c>
      <c r="AA765" s="70">
        <f>VLOOKUP(SpaceTypesTable[[#This Row],[Lookup]],VentilationStandardsTable[],7,FALSE)</f>
        <v>0</v>
      </c>
      <c r="AB765" s="70">
        <v>15</v>
      </c>
      <c r="AC765" s="70" t="s">
        <v>1976</v>
      </c>
      <c r="AD765" s="70" t="s">
        <v>2105</v>
      </c>
      <c r="AE765" s="70">
        <v>0.22320000000000001</v>
      </c>
      <c r="AF765" s="70" t="s">
        <v>2009</v>
      </c>
      <c r="AG765" s="70"/>
      <c r="AH765" s="70" t="s">
        <v>997</v>
      </c>
      <c r="AI765" s="70" t="s">
        <v>997</v>
      </c>
      <c r="AJ765" s="70" t="s">
        <v>997</v>
      </c>
      <c r="AK765" s="70"/>
      <c r="AL765" s="70">
        <v>0.3</v>
      </c>
      <c r="AM765" s="70">
        <v>0</v>
      </c>
      <c r="AN765" s="70">
        <v>0.5</v>
      </c>
      <c r="AO765" s="70">
        <v>0</v>
      </c>
      <c r="AP765" s="70" t="s">
        <v>2066</v>
      </c>
      <c r="AQ765" s="70" t="s">
        <v>2034</v>
      </c>
      <c r="AR765" s="70" t="s">
        <v>2048</v>
      </c>
      <c r="AS765" s="70"/>
      <c r="AT765" s="70"/>
      <c r="AU765" s="70" t="str">
        <f>IF(SpaceTypesTable[[#This Row],[Peak Flow Rate (gal/h)]]=0,"",SpaceTypesTable[[#This Row],[Peak Flow Rate (gal/h)]]/SpaceTypesTable[[#This Row],[area (ft^2)]])</f>
        <v/>
      </c>
      <c r="AV765" s="70"/>
      <c r="AW765" s="70"/>
      <c r="AX765" s="70"/>
      <c r="AY765" s="70"/>
      <c r="AZ765" s="70"/>
      <c r="BA765" s="70"/>
      <c r="BB765" s="70"/>
      <c r="BC765" s="70"/>
      <c r="BD765" s="70"/>
      <c r="BE765" s="70" t="str">
        <f t="shared" si="69"/>
        <v/>
      </c>
      <c r="BF765" s="70"/>
    </row>
    <row r="766" spans="1:58">
      <c r="C766" t="s">
        <v>2147</v>
      </c>
      <c r="D766" s="70" t="s">
        <v>790</v>
      </c>
      <c r="E766" s="70" t="s">
        <v>766</v>
      </c>
      <c r="F766" s="70" t="s">
        <v>766</v>
      </c>
      <c r="G766" s="70" t="s">
        <v>1039</v>
      </c>
      <c r="H766" s="70" t="s">
        <v>746</v>
      </c>
      <c r="I766" s="70" t="s">
        <v>755</v>
      </c>
      <c r="J766" s="70" t="s">
        <v>781</v>
      </c>
      <c r="K766" s="70" t="str">
        <f>SpaceTypesTable[[#This Row],[Lighting Standard]]&amp;SpaceTypesTable[[#This Row],[Lighting Primary Space Type]]&amp;SpaceTypesTable[[#This Row],[Lighting Secondary Space Type]]</f>
        <v>ASHRAE 90.1-2007Retail (not including accent lighting)Sales Area</v>
      </c>
      <c r="L766" s="70"/>
      <c r="M766" s="70"/>
      <c r="N766" s="70">
        <f>VLOOKUP(SpaceTypesTable[[#This Row],[LookupColumn]],InteriorLightingTable[],5,FALSE)</f>
        <v>1.7</v>
      </c>
      <c r="O766" s="70"/>
      <c r="P766" s="70"/>
      <c r="Q766" s="70">
        <v>0</v>
      </c>
      <c r="R766" s="70">
        <v>0.7</v>
      </c>
      <c r="S766" s="70">
        <v>0.2</v>
      </c>
      <c r="T766" s="70" t="s">
        <v>1949</v>
      </c>
      <c r="U766" t="s">
        <v>637</v>
      </c>
      <c r="V766" s="70" t="s">
        <v>766</v>
      </c>
      <c r="W766" s="70" t="s">
        <v>765</v>
      </c>
      <c r="X766" s="70" t="str">
        <f>SpaceTypesTable[[#This Row],[Ventilation Standard]]&amp;SpaceTypesTable[[#This Row],[Ventilation Primary Space Type]]&amp;SpaceTypesTable[[#This Row],[Ventilation Secondary Space Type]]</f>
        <v>ASHRAE 62.1-2004RetailGeneral Sales</v>
      </c>
      <c r="Y766" s="70">
        <f>VLOOKUP(SpaceTypesTable[[#This Row],[Lookup]],VentilationStandardsTable[],6,FALSE)</f>
        <v>0.12</v>
      </c>
      <c r="Z766" s="70">
        <f>VLOOKUP(SpaceTypesTable[[#This Row],[Lookup]],VentilationStandardsTable[],5,FALSE)</f>
        <v>7.5</v>
      </c>
      <c r="AA766" s="70">
        <f>VLOOKUP(SpaceTypesTable[[#This Row],[Lookup]],VentilationStandardsTable[],7,FALSE)</f>
        <v>0</v>
      </c>
      <c r="AB766" s="70">
        <v>15</v>
      </c>
      <c r="AC766" s="70" t="s">
        <v>1976</v>
      </c>
      <c r="AD766" s="70" t="s">
        <v>2105</v>
      </c>
      <c r="AE766" s="70">
        <v>4.4600000000000001E-2</v>
      </c>
      <c r="AF766" s="70" t="s">
        <v>2009</v>
      </c>
      <c r="AG766" s="70"/>
      <c r="AH766" s="70" t="s">
        <v>997</v>
      </c>
      <c r="AI766" s="70" t="s">
        <v>997</v>
      </c>
      <c r="AJ766" s="70" t="s">
        <v>997</v>
      </c>
      <c r="AK766" s="70"/>
      <c r="AL766" s="70">
        <v>0.22000009472245247</v>
      </c>
      <c r="AM766" s="70">
        <v>0</v>
      </c>
      <c r="AN766" s="70">
        <v>0.5</v>
      </c>
      <c r="AO766" s="70">
        <v>0</v>
      </c>
      <c r="AP766" s="70" t="s">
        <v>2066</v>
      </c>
      <c r="AQ766" s="70" t="s">
        <v>2034</v>
      </c>
      <c r="AR766" s="70" t="s">
        <v>2048</v>
      </c>
      <c r="AS766" s="70"/>
      <c r="AT766" s="70"/>
      <c r="AU766" s="70" t="str">
        <f>IF(SpaceTypesTable[[#This Row],[Peak Flow Rate (gal/h)]]=0,"",SpaceTypesTable[[#This Row],[Peak Flow Rate (gal/h)]]/SpaceTypesTable[[#This Row],[area (ft^2)]])</f>
        <v/>
      </c>
      <c r="AV766" s="70"/>
      <c r="AW766" s="70"/>
      <c r="AX766" s="70"/>
      <c r="AY766" s="70"/>
      <c r="AZ766" s="70"/>
      <c r="BA766" s="70"/>
      <c r="BB766" s="70"/>
      <c r="BC766" s="70"/>
      <c r="BD766" s="70"/>
      <c r="BE766" s="70" t="str">
        <f t="shared" si="69"/>
        <v/>
      </c>
      <c r="BF766" s="70"/>
    </row>
    <row r="767" spans="1:58">
      <c r="C767" t="s">
        <v>2213</v>
      </c>
      <c r="D767" s="70" t="s">
        <v>790</v>
      </c>
      <c r="E767" s="70" t="s">
        <v>798</v>
      </c>
      <c r="F767" s="70" t="s">
        <v>766</v>
      </c>
      <c r="G767" s="70" t="s">
        <v>1039</v>
      </c>
      <c r="H767" s="70" t="s">
        <v>2195</v>
      </c>
      <c r="I767" s="70" t="s">
        <v>781</v>
      </c>
      <c r="J767" s="70" t="s">
        <v>751</v>
      </c>
      <c r="K767" s="70" t="str">
        <f>SpaceTypesTable[[#This Row],[Lighting Standard]]&amp;SpaceTypesTable[[#This Row],[Lighting Primary Space Type]]&amp;SpaceTypesTable[[#This Row],[Lighting Secondary Space Type]]</f>
        <v>ASHRAE 90.1-2010Sales AreaGeneral</v>
      </c>
      <c r="L767" s="70"/>
      <c r="M767" s="70"/>
      <c r="N767" s="70">
        <f>VLOOKUP(SpaceTypesTable[[#This Row],[LookupColumn]],InteriorLightingTable[],5,FALSE)</f>
        <v>1.68</v>
      </c>
      <c r="O767" s="70"/>
      <c r="P767" s="70"/>
      <c r="Q767" s="70">
        <v>0</v>
      </c>
      <c r="R767" s="70">
        <v>0.7</v>
      </c>
      <c r="S767" s="70">
        <v>0.2</v>
      </c>
      <c r="T767" s="70" t="s">
        <v>1939</v>
      </c>
      <c r="U767" t="s">
        <v>638</v>
      </c>
      <c r="V767" s="70" t="s">
        <v>766</v>
      </c>
      <c r="W767" s="70" t="s">
        <v>765</v>
      </c>
      <c r="X767" s="70" t="str">
        <f>SpaceTypesTable[[#This Row],[Ventilation Standard]]&amp;SpaceTypesTable[[#This Row],[Ventilation Primary Space Type]]&amp;SpaceTypesTable[[#This Row],[Ventilation Secondary Space Type]]</f>
        <v>ASHRAE 62.1-2007RetailGeneral Sales</v>
      </c>
      <c r="Y767" s="70">
        <f>VLOOKUP(SpaceTypesTable[[#This Row],[Lookup]],VentilationStandardsTable[],6,FALSE)</f>
        <v>0.12</v>
      </c>
      <c r="Z767" s="70">
        <f>VLOOKUP(SpaceTypesTable[[#This Row],[Lookup]],VentilationStandardsTable[],5,FALSE)</f>
        <v>7.5</v>
      </c>
      <c r="AA767" s="70">
        <f>VLOOKUP(SpaceTypesTable[[#This Row],[Lookup]],VentilationStandardsTable[],7,FALSE)</f>
        <v>0</v>
      </c>
      <c r="AB767" s="70">
        <v>15</v>
      </c>
      <c r="AC767" s="70" t="s">
        <v>1991</v>
      </c>
      <c r="AD767" s="70" t="s">
        <v>1992</v>
      </c>
      <c r="AE767" s="70">
        <v>4.4600000000000001E-2</v>
      </c>
      <c r="AF767" s="70" t="s">
        <v>2001</v>
      </c>
      <c r="AG767" s="70"/>
      <c r="AH767" s="70" t="s">
        <v>997</v>
      </c>
      <c r="AI767" s="70" t="s">
        <v>997</v>
      </c>
      <c r="AJ767" s="70" t="s">
        <v>997</v>
      </c>
      <c r="AK767" s="70"/>
      <c r="AL767" s="70">
        <v>0.51</v>
      </c>
      <c r="AM767" s="70">
        <v>0</v>
      </c>
      <c r="AN767" s="70">
        <v>0.5</v>
      </c>
      <c r="AO767" s="70">
        <v>0</v>
      </c>
      <c r="AP767" s="70" t="s">
        <v>2060</v>
      </c>
      <c r="AQ767" s="70" t="s">
        <v>2027</v>
      </c>
      <c r="AR767" s="70" t="s">
        <v>2041</v>
      </c>
      <c r="AS767" s="70"/>
      <c r="AT767" s="70"/>
      <c r="AU767" s="70" t="s">
        <v>997</v>
      </c>
      <c r="AV767" s="70"/>
      <c r="AW767" s="70"/>
      <c r="AX767" s="70"/>
      <c r="AY767" s="70"/>
      <c r="AZ767" s="70"/>
      <c r="BA767" s="70"/>
      <c r="BB767" s="70"/>
      <c r="BC767" s="70"/>
      <c r="BD767" s="70"/>
      <c r="BE767" s="70" t="s">
        <v>997</v>
      </c>
      <c r="BF767" s="70"/>
    </row>
    <row r="768" spans="1:58">
      <c r="C768" t="s">
        <v>2213</v>
      </c>
      <c r="D768" s="70" t="s">
        <v>790</v>
      </c>
      <c r="E768" s="70" t="s">
        <v>766</v>
      </c>
      <c r="F768" s="70" t="s">
        <v>766</v>
      </c>
      <c r="G768" s="70" t="s">
        <v>1039</v>
      </c>
      <c r="H768" s="70" t="s">
        <v>2195</v>
      </c>
      <c r="I768" s="70" t="s">
        <v>781</v>
      </c>
      <c r="J768" s="70" t="s">
        <v>751</v>
      </c>
      <c r="K768" s="70" t="str">
        <f>SpaceTypesTable[[#This Row],[Lighting Standard]]&amp;SpaceTypesTable[[#This Row],[Lighting Primary Space Type]]&amp;SpaceTypesTable[[#This Row],[Lighting Secondary Space Type]]</f>
        <v>ASHRAE 90.1-2010Sales AreaGeneral</v>
      </c>
      <c r="L768" s="70"/>
      <c r="M768" s="70"/>
      <c r="N768" s="70">
        <f>VLOOKUP(SpaceTypesTable[[#This Row],[LookupColumn]],InteriorLightingTable[],5,FALSE)</f>
        <v>1.68</v>
      </c>
      <c r="O768" s="70"/>
      <c r="P768" s="70"/>
      <c r="Q768" s="70">
        <v>0</v>
      </c>
      <c r="R768" s="70">
        <v>0.7</v>
      </c>
      <c r="S768" s="70">
        <v>0.2</v>
      </c>
      <c r="T768" s="70" t="s">
        <v>1949</v>
      </c>
      <c r="U768" t="s">
        <v>638</v>
      </c>
      <c r="V768" s="70" t="s">
        <v>766</v>
      </c>
      <c r="W768" s="70" t="s">
        <v>765</v>
      </c>
      <c r="X768" s="70" t="str">
        <f>SpaceTypesTable[[#This Row],[Ventilation Standard]]&amp;SpaceTypesTable[[#This Row],[Ventilation Primary Space Type]]&amp;SpaceTypesTable[[#This Row],[Ventilation Secondary Space Type]]</f>
        <v>ASHRAE 62.1-2007RetailGeneral Sales</v>
      </c>
      <c r="Y768" s="70">
        <f>VLOOKUP(SpaceTypesTable[[#This Row],[Lookup]],VentilationStandardsTable[],6,FALSE)</f>
        <v>0.12</v>
      </c>
      <c r="Z768" s="70">
        <f>VLOOKUP(SpaceTypesTable[[#This Row],[Lookup]],VentilationStandardsTable[],5,FALSE)</f>
        <v>7.5</v>
      </c>
      <c r="AA768" s="70">
        <f>VLOOKUP(SpaceTypesTable[[#This Row],[Lookup]],VentilationStandardsTable[],7,FALSE)</f>
        <v>0</v>
      </c>
      <c r="AB768" s="70">
        <v>15</v>
      </c>
      <c r="AC768" s="70" t="s">
        <v>1976</v>
      </c>
      <c r="AD768" s="70" t="s">
        <v>2105</v>
      </c>
      <c r="AE768" s="70">
        <v>4.4600000000000001E-2</v>
      </c>
      <c r="AF768" s="70" t="s">
        <v>2009</v>
      </c>
      <c r="AG768" s="70"/>
      <c r="AH768" s="70" t="s">
        <v>997</v>
      </c>
      <c r="AI768" s="70" t="s">
        <v>997</v>
      </c>
      <c r="AJ768" s="70" t="s">
        <v>997</v>
      </c>
      <c r="AK768" s="70"/>
      <c r="AL768" s="70">
        <v>0.22000009472245247</v>
      </c>
      <c r="AM768" s="70">
        <v>0</v>
      </c>
      <c r="AN768" s="70">
        <v>0.5</v>
      </c>
      <c r="AO768" s="70">
        <v>0</v>
      </c>
      <c r="AP768" s="70" t="s">
        <v>2066</v>
      </c>
      <c r="AQ768" s="70" t="s">
        <v>2034</v>
      </c>
      <c r="AR768" s="70" t="s">
        <v>2048</v>
      </c>
      <c r="AS768" s="70"/>
      <c r="AT768" s="70"/>
      <c r="AU768" s="70" t="s">
        <v>997</v>
      </c>
      <c r="AV768" s="70"/>
      <c r="AW768" s="70"/>
      <c r="AX768" s="70"/>
      <c r="AY768" s="70"/>
      <c r="AZ768" s="70"/>
      <c r="BA768" s="70"/>
      <c r="BB768" s="70"/>
      <c r="BC768" s="70"/>
      <c r="BD768" s="70"/>
      <c r="BE768" s="70" t="s">
        <v>997</v>
      </c>
      <c r="BF768" s="70"/>
    </row>
    <row r="769" spans="1:58">
      <c r="C769" t="s">
        <v>2147</v>
      </c>
      <c r="D769" s="70" t="s">
        <v>790</v>
      </c>
      <c r="E769" s="70" t="s">
        <v>795</v>
      </c>
      <c r="F769" s="70" t="s">
        <v>806</v>
      </c>
      <c r="G769" s="70" t="s">
        <v>1035</v>
      </c>
      <c r="H769" s="70" t="s">
        <v>746</v>
      </c>
      <c r="I769" s="70" t="s">
        <v>755</v>
      </c>
      <c r="J769" s="70" t="s">
        <v>781</v>
      </c>
      <c r="K769" s="70" t="str">
        <f>SpaceTypesTable[[#This Row],[Lighting Standard]]&amp;SpaceTypesTable[[#This Row],[Lighting Primary Space Type]]&amp;SpaceTypesTable[[#This Row],[Lighting Secondary Space Type]]</f>
        <v>ASHRAE 90.1-2007Retail (not including accent lighting)Sales Area</v>
      </c>
      <c r="L769" s="70"/>
      <c r="M769" s="70"/>
      <c r="N769" s="70">
        <f>VLOOKUP(SpaceTypesTable[[#This Row],[LookupColumn]],InteriorLightingTable[],5,FALSE)</f>
        <v>1.7</v>
      </c>
      <c r="O769" s="70"/>
      <c r="P769" s="70"/>
      <c r="Q769" s="70">
        <v>0</v>
      </c>
      <c r="R769" s="70">
        <v>0.7</v>
      </c>
      <c r="S769" s="70">
        <v>0.2</v>
      </c>
      <c r="T769" s="70" t="s">
        <v>1960</v>
      </c>
      <c r="U769" t="s">
        <v>637</v>
      </c>
      <c r="V769" s="70" t="s">
        <v>766</v>
      </c>
      <c r="W769" s="70" t="s">
        <v>945</v>
      </c>
      <c r="X769" s="70" t="str">
        <f>SpaceTypesTable[[#This Row],[Ventilation Standard]]&amp;SpaceTypesTable[[#This Row],[Ventilation Primary Space Type]]&amp;SpaceTypesTable[[#This Row],[Ventilation Secondary Space Type]]</f>
        <v>ASHRAE 62.1-2004RetailSupermarket</v>
      </c>
      <c r="Y769" s="70">
        <f>VLOOKUP(SpaceTypesTable[[#This Row],[Lookup]],VentilationStandardsTable[],6,FALSE)</f>
        <v>0.06</v>
      </c>
      <c r="Z769" s="70">
        <f>VLOOKUP(SpaceTypesTable[[#This Row],[Lookup]],VentilationStandardsTable[],5,FALSE)</f>
        <v>7.5</v>
      </c>
      <c r="AA769" s="70">
        <f>VLOOKUP(SpaceTypesTable[[#This Row],[Lookup]],VentilationStandardsTable[],7,FALSE)</f>
        <v>0</v>
      </c>
      <c r="AB769" s="70">
        <v>8</v>
      </c>
      <c r="AC769" s="70" t="s">
        <v>1963</v>
      </c>
      <c r="AD769" s="70" t="s">
        <v>2109</v>
      </c>
      <c r="AE769" s="70">
        <v>4.4600000000000001E-2</v>
      </c>
      <c r="AF769" s="70" t="s">
        <v>2013</v>
      </c>
      <c r="AG769" s="70"/>
      <c r="AH769" s="70" t="s">
        <v>997</v>
      </c>
      <c r="AI769" s="70" t="s">
        <v>997</v>
      </c>
      <c r="AJ769" s="70" t="s">
        <v>997</v>
      </c>
      <c r="AK769" s="70"/>
      <c r="AL769" s="70">
        <v>0.36000015500037674</v>
      </c>
      <c r="AM769" s="70">
        <v>0</v>
      </c>
      <c r="AN769" s="70">
        <v>0.5</v>
      </c>
      <c r="AO769" s="70">
        <v>0</v>
      </c>
      <c r="AP769" s="70" t="s">
        <v>2015</v>
      </c>
      <c r="AQ769" s="70" t="s">
        <v>2038</v>
      </c>
      <c r="AR769" s="70" t="s">
        <v>2052</v>
      </c>
      <c r="AS769" s="70"/>
      <c r="AT769" s="70"/>
      <c r="AU769" s="70" t="str">
        <f>IF(SpaceTypesTable[[#This Row],[Peak Flow Rate (gal/h)]]=0,"",SpaceTypesTable[[#This Row],[Peak Flow Rate (gal/h)]]/SpaceTypesTable[[#This Row],[area (ft^2)]])</f>
        <v/>
      </c>
      <c r="AV769" s="70"/>
      <c r="AW769" s="70"/>
      <c r="AX769" s="70"/>
      <c r="AY769" s="70"/>
      <c r="AZ769" s="70"/>
      <c r="BA769" s="70"/>
      <c r="BB769" s="70"/>
      <c r="BC769" s="70"/>
      <c r="BD769" s="70"/>
      <c r="BE769" s="70"/>
      <c r="BF769" s="70"/>
    </row>
    <row r="770" spans="1:58">
      <c r="A770" t="s">
        <v>185</v>
      </c>
      <c r="B770">
        <v>472</v>
      </c>
      <c r="C770" t="s">
        <v>2144</v>
      </c>
      <c r="D770" s="70" t="s">
        <v>790</v>
      </c>
      <c r="E770" s="70" t="s">
        <v>795</v>
      </c>
      <c r="F770" s="70" t="s">
        <v>806</v>
      </c>
      <c r="G770" s="70" t="s">
        <v>1035</v>
      </c>
      <c r="H770" s="70"/>
      <c r="I770" s="70"/>
      <c r="J770" s="70"/>
      <c r="K770" s="70" t="str">
        <f>SpaceTypesTable[[#This Row],[Lighting Standard]]&amp;SpaceTypesTable[[#This Row],[Lighting Primary Space Type]]&amp;SpaceTypesTable[[#This Row],[Lighting Secondary Space Type]]</f>
        <v/>
      </c>
      <c r="L770" s="70"/>
      <c r="M770" s="70"/>
      <c r="N770" s="70">
        <v>2.78</v>
      </c>
      <c r="O770" s="70"/>
      <c r="P770" s="70"/>
      <c r="Q770" s="70">
        <v>0</v>
      </c>
      <c r="R770" s="70">
        <v>0.7</v>
      </c>
      <c r="S770" s="70">
        <v>0.2</v>
      </c>
      <c r="T770" s="70" t="s">
        <v>1960</v>
      </c>
      <c r="U770" t="s">
        <v>636</v>
      </c>
      <c r="V770" s="70" t="s">
        <v>584</v>
      </c>
      <c r="W770" s="70" t="s">
        <v>945</v>
      </c>
      <c r="X770" s="70" t="str">
        <f>SpaceTypesTable[[#This Row],[Ventilation Standard]]&amp;SpaceTypesTable[[#This Row],[Ventilation Primary Space Type]]&amp;SpaceTypesTable[[#This Row],[Ventilation Secondary Space Type]]</f>
        <v>ASHRAE 62.1-1999Specialty ShopsSupermarket</v>
      </c>
      <c r="Y770" s="70">
        <f>VLOOKUP(SpaceTypesTable[[#This Row],[Lookup]],VentilationStandardsTable[],6,FALSE)</f>
        <v>0</v>
      </c>
      <c r="Z770" s="70">
        <f>VLOOKUP(SpaceTypesTable[[#This Row],[Lookup]],VentilationStandardsTable[],5,FALSE)</f>
        <v>15</v>
      </c>
      <c r="AA770" s="70">
        <f>VLOOKUP(SpaceTypesTable[[#This Row],[Lookup]],VentilationStandardsTable[],7,FALSE)</f>
        <v>0</v>
      </c>
      <c r="AB770" s="70">
        <v>8</v>
      </c>
      <c r="AC770" s="70" t="s">
        <v>1963</v>
      </c>
      <c r="AD770" s="70" t="s">
        <v>2109</v>
      </c>
      <c r="AE770" s="70">
        <v>0.22320000000000001</v>
      </c>
      <c r="AF770" s="70" t="s">
        <v>2013</v>
      </c>
      <c r="AG770" s="70"/>
      <c r="AH770" s="70" t="s">
        <v>997</v>
      </c>
      <c r="AI770" s="70" t="s">
        <v>997</v>
      </c>
      <c r="AJ770" s="70" t="s">
        <v>997</v>
      </c>
      <c r="AK770" s="70"/>
      <c r="AL770" s="70">
        <v>0.5</v>
      </c>
      <c r="AM770" s="70">
        <v>0</v>
      </c>
      <c r="AN770" s="70">
        <v>0.5</v>
      </c>
      <c r="AO770" s="70">
        <v>0</v>
      </c>
      <c r="AP770" s="70" t="s">
        <v>2015</v>
      </c>
      <c r="AQ770" s="70" t="s">
        <v>2038</v>
      </c>
      <c r="AR770" s="70" t="s">
        <v>2052</v>
      </c>
      <c r="AS770" s="70"/>
      <c r="AT770" s="70"/>
      <c r="AU770" s="70" t="str">
        <f>IF(SpaceTypesTable[[#This Row],[Peak Flow Rate (gal/h)]]=0,"",SpaceTypesTable[[#This Row],[Peak Flow Rate (gal/h)]]/SpaceTypesTable[[#This Row],[area (ft^2)]])</f>
        <v/>
      </c>
      <c r="AV770" s="70"/>
      <c r="AW770" s="70"/>
      <c r="AX770" s="70"/>
      <c r="AY770" s="70"/>
      <c r="AZ770" s="70"/>
      <c r="BA770" s="70"/>
      <c r="BB770" s="70"/>
      <c r="BC770" s="70"/>
      <c r="BD770" s="70"/>
      <c r="BE770" s="70"/>
      <c r="BF770" s="70"/>
    </row>
    <row r="771" spans="1:58">
      <c r="A771" t="s">
        <v>324</v>
      </c>
      <c r="B771">
        <v>401</v>
      </c>
      <c r="C771" t="s">
        <v>2145</v>
      </c>
      <c r="D771" s="70" t="s">
        <v>790</v>
      </c>
      <c r="E771" s="70" t="s">
        <v>795</v>
      </c>
      <c r="F771" s="70" t="s">
        <v>806</v>
      </c>
      <c r="G771" s="70" t="s">
        <v>1035</v>
      </c>
      <c r="H771" s="70" t="s">
        <v>745</v>
      </c>
      <c r="I771" s="70" t="s">
        <v>755</v>
      </c>
      <c r="J771" s="70" t="s">
        <v>781</v>
      </c>
      <c r="K771" s="70" t="str">
        <f>SpaceTypesTable[[#This Row],[Lighting Standard]]&amp;SpaceTypesTable[[#This Row],[Lighting Primary Space Type]]&amp;SpaceTypesTable[[#This Row],[Lighting Secondary Space Type]]</f>
        <v>ASHRAE 90.1-2004Retail (not including accent lighting)Sales Area</v>
      </c>
      <c r="L771" s="70"/>
      <c r="M771" s="70"/>
      <c r="N771" s="70">
        <f>VLOOKUP(SpaceTypesTable[[#This Row],[LookupColumn]],InteriorLightingTable[],5,FALSE)</f>
        <v>1.7</v>
      </c>
      <c r="O771" s="70"/>
      <c r="P771" s="70"/>
      <c r="Q771" s="70">
        <v>0</v>
      </c>
      <c r="R771" s="70">
        <v>0.7</v>
      </c>
      <c r="S771" s="70">
        <v>0.2</v>
      </c>
      <c r="T771" s="70" t="s">
        <v>1960</v>
      </c>
      <c r="U771" t="s">
        <v>636</v>
      </c>
      <c r="V771" s="70" t="s">
        <v>584</v>
      </c>
      <c r="W771" s="70" t="s">
        <v>945</v>
      </c>
      <c r="X771" s="70" t="str">
        <f>SpaceTypesTable[[#This Row],[Ventilation Standard]]&amp;SpaceTypesTable[[#This Row],[Ventilation Primary Space Type]]&amp;SpaceTypesTable[[#This Row],[Ventilation Secondary Space Type]]</f>
        <v>ASHRAE 62.1-1999Specialty ShopsSupermarket</v>
      </c>
      <c r="Y771" s="70">
        <f>VLOOKUP(SpaceTypesTable[[#This Row],[Lookup]],VentilationStandardsTable[],6,FALSE)</f>
        <v>0</v>
      </c>
      <c r="Z771" s="70">
        <f>VLOOKUP(SpaceTypesTable[[#This Row],[Lookup]],VentilationStandardsTable[],5,FALSE)</f>
        <v>15</v>
      </c>
      <c r="AA771" s="70">
        <f>VLOOKUP(SpaceTypesTable[[#This Row],[Lookup]],VentilationStandardsTable[],7,FALSE)</f>
        <v>0</v>
      </c>
      <c r="AB771" s="70">
        <v>8</v>
      </c>
      <c r="AC771" s="70" t="s">
        <v>1963</v>
      </c>
      <c r="AD771" s="70" t="s">
        <v>2109</v>
      </c>
      <c r="AE771" s="70">
        <v>5.9499999999999997E-2</v>
      </c>
      <c r="AF771" s="70" t="s">
        <v>2013</v>
      </c>
      <c r="AG771" s="70"/>
      <c r="AH771" s="70" t="s">
        <v>997</v>
      </c>
      <c r="AI771" s="70" t="s">
        <v>997</v>
      </c>
      <c r="AJ771" s="70" t="s">
        <v>997</v>
      </c>
      <c r="AK771" s="70"/>
      <c r="AL771" s="70">
        <v>0.5</v>
      </c>
      <c r="AM771" s="70">
        <v>0</v>
      </c>
      <c r="AN771" s="70">
        <v>0.5</v>
      </c>
      <c r="AO771" s="70">
        <v>0</v>
      </c>
      <c r="AP771" s="70" t="s">
        <v>2015</v>
      </c>
      <c r="AQ771" s="70" t="s">
        <v>2038</v>
      </c>
      <c r="AR771" s="70" t="s">
        <v>2052</v>
      </c>
      <c r="AS771" s="70"/>
      <c r="AT771" s="70"/>
      <c r="AU771" s="70" t="str">
        <f>IF(SpaceTypesTable[[#This Row],[Peak Flow Rate (gal/h)]]=0,"",SpaceTypesTable[[#This Row],[Peak Flow Rate (gal/h)]]/SpaceTypesTable[[#This Row],[area (ft^2)]])</f>
        <v/>
      </c>
      <c r="AV771" s="70"/>
      <c r="AW771" s="70"/>
      <c r="AX771" s="70"/>
      <c r="AY771" s="70"/>
      <c r="AZ771" s="70"/>
      <c r="BA771" s="70"/>
      <c r="BB771" s="70"/>
      <c r="BC771" s="70"/>
      <c r="BD771" s="70"/>
      <c r="BE771" s="70"/>
      <c r="BF771" s="70"/>
    </row>
    <row r="772" spans="1:58">
      <c r="A772" t="s">
        <v>385</v>
      </c>
      <c r="B772">
        <v>116</v>
      </c>
      <c r="C772" t="s">
        <v>2146</v>
      </c>
      <c r="D772" s="70" t="s">
        <v>791</v>
      </c>
      <c r="E772" s="70" t="s">
        <v>795</v>
      </c>
      <c r="F772" s="70" t="s">
        <v>806</v>
      </c>
      <c r="G772" s="70" t="s">
        <v>1035</v>
      </c>
      <c r="H772" s="70" t="s">
        <v>987</v>
      </c>
      <c r="I772" s="70" t="s">
        <v>755</v>
      </c>
      <c r="J772" s="70" t="s">
        <v>781</v>
      </c>
      <c r="K772" s="70" t="str">
        <f>SpaceTypesTable[[#This Row],[Lighting Standard]]&amp;SpaceTypesTable[[#This Row],[Lighting Primary Space Type]]&amp;SpaceTypesTable[[#This Row],[Lighting Secondary Space Type]]</f>
        <v>ASHRAE 189.1-2009Retail (not including accent lighting)Sales Area</v>
      </c>
      <c r="L772" s="70"/>
      <c r="M772" s="70"/>
      <c r="N772" s="70">
        <f>VLOOKUP(SpaceTypesTable[[#This Row],[LookupColumn]],InteriorLightingTable[],5,FALSE)</f>
        <v>1.53</v>
      </c>
      <c r="O772" s="70"/>
      <c r="P772" s="70"/>
      <c r="Q772" s="70">
        <v>0</v>
      </c>
      <c r="R772" s="70">
        <v>0.7</v>
      </c>
      <c r="S772" s="70">
        <v>0.2</v>
      </c>
      <c r="T772" s="70" t="s">
        <v>1960</v>
      </c>
      <c r="U772" t="s">
        <v>636</v>
      </c>
      <c r="V772" s="70" t="s">
        <v>584</v>
      </c>
      <c r="W772" s="70" t="s">
        <v>945</v>
      </c>
      <c r="X772" s="70" t="str">
        <f>SpaceTypesTable[[#This Row],[Ventilation Standard]]&amp;SpaceTypesTable[[#This Row],[Ventilation Primary Space Type]]&amp;SpaceTypesTable[[#This Row],[Ventilation Secondary Space Type]]</f>
        <v>ASHRAE 62.1-1999Specialty ShopsSupermarket</v>
      </c>
      <c r="Y772" s="70">
        <f>VLOOKUP(SpaceTypesTable[[#This Row],[Lookup]],VentilationStandardsTable[],6,FALSE)</f>
        <v>0</v>
      </c>
      <c r="Z772" s="70">
        <f>VLOOKUP(SpaceTypesTable[[#This Row],[Lookup]],VentilationStandardsTable[],5,FALSE)</f>
        <v>15</v>
      </c>
      <c r="AA772" s="70">
        <f>VLOOKUP(SpaceTypesTable[[#This Row],[Lookup]],VentilationStandardsTable[],7,FALSE)</f>
        <v>0</v>
      </c>
      <c r="AB772" s="70">
        <v>8</v>
      </c>
      <c r="AC772" s="70" t="s">
        <v>1963</v>
      </c>
      <c r="AD772" s="70" t="s">
        <v>2109</v>
      </c>
      <c r="AE772" s="70">
        <v>5.9499999999999997E-2</v>
      </c>
      <c r="AF772" s="70" t="s">
        <v>2013</v>
      </c>
      <c r="AG772" s="70"/>
      <c r="AH772" s="70" t="s">
        <v>997</v>
      </c>
      <c r="AI772" s="70" t="s">
        <v>997</v>
      </c>
      <c r="AJ772" s="70" t="s">
        <v>997</v>
      </c>
      <c r="AK772" s="70"/>
      <c r="AL772" s="70">
        <v>0.36000015500037674</v>
      </c>
      <c r="AM772" s="70">
        <v>0</v>
      </c>
      <c r="AN772" s="70">
        <v>0.5</v>
      </c>
      <c r="AO772" s="70">
        <v>0</v>
      </c>
      <c r="AP772" s="70" t="s">
        <v>2015</v>
      </c>
      <c r="AQ772" s="70" t="s">
        <v>2038</v>
      </c>
      <c r="AR772" s="70" t="s">
        <v>2052</v>
      </c>
      <c r="AS772" s="70"/>
      <c r="AT772" s="70"/>
      <c r="AU772" s="70" t="str">
        <f>IF(SpaceTypesTable[[#This Row],[Peak Flow Rate (gal/h)]]=0,"",SpaceTypesTable[[#This Row],[Peak Flow Rate (gal/h)]]/SpaceTypesTable[[#This Row],[area (ft^2)]])</f>
        <v/>
      </c>
      <c r="AV772" s="70"/>
      <c r="AW772" s="70"/>
      <c r="AX772" s="70"/>
      <c r="AY772" s="70"/>
      <c r="AZ772" s="70"/>
      <c r="BA772" s="70"/>
      <c r="BB772" s="70"/>
      <c r="BC772" s="70"/>
      <c r="BD772" s="70"/>
      <c r="BE772" s="70"/>
      <c r="BF772" s="70"/>
    </row>
    <row r="773" spans="1:58">
      <c r="A773" t="s">
        <v>198</v>
      </c>
      <c r="B773">
        <v>7</v>
      </c>
      <c r="C773" t="s">
        <v>2146</v>
      </c>
      <c r="D773" s="70" t="s">
        <v>792</v>
      </c>
      <c r="E773" s="70" t="s">
        <v>795</v>
      </c>
      <c r="F773" s="70" t="s">
        <v>806</v>
      </c>
      <c r="G773" s="70" t="s">
        <v>1035</v>
      </c>
      <c r="H773" s="70" t="s">
        <v>987</v>
      </c>
      <c r="I773" s="70" t="s">
        <v>755</v>
      </c>
      <c r="J773" s="70" t="s">
        <v>781</v>
      </c>
      <c r="K773" s="70" t="str">
        <f>SpaceTypesTable[[#This Row],[Lighting Standard]]&amp;SpaceTypesTable[[#This Row],[Lighting Primary Space Type]]&amp;SpaceTypesTable[[#This Row],[Lighting Secondary Space Type]]</f>
        <v>ASHRAE 189.1-2009Retail (not including accent lighting)Sales Area</v>
      </c>
      <c r="L773" s="70"/>
      <c r="M773" s="70"/>
      <c r="N773" s="70">
        <f>VLOOKUP(SpaceTypesTable[[#This Row],[LookupColumn]],InteriorLightingTable[],5,FALSE)</f>
        <v>1.53</v>
      </c>
      <c r="O773" s="70"/>
      <c r="P773" s="70"/>
      <c r="Q773" s="70">
        <v>0</v>
      </c>
      <c r="R773" s="70">
        <v>0.7</v>
      </c>
      <c r="S773" s="70">
        <v>0.2</v>
      </c>
      <c r="T773" s="70" t="s">
        <v>1960</v>
      </c>
      <c r="U773" t="s">
        <v>636</v>
      </c>
      <c r="V773" s="70" t="s">
        <v>584</v>
      </c>
      <c r="W773" s="70" t="s">
        <v>945</v>
      </c>
      <c r="X773" s="70" t="str">
        <f>SpaceTypesTable[[#This Row],[Ventilation Standard]]&amp;SpaceTypesTable[[#This Row],[Ventilation Primary Space Type]]&amp;SpaceTypesTable[[#This Row],[Ventilation Secondary Space Type]]</f>
        <v>ASHRAE 62.1-1999Specialty ShopsSupermarket</v>
      </c>
      <c r="Y773" s="70">
        <f>VLOOKUP(SpaceTypesTable[[#This Row],[Lookup]],VentilationStandardsTable[],6,FALSE)</f>
        <v>0</v>
      </c>
      <c r="Z773" s="70">
        <f>VLOOKUP(SpaceTypesTable[[#This Row],[Lookup]],VentilationStandardsTable[],5,FALSE)</f>
        <v>15</v>
      </c>
      <c r="AA773" s="70">
        <f>VLOOKUP(SpaceTypesTable[[#This Row],[Lookup]],VentilationStandardsTable[],7,FALSE)</f>
        <v>0</v>
      </c>
      <c r="AB773" s="70">
        <v>8</v>
      </c>
      <c r="AC773" s="70" t="s">
        <v>1963</v>
      </c>
      <c r="AD773" s="70" t="s">
        <v>2109</v>
      </c>
      <c r="AE773" s="70">
        <v>4.4600000000000001E-2</v>
      </c>
      <c r="AF773" s="70" t="s">
        <v>2013</v>
      </c>
      <c r="AG773" s="70"/>
      <c r="AH773" s="70" t="s">
        <v>997</v>
      </c>
      <c r="AI773" s="70" t="s">
        <v>997</v>
      </c>
      <c r="AJ773" s="70" t="s">
        <v>997</v>
      </c>
      <c r="AK773" s="70"/>
      <c r="AL773" s="70">
        <v>0.36000015500037674</v>
      </c>
      <c r="AM773" s="70">
        <v>0</v>
      </c>
      <c r="AN773" s="70">
        <v>0.5</v>
      </c>
      <c r="AO773" s="70">
        <v>0</v>
      </c>
      <c r="AP773" s="70" t="s">
        <v>2015</v>
      </c>
      <c r="AQ773" s="70" t="s">
        <v>2038</v>
      </c>
      <c r="AR773" s="70" t="s">
        <v>2052</v>
      </c>
      <c r="AS773" s="70"/>
      <c r="AT773" s="70"/>
      <c r="AU773" s="70" t="str">
        <f>IF(SpaceTypesTable[[#This Row],[Peak Flow Rate (gal/h)]]=0,"",SpaceTypesTable[[#This Row],[Peak Flow Rate (gal/h)]]/SpaceTypesTable[[#This Row],[area (ft^2)]])</f>
        <v/>
      </c>
      <c r="AV773" s="70"/>
      <c r="AW773" s="70"/>
      <c r="AX773" s="70"/>
      <c r="AY773" s="70"/>
      <c r="AZ773" s="70"/>
      <c r="BA773" s="70"/>
      <c r="BB773" s="70"/>
      <c r="BC773" s="70"/>
      <c r="BD773" s="70"/>
      <c r="BE773" s="70"/>
      <c r="BF773" s="70"/>
    </row>
    <row r="774" spans="1:58">
      <c r="A774" t="s">
        <v>58</v>
      </c>
      <c r="B774">
        <v>17</v>
      </c>
      <c r="C774" t="s">
        <v>2143</v>
      </c>
      <c r="D774" s="70" t="s">
        <v>790</v>
      </c>
      <c r="E774" s="70" t="s">
        <v>795</v>
      </c>
      <c r="F774" s="70" t="s">
        <v>806</v>
      </c>
      <c r="G774" s="70" t="s">
        <v>1035</v>
      </c>
      <c r="H774" s="70"/>
      <c r="I774" s="70"/>
      <c r="J774" s="70"/>
      <c r="K774" s="70" t="str">
        <f>SpaceTypesTable[[#This Row],[Lighting Standard]]&amp;SpaceTypesTable[[#This Row],[Lighting Primary Space Type]]&amp;SpaceTypesTable[[#This Row],[Lighting Secondary Space Type]]</f>
        <v/>
      </c>
      <c r="L774" s="70"/>
      <c r="M774" s="70"/>
      <c r="N774" s="70">
        <v>5.04</v>
      </c>
      <c r="O774" s="70"/>
      <c r="P774" s="70"/>
      <c r="Q774" s="70">
        <v>0</v>
      </c>
      <c r="R774" s="70">
        <v>0.7</v>
      </c>
      <c r="S774" s="70">
        <v>0.2</v>
      </c>
      <c r="T774" s="70" t="s">
        <v>1960</v>
      </c>
      <c r="U774" t="s">
        <v>636</v>
      </c>
      <c r="V774" s="70" t="s">
        <v>584</v>
      </c>
      <c r="W774" s="70" t="s">
        <v>945</v>
      </c>
      <c r="X774" s="70" t="str">
        <f>SpaceTypesTable[[#This Row],[Ventilation Standard]]&amp;SpaceTypesTable[[#This Row],[Ventilation Primary Space Type]]&amp;SpaceTypesTable[[#This Row],[Ventilation Secondary Space Type]]</f>
        <v>ASHRAE 62.1-1999Specialty ShopsSupermarket</v>
      </c>
      <c r="Y774" s="70">
        <f>VLOOKUP(SpaceTypesTable[[#This Row],[Lookup]],VentilationStandardsTable[],6,FALSE)</f>
        <v>0</v>
      </c>
      <c r="Z774" s="70">
        <f>VLOOKUP(SpaceTypesTable[[#This Row],[Lookup]],VentilationStandardsTable[],5,FALSE)</f>
        <v>15</v>
      </c>
      <c r="AA774" s="70">
        <f>VLOOKUP(SpaceTypesTable[[#This Row],[Lookup]],VentilationStandardsTable[],7,FALSE)</f>
        <v>0</v>
      </c>
      <c r="AB774" s="70">
        <v>8</v>
      </c>
      <c r="AC774" s="70" t="s">
        <v>1963</v>
      </c>
      <c r="AD774" s="70" t="s">
        <v>2109</v>
      </c>
      <c r="AE774" s="70">
        <v>0.22320000000000001</v>
      </c>
      <c r="AF774" s="70" t="s">
        <v>2013</v>
      </c>
      <c r="AG774" s="70"/>
      <c r="AH774" s="70" t="s">
        <v>997</v>
      </c>
      <c r="AI774" s="70" t="s">
        <v>997</v>
      </c>
      <c r="AJ774" s="70" t="s">
        <v>997</v>
      </c>
      <c r="AK774" s="70"/>
      <c r="AL774" s="70">
        <v>0.5</v>
      </c>
      <c r="AM774" s="70">
        <v>0</v>
      </c>
      <c r="AN774" s="70">
        <v>0.5</v>
      </c>
      <c r="AO774" s="70">
        <v>0</v>
      </c>
      <c r="AP774" s="70" t="s">
        <v>2015</v>
      </c>
      <c r="AQ774" s="70" t="s">
        <v>2038</v>
      </c>
      <c r="AR774" s="70" t="s">
        <v>2052</v>
      </c>
      <c r="AS774" s="70"/>
      <c r="AT774" s="70"/>
      <c r="AU774" s="70" t="str">
        <f>IF(SpaceTypesTable[[#This Row],[Peak Flow Rate (gal/h)]]=0,"",SpaceTypesTable[[#This Row],[Peak Flow Rate (gal/h)]]/SpaceTypesTable[[#This Row],[area (ft^2)]])</f>
        <v/>
      </c>
      <c r="AV774" s="70"/>
      <c r="AW774" s="70"/>
      <c r="AX774" s="70"/>
      <c r="AY774" s="70"/>
      <c r="AZ774" s="70"/>
      <c r="BA774" s="70"/>
      <c r="BB774" s="70"/>
      <c r="BC774" s="70"/>
      <c r="BD774" s="70"/>
      <c r="BE774" s="70"/>
      <c r="BF774" s="70"/>
    </row>
    <row r="775" spans="1:58">
      <c r="C775" t="s">
        <v>2213</v>
      </c>
      <c r="D775" s="70" t="s">
        <v>790</v>
      </c>
      <c r="E775" s="70" t="s">
        <v>795</v>
      </c>
      <c r="F775" s="70" t="s">
        <v>806</v>
      </c>
      <c r="G775" s="70" t="s">
        <v>1035</v>
      </c>
      <c r="H775" s="70" t="s">
        <v>2195</v>
      </c>
      <c r="I775" s="70" t="s">
        <v>781</v>
      </c>
      <c r="J775" s="70" t="s">
        <v>751</v>
      </c>
      <c r="K775" s="70" t="str">
        <f>SpaceTypesTable[[#This Row],[Lighting Standard]]&amp;SpaceTypesTable[[#This Row],[Lighting Primary Space Type]]&amp;SpaceTypesTable[[#This Row],[Lighting Secondary Space Type]]</f>
        <v>ASHRAE 90.1-2010Sales AreaGeneral</v>
      </c>
      <c r="L775" s="70"/>
      <c r="M775" s="70"/>
      <c r="N775" s="70">
        <f>VLOOKUP(SpaceTypesTable[[#This Row],[LookupColumn]],InteriorLightingTable[],5,FALSE)</f>
        <v>1.68</v>
      </c>
      <c r="O775" s="70"/>
      <c r="P775" s="70"/>
      <c r="Q775" s="70">
        <v>0</v>
      </c>
      <c r="R775" s="70">
        <v>0.7</v>
      </c>
      <c r="S775" s="70">
        <v>0.2</v>
      </c>
      <c r="T775" s="70" t="s">
        <v>1960</v>
      </c>
      <c r="U775" t="s">
        <v>638</v>
      </c>
      <c r="V775" s="70" t="s">
        <v>766</v>
      </c>
      <c r="W775" s="70" t="s">
        <v>945</v>
      </c>
      <c r="X775" s="70" t="str">
        <f>SpaceTypesTable[[#This Row],[Ventilation Standard]]&amp;SpaceTypesTable[[#This Row],[Ventilation Primary Space Type]]&amp;SpaceTypesTable[[#This Row],[Ventilation Secondary Space Type]]</f>
        <v>ASHRAE 62.1-2007RetailSupermarket</v>
      </c>
      <c r="Y775" s="70">
        <f>VLOOKUP(SpaceTypesTable[[#This Row],[Lookup]],VentilationStandardsTable[],6,FALSE)</f>
        <v>0.06</v>
      </c>
      <c r="Z775" s="70">
        <f>VLOOKUP(SpaceTypesTable[[#This Row],[Lookup]],VentilationStandardsTable[],5,FALSE)</f>
        <v>7.5</v>
      </c>
      <c r="AA775" s="70">
        <f>VLOOKUP(SpaceTypesTable[[#This Row],[Lookup]],VentilationStandardsTable[],7,FALSE)</f>
        <v>0</v>
      </c>
      <c r="AB775" s="70">
        <v>8</v>
      </c>
      <c r="AC775" s="70" t="s">
        <v>1963</v>
      </c>
      <c r="AD775" s="70" t="s">
        <v>2109</v>
      </c>
      <c r="AE775" s="70">
        <v>4.4600000000000001E-2</v>
      </c>
      <c r="AF775" s="70" t="s">
        <v>2013</v>
      </c>
      <c r="AG775" s="70"/>
      <c r="AH775" s="70" t="s">
        <v>997</v>
      </c>
      <c r="AI775" s="70" t="s">
        <v>997</v>
      </c>
      <c r="AJ775" s="70" t="s">
        <v>997</v>
      </c>
      <c r="AK775" s="70"/>
      <c r="AL775" s="70">
        <v>0.36000015500037674</v>
      </c>
      <c r="AM775" s="70">
        <v>0</v>
      </c>
      <c r="AN775" s="70">
        <v>0.5</v>
      </c>
      <c r="AO775" s="70">
        <v>0</v>
      </c>
      <c r="AP775" s="70" t="s">
        <v>2015</v>
      </c>
      <c r="AQ775" s="70" t="s">
        <v>2038</v>
      </c>
      <c r="AR775" s="70" t="s">
        <v>2052</v>
      </c>
      <c r="AS775" s="70"/>
      <c r="AT775" s="70"/>
      <c r="AU775" s="70" t="s">
        <v>997</v>
      </c>
      <c r="AV775" s="70"/>
      <c r="AW775" s="70"/>
      <c r="AX775" s="70"/>
      <c r="AY775" s="70"/>
      <c r="AZ775" s="70"/>
      <c r="BA775" s="70"/>
      <c r="BB775" s="70"/>
      <c r="BC775" s="70"/>
      <c r="BD775" s="70"/>
      <c r="BE775" s="70"/>
      <c r="BF775" s="70"/>
    </row>
    <row r="776" spans="1:58">
      <c r="A776" t="s">
        <v>226</v>
      </c>
      <c r="B776">
        <v>532</v>
      </c>
      <c r="C776" t="s">
        <v>2144</v>
      </c>
      <c r="D776" s="70" t="s">
        <v>790</v>
      </c>
      <c r="E776" s="70" t="s">
        <v>793</v>
      </c>
      <c r="F776" s="70" t="s">
        <v>859</v>
      </c>
      <c r="G776" s="70" t="s">
        <v>1031</v>
      </c>
      <c r="H776" s="70"/>
      <c r="I776" s="70"/>
      <c r="J776" s="70"/>
      <c r="K776" s="70" t="str">
        <f>SpaceTypesTable[[#This Row],[Lighting Standard]]&amp;SpaceTypesTable[[#This Row],[Lighting Primary Space Type]]&amp;SpaceTypesTable[[#This Row],[Lighting Secondary Space Type]]</f>
        <v/>
      </c>
      <c r="L776" s="70"/>
      <c r="M776" s="70"/>
      <c r="N776" s="70">
        <v>0.9</v>
      </c>
      <c r="O776" s="70"/>
      <c r="P776" s="70"/>
      <c r="Q776" s="70">
        <v>0</v>
      </c>
      <c r="R776" s="70">
        <v>0.7</v>
      </c>
      <c r="S776" s="70">
        <v>0.2</v>
      </c>
      <c r="T776" s="70" t="s">
        <v>1946</v>
      </c>
      <c r="U776" t="s">
        <v>943</v>
      </c>
      <c r="V776" s="70" t="s">
        <v>768</v>
      </c>
      <c r="W776" s="70" t="s">
        <v>930</v>
      </c>
      <c r="X776" s="70" t="str">
        <f>SpaceTypesTable[[#This Row],[Ventilation Standard]]&amp;SpaceTypesTable[[#This Row],[Ventilation Primary Space Type]]&amp;SpaceTypesTable[[#This Row],[Ventilation Secondary Space Type]]</f>
        <v>GGHC v2.2Health CareSoiled Linen, Sorting</v>
      </c>
      <c r="Y776" s="70">
        <f>VLOOKUP(SpaceTypesTable[[#This Row],[Lookup]],VentilationStandardsTable[],6,FALSE)</f>
        <v>1.5</v>
      </c>
      <c r="Z776" s="70">
        <f>VLOOKUP(SpaceTypesTable[[#This Row],[Lookup]],VentilationStandardsTable[],5,FALSE)</f>
        <v>0</v>
      </c>
      <c r="AA776" s="70">
        <f>VLOOKUP(SpaceTypesTable[[#This Row],[Lookup]],VentilationStandardsTable[],7,FALSE)</f>
        <v>0</v>
      </c>
      <c r="AB776" s="70">
        <v>18.579999999999998</v>
      </c>
      <c r="AC776" s="70" t="s">
        <v>1981</v>
      </c>
      <c r="AD776" s="70" t="s">
        <v>1988</v>
      </c>
      <c r="AE776" s="70">
        <v>0.22320000000000001</v>
      </c>
      <c r="AF776" s="70" t="s">
        <v>2006</v>
      </c>
      <c r="AG776" s="70"/>
      <c r="AH776" s="70" t="s">
        <v>997</v>
      </c>
      <c r="AI776" s="70" t="s">
        <v>997</v>
      </c>
      <c r="AJ776" s="70" t="s">
        <v>997</v>
      </c>
      <c r="AK776" s="70"/>
      <c r="AL776" s="70">
        <v>2</v>
      </c>
      <c r="AM776" s="70">
        <v>0</v>
      </c>
      <c r="AN776" s="70">
        <v>0.5</v>
      </c>
      <c r="AO776" s="70">
        <v>0</v>
      </c>
      <c r="AP776" s="70" t="s">
        <v>1925</v>
      </c>
      <c r="AQ776" s="70" t="s">
        <v>2031</v>
      </c>
      <c r="AR776" s="70" t="s">
        <v>2045</v>
      </c>
      <c r="AS776" s="70"/>
      <c r="AT776" s="70"/>
      <c r="AU776" s="70" t="str">
        <f>IF(SpaceTypesTable[[#This Row],[Peak Flow Rate (gal/h)]]=0,"",SpaceTypesTable[[#This Row],[Peak Flow Rate (gal/h)]]/SpaceTypesTable[[#This Row],[area (ft^2)]])</f>
        <v/>
      </c>
      <c r="AV776" s="70"/>
      <c r="AW776" s="70"/>
      <c r="AX776" s="70"/>
      <c r="AY776" s="70"/>
      <c r="AZ776" s="70">
        <v>1.6666682795748944</v>
      </c>
      <c r="BA776" s="70">
        <v>210</v>
      </c>
      <c r="BB776" s="70">
        <v>0.31</v>
      </c>
      <c r="BC776" s="70">
        <v>1</v>
      </c>
      <c r="BD776" s="70">
        <v>79.50931394820536</v>
      </c>
      <c r="BE776" s="70">
        <f t="shared" ref="BE776:BE781" si="70">IF(ISBLANK(BD776),"",BD776/(BA776/AZ776))</f>
        <v>0.63102691184874093</v>
      </c>
      <c r="BF776" s="70" t="s">
        <v>1004</v>
      </c>
    </row>
    <row r="777" spans="1:58">
      <c r="A777" t="s">
        <v>18</v>
      </c>
      <c r="B777">
        <v>191</v>
      </c>
      <c r="C777" t="s">
        <v>2145</v>
      </c>
      <c r="D777" s="70" t="s">
        <v>790</v>
      </c>
      <c r="E777" s="70" t="s">
        <v>793</v>
      </c>
      <c r="F777" s="70" t="s">
        <v>859</v>
      </c>
      <c r="G777" s="70" t="s">
        <v>1031</v>
      </c>
      <c r="H777" s="70" t="s">
        <v>745</v>
      </c>
      <c r="I777" s="70" t="s">
        <v>767</v>
      </c>
      <c r="J777" s="70" t="s">
        <v>782</v>
      </c>
      <c r="K777" s="70" t="str">
        <f>SpaceTypesTable[[#This Row],[Lighting Standard]]&amp;SpaceTypesTable[[#This Row],[Lighting Primary Space Type]]&amp;SpaceTypesTable[[#This Row],[Lighting Secondary Space Type]]</f>
        <v>ASHRAE 90.1-2004HospitalMedical Supply</v>
      </c>
      <c r="L777" s="70"/>
      <c r="M777" s="70"/>
      <c r="N777" s="70">
        <f>VLOOKUP(SpaceTypesTable[[#This Row],[LookupColumn]],InteriorLightingTable[],5,FALSE)</f>
        <v>1.4</v>
      </c>
      <c r="O777" s="70"/>
      <c r="P777" s="70"/>
      <c r="Q777" s="70">
        <v>0</v>
      </c>
      <c r="R777" s="70">
        <v>0.7</v>
      </c>
      <c r="S777" s="70">
        <v>0.2</v>
      </c>
      <c r="T777" s="70" t="s">
        <v>1946</v>
      </c>
      <c r="U777" t="s">
        <v>943</v>
      </c>
      <c r="V777" s="70" t="s">
        <v>768</v>
      </c>
      <c r="W777" s="70" t="s">
        <v>930</v>
      </c>
      <c r="X777" s="70" t="str">
        <f>SpaceTypesTable[[#This Row],[Ventilation Standard]]&amp;SpaceTypesTable[[#This Row],[Ventilation Primary Space Type]]&amp;SpaceTypesTable[[#This Row],[Ventilation Secondary Space Type]]</f>
        <v>GGHC v2.2Health CareSoiled Linen, Sorting</v>
      </c>
      <c r="Y777" s="70">
        <f>VLOOKUP(SpaceTypesTable[[#This Row],[Lookup]],VentilationStandardsTable[],6,FALSE)</f>
        <v>1.5</v>
      </c>
      <c r="Z777" s="70">
        <f>VLOOKUP(SpaceTypesTable[[#This Row],[Lookup]],VentilationStandardsTable[],5,FALSE)</f>
        <v>0</v>
      </c>
      <c r="AA777" s="70">
        <f>VLOOKUP(SpaceTypesTable[[#This Row],[Lookup]],VentilationStandardsTable[],7,FALSE)</f>
        <v>0</v>
      </c>
      <c r="AB777" s="70">
        <v>18.579999999999998</v>
      </c>
      <c r="AC777" s="70" t="s">
        <v>1981</v>
      </c>
      <c r="AD777" s="70" t="s">
        <v>1988</v>
      </c>
      <c r="AE777" s="70">
        <v>5.9499999999999997E-2</v>
      </c>
      <c r="AF777" s="70" t="s">
        <v>2006</v>
      </c>
      <c r="AG777" s="70"/>
      <c r="AH777" s="70" t="s">
        <v>997</v>
      </c>
      <c r="AI777" s="70" t="s">
        <v>997</v>
      </c>
      <c r="AJ777" s="70" t="s">
        <v>997</v>
      </c>
      <c r="AK777" s="70"/>
      <c r="AL777" s="70">
        <v>2</v>
      </c>
      <c r="AM777" s="70">
        <v>0</v>
      </c>
      <c r="AN777" s="70">
        <v>0.5</v>
      </c>
      <c r="AO777" s="70">
        <v>0</v>
      </c>
      <c r="AP777" s="70" t="s">
        <v>1925</v>
      </c>
      <c r="AQ777" s="70" t="s">
        <v>2031</v>
      </c>
      <c r="AR777" s="70" t="s">
        <v>2045</v>
      </c>
      <c r="AS777" s="70"/>
      <c r="AT777" s="70"/>
      <c r="AU777" s="70" t="str">
        <f>IF(SpaceTypesTable[[#This Row],[Peak Flow Rate (gal/h)]]=0,"",SpaceTypesTable[[#This Row],[Peak Flow Rate (gal/h)]]/SpaceTypesTable[[#This Row],[area (ft^2)]])</f>
        <v/>
      </c>
      <c r="AV777" s="70"/>
      <c r="AW777" s="70"/>
      <c r="AX777" s="70"/>
      <c r="AY777" s="70"/>
      <c r="AZ777" s="70">
        <v>1.6666682795748944</v>
      </c>
      <c r="BA777" s="70">
        <v>210</v>
      </c>
      <c r="BB777" s="70">
        <v>0.31</v>
      </c>
      <c r="BC777" s="70">
        <v>1</v>
      </c>
      <c r="BD777" s="70">
        <v>79.50931394820536</v>
      </c>
      <c r="BE777" s="70">
        <f t="shared" si="70"/>
        <v>0.63102691184874093</v>
      </c>
      <c r="BF777" s="70" t="s">
        <v>1004</v>
      </c>
    </row>
    <row r="778" spans="1:58">
      <c r="A778" t="s">
        <v>207</v>
      </c>
      <c r="B778">
        <v>182</v>
      </c>
      <c r="C778" t="s">
        <v>2146</v>
      </c>
      <c r="D778" s="70" t="s">
        <v>791</v>
      </c>
      <c r="E778" s="70" t="s">
        <v>793</v>
      </c>
      <c r="F778" s="70" t="s">
        <v>859</v>
      </c>
      <c r="G778" s="70" t="s">
        <v>1031</v>
      </c>
      <c r="H778" s="70" t="s">
        <v>987</v>
      </c>
      <c r="I778" s="70" t="s">
        <v>767</v>
      </c>
      <c r="J778" s="70" t="s">
        <v>782</v>
      </c>
      <c r="K778" s="70" t="str">
        <f>SpaceTypesTable[[#This Row],[Lighting Standard]]&amp;SpaceTypesTable[[#This Row],[Lighting Primary Space Type]]&amp;SpaceTypesTable[[#This Row],[Lighting Secondary Space Type]]</f>
        <v>ASHRAE 189.1-2009HospitalMedical Supply</v>
      </c>
      <c r="L778" s="70"/>
      <c r="M778" s="70"/>
      <c r="N778" s="70">
        <f>VLOOKUP(SpaceTypesTable[[#This Row],[LookupColumn]],InteriorLightingTable[],5,FALSE)</f>
        <v>1.26</v>
      </c>
      <c r="O778" s="70"/>
      <c r="P778" s="70"/>
      <c r="Q778" s="70">
        <v>0</v>
      </c>
      <c r="R778" s="70">
        <v>0.7</v>
      </c>
      <c r="S778" s="70">
        <v>0.2</v>
      </c>
      <c r="T778" s="70" t="s">
        <v>1946</v>
      </c>
      <c r="U778" t="s">
        <v>943</v>
      </c>
      <c r="V778" s="70" t="s">
        <v>768</v>
      </c>
      <c r="W778" s="70" t="s">
        <v>930</v>
      </c>
      <c r="X778" s="70" t="str">
        <f>SpaceTypesTable[[#This Row],[Ventilation Standard]]&amp;SpaceTypesTable[[#This Row],[Ventilation Primary Space Type]]&amp;SpaceTypesTable[[#This Row],[Ventilation Secondary Space Type]]</f>
        <v>GGHC v2.2Health CareSoiled Linen, Sorting</v>
      </c>
      <c r="Y778" s="70">
        <f>VLOOKUP(SpaceTypesTable[[#This Row],[Lookup]],VentilationStandardsTable[],6,FALSE)</f>
        <v>1.5</v>
      </c>
      <c r="Z778" s="70">
        <f>VLOOKUP(SpaceTypesTable[[#This Row],[Lookup]],VentilationStandardsTable[],5,FALSE)</f>
        <v>0</v>
      </c>
      <c r="AA778" s="70">
        <f>VLOOKUP(SpaceTypesTable[[#This Row],[Lookup]],VentilationStandardsTable[],7,FALSE)</f>
        <v>0</v>
      </c>
      <c r="AB778" s="70">
        <v>18.579999999999998</v>
      </c>
      <c r="AC778" s="70" t="s">
        <v>1981</v>
      </c>
      <c r="AD778" s="70" t="s">
        <v>1988</v>
      </c>
      <c r="AE778" s="70">
        <v>5.9499999999999997E-2</v>
      </c>
      <c r="AF778" s="70" t="s">
        <v>2006</v>
      </c>
      <c r="AG778" s="70"/>
      <c r="AH778" s="70" t="s">
        <v>997</v>
      </c>
      <c r="AI778" s="70" t="s">
        <v>997</v>
      </c>
      <c r="AJ778" s="70" t="s">
        <v>997</v>
      </c>
      <c r="AK778" s="70"/>
      <c r="AL778" s="70">
        <v>1.46</v>
      </c>
      <c r="AM778" s="70">
        <v>0</v>
      </c>
      <c r="AN778" s="70">
        <v>0.5</v>
      </c>
      <c r="AO778" s="70">
        <v>0</v>
      </c>
      <c r="AP778" s="70" t="s">
        <v>1925</v>
      </c>
      <c r="AQ778" s="70" t="s">
        <v>2031</v>
      </c>
      <c r="AR778" s="70" t="s">
        <v>2045</v>
      </c>
      <c r="AS778" s="70"/>
      <c r="AT778" s="70"/>
      <c r="AU778" s="70" t="str">
        <f>IF(SpaceTypesTable[[#This Row],[Peak Flow Rate (gal/h)]]=0,"",SpaceTypesTable[[#This Row],[Peak Flow Rate (gal/h)]]/SpaceTypesTable[[#This Row],[area (ft^2)]])</f>
        <v/>
      </c>
      <c r="AV778" s="70"/>
      <c r="AW778" s="70"/>
      <c r="AX778" s="70"/>
      <c r="AY778" s="70"/>
      <c r="AZ778" s="70">
        <v>1.6666682795748944</v>
      </c>
      <c r="BA778" s="70">
        <v>210</v>
      </c>
      <c r="BB778" s="70">
        <v>0.31</v>
      </c>
      <c r="BC778" s="70">
        <v>1</v>
      </c>
      <c r="BD778" s="70">
        <v>79.50931394820536</v>
      </c>
      <c r="BE778" s="70">
        <f t="shared" si="70"/>
        <v>0.63102691184874093</v>
      </c>
      <c r="BF778" s="70" t="s">
        <v>1004</v>
      </c>
    </row>
    <row r="779" spans="1:58">
      <c r="A779" t="s">
        <v>144</v>
      </c>
      <c r="B779">
        <v>514</v>
      </c>
      <c r="C779" t="s">
        <v>2146</v>
      </c>
      <c r="D779" s="70" t="s">
        <v>792</v>
      </c>
      <c r="E779" s="70" t="s">
        <v>793</v>
      </c>
      <c r="F779" s="70" t="s">
        <v>859</v>
      </c>
      <c r="G779" s="70" t="s">
        <v>1031</v>
      </c>
      <c r="H779" s="70" t="s">
        <v>987</v>
      </c>
      <c r="I779" s="70" t="s">
        <v>767</v>
      </c>
      <c r="J779" s="70" t="s">
        <v>782</v>
      </c>
      <c r="K779" s="70" t="str">
        <f>SpaceTypesTable[[#This Row],[Lighting Standard]]&amp;SpaceTypesTable[[#This Row],[Lighting Primary Space Type]]&amp;SpaceTypesTable[[#This Row],[Lighting Secondary Space Type]]</f>
        <v>ASHRAE 189.1-2009HospitalMedical Supply</v>
      </c>
      <c r="L779" s="70"/>
      <c r="M779" s="70"/>
      <c r="N779" s="70">
        <f>VLOOKUP(SpaceTypesTable[[#This Row],[LookupColumn]],InteriorLightingTable[],5,FALSE)</f>
        <v>1.26</v>
      </c>
      <c r="O779" s="70"/>
      <c r="P779" s="70"/>
      <c r="Q779" s="70">
        <v>0</v>
      </c>
      <c r="R779" s="70">
        <v>0.7</v>
      </c>
      <c r="S779" s="70">
        <v>0.2</v>
      </c>
      <c r="T779" s="70" t="s">
        <v>1946</v>
      </c>
      <c r="U779" t="s">
        <v>943</v>
      </c>
      <c r="V779" s="70" t="s">
        <v>768</v>
      </c>
      <c r="W779" s="70" t="s">
        <v>930</v>
      </c>
      <c r="X779" s="70" t="str">
        <f>SpaceTypesTable[[#This Row],[Ventilation Standard]]&amp;SpaceTypesTable[[#This Row],[Ventilation Primary Space Type]]&amp;SpaceTypesTable[[#This Row],[Ventilation Secondary Space Type]]</f>
        <v>GGHC v2.2Health CareSoiled Linen, Sorting</v>
      </c>
      <c r="Y779" s="70">
        <f>VLOOKUP(SpaceTypesTable[[#This Row],[Lookup]],VentilationStandardsTable[],6,FALSE)</f>
        <v>1.5</v>
      </c>
      <c r="Z779" s="70">
        <f>VLOOKUP(SpaceTypesTable[[#This Row],[Lookup]],VentilationStandardsTable[],5,FALSE)</f>
        <v>0</v>
      </c>
      <c r="AA779" s="70">
        <f>VLOOKUP(SpaceTypesTable[[#This Row],[Lookup]],VentilationStandardsTable[],7,FALSE)</f>
        <v>0</v>
      </c>
      <c r="AB779" s="70">
        <v>18.579999999999998</v>
      </c>
      <c r="AC779" s="70" t="s">
        <v>1981</v>
      </c>
      <c r="AD779" s="70" t="s">
        <v>1988</v>
      </c>
      <c r="AE779" s="70">
        <v>4.4600000000000001E-2</v>
      </c>
      <c r="AF779" s="70" t="s">
        <v>2006</v>
      </c>
      <c r="AG779" s="70"/>
      <c r="AH779" s="70" t="s">
        <v>997</v>
      </c>
      <c r="AI779" s="70" t="s">
        <v>997</v>
      </c>
      <c r="AJ779" s="70" t="s">
        <v>997</v>
      </c>
      <c r="AK779" s="70"/>
      <c r="AL779" s="70">
        <v>1.46</v>
      </c>
      <c r="AM779" s="70">
        <v>0</v>
      </c>
      <c r="AN779" s="70">
        <v>0.5</v>
      </c>
      <c r="AO779" s="70">
        <v>0</v>
      </c>
      <c r="AP779" s="70" t="s">
        <v>1925</v>
      </c>
      <c r="AQ779" s="70" t="s">
        <v>2031</v>
      </c>
      <c r="AR779" s="70" t="s">
        <v>2045</v>
      </c>
      <c r="AS779" s="70"/>
      <c r="AT779" s="70"/>
      <c r="AU779" s="70" t="str">
        <f>IF(SpaceTypesTable[[#This Row],[Peak Flow Rate (gal/h)]]=0,"",SpaceTypesTable[[#This Row],[Peak Flow Rate (gal/h)]]/SpaceTypesTable[[#This Row],[area (ft^2)]])</f>
        <v/>
      </c>
      <c r="AV779" s="70"/>
      <c r="AW779" s="70"/>
      <c r="AX779" s="70"/>
      <c r="AY779" s="70"/>
      <c r="AZ779" s="70">
        <v>1.6666682795748944</v>
      </c>
      <c r="BA779" s="70">
        <v>210</v>
      </c>
      <c r="BB779" s="70">
        <v>0.31</v>
      </c>
      <c r="BC779" s="70">
        <v>1</v>
      </c>
      <c r="BD779" s="70">
        <v>79.50931394820536</v>
      </c>
      <c r="BE779" s="70">
        <f t="shared" si="70"/>
        <v>0.63102691184874093</v>
      </c>
      <c r="BF779" s="70" t="s">
        <v>1004</v>
      </c>
    </row>
    <row r="780" spans="1:58">
      <c r="A780" t="s">
        <v>85</v>
      </c>
      <c r="B780">
        <v>238</v>
      </c>
      <c r="C780" t="s">
        <v>2143</v>
      </c>
      <c r="D780" s="70" t="s">
        <v>790</v>
      </c>
      <c r="E780" s="70" t="s">
        <v>793</v>
      </c>
      <c r="F780" s="70" t="s">
        <v>859</v>
      </c>
      <c r="G780" s="70" t="s">
        <v>1031</v>
      </c>
      <c r="H780" s="70"/>
      <c r="I780" s="70"/>
      <c r="J780" s="70"/>
      <c r="K780" s="70" t="str">
        <f>SpaceTypesTable[[#This Row],[Lighting Standard]]&amp;SpaceTypesTable[[#This Row],[Lighting Primary Space Type]]&amp;SpaceTypesTable[[#This Row],[Lighting Secondary Space Type]]</f>
        <v/>
      </c>
      <c r="L780" s="70"/>
      <c r="M780" s="70"/>
      <c r="N780" s="70">
        <v>0.9</v>
      </c>
      <c r="O780" s="70"/>
      <c r="P780" s="70"/>
      <c r="Q780" s="70">
        <v>0</v>
      </c>
      <c r="R780" s="70">
        <v>0.7</v>
      </c>
      <c r="S780" s="70">
        <v>0.2</v>
      </c>
      <c r="T780" s="70" t="s">
        <v>1946</v>
      </c>
      <c r="U780" t="s">
        <v>943</v>
      </c>
      <c r="V780" s="70" t="s">
        <v>768</v>
      </c>
      <c r="W780" s="70" t="s">
        <v>930</v>
      </c>
      <c r="X780" s="70" t="str">
        <f>SpaceTypesTable[[#This Row],[Ventilation Standard]]&amp;SpaceTypesTable[[#This Row],[Ventilation Primary Space Type]]&amp;SpaceTypesTable[[#This Row],[Ventilation Secondary Space Type]]</f>
        <v>GGHC v2.2Health CareSoiled Linen, Sorting</v>
      </c>
      <c r="Y780" s="70">
        <f>VLOOKUP(SpaceTypesTable[[#This Row],[Lookup]],VentilationStandardsTable[],6,FALSE)</f>
        <v>1.5</v>
      </c>
      <c r="Z780" s="70">
        <f>VLOOKUP(SpaceTypesTable[[#This Row],[Lookup]],VentilationStandardsTable[],5,FALSE)</f>
        <v>0</v>
      </c>
      <c r="AA780" s="70">
        <f>VLOOKUP(SpaceTypesTable[[#This Row],[Lookup]],VentilationStandardsTable[],7,FALSE)</f>
        <v>0</v>
      </c>
      <c r="AB780" s="70">
        <v>18.579999999999998</v>
      </c>
      <c r="AC780" s="70" t="s">
        <v>1981</v>
      </c>
      <c r="AD780" s="70" t="s">
        <v>1988</v>
      </c>
      <c r="AE780" s="70">
        <v>0.22320000000000001</v>
      </c>
      <c r="AF780" s="70" t="s">
        <v>2006</v>
      </c>
      <c r="AG780" s="70"/>
      <c r="AH780" s="70" t="s">
        <v>997</v>
      </c>
      <c r="AI780" s="70" t="s">
        <v>997</v>
      </c>
      <c r="AJ780" s="70" t="s">
        <v>997</v>
      </c>
      <c r="AK780" s="70"/>
      <c r="AL780" s="70">
        <v>2</v>
      </c>
      <c r="AM780" s="70">
        <v>0</v>
      </c>
      <c r="AN780" s="70">
        <v>0.5</v>
      </c>
      <c r="AO780" s="70">
        <v>0</v>
      </c>
      <c r="AP780" s="70" t="s">
        <v>1925</v>
      </c>
      <c r="AQ780" s="70" t="s">
        <v>2031</v>
      </c>
      <c r="AR780" s="70" t="s">
        <v>2045</v>
      </c>
      <c r="AS780" s="70"/>
      <c r="AT780" s="70"/>
      <c r="AU780" s="70" t="str">
        <f>IF(SpaceTypesTable[[#This Row],[Peak Flow Rate (gal/h)]]=0,"",SpaceTypesTable[[#This Row],[Peak Flow Rate (gal/h)]]/SpaceTypesTable[[#This Row],[area (ft^2)]])</f>
        <v/>
      </c>
      <c r="AV780" s="70"/>
      <c r="AW780" s="70"/>
      <c r="AX780" s="70"/>
      <c r="AY780" s="70"/>
      <c r="AZ780" s="70">
        <v>1.6666682795748944</v>
      </c>
      <c r="BA780" s="70">
        <v>210</v>
      </c>
      <c r="BB780" s="70">
        <v>0.31</v>
      </c>
      <c r="BC780" s="70">
        <v>1</v>
      </c>
      <c r="BD780" s="70">
        <v>79.50931394820536</v>
      </c>
      <c r="BE780" s="70">
        <f t="shared" si="70"/>
        <v>0.63102691184874093</v>
      </c>
      <c r="BF780" s="70" t="s">
        <v>1004</v>
      </c>
    </row>
    <row r="781" spans="1:58">
      <c r="C781" t="s">
        <v>2147</v>
      </c>
      <c r="D781" s="70" t="s">
        <v>790</v>
      </c>
      <c r="E781" s="70" t="s">
        <v>793</v>
      </c>
      <c r="F781" s="70" t="s">
        <v>859</v>
      </c>
      <c r="G781" s="70" t="s">
        <v>1031</v>
      </c>
      <c r="H781" s="70" t="s">
        <v>746</v>
      </c>
      <c r="I781" s="70" t="s">
        <v>767</v>
      </c>
      <c r="J781" s="70" t="s">
        <v>782</v>
      </c>
      <c r="K781" s="70" t="str">
        <f>SpaceTypesTable[[#This Row],[Lighting Standard]]&amp;SpaceTypesTable[[#This Row],[Lighting Primary Space Type]]&amp;SpaceTypesTable[[#This Row],[Lighting Secondary Space Type]]</f>
        <v>ASHRAE 90.1-2007HospitalMedical Supply</v>
      </c>
      <c r="L781" s="70"/>
      <c r="M781" s="70"/>
      <c r="N781" s="70">
        <f>VLOOKUP(SpaceTypesTable[[#This Row],[LookupColumn]],InteriorLightingTable[],5,FALSE)</f>
        <v>1.4</v>
      </c>
      <c r="O781" s="70"/>
      <c r="P781" s="70"/>
      <c r="Q781" s="70">
        <v>0</v>
      </c>
      <c r="R781" s="70">
        <v>0.7</v>
      </c>
      <c r="S781" s="70">
        <v>0.2</v>
      </c>
      <c r="T781" s="70" t="s">
        <v>1946</v>
      </c>
      <c r="U781" t="s">
        <v>943</v>
      </c>
      <c r="V781" s="70" t="s">
        <v>768</v>
      </c>
      <c r="W781" s="70" t="s">
        <v>930</v>
      </c>
      <c r="X781" s="70" t="str">
        <f>SpaceTypesTable[[#This Row],[Ventilation Standard]]&amp;SpaceTypesTable[[#This Row],[Ventilation Primary Space Type]]&amp;SpaceTypesTable[[#This Row],[Ventilation Secondary Space Type]]</f>
        <v>GGHC v2.2Health CareSoiled Linen, Sorting</v>
      </c>
      <c r="Y781" s="70">
        <f>VLOOKUP(SpaceTypesTable[[#This Row],[Lookup]],VentilationStandardsTable[],6,FALSE)</f>
        <v>1.5</v>
      </c>
      <c r="Z781" s="70">
        <f>VLOOKUP(SpaceTypesTable[[#This Row],[Lookup]],VentilationStandardsTable[],5,FALSE)</f>
        <v>0</v>
      </c>
      <c r="AA781" s="70">
        <f>VLOOKUP(SpaceTypesTable[[#This Row],[Lookup]],VentilationStandardsTable[],7,FALSE)</f>
        <v>0</v>
      </c>
      <c r="AB781" s="70">
        <v>18.579999999999998</v>
      </c>
      <c r="AC781" s="70" t="s">
        <v>1981</v>
      </c>
      <c r="AD781" s="70" t="s">
        <v>1988</v>
      </c>
      <c r="AE781" s="70">
        <v>4.4600000000000001E-2</v>
      </c>
      <c r="AF781" s="70" t="s">
        <v>2006</v>
      </c>
      <c r="AG781" s="70"/>
      <c r="AH781" s="70" t="s">
        <v>997</v>
      </c>
      <c r="AI781" s="70" t="s">
        <v>997</v>
      </c>
      <c r="AJ781" s="70" t="s">
        <v>997</v>
      </c>
      <c r="AK781" s="70"/>
      <c r="AL781" s="70">
        <v>1.46</v>
      </c>
      <c r="AM781" s="70">
        <v>0</v>
      </c>
      <c r="AN781" s="70">
        <v>0.5</v>
      </c>
      <c r="AO781" s="70">
        <v>0</v>
      </c>
      <c r="AP781" s="70" t="s">
        <v>1925</v>
      </c>
      <c r="AQ781" s="70" t="s">
        <v>2031</v>
      </c>
      <c r="AR781" s="70" t="s">
        <v>2045</v>
      </c>
      <c r="AS781" s="70"/>
      <c r="AT781" s="70"/>
      <c r="AU781" s="70" t="str">
        <f>IF(SpaceTypesTable[[#This Row],[Peak Flow Rate (gal/h)]]=0,"",SpaceTypesTable[[#This Row],[Peak Flow Rate (gal/h)]]/SpaceTypesTable[[#This Row],[area (ft^2)]])</f>
        <v/>
      </c>
      <c r="AV781" s="70"/>
      <c r="AW781" s="70"/>
      <c r="AX781" s="70"/>
      <c r="AY781" s="70"/>
      <c r="AZ781" s="70">
        <v>1.6666682795748944</v>
      </c>
      <c r="BA781" s="70">
        <v>210</v>
      </c>
      <c r="BB781" s="70">
        <v>0.31</v>
      </c>
      <c r="BC781" s="70">
        <v>1</v>
      </c>
      <c r="BD781" s="70">
        <v>79.50931394820536</v>
      </c>
      <c r="BE781" s="70">
        <f t="shared" si="70"/>
        <v>0.63102691184874093</v>
      </c>
      <c r="BF781" s="70" t="s">
        <v>1004</v>
      </c>
    </row>
    <row r="782" spans="1:58">
      <c r="C782" t="s">
        <v>2213</v>
      </c>
      <c r="D782" s="70" t="s">
        <v>790</v>
      </c>
      <c r="E782" s="70" t="s">
        <v>793</v>
      </c>
      <c r="F782" s="70" t="s">
        <v>859</v>
      </c>
      <c r="G782" s="70" t="s">
        <v>1031</v>
      </c>
      <c r="H782" s="70" t="s">
        <v>2195</v>
      </c>
      <c r="I782" s="70" t="s">
        <v>767</v>
      </c>
      <c r="J782" s="70" t="s">
        <v>782</v>
      </c>
      <c r="K782" s="70" t="str">
        <f>SpaceTypesTable[[#This Row],[Lighting Standard]]&amp;SpaceTypesTable[[#This Row],[Lighting Primary Space Type]]&amp;SpaceTypesTable[[#This Row],[Lighting Secondary Space Type]]</f>
        <v>ASHRAE 90.1-2010HospitalMedical Supply</v>
      </c>
      <c r="L782" s="70"/>
      <c r="M782" s="70"/>
      <c r="N782" s="70">
        <f>VLOOKUP(SpaceTypesTable[[#This Row],[LookupColumn]],InteriorLightingTable[],5,FALSE)</f>
        <v>1.27</v>
      </c>
      <c r="O782" s="70"/>
      <c r="P782" s="70"/>
      <c r="Q782" s="70">
        <v>0</v>
      </c>
      <c r="R782" s="70">
        <v>0.7</v>
      </c>
      <c r="S782" s="70">
        <v>0.2</v>
      </c>
      <c r="T782" s="70" t="s">
        <v>1946</v>
      </c>
      <c r="U782" t="s">
        <v>943</v>
      </c>
      <c r="V782" s="70" t="s">
        <v>768</v>
      </c>
      <c r="W782" s="70" t="s">
        <v>930</v>
      </c>
      <c r="X782" s="70" t="str">
        <f>SpaceTypesTable[[#This Row],[Ventilation Standard]]&amp;SpaceTypesTable[[#This Row],[Ventilation Primary Space Type]]&amp;SpaceTypesTable[[#This Row],[Ventilation Secondary Space Type]]</f>
        <v>GGHC v2.2Health CareSoiled Linen, Sorting</v>
      </c>
      <c r="Y782" s="70">
        <f>VLOOKUP(SpaceTypesTable[[#This Row],[Lookup]],VentilationStandardsTable[],6,FALSE)</f>
        <v>1.5</v>
      </c>
      <c r="Z782" s="70">
        <f>VLOOKUP(SpaceTypesTable[[#This Row],[Lookup]],VentilationStandardsTable[],5,FALSE)</f>
        <v>0</v>
      </c>
      <c r="AA782" s="70">
        <f>VLOOKUP(SpaceTypesTable[[#This Row],[Lookup]],VentilationStandardsTable[],7,FALSE)</f>
        <v>0</v>
      </c>
      <c r="AB782" s="70">
        <v>18.579999999999998</v>
      </c>
      <c r="AC782" s="70" t="s">
        <v>1981</v>
      </c>
      <c r="AD782" s="70" t="s">
        <v>1988</v>
      </c>
      <c r="AE782" s="70">
        <v>4.4600000000000001E-2</v>
      </c>
      <c r="AF782" s="70" t="s">
        <v>2006</v>
      </c>
      <c r="AG782" s="70"/>
      <c r="AH782" s="70" t="s">
        <v>997</v>
      </c>
      <c r="AI782" s="70" t="s">
        <v>997</v>
      </c>
      <c r="AJ782" s="70" t="s">
        <v>997</v>
      </c>
      <c r="AK782" s="70"/>
      <c r="AL782" s="70">
        <v>1.46</v>
      </c>
      <c r="AM782" s="70">
        <v>0</v>
      </c>
      <c r="AN782" s="70">
        <v>0.5</v>
      </c>
      <c r="AO782" s="70">
        <v>0</v>
      </c>
      <c r="AP782" s="70" t="s">
        <v>1925</v>
      </c>
      <c r="AQ782" s="70" t="s">
        <v>2031</v>
      </c>
      <c r="AR782" s="70" t="s">
        <v>2045</v>
      </c>
      <c r="AS782" s="70"/>
      <c r="AT782" s="70"/>
      <c r="AU782" s="70" t="s">
        <v>997</v>
      </c>
      <c r="AV782" s="70"/>
      <c r="AW782" s="70"/>
      <c r="AX782" s="70"/>
      <c r="AY782" s="70"/>
      <c r="AZ782" s="70">
        <v>1.6666682795748944</v>
      </c>
      <c r="BA782" s="70">
        <v>210</v>
      </c>
      <c r="BB782" s="70">
        <v>0.31</v>
      </c>
      <c r="BC782" s="70">
        <v>1</v>
      </c>
      <c r="BD782" s="70">
        <v>79.50931394820536</v>
      </c>
      <c r="BE782" s="70">
        <v>0.63102691184874093</v>
      </c>
      <c r="BF782" s="70" t="s">
        <v>1004</v>
      </c>
    </row>
    <row r="783" spans="1:58">
      <c r="A783" t="s">
        <v>49</v>
      </c>
      <c r="B783">
        <v>498</v>
      </c>
      <c r="C783" t="s">
        <v>2144</v>
      </c>
      <c r="D783" s="70" t="s">
        <v>790</v>
      </c>
      <c r="E783" s="70" t="s">
        <v>794</v>
      </c>
      <c r="F783" s="70" t="s">
        <v>851</v>
      </c>
      <c r="G783" s="70" t="s">
        <v>1025</v>
      </c>
      <c r="H783" s="70"/>
      <c r="I783" s="70"/>
      <c r="J783" s="70"/>
      <c r="K783" s="70" t="str">
        <f>SpaceTypesTable[[#This Row],[Lighting Standard]]&amp;SpaceTypesTable[[#This Row],[Lighting Primary Space Type]]&amp;SpaceTypesTable[[#This Row],[Lighting Secondary Space Type]]</f>
        <v/>
      </c>
      <c r="L783" s="70"/>
      <c r="M783" s="70"/>
      <c r="N783" s="70">
        <v>1.65</v>
      </c>
      <c r="O783" s="70"/>
      <c r="P783" s="70"/>
      <c r="Q783" s="70">
        <v>0</v>
      </c>
      <c r="R783" s="70">
        <v>0.7</v>
      </c>
      <c r="S783" s="70">
        <v>0.2</v>
      </c>
      <c r="T783" s="70" t="s">
        <v>1957</v>
      </c>
      <c r="U783" t="s">
        <v>636</v>
      </c>
      <c r="V783" s="70" t="s">
        <v>944</v>
      </c>
      <c r="W783" s="70" t="s">
        <v>560</v>
      </c>
      <c r="X783" s="70" t="str">
        <f>SpaceTypesTable[[#This Row],[Ventilation Standard]]&amp;SpaceTypesTable[[#This Row],[Ventilation Primary Space Type]]&amp;SpaceTypesTable[[#This Row],[Ventilation Secondary Space Type]]</f>
        <v>ASHRAE 62.1-1999Hotels, Motels, Resorts, DormitoriesLobbies</v>
      </c>
      <c r="Y783" s="70">
        <f>VLOOKUP(SpaceTypesTable[[#This Row],[Lookup]],VentilationStandardsTable[],6,FALSE)</f>
        <v>0</v>
      </c>
      <c r="Z783" s="70">
        <f>VLOOKUP(SpaceTypesTable[[#This Row],[Lookup]],VentilationStandardsTable[],5,FALSE)</f>
        <v>15</v>
      </c>
      <c r="AA783" s="70">
        <f>VLOOKUP(SpaceTypesTable[[#This Row],[Lookup]],VentilationStandardsTable[],7,FALSE)</f>
        <v>0</v>
      </c>
      <c r="AB783" s="70">
        <v>30</v>
      </c>
      <c r="AC783" s="70" t="s">
        <v>1966</v>
      </c>
      <c r="AD783" s="70" t="s">
        <v>2107</v>
      </c>
      <c r="AE783" s="70">
        <v>0.22320000000000001</v>
      </c>
      <c r="AF783" s="70" t="s">
        <v>2011</v>
      </c>
      <c r="AG783" s="70"/>
      <c r="AH783" s="70" t="s">
        <v>997</v>
      </c>
      <c r="AI783" s="70" t="s">
        <v>997</v>
      </c>
      <c r="AJ783" s="70" t="s">
        <v>997</v>
      </c>
      <c r="AK783" s="70"/>
      <c r="AL783" s="70">
        <v>7.17</v>
      </c>
      <c r="AM783" s="70">
        <v>0</v>
      </c>
      <c r="AN783" s="70">
        <v>0.5</v>
      </c>
      <c r="AO783" s="70">
        <v>0</v>
      </c>
      <c r="AP783" s="70" t="s">
        <v>2116</v>
      </c>
      <c r="AQ783" s="70" t="s">
        <v>2036</v>
      </c>
      <c r="AR783" s="70" t="s">
        <v>2050</v>
      </c>
      <c r="AS783" s="70"/>
      <c r="AT783" s="70"/>
      <c r="AU783" s="70" t="str">
        <f>IF(SpaceTypesTable[[#This Row],[Peak Flow Rate (gal/h)]]=0,"",SpaceTypesTable[[#This Row],[Peak Flow Rate (gal/h)]]/SpaceTypesTable[[#This Row],[area (ft^2)]])</f>
        <v/>
      </c>
      <c r="AV783" s="70"/>
      <c r="AW783" s="70"/>
      <c r="AX783" s="70"/>
      <c r="AY783" s="70"/>
      <c r="AZ783" s="70"/>
      <c r="BA783" s="70"/>
      <c r="BB783" s="70"/>
      <c r="BC783" s="70"/>
      <c r="BD783" s="70"/>
      <c r="BE783" s="70" t="str">
        <f t="shared" ref="BE783:BE788" si="71">IF(ISBLANK(BD783),"",BD783/(BA783/AZ783))</f>
        <v/>
      </c>
      <c r="BF783" s="70"/>
    </row>
    <row r="784" spans="1:58">
      <c r="A784" t="s">
        <v>285</v>
      </c>
      <c r="B784">
        <v>442</v>
      </c>
      <c r="C784" t="s">
        <v>2145</v>
      </c>
      <c r="D784" s="70" t="s">
        <v>790</v>
      </c>
      <c r="E784" s="70" t="s">
        <v>794</v>
      </c>
      <c r="F784" s="70" t="s">
        <v>851</v>
      </c>
      <c r="G784" s="70" t="s">
        <v>1025</v>
      </c>
      <c r="H784" s="70" t="s">
        <v>745</v>
      </c>
      <c r="I784" s="70" t="s">
        <v>879</v>
      </c>
      <c r="J784" s="70" t="s">
        <v>751</v>
      </c>
      <c r="K784" s="70" t="str">
        <f>SpaceTypesTable[[#This Row],[Lighting Standard]]&amp;SpaceTypesTable[[#This Row],[Lighting Primary Space Type]]&amp;SpaceTypesTable[[#This Row],[Lighting Secondary Space Type]]</f>
        <v>ASHRAE 90.1-2004Lounge/RecreationGeneral</v>
      </c>
      <c r="L784" s="70"/>
      <c r="M784" s="70"/>
      <c r="N784" s="70">
        <f>VLOOKUP(SpaceTypesTable[[#This Row],[LookupColumn]],InteriorLightingTable[],5,FALSE)</f>
        <v>1.2</v>
      </c>
      <c r="O784" s="70"/>
      <c r="P784" s="70"/>
      <c r="Q784" s="70">
        <v>0</v>
      </c>
      <c r="R784" s="70">
        <v>0.7</v>
      </c>
      <c r="S784" s="70">
        <v>0.2</v>
      </c>
      <c r="T784" s="70" t="s">
        <v>1957</v>
      </c>
      <c r="U784" t="s">
        <v>636</v>
      </c>
      <c r="V784" s="70" t="s">
        <v>944</v>
      </c>
      <c r="W784" s="70" t="s">
        <v>560</v>
      </c>
      <c r="X784" s="70" t="str">
        <f>SpaceTypesTable[[#This Row],[Ventilation Standard]]&amp;SpaceTypesTable[[#This Row],[Ventilation Primary Space Type]]&amp;SpaceTypesTable[[#This Row],[Ventilation Secondary Space Type]]</f>
        <v>ASHRAE 62.1-1999Hotels, Motels, Resorts, DormitoriesLobbies</v>
      </c>
      <c r="Y784" s="70">
        <f>VLOOKUP(SpaceTypesTable[[#This Row],[Lookup]],VentilationStandardsTable[],6,FALSE)</f>
        <v>0</v>
      </c>
      <c r="Z784" s="70">
        <f>VLOOKUP(SpaceTypesTable[[#This Row],[Lookup]],VentilationStandardsTable[],5,FALSE)</f>
        <v>15</v>
      </c>
      <c r="AA784" s="70">
        <f>VLOOKUP(SpaceTypesTable[[#This Row],[Lookup]],VentilationStandardsTable[],7,FALSE)</f>
        <v>0</v>
      </c>
      <c r="AB784" s="70">
        <v>30</v>
      </c>
      <c r="AC784" s="70" t="s">
        <v>1966</v>
      </c>
      <c r="AD784" s="70" t="s">
        <v>2107</v>
      </c>
      <c r="AE784" s="70">
        <v>5.9499999999999997E-2</v>
      </c>
      <c r="AF784" s="70" t="s">
        <v>2011</v>
      </c>
      <c r="AG784" s="70"/>
      <c r="AH784" s="70" t="s">
        <v>997</v>
      </c>
      <c r="AI784" s="70" t="s">
        <v>997</v>
      </c>
      <c r="AJ784" s="70" t="s">
        <v>997</v>
      </c>
      <c r="AK784" s="70"/>
      <c r="AL784" s="70">
        <v>7.17</v>
      </c>
      <c r="AM784" s="70">
        <v>0</v>
      </c>
      <c r="AN784" s="70">
        <v>0.5</v>
      </c>
      <c r="AO784" s="70">
        <v>0</v>
      </c>
      <c r="AP784" s="70" t="s">
        <v>2116</v>
      </c>
      <c r="AQ784" s="70" t="s">
        <v>2036</v>
      </c>
      <c r="AR784" s="70" t="s">
        <v>2050</v>
      </c>
      <c r="AS784" s="70"/>
      <c r="AT784" s="70"/>
      <c r="AU784" s="70" t="str">
        <f>IF(SpaceTypesTable[[#This Row],[Peak Flow Rate (gal/h)]]=0,"",SpaceTypesTable[[#This Row],[Peak Flow Rate (gal/h)]]/SpaceTypesTable[[#This Row],[area (ft^2)]])</f>
        <v/>
      </c>
      <c r="AV784" s="70"/>
      <c r="AW784" s="70"/>
      <c r="AX784" s="70"/>
      <c r="AY784" s="70"/>
      <c r="AZ784" s="70"/>
      <c r="BA784" s="70"/>
      <c r="BB784" s="70"/>
      <c r="BC784" s="70"/>
      <c r="BD784" s="70"/>
      <c r="BE784" s="70" t="str">
        <f t="shared" si="71"/>
        <v/>
      </c>
      <c r="BF784" s="70"/>
    </row>
    <row r="785" spans="1:58">
      <c r="A785" t="s">
        <v>467</v>
      </c>
      <c r="B785">
        <v>176</v>
      </c>
      <c r="C785" t="s">
        <v>2146</v>
      </c>
      <c r="D785" s="70" t="s">
        <v>791</v>
      </c>
      <c r="E785" s="70" t="s">
        <v>794</v>
      </c>
      <c r="F785" s="70" t="s">
        <v>851</v>
      </c>
      <c r="G785" s="70" t="s">
        <v>1025</v>
      </c>
      <c r="H785" s="70" t="s">
        <v>987</v>
      </c>
      <c r="I785" s="70" t="s">
        <v>879</v>
      </c>
      <c r="J785" s="70" t="s">
        <v>751</v>
      </c>
      <c r="K785" s="70" t="str">
        <f>SpaceTypesTable[[#This Row],[Lighting Standard]]&amp;SpaceTypesTable[[#This Row],[Lighting Primary Space Type]]&amp;SpaceTypesTable[[#This Row],[Lighting Secondary Space Type]]</f>
        <v>ASHRAE 189.1-2009Lounge/RecreationGeneral</v>
      </c>
      <c r="L785" s="70"/>
      <c r="M785" s="70"/>
      <c r="N785" s="70">
        <f>VLOOKUP(SpaceTypesTable[[#This Row],[LookupColumn]],InteriorLightingTable[],5,FALSE)</f>
        <v>1.08</v>
      </c>
      <c r="O785" s="70"/>
      <c r="P785" s="70"/>
      <c r="Q785" s="70">
        <v>0</v>
      </c>
      <c r="R785" s="70">
        <v>0.7</v>
      </c>
      <c r="S785" s="70">
        <v>0.2</v>
      </c>
      <c r="T785" s="70" t="s">
        <v>1957</v>
      </c>
      <c r="U785" t="s">
        <v>636</v>
      </c>
      <c r="V785" s="70" t="s">
        <v>944</v>
      </c>
      <c r="W785" s="70" t="s">
        <v>560</v>
      </c>
      <c r="X785" s="70" t="str">
        <f>SpaceTypesTable[[#This Row],[Ventilation Standard]]&amp;SpaceTypesTable[[#This Row],[Ventilation Primary Space Type]]&amp;SpaceTypesTable[[#This Row],[Ventilation Secondary Space Type]]</f>
        <v>ASHRAE 62.1-1999Hotels, Motels, Resorts, DormitoriesLobbies</v>
      </c>
      <c r="Y785" s="70">
        <f>VLOOKUP(SpaceTypesTable[[#This Row],[Lookup]],VentilationStandardsTable[],6,FALSE)</f>
        <v>0</v>
      </c>
      <c r="Z785" s="70">
        <f>VLOOKUP(SpaceTypesTable[[#This Row],[Lookup]],VentilationStandardsTable[],5,FALSE)</f>
        <v>15</v>
      </c>
      <c r="AA785" s="70">
        <f>VLOOKUP(SpaceTypesTable[[#This Row],[Lookup]],VentilationStandardsTable[],7,FALSE)</f>
        <v>0</v>
      </c>
      <c r="AB785" s="70">
        <v>30</v>
      </c>
      <c r="AC785" s="70" t="s">
        <v>1966</v>
      </c>
      <c r="AD785" s="70" t="s">
        <v>2107</v>
      </c>
      <c r="AE785" s="70">
        <v>5.9499999999999997E-2</v>
      </c>
      <c r="AF785" s="70" t="s">
        <v>2011</v>
      </c>
      <c r="AG785" s="70"/>
      <c r="AH785" s="70" t="s">
        <v>997</v>
      </c>
      <c r="AI785" s="70" t="s">
        <v>997</v>
      </c>
      <c r="AJ785" s="70" t="s">
        <v>997</v>
      </c>
      <c r="AK785" s="70"/>
      <c r="AL785" s="70">
        <v>3.67</v>
      </c>
      <c r="AM785" s="70">
        <v>0</v>
      </c>
      <c r="AN785" s="70">
        <v>0.5</v>
      </c>
      <c r="AO785" s="70">
        <v>0</v>
      </c>
      <c r="AP785" s="70" t="s">
        <v>2116</v>
      </c>
      <c r="AQ785" s="70" t="s">
        <v>2036</v>
      </c>
      <c r="AR785" s="70" t="s">
        <v>2050</v>
      </c>
      <c r="AS785" s="70"/>
      <c r="AT785" s="70"/>
      <c r="AU785" s="70" t="str">
        <f>IF(SpaceTypesTable[[#This Row],[Peak Flow Rate (gal/h)]]=0,"",SpaceTypesTable[[#This Row],[Peak Flow Rate (gal/h)]]/SpaceTypesTable[[#This Row],[area (ft^2)]])</f>
        <v/>
      </c>
      <c r="AV785" s="70"/>
      <c r="AW785" s="70"/>
      <c r="AX785" s="70"/>
      <c r="AY785" s="70"/>
      <c r="AZ785" s="70"/>
      <c r="BA785" s="70"/>
      <c r="BB785" s="70"/>
      <c r="BC785" s="70"/>
      <c r="BD785" s="70"/>
      <c r="BE785" s="70" t="str">
        <f t="shared" si="71"/>
        <v/>
      </c>
      <c r="BF785" s="70"/>
    </row>
    <row r="786" spans="1:58">
      <c r="A786" t="s">
        <v>288</v>
      </c>
      <c r="B786">
        <v>199</v>
      </c>
      <c r="C786" t="s">
        <v>2146</v>
      </c>
      <c r="D786" s="70" t="s">
        <v>792</v>
      </c>
      <c r="E786" s="70" t="s">
        <v>794</v>
      </c>
      <c r="F786" s="70" t="s">
        <v>851</v>
      </c>
      <c r="G786" s="70" t="s">
        <v>1025</v>
      </c>
      <c r="H786" s="70" t="s">
        <v>987</v>
      </c>
      <c r="I786" s="70" t="s">
        <v>879</v>
      </c>
      <c r="J786" s="70" t="s">
        <v>751</v>
      </c>
      <c r="K786" s="70" t="str">
        <f>SpaceTypesTable[[#This Row],[Lighting Standard]]&amp;SpaceTypesTable[[#This Row],[Lighting Primary Space Type]]&amp;SpaceTypesTable[[#This Row],[Lighting Secondary Space Type]]</f>
        <v>ASHRAE 189.1-2009Lounge/RecreationGeneral</v>
      </c>
      <c r="L786" s="70"/>
      <c r="M786" s="70"/>
      <c r="N786" s="70">
        <f>VLOOKUP(SpaceTypesTable[[#This Row],[LookupColumn]],InteriorLightingTable[],5,FALSE)</f>
        <v>1.08</v>
      </c>
      <c r="O786" s="70"/>
      <c r="P786" s="70"/>
      <c r="Q786" s="70">
        <v>0</v>
      </c>
      <c r="R786" s="70">
        <v>0.7</v>
      </c>
      <c r="S786" s="70">
        <v>0.2</v>
      </c>
      <c r="T786" s="70" t="s">
        <v>1957</v>
      </c>
      <c r="U786" t="s">
        <v>636</v>
      </c>
      <c r="V786" s="70" t="s">
        <v>944</v>
      </c>
      <c r="W786" s="70" t="s">
        <v>560</v>
      </c>
      <c r="X786" s="70" t="str">
        <f>SpaceTypesTable[[#This Row],[Ventilation Standard]]&amp;SpaceTypesTable[[#This Row],[Ventilation Primary Space Type]]&amp;SpaceTypesTable[[#This Row],[Ventilation Secondary Space Type]]</f>
        <v>ASHRAE 62.1-1999Hotels, Motels, Resorts, DormitoriesLobbies</v>
      </c>
      <c r="Y786" s="70">
        <f>VLOOKUP(SpaceTypesTable[[#This Row],[Lookup]],VentilationStandardsTable[],6,FALSE)</f>
        <v>0</v>
      </c>
      <c r="Z786" s="70">
        <f>VLOOKUP(SpaceTypesTable[[#This Row],[Lookup]],VentilationStandardsTable[],5,FALSE)</f>
        <v>15</v>
      </c>
      <c r="AA786" s="70">
        <f>VLOOKUP(SpaceTypesTable[[#This Row],[Lookup]],VentilationStandardsTable[],7,FALSE)</f>
        <v>0</v>
      </c>
      <c r="AB786" s="70">
        <v>30</v>
      </c>
      <c r="AC786" s="70" t="s">
        <v>1966</v>
      </c>
      <c r="AD786" s="70" t="s">
        <v>2107</v>
      </c>
      <c r="AE786" s="70">
        <v>4.4600000000000001E-2</v>
      </c>
      <c r="AF786" s="70" t="s">
        <v>2011</v>
      </c>
      <c r="AG786" s="70"/>
      <c r="AH786" s="70" t="s">
        <v>997</v>
      </c>
      <c r="AI786" s="70" t="s">
        <v>997</v>
      </c>
      <c r="AJ786" s="70" t="s">
        <v>997</v>
      </c>
      <c r="AK786" s="70"/>
      <c r="AL786" s="70">
        <v>3.67</v>
      </c>
      <c r="AM786" s="70">
        <v>0</v>
      </c>
      <c r="AN786" s="70">
        <v>0.5</v>
      </c>
      <c r="AO786" s="70">
        <v>0</v>
      </c>
      <c r="AP786" s="70" t="s">
        <v>2116</v>
      </c>
      <c r="AQ786" s="70" t="s">
        <v>2036</v>
      </c>
      <c r="AR786" s="70" t="s">
        <v>2050</v>
      </c>
      <c r="AS786" s="70"/>
      <c r="AT786" s="70"/>
      <c r="AU786" s="70" t="str">
        <f>IF(SpaceTypesTable[[#This Row],[Peak Flow Rate (gal/h)]]=0,"",SpaceTypesTable[[#This Row],[Peak Flow Rate (gal/h)]]/SpaceTypesTable[[#This Row],[area (ft^2)]])</f>
        <v/>
      </c>
      <c r="AV786" s="70"/>
      <c r="AW786" s="70"/>
      <c r="AX786" s="70"/>
      <c r="AY786" s="70"/>
      <c r="AZ786" s="70"/>
      <c r="BA786" s="70"/>
      <c r="BB786" s="70"/>
      <c r="BC786" s="70"/>
      <c r="BD786" s="70"/>
      <c r="BE786" s="70" t="str">
        <f t="shared" si="71"/>
        <v/>
      </c>
      <c r="BF786" s="70"/>
    </row>
    <row r="787" spans="1:58">
      <c r="A787" t="s">
        <v>192</v>
      </c>
      <c r="B787">
        <v>130</v>
      </c>
      <c r="C787" t="s">
        <v>2143</v>
      </c>
      <c r="D787" s="70" t="s">
        <v>790</v>
      </c>
      <c r="E787" s="70" t="s">
        <v>794</v>
      </c>
      <c r="F787" s="70" t="s">
        <v>851</v>
      </c>
      <c r="G787" s="70" t="s">
        <v>1025</v>
      </c>
      <c r="H787" s="70"/>
      <c r="I787" s="70"/>
      <c r="J787" s="70"/>
      <c r="K787" s="70" t="str">
        <f>SpaceTypesTable[[#This Row],[Lighting Standard]]&amp;SpaceTypesTable[[#This Row],[Lighting Primary Space Type]]&amp;SpaceTypesTable[[#This Row],[Lighting Secondary Space Type]]</f>
        <v/>
      </c>
      <c r="L787" s="70"/>
      <c r="M787" s="70"/>
      <c r="N787" s="70">
        <v>1.65</v>
      </c>
      <c r="O787" s="70"/>
      <c r="P787" s="70"/>
      <c r="Q787" s="70">
        <v>0</v>
      </c>
      <c r="R787" s="70">
        <v>0.7</v>
      </c>
      <c r="S787" s="70">
        <v>0.2</v>
      </c>
      <c r="T787" s="70" t="s">
        <v>1957</v>
      </c>
      <c r="U787" t="s">
        <v>636</v>
      </c>
      <c r="V787" s="70" t="s">
        <v>944</v>
      </c>
      <c r="W787" s="70" t="s">
        <v>560</v>
      </c>
      <c r="X787" s="70" t="str">
        <f>SpaceTypesTable[[#This Row],[Ventilation Standard]]&amp;SpaceTypesTable[[#This Row],[Ventilation Primary Space Type]]&amp;SpaceTypesTable[[#This Row],[Ventilation Secondary Space Type]]</f>
        <v>ASHRAE 62.1-1999Hotels, Motels, Resorts, DormitoriesLobbies</v>
      </c>
      <c r="Y787" s="70">
        <f>VLOOKUP(SpaceTypesTable[[#This Row],[Lookup]],VentilationStandardsTable[],6,FALSE)</f>
        <v>0</v>
      </c>
      <c r="Z787" s="70">
        <f>VLOOKUP(SpaceTypesTable[[#This Row],[Lookup]],VentilationStandardsTable[],5,FALSE)</f>
        <v>15</v>
      </c>
      <c r="AA787" s="70">
        <f>VLOOKUP(SpaceTypesTable[[#This Row],[Lookup]],VentilationStandardsTable[],7,FALSE)</f>
        <v>0</v>
      </c>
      <c r="AB787" s="70">
        <v>30</v>
      </c>
      <c r="AC787" s="70" t="s">
        <v>1966</v>
      </c>
      <c r="AD787" s="70" t="s">
        <v>2107</v>
      </c>
      <c r="AE787" s="70">
        <v>0.22320000000000001</v>
      </c>
      <c r="AF787" s="70" t="s">
        <v>2011</v>
      </c>
      <c r="AG787" s="70"/>
      <c r="AH787" s="70" t="s">
        <v>997</v>
      </c>
      <c r="AI787" s="70" t="s">
        <v>997</v>
      </c>
      <c r="AJ787" s="70" t="s">
        <v>997</v>
      </c>
      <c r="AK787" s="70"/>
      <c r="AL787" s="70">
        <v>7.17</v>
      </c>
      <c r="AM787" s="70">
        <v>0</v>
      </c>
      <c r="AN787" s="70">
        <v>0.5</v>
      </c>
      <c r="AO787" s="70">
        <v>0</v>
      </c>
      <c r="AP787" s="70" t="s">
        <v>2116</v>
      </c>
      <c r="AQ787" s="70" t="s">
        <v>2036</v>
      </c>
      <c r="AR787" s="70" t="s">
        <v>2050</v>
      </c>
      <c r="AS787" s="70"/>
      <c r="AT787" s="70"/>
      <c r="AU787" s="70" t="str">
        <f>IF(SpaceTypesTable[[#This Row],[Peak Flow Rate (gal/h)]]=0,"",SpaceTypesTable[[#This Row],[Peak Flow Rate (gal/h)]]/SpaceTypesTable[[#This Row],[area (ft^2)]])</f>
        <v/>
      </c>
      <c r="AV787" s="70"/>
      <c r="AW787" s="70"/>
      <c r="AX787" s="70"/>
      <c r="AY787" s="70"/>
      <c r="AZ787" s="70"/>
      <c r="BA787" s="70"/>
      <c r="BB787" s="70"/>
      <c r="BC787" s="70"/>
      <c r="BD787" s="70"/>
      <c r="BE787" s="70" t="str">
        <f t="shared" si="71"/>
        <v/>
      </c>
      <c r="BF787" s="70"/>
    </row>
    <row r="788" spans="1:58">
      <c r="C788" t="s">
        <v>2147</v>
      </c>
      <c r="D788" s="70" t="s">
        <v>790</v>
      </c>
      <c r="E788" s="70" t="s">
        <v>794</v>
      </c>
      <c r="F788" s="70" t="s">
        <v>851</v>
      </c>
      <c r="G788" s="70" t="s">
        <v>1025</v>
      </c>
      <c r="H788" s="70" t="s">
        <v>746</v>
      </c>
      <c r="I788" s="70" t="s">
        <v>879</v>
      </c>
      <c r="J788" s="70" t="s">
        <v>751</v>
      </c>
      <c r="K788" s="70" t="str">
        <f>SpaceTypesTable[[#This Row],[Lighting Standard]]&amp;SpaceTypesTable[[#This Row],[Lighting Primary Space Type]]&amp;SpaceTypesTable[[#This Row],[Lighting Secondary Space Type]]</f>
        <v>ASHRAE 90.1-2007Lounge/RecreationGeneral</v>
      </c>
      <c r="L788" s="70"/>
      <c r="M788" s="70"/>
      <c r="N788" s="70">
        <f>VLOOKUP(SpaceTypesTable[[#This Row],[LookupColumn]],InteriorLightingTable[],5,FALSE)</f>
        <v>1.2</v>
      </c>
      <c r="O788" s="70"/>
      <c r="P788" s="70"/>
      <c r="Q788" s="70">
        <v>0</v>
      </c>
      <c r="R788" s="70">
        <v>0.7</v>
      </c>
      <c r="S788" s="70">
        <v>0.2</v>
      </c>
      <c r="T788" s="70" t="s">
        <v>1957</v>
      </c>
      <c r="U788" t="s">
        <v>637</v>
      </c>
      <c r="V788" s="70" t="s">
        <v>751</v>
      </c>
      <c r="W788" s="70" t="s">
        <v>1871</v>
      </c>
      <c r="X788" s="70" t="str">
        <f>SpaceTypesTable[[#This Row],[Ventilation Standard]]&amp;SpaceTypesTable[[#This Row],[Ventilation Primary Space Type]]&amp;SpaceTypesTable[[#This Row],[Ventilation Secondary Space Type]]</f>
        <v>ASHRAE 62.1-2004GeneralConference/meeting</v>
      </c>
      <c r="Y788" s="70">
        <f>VLOOKUP(SpaceTypesTable[[#This Row],[Lookup]],VentilationStandardsTable[],6,FALSE)</f>
        <v>0.06</v>
      </c>
      <c r="Z788" s="70">
        <f>VLOOKUP(SpaceTypesTable[[#This Row],[Lookup]],VentilationStandardsTable[],5,FALSE)</f>
        <v>5</v>
      </c>
      <c r="AA788" s="70">
        <f>VLOOKUP(SpaceTypesTable[[#This Row],[Lookup]],VentilationStandardsTable[],7,FALSE)</f>
        <v>0</v>
      </c>
      <c r="AB788" s="70">
        <v>30</v>
      </c>
      <c r="AC788" s="70" t="s">
        <v>1966</v>
      </c>
      <c r="AD788" s="70" t="s">
        <v>2107</v>
      </c>
      <c r="AE788" s="70">
        <v>4.4600000000000001E-2</v>
      </c>
      <c r="AF788" s="70" t="s">
        <v>2011</v>
      </c>
      <c r="AG788" s="70"/>
      <c r="AH788" s="70" t="s">
        <v>997</v>
      </c>
      <c r="AI788" s="70" t="s">
        <v>997</v>
      </c>
      <c r="AJ788" s="70" t="s">
        <v>997</v>
      </c>
      <c r="AK788" s="70"/>
      <c r="AL788" s="70">
        <v>3.67</v>
      </c>
      <c r="AM788" s="70">
        <v>0</v>
      </c>
      <c r="AN788" s="70">
        <v>0.5</v>
      </c>
      <c r="AO788" s="70">
        <v>0</v>
      </c>
      <c r="AP788" s="70" t="s">
        <v>2116</v>
      </c>
      <c r="AQ788" s="70" t="s">
        <v>2036</v>
      </c>
      <c r="AR788" s="70" t="s">
        <v>2050</v>
      </c>
      <c r="AS788" s="70"/>
      <c r="AT788" s="70"/>
      <c r="AU788" s="70" t="str">
        <f>IF(SpaceTypesTable[[#This Row],[Peak Flow Rate (gal/h)]]=0,"",SpaceTypesTable[[#This Row],[Peak Flow Rate (gal/h)]]/SpaceTypesTable[[#This Row],[area (ft^2)]])</f>
        <v/>
      </c>
      <c r="AV788" s="70"/>
      <c r="AW788" s="70"/>
      <c r="AX788" s="70"/>
      <c r="AY788" s="70"/>
      <c r="AZ788" s="70"/>
      <c r="BA788" s="70"/>
      <c r="BB788" s="70"/>
      <c r="BC788" s="70"/>
      <c r="BD788" s="70"/>
      <c r="BE788" s="70" t="str">
        <f t="shared" si="71"/>
        <v/>
      </c>
      <c r="BF788" s="70"/>
    </row>
    <row r="789" spans="1:58">
      <c r="C789" t="s">
        <v>2213</v>
      </c>
      <c r="D789" s="70" t="s">
        <v>790</v>
      </c>
      <c r="E789" s="70" t="s">
        <v>794</v>
      </c>
      <c r="F789" s="70" t="s">
        <v>851</v>
      </c>
      <c r="G789" s="70" t="s">
        <v>1025</v>
      </c>
      <c r="H789" s="70" t="s">
        <v>2195</v>
      </c>
      <c r="I789" s="70" t="s">
        <v>879</v>
      </c>
      <c r="J789" s="70" t="s">
        <v>751</v>
      </c>
      <c r="K789" s="70" t="str">
        <f>SpaceTypesTable[[#This Row],[Lighting Standard]]&amp;SpaceTypesTable[[#This Row],[Lighting Primary Space Type]]&amp;SpaceTypesTable[[#This Row],[Lighting Secondary Space Type]]</f>
        <v>ASHRAE 90.1-2010Lounge/RecreationGeneral</v>
      </c>
      <c r="L789" s="70"/>
      <c r="M789" s="70"/>
      <c r="N789" s="70">
        <f>VLOOKUP(SpaceTypesTable[[#This Row],[LookupColumn]],InteriorLightingTable[],5,FALSE)</f>
        <v>0.73</v>
      </c>
      <c r="O789" s="70"/>
      <c r="P789" s="70"/>
      <c r="Q789" s="70">
        <v>0</v>
      </c>
      <c r="R789" s="70">
        <v>0.7</v>
      </c>
      <c r="S789" s="70">
        <v>0.2</v>
      </c>
      <c r="T789" s="70" t="s">
        <v>1957</v>
      </c>
      <c r="U789" t="s">
        <v>638</v>
      </c>
      <c r="V789" s="70" t="s">
        <v>751</v>
      </c>
      <c r="W789" s="70" t="s">
        <v>1871</v>
      </c>
      <c r="X789" s="70" t="str">
        <f>SpaceTypesTable[[#This Row],[Ventilation Standard]]&amp;SpaceTypesTable[[#This Row],[Ventilation Primary Space Type]]&amp;SpaceTypesTable[[#This Row],[Ventilation Secondary Space Type]]</f>
        <v>ASHRAE 62.1-2007GeneralConference/meeting</v>
      </c>
      <c r="Y789" s="70">
        <f>VLOOKUP(SpaceTypesTable[[#This Row],[Lookup]],VentilationStandardsTable[],6,FALSE)</f>
        <v>0.06</v>
      </c>
      <c r="Z789" s="70">
        <f>VLOOKUP(SpaceTypesTable[[#This Row],[Lookup]],VentilationStandardsTable[],5,FALSE)</f>
        <v>5</v>
      </c>
      <c r="AA789" s="70">
        <f>VLOOKUP(SpaceTypesTable[[#This Row],[Lookup]],VentilationStandardsTable[],7,FALSE)</f>
        <v>0</v>
      </c>
      <c r="AB789" s="70">
        <v>30</v>
      </c>
      <c r="AC789" s="70" t="s">
        <v>1966</v>
      </c>
      <c r="AD789" s="70" t="s">
        <v>2107</v>
      </c>
      <c r="AE789" s="70">
        <v>4.4600000000000001E-2</v>
      </c>
      <c r="AF789" s="70" t="s">
        <v>2011</v>
      </c>
      <c r="AG789" s="70"/>
      <c r="AH789" s="70" t="s">
        <v>997</v>
      </c>
      <c r="AI789" s="70" t="s">
        <v>997</v>
      </c>
      <c r="AJ789" s="70" t="s">
        <v>997</v>
      </c>
      <c r="AK789" s="70"/>
      <c r="AL789" s="70">
        <v>3.67</v>
      </c>
      <c r="AM789" s="70">
        <v>0</v>
      </c>
      <c r="AN789" s="70">
        <v>0.5</v>
      </c>
      <c r="AO789" s="70">
        <v>0</v>
      </c>
      <c r="AP789" s="70" t="s">
        <v>2116</v>
      </c>
      <c r="AQ789" s="70" t="s">
        <v>2036</v>
      </c>
      <c r="AR789" s="70" t="s">
        <v>2050</v>
      </c>
      <c r="AS789" s="70"/>
      <c r="AT789" s="70"/>
      <c r="AU789" s="70" t="s">
        <v>997</v>
      </c>
      <c r="AV789" s="70"/>
      <c r="AW789" s="70"/>
      <c r="AX789" s="70"/>
      <c r="AY789" s="70"/>
      <c r="AZ789" s="70"/>
      <c r="BA789" s="70"/>
      <c r="BB789" s="70"/>
      <c r="BC789" s="70"/>
      <c r="BD789" s="70"/>
      <c r="BE789" s="70" t="s">
        <v>997</v>
      </c>
      <c r="BF789" s="70"/>
    </row>
    <row r="790" spans="1:58">
      <c r="C790" s="3" t="s">
        <v>2144</v>
      </c>
      <c r="D790" s="70" t="s">
        <v>790</v>
      </c>
      <c r="E790" s="70" t="s">
        <v>750</v>
      </c>
      <c r="F790" s="70" t="s">
        <v>813</v>
      </c>
      <c r="G790" s="70" t="s">
        <v>1037</v>
      </c>
      <c r="H790" s="70"/>
      <c r="I790" s="70"/>
      <c r="J790" s="70"/>
      <c r="K790" s="70"/>
      <c r="L790" s="70"/>
      <c r="M790" s="70"/>
      <c r="N790" s="70">
        <v>0.94199999999999995</v>
      </c>
      <c r="O790" s="70"/>
      <c r="P790" s="70"/>
      <c r="Q790" s="70">
        <v>0.4</v>
      </c>
      <c r="R790" s="70">
        <v>0.4</v>
      </c>
      <c r="S790" s="70">
        <v>0.2</v>
      </c>
      <c r="T790" s="70" t="s">
        <v>1046</v>
      </c>
      <c r="U790" t="s">
        <v>636</v>
      </c>
      <c r="V790" s="70" t="s">
        <v>569</v>
      </c>
      <c r="W790" s="70" t="s">
        <v>570</v>
      </c>
      <c r="X790" s="70" t="str">
        <f>SpaceTypesTable[[#This Row],[Ventilation Standard]]&amp;SpaceTypesTable[[#This Row],[Ventilation Primary Space Type]]&amp;SpaceTypesTable[[#This Row],[Ventilation Secondary Space Type]]</f>
        <v>ASHRAE 62.1-1999Public SpacesCorridors and utilities</v>
      </c>
      <c r="Y790" s="70">
        <f>VLOOKUP(SpaceTypesTable[[#This Row],[Lookup]],VentilationStandardsTable[],6,FALSE)</f>
        <v>0.05</v>
      </c>
      <c r="Z790" s="70">
        <f>VLOOKUP(SpaceTypesTable[[#This Row],[Lookup]],VentilationStandardsTable[],5,FALSE)</f>
        <v>0</v>
      </c>
      <c r="AA790" s="70">
        <f>VLOOKUP(SpaceTypesTable[[#This Row],[Lookup]],VentilationStandardsTable[],7,FALSE)</f>
        <v>0</v>
      </c>
      <c r="AB790" s="70">
        <v>0</v>
      </c>
      <c r="AC790" s="70"/>
      <c r="AD790" s="70" t="s">
        <v>1047</v>
      </c>
      <c r="AE790" s="70">
        <v>0.22320000000000001</v>
      </c>
      <c r="AF790" s="70" t="s">
        <v>1050</v>
      </c>
      <c r="AG790" s="70"/>
      <c r="AH790" s="70"/>
      <c r="AI790" s="70"/>
      <c r="AJ790" s="70"/>
      <c r="AK790" s="70"/>
      <c r="AL790" s="70">
        <v>0</v>
      </c>
      <c r="AM790" s="70">
        <v>0</v>
      </c>
      <c r="AN790" s="70">
        <v>0.5</v>
      </c>
      <c r="AO790" s="70">
        <v>0</v>
      </c>
      <c r="AP790" s="70" t="s">
        <v>1051</v>
      </c>
      <c r="AQ790" s="70" t="s">
        <v>2028</v>
      </c>
      <c r="AR790" s="70" t="s">
        <v>2042</v>
      </c>
      <c r="AS790" s="70"/>
      <c r="AT790" s="70"/>
      <c r="AU790" s="70"/>
      <c r="AV790" s="70"/>
      <c r="AW790" s="70"/>
      <c r="AX790" s="70"/>
      <c r="AY790" s="70"/>
      <c r="AZ790" s="70"/>
      <c r="BA790" s="70"/>
      <c r="BB790" s="70"/>
      <c r="BC790" s="70"/>
      <c r="BD790" s="70"/>
      <c r="BE790" s="70"/>
      <c r="BF790" s="70"/>
    </row>
    <row r="791" spans="1:58">
      <c r="C791" t="s">
        <v>2145</v>
      </c>
      <c r="D791" s="70" t="s">
        <v>790</v>
      </c>
      <c r="E791" s="70" t="s">
        <v>750</v>
      </c>
      <c r="F791" s="70" t="s">
        <v>813</v>
      </c>
      <c r="G791" s="70" t="s">
        <v>1037</v>
      </c>
      <c r="H791" s="70" t="s">
        <v>745</v>
      </c>
      <c r="I791" s="70" t="s">
        <v>887</v>
      </c>
      <c r="J791" s="70" t="s">
        <v>751</v>
      </c>
      <c r="K791" s="70" t="str">
        <f>SpaceTypesTable[[#This Row],[Lighting Standard]]&amp;SpaceTypesTable[[#This Row],[Lighting Primary Space Type]]&amp;SpaceTypesTable[[#This Row],[Lighting Secondary Space Type]]</f>
        <v>ASHRAE 90.1-2004Stairs-ActiveGeneral</v>
      </c>
      <c r="L791" s="70"/>
      <c r="M791" s="70"/>
      <c r="N791" s="70">
        <f>VLOOKUP(SpaceTypesTable[[#This Row],[LookupColumn]],InteriorLightingTable[],5,FALSE)</f>
        <v>0.6</v>
      </c>
      <c r="O791" s="70"/>
      <c r="P791" s="70"/>
      <c r="Q791" s="70">
        <v>0.4</v>
      </c>
      <c r="R791" s="70">
        <v>0.4</v>
      </c>
      <c r="S791" s="70">
        <v>0.2</v>
      </c>
      <c r="T791" s="70" t="s">
        <v>1046</v>
      </c>
      <c r="U791" t="s">
        <v>636</v>
      </c>
      <c r="V791" s="70" t="s">
        <v>569</v>
      </c>
      <c r="W791" s="70" t="s">
        <v>570</v>
      </c>
      <c r="X791" s="70" t="str">
        <f>SpaceTypesTable[[#This Row],[Ventilation Standard]]&amp;SpaceTypesTable[[#This Row],[Ventilation Primary Space Type]]&amp;SpaceTypesTable[[#This Row],[Ventilation Secondary Space Type]]</f>
        <v>ASHRAE 62.1-1999Public SpacesCorridors and utilities</v>
      </c>
      <c r="Y791" s="70">
        <f>VLOOKUP(SpaceTypesTable[[#This Row],[Lookup]],VentilationStandardsTable[],6,FALSE)</f>
        <v>0.05</v>
      </c>
      <c r="Z791" s="70">
        <f>VLOOKUP(SpaceTypesTable[[#This Row],[Lookup]],VentilationStandardsTable[],5,FALSE)</f>
        <v>0</v>
      </c>
      <c r="AA791" s="70">
        <f>VLOOKUP(SpaceTypesTable[[#This Row],[Lookup]],VentilationStandardsTable[],7,FALSE)</f>
        <v>0</v>
      </c>
      <c r="AB791" s="70">
        <v>0</v>
      </c>
      <c r="AC791" s="70"/>
      <c r="AD791" s="70" t="s">
        <v>1047</v>
      </c>
      <c r="AE791" s="70">
        <v>5.9499999999999997E-2</v>
      </c>
      <c r="AF791" s="70" t="s">
        <v>1050</v>
      </c>
      <c r="AG791" s="70"/>
      <c r="AH791" s="70"/>
      <c r="AI791" s="70"/>
      <c r="AJ791" s="70"/>
      <c r="AK791" s="70"/>
      <c r="AL791" s="70">
        <v>0</v>
      </c>
      <c r="AM791" s="70">
        <v>0</v>
      </c>
      <c r="AN791" s="70">
        <v>0.5</v>
      </c>
      <c r="AO791" s="70">
        <v>0</v>
      </c>
      <c r="AP791" s="70" t="s">
        <v>1051</v>
      </c>
      <c r="AQ791" s="70" t="s">
        <v>2028</v>
      </c>
      <c r="AR791" s="70" t="s">
        <v>2042</v>
      </c>
      <c r="AS791" s="70"/>
      <c r="AT791" s="70"/>
      <c r="AU791" s="70"/>
      <c r="AV791" s="70"/>
      <c r="AW791" s="70"/>
      <c r="AX791" s="70"/>
      <c r="AY791" s="70"/>
      <c r="AZ791" s="70"/>
      <c r="BA791" s="70"/>
      <c r="BB791" s="70"/>
      <c r="BC791" s="70"/>
      <c r="BD791" s="70"/>
      <c r="BE791" s="70"/>
      <c r="BF791" s="70"/>
    </row>
    <row r="792" spans="1:58">
      <c r="C792" s="3" t="s">
        <v>2146</v>
      </c>
      <c r="D792" s="70" t="s">
        <v>791</v>
      </c>
      <c r="E792" s="70" t="s">
        <v>750</v>
      </c>
      <c r="F792" s="70" t="s">
        <v>813</v>
      </c>
      <c r="G792" s="70" t="s">
        <v>1037</v>
      </c>
      <c r="H792" s="70" t="s">
        <v>987</v>
      </c>
      <c r="I792" s="70" t="s">
        <v>887</v>
      </c>
      <c r="J792" s="70" t="s">
        <v>751</v>
      </c>
      <c r="K792" s="70" t="str">
        <f>SpaceTypesTable[[#This Row],[Lighting Standard]]&amp;SpaceTypesTable[[#This Row],[Lighting Primary Space Type]]&amp;SpaceTypesTable[[#This Row],[Lighting Secondary Space Type]]</f>
        <v>ASHRAE 189.1-2009Stairs-ActiveGeneral</v>
      </c>
      <c r="L792" s="70"/>
      <c r="M792" s="70"/>
      <c r="N792" s="70">
        <f>VLOOKUP(SpaceTypesTable[[#This Row],[LookupColumn]],InteriorLightingTable[],5,FALSE)</f>
        <v>0.54</v>
      </c>
      <c r="O792" s="70"/>
      <c r="P792" s="70"/>
      <c r="Q792" s="70">
        <v>0.4</v>
      </c>
      <c r="R792" s="70">
        <v>0.4</v>
      </c>
      <c r="S792" s="70">
        <v>0.2</v>
      </c>
      <c r="T792" s="70" t="s">
        <v>1046</v>
      </c>
      <c r="U792" t="s">
        <v>636</v>
      </c>
      <c r="V792" s="70" t="s">
        <v>569</v>
      </c>
      <c r="W792" s="70" t="s">
        <v>570</v>
      </c>
      <c r="X792" s="70" t="str">
        <f>SpaceTypesTable[[#This Row],[Ventilation Standard]]&amp;SpaceTypesTable[[#This Row],[Ventilation Primary Space Type]]&amp;SpaceTypesTable[[#This Row],[Ventilation Secondary Space Type]]</f>
        <v>ASHRAE 62.1-1999Public SpacesCorridors and utilities</v>
      </c>
      <c r="Y792" s="70">
        <f>VLOOKUP(SpaceTypesTable[[#This Row],[Lookup]],VentilationStandardsTable[],6,FALSE)</f>
        <v>0.05</v>
      </c>
      <c r="Z792" s="70">
        <f>VLOOKUP(SpaceTypesTable[[#This Row],[Lookup]],VentilationStandardsTable[],5,FALSE)</f>
        <v>0</v>
      </c>
      <c r="AA792" s="70">
        <f>VLOOKUP(SpaceTypesTable[[#This Row],[Lookup]],VentilationStandardsTable[],7,FALSE)</f>
        <v>0</v>
      </c>
      <c r="AB792" s="70">
        <v>0</v>
      </c>
      <c r="AC792" s="70"/>
      <c r="AD792" s="70" t="s">
        <v>1047</v>
      </c>
      <c r="AE792" s="70">
        <v>5.9499999999999997E-2</v>
      </c>
      <c r="AF792" s="70" t="s">
        <v>1050</v>
      </c>
      <c r="AG792" s="70"/>
      <c r="AH792" s="70"/>
      <c r="AI792" s="70"/>
      <c r="AJ792" s="70"/>
      <c r="AK792" s="70"/>
      <c r="AL792" s="70">
        <v>0</v>
      </c>
      <c r="AM792" s="70">
        <v>0</v>
      </c>
      <c r="AN792" s="70">
        <v>0.5</v>
      </c>
      <c r="AO792" s="70">
        <v>0</v>
      </c>
      <c r="AP792" s="70" t="s">
        <v>1051</v>
      </c>
      <c r="AQ792" s="70" t="s">
        <v>2028</v>
      </c>
      <c r="AR792" s="70" t="s">
        <v>2042</v>
      </c>
      <c r="AS792" s="70"/>
      <c r="AT792" s="70"/>
      <c r="AU792" s="70"/>
      <c r="AV792" s="70"/>
      <c r="AW792" s="70"/>
      <c r="AX792" s="70"/>
      <c r="AY792" s="70"/>
      <c r="AZ792" s="70"/>
      <c r="BA792" s="70"/>
      <c r="BB792" s="70"/>
      <c r="BC792" s="70"/>
      <c r="BD792" s="70"/>
      <c r="BE792" s="70"/>
      <c r="BF792" s="70"/>
    </row>
    <row r="793" spans="1:58">
      <c r="C793" s="3" t="s">
        <v>2146</v>
      </c>
      <c r="D793" s="70" t="s">
        <v>792</v>
      </c>
      <c r="E793" s="70" t="s">
        <v>750</v>
      </c>
      <c r="F793" s="70" t="s">
        <v>813</v>
      </c>
      <c r="G793" s="70" t="s">
        <v>1037</v>
      </c>
      <c r="H793" s="70" t="s">
        <v>987</v>
      </c>
      <c r="I793" s="70" t="s">
        <v>887</v>
      </c>
      <c r="J793" s="70" t="s">
        <v>751</v>
      </c>
      <c r="K793" s="70" t="str">
        <f>SpaceTypesTable[[#This Row],[Lighting Standard]]&amp;SpaceTypesTable[[#This Row],[Lighting Primary Space Type]]&amp;SpaceTypesTable[[#This Row],[Lighting Secondary Space Type]]</f>
        <v>ASHRAE 189.1-2009Stairs-ActiveGeneral</v>
      </c>
      <c r="L793" s="70"/>
      <c r="M793" s="70"/>
      <c r="N793" s="70">
        <f>VLOOKUP(SpaceTypesTable[[#This Row],[LookupColumn]],InteriorLightingTable[],5,FALSE)</f>
        <v>0.54</v>
      </c>
      <c r="O793" s="70"/>
      <c r="P793" s="70"/>
      <c r="Q793" s="70">
        <v>0.4</v>
      </c>
      <c r="R793" s="70">
        <v>0.4</v>
      </c>
      <c r="S793" s="70">
        <v>0.2</v>
      </c>
      <c r="T793" s="70" t="s">
        <v>1046</v>
      </c>
      <c r="U793" t="s">
        <v>636</v>
      </c>
      <c r="V793" s="70" t="s">
        <v>569</v>
      </c>
      <c r="W793" s="70" t="s">
        <v>570</v>
      </c>
      <c r="X793" s="70" t="str">
        <f>SpaceTypesTable[[#This Row],[Ventilation Standard]]&amp;SpaceTypesTable[[#This Row],[Ventilation Primary Space Type]]&amp;SpaceTypesTable[[#This Row],[Ventilation Secondary Space Type]]</f>
        <v>ASHRAE 62.1-1999Public SpacesCorridors and utilities</v>
      </c>
      <c r="Y793" s="70">
        <f>VLOOKUP(SpaceTypesTable[[#This Row],[Lookup]],VentilationStandardsTable[],6,FALSE)</f>
        <v>0.05</v>
      </c>
      <c r="Z793" s="70">
        <f>VLOOKUP(SpaceTypesTable[[#This Row],[Lookup]],VentilationStandardsTable[],5,FALSE)</f>
        <v>0</v>
      </c>
      <c r="AA793" s="70">
        <f>VLOOKUP(SpaceTypesTable[[#This Row],[Lookup]],VentilationStandardsTable[],7,FALSE)</f>
        <v>0</v>
      </c>
      <c r="AB793" s="70">
        <v>0</v>
      </c>
      <c r="AC793" s="70"/>
      <c r="AD793" s="70" t="s">
        <v>1047</v>
      </c>
      <c r="AE793" s="70">
        <v>4.4600000000000001E-2</v>
      </c>
      <c r="AF793" s="70" t="s">
        <v>1050</v>
      </c>
      <c r="AG793" s="70"/>
      <c r="AH793" s="70"/>
      <c r="AI793" s="70"/>
      <c r="AJ793" s="70"/>
      <c r="AK793" s="70"/>
      <c r="AL793" s="70">
        <v>0</v>
      </c>
      <c r="AM793" s="70">
        <v>0</v>
      </c>
      <c r="AN793" s="70">
        <v>0.5</v>
      </c>
      <c r="AO793" s="70">
        <v>0</v>
      </c>
      <c r="AP793" s="70" t="s">
        <v>1051</v>
      </c>
      <c r="AQ793" s="70" t="s">
        <v>2028</v>
      </c>
      <c r="AR793" s="70" t="s">
        <v>2042</v>
      </c>
      <c r="AS793" s="70"/>
      <c r="AT793" s="70"/>
      <c r="AU793" s="70"/>
      <c r="AV793" s="70"/>
      <c r="AW793" s="70"/>
      <c r="AX793" s="70"/>
      <c r="AY793" s="70"/>
      <c r="AZ793" s="70"/>
      <c r="BA793" s="70"/>
      <c r="BB793" s="70"/>
      <c r="BC793" s="70"/>
      <c r="BD793" s="70"/>
      <c r="BE793" s="70"/>
      <c r="BF793" s="70"/>
    </row>
    <row r="794" spans="1:58">
      <c r="C794" s="46" t="s">
        <v>2143</v>
      </c>
      <c r="D794" s="70" t="s">
        <v>790</v>
      </c>
      <c r="E794" s="70" t="s">
        <v>750</v>
      </c>
      <c r="F794" s="70" t="s">
        <v>813</v>
      </c>
      <c r="G794" s="70" t="s">
        <v>1037</v>
      </c>
      <c r="H794" s="70"/>
      <c r="I794" s="70"/>
      <c r="J794" s="70"/>
      <c r="K794" s="70"/>
      <c r="L794" s="70"/>
      <c r="M794" s="70"/>
      <c r="N794" s="70">
        <v>1.1399999999999999</v>
      </c>
      <c r="O794" s="70"/>
      <c r="P794" s="70"/>
      <c r="Q794" s="70">
        <v>0.4</v>
      </c>
      <c r="R794" s="70">
        <v>0.4</v>
      </c>
      <c r="S794" s="70">
        <v>0.2</v>
      </c>
      <c r="T794" s="70" t="s">
        <v>1046</v>
      </c>
      <c r="U794" t="s">
        <v>636</v>
      </c>
      <c r="V794" s="70" t="s">
        <v>569</v>
      </c>
      <c r="W794" s="70" t="s">
        <v>570</v>
      </c>
      <c r="X794" s="70" t="str">
        <f>SpaceTypesTable[[#This Row],[Ventilation Standard]]&amp;SpaceTypesTable[[#This Row],[Ventilation Primary Space Type]]&amp;SpaceTypesTable[[#This Row],[Ventilation Secondary Space Type]]</f>
        <v>ASHRAE 62.1-1999Public SpacesCorridors and utilities</v>
      </c>
      <c r="Y794" s="70">
        <f>VLOOKUP(SpaceTypesTable[[#This Row],[Lookup]],VentilationStandardsTable[],6,FALSE)</f>
        <v>0.05</v>
      </c>
      <c r="Z794" s="70">
        <f>VLOOKUP(SpaceTypesTable[[#This Row],[Lookup]],VentilationStandardsTable[],5,FALSE)</f>
        <v>0</v>
      </c>
      <c r="AA794" s="70">
        <f>VLOOKUP(SpaceTypesTable[[#This Row],[Lookup]],VentilationStandardsTable[],7,FALSE)</f>
        <v>0</v>
      </c>
      <c r="AB794" s="70">
        <v>0</v>
      </c>
      <c r="AC794" s="70"/>
      <c r="AD794" s="70" t="s">
        <v>1047</v>
      </c>
      <c r="AE794" s="70">
        <v>0.22320000000000001</v>
      </c>
      <c r="AF794" s="70" t="s">
        <v>1050</v>
      </c>
      <c r="AG794" s="70"/>
      <c r="AH794" s="70"/>
      <c r="AI794" s="70"/>
      <c r="AJ794" s="70"/>
      <c r="AK794" s="70"/>
      <c r="AL794" s="70">
        <v>0</v>
      </c>
      <c r="AM794" s="70">
        <v>0</v>
      </c>
      <c r="AN794" s="70">
        <v>0.5</v>
      </c>
      <c r="AO794" s="70">
        <v>0</v>
      </c>
      <c r="AP794" s="70" t="s">
        <v>1051</v>
      </c>
      <c r="AQ794" s="70" t="s">
        <v>2028</v>
      </c>
      <c r="AR794" s="70" t="s">
        <v>2042</v>
      </c>
      <c r="AS794" s="70"/>
      <c r="AT794" s="70"/>
      <c r="AU794" s="70"/>
      <c r="AV794" s="70"/>
      <c r="AW794" s="70"/>
      <c r="AX794" s="70"/>
      <c r="AY794" s="70"/>
      <c r="AZ794" s="70"/>
      <c r="BA794" s="70"/>
      <c r="BB794" s="70"/>
      <c r="BC794" s="70"/>
      <c r="BD794" s="70"/>
      <c r="BE794" s="70"/>
      <c r="BF794" s="70"/>
    </row>
    <row r="795" spans="1:58">
      <c r="C795" t="s">
        <v>2147</v>
      </c>
      <c r="D795" s="70" t="s">
        <v>790</v>
      </c>
      <c r="E795" s="70" t="s">
        <v>750</v>
      </c>
      <c r="F795" s="70" t="s">
        <v>813</v>
      </c>
      <c r="G795" s="70" t="s">
        <v>1037</v>
      </c>
      <c r="H795" s="70" t="s">
        <v>746</v>
      </c>
      <c r="I795" s="70" t="s">
        <v>887</v>
      </c>
      <c r="J795" s="70" t="s">
        <v>751</v>
      </c>
      <c r="K795" s="70" t="str">
        <f>SpaceTypesTable[[#This Row],[Lighting Standard]]&amp;SpaceTypesTable[[#This Row],[Lighting Primary Space Type]]&amp;SpaceTypesTable[[#This Row],[Lighting Secondary Space Type]]</f>
        <v>ASHRAE 90.1-2007Stairs-ActiveGeneral</v>
      </c>
      <c r="L795" s="70"/>
      <c r="M795" s="70"/>
      <c r="N795" s="70">
        <f>VLOOKUP(SpaceTypesTable[[#This Row],[LookupColumn]],InteriorLightingTable[],5,FALSE)</f>
        <v>0.6</v>
      </c>
      <c r="O795" s="70"/>
      <c r="P795" s="70"/>
      <c r="Q795" s="70">
        <v>0.4</v>
      </c>
      <c r="R795" s="70">
        <v>0.4</v>
      </c>
      <c r="S795" s="70">
        <v>0.2</v>
      </c>
      <c r="T795" s="70" t="s">
        <v>1046</v>
      </c>
      <c r="U795" t="s">
        <v>637</v>
      </c>
      <c r="V795" s="70" t="s">
        <v>751</v>
      </c>
      <c r="W795" s="70" t="s">
        <v>624</v>
      </c>
      <c r="X795" s="70" t="str">
        <f>SpaceTypesTable[[#This Row],[Ventilation Standard]]&amp;SpaceTypesTable[[#This Row],[Ventilation Primary Space Type]]&amp;SpaceTypesTable[[#This Row],[Ventilation Secondary Space Type]]</f>
        <v>ASHRAE 62.1-2004GeneralCorridors</v>
      </c>
      <c r="Y795" s="70">
        <f>VLOOKUP(SpaceTypesTable[[#This Row],[Lookup]],VentilationStandardsTable[],6,FALSE)</f>
        <v>0.06</v>
      </c>
      <c r="Z795" s="70">
        <f>VLOOKUP(SpaceTypesTable[[#This Row],[Lookup]],VentilationStandardsTable[],5,FALSE)</f>
        <v>0</v>
      </c>
      <c r="AA795" s="70">
        <f>VLOOKUP(SpaceTypesTable[[#This Row],[Lookup]],VentilationStandardsTable[],7,FALSE)</f>
        <v>0</v>
      </c>
      <c r="AB795" s="70">
        <v>0</v>
      </c>
      <c r="AC795" s="70" t="s">
        <v>1983</v>
      </c>
      <c r="AD795" s="70" t="s">
        <v>1986</v>
      </c>
      <c r="AE795" s="70">
        <v>4.4600000000000001E-2</v>
      </c>
      <c r="AF795" s="70" t="s">
        <v>2003</v>
      </c>
      <c r="AG795" s="70"/>
      <c r="AH795" s="70"/>
      <c r="AI795" s="70"/>
      <c r="AJ795" s="70"/>
      <c r="AK795" s="70"/>
      <c r="AL795" s="70">
        <v>0</v>
      </c>
      <c r="AM795" s="70">
        <v>0</v>
      </c>
      <c r="AN795" s="70">
        <v>0.5</v>
      </c>
      <c r="AO795" s="70">
        <v>0</v>
      </c>
      <c r="AP795" s="70" t="s">
        <v>2061</v>
      </c>
      <c r="AQ795" s="70" t="s">
        <v>2028</v>
      </c>
      <c r="AR795" s="70" t="s">
        <v>2042</v>
      </c>
      <c r="AS795" s="70"/>
      <c r="AT795" s="70"/>
      <c r="AU795" s="70"/>
      <c r="AV795" s="70"/>
      <c r="AW795" s="70"/>
      <c r="AX795" s="70"/>
      <c r="AY795" s="70"/>
      <c r="AZ795" s="70"/>
      <c r="BA795" s="70"/>
      <c r="BB795" s="70"/>
      <c r="BC795" s="70"/>
      <c r="BD795" s="70"/>
      <c r="BE795" s="70"/>
      <c r="BF795" s="70"/>
    </row>
    <row r="796" spans="1:58">
      <c r="A796" t="s">
        <v>528</v>
      </c>
      <c r="B796">
        <v>19</v>
      </c>
      <c r="C796" t="s">
        <v>2144</v>
      </c>
      <c r="D796" s="70" t="s">
        <v>790</v>
      </c>
      <c r="E796" s="70" t="s">
        <v>793</v>
      </c>
      <c r="F796" s="70" t="s">
        <v>813</v>
      </c>
      <c r="G796" s="70" t="s">
        <v>1037</v>
      </c>
      <c r="H796" s="70"/>
      <c r="I796" s="70"/>
      <c r="J796" s="70"/>
      <c r="K796" s="70" t="str">
        <f>SpaceTypesTable[[#This Row],[Lighting Standard]]&amp;SpaceTypesTable[[#This Row],[Lighting Primary Space Type]]&amp;SpaceTypesTable[[#This Row],[Lighting Secondary Space Type]]</f>
        <v/>
      </c>
      <c r="L796" s="70"/>
      <c r="M796" s="70"/>
      <c r="N796" s="70">
        <v>0.80000000000000016</v>
      </c>
      <c r="O796" s="70"/>
      <c r="P796" s="70"/>
      <c r="Q796" s="70">
        <v>0</v>
      </c>
      <c r="R796" s="70">
        <v>0.7</v>
      </c>
      <c r="S796" s="70">
        <v>0.2</v>
      </c>
      <c r="T796" s="70" t="s">
        <v>1946</v>
      </c>
      <c r="U796" t="s">
        <v>636</v>
      </c>
      <c r="V796" s="70" t="s">
        <v>569</v>
      </c>
      <c r="W796" s="70" t="s">
        <v>570</v>
      </c>
      <c r="X796" s="70" t="str">
        <f>SpaceTypesTable[[#This Row],[Ventilation Standard]]&amp;SpaceTypesTable[[#This Row],[Ventilation Primary Space Type]]&amp;SpaceTypesTable[[#This Row],[Ventilation Secondary Space Type]]</f>
        <v>ASHRAE 62.1-1999Public SpacesCorridors and utilities</v>
      </c>
      <c r="Y796" s="70">
        <f>VLOOKUP(SpaceTypesTable[[#This Row],[Lookup]],VentilationStandardsTable[],6,FALSE)</f>
        <v>0.05</v>
      </c>
      <c r="Z796" s="70">
        <f>VLOOKUP(SpaceTypesTable[[#This Row],[Lookup]],VentilationStandardsTable[],5,FALSE)</f>
        <v>0</v>
      </c>
      <c r="AA796" s="70">
        <f>VLOOKUP(SpaceTypesTable[[#This Row],[Lookup]],VentilationStandardsTable[],7,FALSE)</f>
        <v>0</v>
      </c>
      <c r="AB796" s="70">
        <v>0</v>
      </c>
      <c r="AC796" s="70" t="s">
        <v>1981</v>
      </c>
      <c r="AD796" s="70" t="s">
        <v>1988</v>
      </c>
      <c r="AE796" s="70">
        <v>0.22320000000000001</v>
      </c>
      <c r="AF796" s="70" t="s">
        <v>2006</v>
      </c>
      <c r="AG796" s="70"/>
      <c r="AH796" s="70" t="s">
        <v>997</v>
      </c>
      <c r="AI796" s="70" t="s">
        <v>997</v>
      </c>
      <c r="AJ796" s="70" t="s">
        <v>997</v>
      </c>
      <c r="AK796" s="70"/>
      <c r="AL796" s="70">
        <v>0</v>
      </c>
      <c r="AM796" s="70">
        <v>0</v>
      </c>
      <c r="AN796" s="70">
        <v>0.5</v>
      </c>
      <c r="AO796" s="70">
        <v>0</v>
      </c>
      <c r="AP796" s="70" t="s">
        <v>1925</v>
      </c>
      <c r="AQ796" s="70" t="s">
        <v>2031</v>
      </c>
      <c r="AR796" s="70" t="s">
        <v>2045</v>
      </c>
      <c r="AS796" s="70"/>
      <c r="AT796" s="70"/>
      <c r="AU796" s="70" t="str">
        <f>IF(SpaceTypesTable[[#This Row],[Peak Flow Rate (gal/h)]]=0,"",SpaceTypesTable[[#This Row],[Peak Flow Rate (gal/h)]]/SpaceTypesTable[[#This Row],[area (ft^2)]])</f>
        <v/>
      </c>
      <c r="AV796" s="70"/>
      <c r="AW796" s="70"/>
      <c r="AX796" s="70"/>
      <c r="AY796" s="70"/>
      <c r="AZ796" s="70"/>
      <c r="BA796" s="70"/>
      <c r="BB796" s="70"/>
      <c r="BC796" s="70"/>
      <c r="BD796" s="70"/>
      <c r="BE796" s="70" t="str">
        <f t="shared" ref="BE796:BE807" si="72">IF(ISBLANK(BD796),"",BD796/(BA796/AZ796))</f>
        <v/>
      </c>
      <c r="BF796" s="70"/>
    </row>
    <row r="797" spans="1:58">
      <c r="A797" t="s">
        <v>98</v>
      </c>
      <c r="B797">
        <v>537</v>
      </c>
      <c r="C797" t="s">
        <v>2145</v>
      </c>
      <c r="D797" s="70" t="s">
        <v>790</v>
      </c>
      <c r="E797" s="70" t="s">
        <v>793</v>
      </c>
      <c r="F797" s="70" t="s">
        <v>813</v>
      </c>
      <c r="G797" s="70" t="s">
        <v>1037</v>
      </c>
      <c r="H797" s="70" t="s">
        <v>745</v>
      </c>
      <c r="I797" s="70" t="s">
        <v>887</v>
      </c>
      <c r="J797" s="70" t="s">
        <v>751</v>
      </c>
      <c r="K797" s="70" t="str">
        <f>SpaceTypesTable[[#This Row],[Lighting Standard]]&amp;SpaceTypesTable[[#This Row],[Lighting Primary Space Type]]&amp;SpaceTypesTable[[#This Row],[Lighting Secondary Space Type]]</f>
        <v>ASHRAE 90.1-2004Stairs-ActiveGeneral</v>
      </c>
      <c r="L797" s="70"/>
      <c r="M797" s="70"/>
      <c r="N797" s="70">
        <f>VLOOKUP(SpaceTypesTable[[#This Row],[LookupColumn]],InteriorLightingTable[],5,FALSE)</f>
        <v>0.6</v>
      </c>
      <c r="O797" s="70"/>
      <c r="P797" s="70"/>
      <c r="Q797" s="70">
        <v>0</v>
      </c>
      <c r="R797" s="70">
        <v>0.7</v>
      </c>
      <c r="S797" s="70">
        <v>0.2</v>
      </c>
      <c r="T797" s="70" t="s">
        <v>1946</v>
      </c>
      <c r="U797" t="s">
        <v>636</v>
      </c>
      <c r="V797" s="70" t="s">
        <v>569</v>
      </c>
      <c r="W797" s="70" t="s">
        <v>570</v>
      </c>
      <c r="X797" s="70" t="str">
        <f>SpaceTypesTable[[#This Row],[Ventilation Standard]]&amp;SpaceTypesTable[[#This Row],[Ventilation Primary Space Type]]&amp;SpaceTypesTable[[#This Row],[Ventilation Secondary Space Type]]</f>
        <v>ASHRAE 62.1-1999Public SpacesCorridors and utilities</v>
      </c>
      <c r="Y797" s="70">
        <f>VLOOKUP(SpaceTypesTable[[#This Row],[Lookup]],VentilationStandardsTable[],6,FALSE)</f>
        <v>0.05</v>
      </c>
      <c r="Z797" s="70">
        <f>VLOOKUP(SpaceTypesTable[[#This Row],[Lookup]],VentilationStandardsTable[],5,FALSE)</f>
        <v>0</v>
      </c>
      <c r="AA797" s="70">
        <f>VLOOKUP(SpaceTypesTable[[#This Row],[Lookup]],VentilationStandardsTable[],7,FALSE)</f>
        <v>0</v>
      </c>
      <c r="AB797" s="70">
        <v>0</v>
      </c>
      <c r="AC797" s="70" t="s">
        <v>1981</v>
      </c>
      <c r="AD797" s="70" t="s">
        <v>1988</v>
      </c>
      <c r="AE797" s="70">
        <v>5.9499999999999997E-2</v>
      </c>
      <c r="AF797" s="70" t="s">
        <v>2006</v>
      </c>
      <c r="AG797" s="70"/>
      <c r="AH797" s="70" t="s">
        <v>997</v>
      </c>
      <c r="AI797" s="70" t="s">
        <v>997</v>
      </c>
      <c r="AJ797" s="70" t="s">
        <v>997</v>
      </c>
      <c r="AK797" s="70"/>
      <c r="AL797" s="70">
        <v>0</v>
      </c>
      <c r="AM797" s="70">
        <v>0</v>
      </c>
      <c r="AN797" s="70">
        <v>0.5</v>
      </c>
      <c r="AO797" s="70">
        <v>0</v>
      </c>
      <c r="AP797" s="70" t="s">
        <v>1925</v>
      </c>
      <c r="AQ797" s="70" t="s">
        <v>2031</v>
      </c>
      <c r="AR797" s="70" t="s">
        <v>2045</v>
      </c>
      <c r="AS797" s="70"/>
      <c r="AT797" s="70"/>
      <c r="AU797" s="70" t="str">
        <f>IF(SpaceTypesTable[[#This Row],[Peak Flow Rate (gal/h)]]=0,"",SpaceTypesTable[[#This Row],[Peak Flow Rate (gal/h)]]/SpaceTypesTable[[#This Row],[area (ft^2)]])</f>
        <v/>
      </c>
      <c r="AV797" s="70"/>
      <c r="AW797" s="70"/>
      <c r="AX797" s="70"/>
      <c r="AY797" s="70"/>
      <c r="AZ797" s="70"/>
      <c r="BA797" s="70"/>
      <c r="BB797" s="70"/>
      <c r="BC797" s="70"/>
      <c r="BD797" s="70"/>
      <c r="BE797" s="70" t="str">
        <f t="shared" si="72"/>
        <v/>
      </c>
      <c r="BF797" s="70"/>
    </row>
    <row r="798" spans="1:58">
      <c r="A798" t="s">
        <v>120</v>
      </c>
      <c r="B798">
        <v>467</v>
      </c>
      <c r="C798" t="s">
        <v>2146</v>
      </c>
      <c r="D798" s="70" t="s">
        <v>791</v>
      </c>
      <c r="E798" s="70" t="s">
        <v>793</v>
      </c>
      <c r="F798" s="70" t="s">
        <v>813</v>
      </c>
      <c r="G798" s="70" t="s">
        <v>1037</v>
      </c>
      <c r="H798" s="70" t="s">
        <v>987</v>
      </c>
      <c r="I798" s="70" t="s">
        <v>887</v>
      </c>
      <c r="J798" s="70" t="s">
        <v>751</v>
      </c>
      <c r="K798" s="70" t="str">
        <f>SpaceTypesTable[[#This Row],[Lighting Standard]]&amp;SpaceTypesTable[[#This Row],[Lighting Primary Space Type]]&amp;SpaceTypesTable[[#This Row],[Lighting Secondary Space Type]]</f>
        <v>ASHRAE 189.1-2009Stairs-ActiveGeneral</v>
      </c>
      <c r="L798" s="70"/>
      <c r="M798" s="70"/>
      <c r="N798" s="70">
        <f>VLOOKUP(SpaceTypesTable[[#This Row],[LookupColumn]],InteriorLightingTable[],5,FALSE)</f>
        <v>0.54</v>
      </c>
      <c r="O798" s="70"/>
      <c r="P798" s="70"/>
      <c r="Q798" s="70">
        <v>0</v>
      </c>
      <c r="R798" s="70">
        <v>0.7</v>
      </c>
      <c r="S798" s="70">
        <v>0.2</v>
      </c>
      <c r="T798" s="70" t="s">
        <v>1946</v>
      </c>
      <c r="U798" t="s">
        <v>636</v>
      </c>
      <c r="V798" s="70" t="s">
        <v>569</v>
      </c>
      <c r="W798" s="70" t="s">
        <v>570</v>
      </c>
      <c r="X798" s="70" t="str">
        <f>SpaceTypesTable[[#This Row],[Ventilation Standard]]&amp;SpaceTypesTable[[#This Row],[Ventilation Primary Space Type]]&amp;SpaceTypesTable[[#This Row],[Ventilation Secondary Space Type]]</f>
        <v>ASHRAE 62.1-1999Public SpacesCorridors and utilities</v>
      </c>
      <c r="Y798" s="70">
        <f>VLOOKUP(SpaceTypesTable[[#This Row],[Lookup]],VentilationStandardsTable[],6,FALSE)</f>
        <v>0.05</v>
      </c>
      <c r="Z798" s="70">
        <f>VLOOKUP(SpaceTypesTable[[#This Row],[Lookup]],VentilationStandardsTable[],5,FALSE)</f>
        <v>0</v>
      </c>
      <c r="AA798" s="70">
        <f>VLOOKUP(SpaceTypesTable[[#This Row],[Lookup]],VentilationStandardsTable[],7,FALSE)</f>
        <v>0</v>
      </c>
      <c r="AB798" s="70">
        <v>0</v>
      </c>
      <c r="AC798" s="70" t="s">
        <v>1981</v>
      </c>
      <c r="AD798" s="70" t="s">
        <v>1988</v>
      </c>
      <c r="AE798" s="70">
        <v>5.9499999999999997E-2</v>
      </c>
      <c r="AF798" s="70" t="s">
        <v>2006</v>
      </c>
      <c r="AG798" s="70"/>
      <c r="AH798" s="70" t="s">
        <v>997</v>
      </c>
      <c r="AI798" s="70" t="s">
        <v>997</v>
      </c>
      <c r="AJ798" s="70" t="s">
        <v>997</v>
      </c>
      <c r="AK798" s="70"/>
      <c r="AL798" s="70">
        <v>0</v>
      </c>
      <c r="AM798" s="70">
        <v>0</v>
      </c>
      <c r="AN798" s="70">
        <v>0.5</v>
      </c>
      <c r="AO798" s="70">
        <v>0</v>
      </c>
      <c r="AP798" s="70" t="s">
        <v>1925</v>
      </c>
      <c r="AQ798" s="70" t="s">
        <v>2031</v>
      </c>
      <c r="AR798" s="70" t="s">
        <v>2045</v>
      </c>
      <c r="AS798" s="70"/>
      <c r="AT798" s="70"/>
      <c r="AU798" s="70" t="str">
        <f>IF(SpaceTypesTable[[#This Row],[Peak Flow Rate (gal/h)]]=0,"",SpaceTypesTable[[#This Row],[Peak Flow Rate (gal/h)]]/SpaceTypesTable[[#This Row],[area (ft^2)]])</f>
        <v/>
      </c>
      <c r="AV798" s="70"/>
      <c r="AW798" s="70"/>
      <c r="AX798" s="70"/>
      <c r="AY798" s="70"/>
      <c r="AZ798" s="70"/>
      <c r="BA798" s="70"/>
      <c r="BB798" s="70"/>
      <c r="BC798" s="70"/>
      <c r="BD798" s="70"/>
      <c r="BE798" s="70" t="str">
        <f t="shared" si="72"/>
        <v/>
      </c>
      <c r="BF798" s="70"/>
    </row>
    <row r="799" spans="1:58">
      <c r="A799" t="s">
        <v>78</v>
      </c>
      <c r="B799">
        <v>422</v>
      </c>
      <c r="C799" t="s">
        <v>2146</v>
      </c>
      <c r="D799" s="70" t="s">
        <v>792</v>
      </c>
      <c r="E799" s="70" t="s">
        <v>793</v>
      </c>
      <c r="F799" s="70" t="s">
        <v>813</v>
      </c>
      <c r="G799" s="70" t="s">
        <v>1037</v>
      </c>
      <c r="H799" s="70" t="s">
        <v>987</v>
      </c>
      <c r="I799" s="70" t="s">
        <v>887</v>
      </c>
      <c r="J799" s="70" t="s">
        <v>751</v>
      </c>
      <c r="K799" s="70" t="str">
        <f>SpaceTypesTable[[#This Row],[Lighting Standard]]&amp;SpaceTypesTable[[#This Row],[Lighting Primary Space Type]]&amp;SpaceTypesTable[[#This Row],[Lighting Secondary Space Type]]</f>
        <v>ASHRAE 189.1-2009Stairs-ActiveGeneral</v>
      </c>
      <c r="L799" s="70"/>
      <c r="M799" s="70"/>
      <c r="N799" s="70">
        <f>VLOOKUP(SpaceTypesTable[[#This Row],[LookupColumn]],InteriorLightingTable[],5,FALSE)</f>
        <v>0.54</v>
      </c>
      <c r="O799" s="70"/>
      <c r="P799" s="70"/>
      <c r="Q799" s="70">
        <v>0</v>
      </c>
      <c r="R799" s="70">
        <v>0.7</v>
      </c>
      <c r="S799" s="70">
        <v>0.2</v>
      </c>
      <c r="T799" s="70" t="s">
        <v>1946</v>
      </c>
      <c r="U799" t="s">
        <v>636</v>
      </c>
      <c r="V799" s="70" t="s">
        <v>569</v>
      </c>
      <c r="W799" s="70" t="s">
        <v>570</v>
      </c>
      <c r="X799" s="70" t="str">
        <f>SpaceTypesTable[[#This Row],[Ventilation Standard]]&amp;SpaceTypesTable[[#This Row],[Ventilation Primary Space Type]]&amp;SpaceTypesTable[[#This Row],[Ventilation Secondary Space Type]]</f>
        <v>ASHRAE 62.1-1999Public SpacesCorridors and utilities</v>
      </c>
      <c r="Y799" s="70">
        <f>VLOOKUP(SpaceTypesTable[[#This Row],[Lookup]],VentilationStandardsTable[],6,FALSE)</f>
        <v>0.05</v>
      </c>
      <c r="Z799" s="70">
        <f>VLOOKUP(SpaceTypesTable[[#This Row],[Lookup]],VentilationStandardsTable[],5,FALSE)</f>
        <v>0</v>
      </c>
      <c r="AA799" s="70">
        <f>VLOOKUP(SpaceTypesTable[[#This Row],[Lookup]],VentilationStandardsTable[],7,FALSE)</f>
        <v>0</v>
      </c>
      <c r="AB799" s="70">
        <v>0</v>
      </c>
      <c r="AC799" s="70" t="s">
        <v>1981</v>
      </c>
      <c r="AD799" s="70" t="s">
        <v>1988</v>
      </c>
      <c r="AE799" s="70">
        <v>4.4600000000000001E-2</v>
      </c>
      <c r="AF799" s="70" t="s">
        <v>2006</v>
      </c>
      <c r="AG799" s="70"/>
      <c r="AH799" s="70" t="s">
        <v>997</v>
      </c>
      <c r="AI799" s="70" t="s">
        <v>997</v>
      </c>
      <c r="AJ799" s="70" t="s">
        <v>997</v>
      </c>
      <c r="AK799" s="70"/>
      <c r="AL799" s="70">
        <v>0</v>
      </c>
      <c r="AM799" s="70">
        <v>0</v>
      </c>
      <c r="AN799" s="70">
        <v>0.5</v>
      </c>
      <c r="AO799" s="70">
        <v>0</v>
      </c>
      <c r="AP799" s="70" t="s">
        <v>1925</v>
      </c>
      <c r="AQ799" s="70" t="s">
        <v>2031</v>
      </c>
      <c r="AR799" s="70" t="s">
        <v>2045</v>
      </c>
      <c r="AS799" s="70"/>
      <c r="AT799" s="70"/>
      <c r="AU799" s="70" t="str">
        <f>IF(SpaceTypesTable[[#This Row],[Peak Flow Rate (gal/h)]]=0,"",SpaceTypesTable[[#This Row],[Peak Flow Rate (gal/h)]]/SpaceTypesTable[[#This Row],[area (ft^2)]])</f>
        <v/>
      </c>
      <c r="AV799" s="70"/>
      <c r="AW799" s="70"/>
      <c r="AX799" s="70"/>
      <c r="AY799" s="70"/>
      <c r="AZ799" s="70"/>
      <c r="BA799" s="70"/>
      <c r="BB799" s="70"/>
      <c r="BC799" s="70"/>
      <c r="BD799" s="70"/>
      <c r="BE799" s="70" t="str">
        <f t="shared" si="72"/>
        <v/>
      </c>
      <c r="BF799" s="70"/>
    </row>
    <row r="800" spans="1:58">
      <c r="A800" t="s">
        <v>238</v>
      </c>
      <c r="B800">
        <v>131</v>
      </c>
      <c r="C800" t="s">
        <v>2143</v>
      </c>
      <c r="D800" s="70" t="s">
        <v>790</v>
      </c>
      <c r="E800" s="70" t="s">
        <v>793</v>
      </c>
      <c r="F800" s="70" t="s">
        <v>813</v>
      </c>
      <c r="G800" s="70" t="s">
        <v>1037</v>
      </c>
      <c r="H800" s="70"/>
      <c r="I800" s="70"/>
      <c r="J800" s="70"/>
      <c r="K800" s="70" t="str">
        <f>SpaceTypesTable[[#This Row],[Lighting Standard]]&amp;SpaceTypesTable[[#This Row],[Lighting Primary Space Type]]&amp;SpaceTypesTable[[#This Row],[Lighting Secondary Space Type]]</f>
        <v/>
      </c>
      <c r="L800" s="70"/>
      <c r="M800" s="70"/>
      <c r="N800" s="70">
        <v>0.80000000000000016</v>
      </c>
      <c r="O800" s="70"/>
      <c r="P800" s="70"/>
      <c r="Q800" s="70">
        <v>0</v>
      </c>
      <c r="R800" s="70">
        <v>0.7</v>
      </c>
      <c r="S800" s="70">
        <v>0.2</v>
      </c>
      <c r="T800" s="70" t="s">
        <v>1946</v>
      </c>
      <c r="U800" t="s">
        <v>636</v>
      </c>
      <c r="V800" s="70" t="s">
        <v>569</v>
      </c>
      <c r="W800" s="70" t="s">
        <v>570</v>
      </c>
      <c r="X800" s="70" t="str">
        <f>SpaceTypesTable[[#This Row],[Ventilation Standard]]&amp;SpaceTypesTable[[#This Row],[Ventilation Primary Space Type]]&amp;SpaceTypesTable[[#This Row],[Ventilation Secondary Space Type]]</f>
        <v>ASHRAE 62.1-1999Public SpacesCorridors and utilities</v>
      </c>
      <c r="Y800" s="70">
        <f>VLOOKUP(SpaceTypesTable[[#This Row],[Lookup]],VentilationStandardsTable[],6,FALSE)</f>
        <v>0.05</v>
      </c>
      <c r="Z800" s="70">
        <f>VLOOKUP(SpaceTypesTable[[#This Row],[Lookup]],VentilationStandardsTable[],5,FALSE)</f>
        <v>0</v>
      </c>
      <c r="AA800" s="70">
        <f>VLOOKUP(SpaceTypesTable[[#This Row],[Lookup]],VentilationStandardsTable[],7,FALSE)</f>
        <v>0</v>
      </c>
      <c r="AB800" s="70">
        <v>0</v>
      </c>
      <c r="AC800" s="70" t="s">
        <v>1981</v>
      </c>
      <c r="AD800" s="70" t="s">
        <v>1988</v>
      </c>
      <c r="AE800" s="70">
        <v>0.22320000000000001</v>
      </c>
      <c r="AF800" s="70" t="s">
        <v>2006</v>
      </c>
      <c r="AG800" s="70"/>
      <c r="AH800" s="70" t="s">
        <v>997</v>
      </c>
      <c r="AI800" s="70" t="s">
        <v>997</v>
      </c>
      <c r="AJ800" s="70" t="s">
        <v>997</v>
      </c>
      <c r="AK800" s="70"/>
      <c r="AL800" s="70">
        <v>0</v>
      </c>
      <c r="AM800" s="70">
        <v>0</v>
      </c>
      <c r="AN800" s="70">
        <v>0.5</v>
      </c>
      <c r="AO800" s="70">
        <v>0</v>
      </c>
      <c r="AP800" s="70" t="s">
        <v>1925</v>
      </c>
      <c r="AQ800" s="70" t="s">
        <v>2031</v>
      </c>
      <c r="AR800" s="70" t="s">
        <v>2045</v>
      </c>
      <c r="AS800" s="70"/>
      <c r="AT800" s="70"/>
      <c r="AU800" s="70" t="str">
        <f>IF(SpaceTypesTable[[#This Row],[Peak Flow Rate (gal/h)]]=0,"",SpaceTypesTable[[#This Row],[Peak Flow Rate (gal/h)]]/SpaceTypesTable[[#This Row],[area (ft^2)]])</f>
        <v/>
      </c>
      <c r="AV800" s="70"/>
      <c r="AW800" s="70"/>
      <c r="AX800" s="70"/>
      <c r="AY800" s="70"/>
      <c r="AZ800" s="70"/>
      <c r="BA800" s="70"/>
      <c r="BB800" s="70"/>
      <c r="BC800" s="70"/>
      <c r="BD800" s="70"/>
      <c r="BE800" s="70" t="str">
        <f t="shared" si="72"/>
        <v/>
      </c>
      <c r="BF800" s="70"/>
    </row>
    <row r="801" spans="1:58">
      <c r="C801" t="s">
        <v>2147</v>
      </c>
      <c r="D801" s="70" t="s">
        <v>790</v>
      </c>
      <c r="E801" s="70" t="s">
        <v>793</v>
      </c>
      <c r="F801" s="70" t="s">
        <v>813</v>
      </c>
      <c r="G801" s="70" t="s">
        <v>1037</v>
      </c>
      <c r="H801" s="70" t="s">
        <v>746</v>
      </c>
      <c r="I801" s="70" t="s">
        <v>887</v>
      </c>
      <c r="J801" s="70" t="s">
        <v>751</v>
      </c>
      <c r="K801" s="70" t="str">
        <f>SpaceTypesTable[[#This Row],[Lighting Standard]]&amp;SpaceTypesTable[[#This Row],[Lighting Primary Space Type]]&amp;SpaceTypesTable[[#This Row],[Lighting Secondary Space Type]]</f>
        <v>ASHRAE 90.1-2007Stairs-ActiveGeneral</v>
      </c>
      <c r="L801" s="70"/>
      <c r="M801" s="70"/>
      <c r="N801" s="70">
        <f>VLOOKUP(SpaceTypesTable[[#This Row],[LookupColumn]],InteriorLightingTable[],5,FALSE)</f>
        <v>0.6</v>
      </c>
      <c r="O801" s="70"/>
      <c r="P801" s="70"/>
      <c r="Q801" s="70">
        <v>0</v>
      </c>
      <c r="R801" s="70">
        <v>0.7</v>
      </c>
      <c r="S801" s="70">
        <v>0.2</v>
      </c>
      <c r="T801" s="70" t="s">
        <v>1946</v>
      </c>
      <c r="U801" t="s">
        <v>637</v>
      </c>
      <c r="V801" s="70" t="s">
        <v>751</v>
      </c>
      <c r="W801" s="70" t="s">
        <v>624</v>
      </c>
      <c r="X801" s="70" t="str">
        <f>SpaceTypesTable[[#This Row],[Ventilation Standard]]&amp;SpaceTypesTable[[#This Row],[Ventilation Primary Space Type]]&amp;SpaceTypesTable[[#This Row],[Ventilation Secondary Space Type]]</f>
        <v>ASHRAE 62.1-2004GeneralCorridors</v>
      </c>
      <c r="Y801" s="70">
        <f>VLOOKUP(SpaceTypesTable[[#This Row],[Lookup]],VentilationStandardsTable[],6,FALSE)</f>
        <v>0.06</v>
      </c>
      <c r="Z801" s="70">
        <f>VLOOKUP(SpaceTypesTable[[#This Row],[Lookup]],VentilationStandardsTable[],5,FALSE)</f>
        <v>0</v>
      </c>
      <c r="AA801" s="70">
        <f>VLOOKUP(SpaceTypesTable[[#This Row],[Lookup]],VentilationStandardsTable[],7,FALSE)</f>
        <v>0</v>
      </c>
      <c r="AB801" s="70">
        <v>0</v>
      </c>
      <c r="AC801" s="70" t="s">
        <v>1981</v>
      </c>
      <c r="AD801" s="70" t="s">
        <v>1988</v>
      </c>
      <c r="AE801" s="70">
        <v>4.4600000000000001E-2</v>
      </c>
      <c r="AF801" s="70" t="s">
        <v>2006</v>
      </c>
      <c r="AG801" s="70"/>
      <c r="AH801" s="70" t="s">
        <v>997</v>
      </c>
      <c r="AI801" s="70" t="s">
        <v>997</v>
      </c>
      <c r="AJ801" s="70" t="s">
        <v>997</v>
      </c>
      <c r="AK801" s="70"/>
      <c r="AL801" s="70">
        <v>0</v>
      </c>
      <c r="AM801" s="70">
        <v>0</v>
      </c>
      <c r="AN801" s="70">
        <v>0.5</v>
      </c>
      <c r="AO801" s="70">
        <v>0</v>
      </c>
      <c r="AP801" s="70" t="s">
        <v>1925</v>
      </c>
      <c r="AQ801" s="70" t="s">
        <v>2031</v>
      </c>
      <c r="AR801" s="70" t="s">
        <v>2045</v>
      </c>
      <c r="AS801" s="70"/>
      <c r="AT801" s="70"/>
      <c r="AU801" s="70" t="str">
        <f>IF(SpaceTypesTable[[#This Row],[Peak Flow Rate (gal/h)]]=0,"",SpaceTypesTable[[#This Row],[Peak Flow Rate (gal/h)]]/SpaceTypesTable[[#This Row],[area (ft^2)]])</f>
        <v/>
      </c>
      <c r="AV801" s="70"/>
      <c r="AW801" s="70"/>
      <c r="AX801" s="70"/>
      <c r="AY801" s="70"/>
      <c r="AZ801" s="70"/>
      <c r="BA801" s="70"/>
      <c r="BB801" s="70"/>
      <c r="BC801" s="70"/>
      <c r="BD801" s="70"/>
      <c r="BE801" s="70" t="str">
        <f t="shared" si="72"/>
        <v/>
      </c>
      <c r="BF801" s="70"/>
    </row>
    <row r="802" spans="1:58">
      <c r="A802" t="s">
        <v>179</v>
      </c>
      <c r="B802">
        <v>61</v>
      </c>
      <c r="C802" t="s">
        <v>2144</v>
      </c>
      <c r="D802" s="70" t="s">
        <v>790</v>
      </c>
      <c r="E802" s="70" t="s">
        <v>794</v>
      </c>
      <c r="F802" s="70" t="s">
        <v>813</v>
      </c>
      <c r="G802" s="70" t="s">
        <v>1037</v>
      </c>
      <c r="H802" s="70"/>
      <c r="I802" s="70"/>
      <c r="J802" s="70"/>
      <c r="K802" s="70" t="str">
        <f>SpaceTypesTable[[#This Row],[Lighting Standard]]&amp;SpaceTypesTable[[#This Row],[Lighting Primary Space Type]]&amp;SpaceTypesTable[[#This Row],[Lighting Secondary Space Type]]</f>
        <v/>
      </c>
      <c r="L802" s="70"/>
      <c r="M802" s="70"/>
      <c r="N802" s="70">
        <v>0.82</v>
      </c>
      <c r="O802" s="70"/>
      <c r="P802" s="70"/>
      <c r="Q802" s="70">
        <v>0</v>
      </c>
      <c r="R802" s="70">
        <v>0.7</v>
      </c>
      <c r="S802" s="70">
        <v>0.2</v>
      </c>
      <c r="T802" s="70" t="s">
        <v>1951</v>
      </c>
      <c r="U802" t="s">
        <v>636</v>
      </c>
      <c r="V802" s="70" t="s">
        <v>569</v>
      </c>
      <c r="W802" s="70" t="s">
        <v>570</v>
      </c>
      <c r="X802" s="70" t="str">
        <f>SpaceTypesTable[[#This Row],[Ventilation Standard]]&amp;SpaceTypesTable[[#This Row],[Ventilation Primary Space Type]]&amp;SpaceTypesTable[[#This Row],[Ventilation Secondary Space Type]]</f>
        <v>ASHRAE 62.1-1999Public SpacesCorridors and utilities</v>
      </c>
      <c r="Y802" s="70">
        <f>VLOOKUP(SpaceTypesTable[[#This Row],[Lookup]],VentilationStandardsTable[],6,FALSE)</f>
        <v>0.05</v>
      </c>
      <c r="Z802" s="70">
        <f>VLOOKUP(SpaceTypesTable[[#This Row],[Lookup]],VentilationStandardsTable[],5,FALSE)</f>
        <v>0</v>
      </c>
      <c r="AA802" s="70">
        <f>VLOOKUP(SpaceTypesTable[[#This Row],[Lookup]],VentilationStandardsTable[],7,FALSE)</f>
        <v>0</v>
      </c>
      <c r="AB802" s="70">
        <v>0</v>
      </c>
      <c r="AC802" s="70" t="s">
        <v>1965</v>
      </c>
      <c r="AD802" s="70" t="s">
        <v>2107</v>
      </c>
      <c r="AE802" s="70">
        <v>0.22320000000000001</v>
      </c>
      <c r="AF802" s="70" t="s">
        <v>2011</v>
      </c>
      <c r="AG802" s="70"/>
      <c r="AH802" s="70" t="s">
        <v>997</v>
      </c>
      <c r="AI802" s="70" t="s">
        <v>997</v>
      </c>
      <c r="AJ802" s="70" t="s">
        <v>997</v>
      </c>
      <c r="AK802" s="70"/>
      <c r="AL802" s="70">
        <v>0</v>
      </c>
      <c r="AM802" s="70">
        <v>0</v>
      </c>
      <c r="AN802" s="70">
        <v>0.5</v>
      </c>
      <c r="AO802" s="70">
        <v>0</v>
      </c>
      <c r="AP802" s="70" t="s">
        <v>2068</v>
      </c>
      <c r="AQ802" s="70" t="s">
        <v>2036</v>
      </c>
      <c r="AR802" s="70" t="s">
        <v>2050</v>
      </c>
      <c r="AS802" s="70"/>
      <c r="AT802" s="70"/>
      <c r="AU802" s="70" t="str">
        <f>IF(SpaceTypesTable[[#This Row],[Peak Flow Rate (gal/h)]]=0,"",SpaceTypesTable[[#This Row],[Peak Flow Rate (gal/h)]]/SpaceTypesTable[[#This Row],[area (ft^2)]])</f>
        <v/>
      </c>
      <c r="AV802" s="70"/>
      <c r="AW802" s="70"/>
      <c r="AX802" s="70"/>
      <c r="AY802" s="70"/>
      <c r="AZ802" s="70"/>
      <c r="BA802" s="70"/>
      <c r="BB802" s="70"/>
      <c r="BC802" s="70"/>
      <c r="BD802" s="70"/>
      <c r="BE802" s="70" t="str">
        <f t="shared" si="72"/>
        <v/>
      </c>
      <c r="BF802" s="70"/>
    </row>
    <row r="803" spans="1:58">
      <c r="A803" t="s">
        <v>515</v>
      </c>
      <c r="B803">
        <v>533</v>
      </c>
      <c r="C803" t="s">
        <v>2145</v>
      </c>
      <c r="D803" s="70" t="s">
        <v>790</v>
      </c>
      <c r="E803" s="70" t="s">
        <v>794</v>
      </c>
      <c r="F803" s="70" t="s">
        <v>813</v>
      </c>
      <c r="G803" s="70" t="s">
        <v>1037</v>
      </c>
      <c r="H803" s="70" t="s">
        <v>745</v>
      </c>
      <c r="I803" s="70" t="s">
        <v>887</v>
      </c>
      <c r="J803" s="70" t="s">
        <v>751</v>
      </c>
      <c r="K803" s="70" t="str">
        <f>SpaceTypesTable[[#This Row],[Lighting Standard]]&amp;SpaceTypesTable[[#This Row],[Lighting Primary Space Type]]&amp;SpaceTypesTable[[#This Row],[Lighting Secondary Space Type]]</f>
        <v>ASHRAE 90.1-2004Stairs-ActiveGeneral</v>
      </c>
      <c r="L803" s="70"/>
      <c r="M803" s="70"/>
      <c r="N803" s="70">
        <f>VLOOKUP(SpaceTypesTable[[#This Row],[LookupColumn]],InteriorLightingTable[],5,FALSE)</f>
        <v>0.6</v>
      </c>
      <c r="O803" s="70"/>
      <c r="P803" s="70"/>
      <c r="Q803" s="70">
        <v>0</v>
      </c>
      <c r="R803" s="70">
        <v>0.7</v>
      </c>
      <c r="S803" s="70">
        <v>0.2</v>
      </c>
      <c r="T803" s="70" t="s">
        <v>1951</v>
      </c>
      <c r="U803" t="s">
        <v>636</v>
      </c>
      <c r="V803" s="70" t="s">
        <v>569</v>
      </c>
      <c r="W803" s="70" t="s">
        <v>570</v>
      </c>
      <c r="X803" s="70" t="str">
        <f>SpaceTypesTable[[#This Row],[Ventilation Standard]]&amp;SpaceTypesTable[[#This Row],[Ventilation Primary Space Type]]&amp;SpaceTypesTable[[#This Row],[Ventilation Secondary Space Type]]</f>
        <v>ASHRAE 62.1-1999Public SpacesCorridors and utilities</v>
      </c>
      <c r="Y803" s="70">
        <f>VLOOKUP(SpaceTypesTable[[#This Row],[Lookup]],VentilationStandardsTable[],6,FALSE)</f>
        <v>0.05</v>
      </c>
      <c r="Z803" s="70">
        <f>VLOOKUP(SpaceTypesTable[[#This Row],[Lookup]],VentilationStandardsTable[],5,FALSE)</f>
        <v>0</v>
      </c>
      <c r="AA803" s="70">
        <f>VLOOKUP(SpaceTypesTable[[#This Row],[Lookup]],VentilationStandardsTable[],7,FALSE)</f>
        <v>0</v>
      </c>
      <c r="AB803" s="70">
        <v>0</v>
      </c>
      <c r="AC803" s="70" t="s">
        <v>1965</v>
      </c>
      <c r="AD803" s="70" t="s">
        <v>2107</v>
      </c>
      <c r="AE803" s="70">
        <v>5.9499999999999997E-2</v>
      </c>
      <c r="AF803" s="70" t="s">
        <v>2011</v>
      </c>
      <c r="AG803" s="70"/>
      <c r="AH803" s="70" t="s">
        <v>997</v>
      </c>
      <c r="AI803" s="70" t="s">
        <v>997</v>
      </c>
      <c r="AJ803" s="70" t="s">
        <v>997</v>
      </c>
      <c r="AK803" s="70"/>
      <c r="AL803" s="70">
        <v>0</v>
      </c>
      <c r="AM803" s="70">
        <v>0</v>
      </c>
      <c r="AN803" s="70">
        <v>0.5</v>
      </c>
      <c r="AO803" s="70">
        <v>0</v>
      </c>
      <c r="AP803" s="70" t="s">
        <v>2068</v>
      </c>
      <c r="AQ803" s="70" t="s">
        <v>2036</v>
      </c>
      <c r="AR803" s="70" t="s">
        <v>2050</v>
      </c>
      <c r="AS803" s="70"/>
      <c r="AT803" s="70"/>
      <c r="AU803" s="70" t="str">
        <f>IF(SpaceTypesTable[[#This Row],[Peak Flow Rate (gal/h)]]=0,"",SpaceTypesTable[[#This Row],[Peak Flow Rate (gal/h)]]/SpaceTypesTable[[#This Row],[area (ft^2)]])</f>
        <v/>
      </c>
      <c r="AV803" s="70"/>
      <c r="AW803" s="70"/>
      <c r="AX803" s="70"/>
      <c r="AY803" s="70"/>
      <c r="AZ803" s="70"/>
      <c r="BA803" s="70"/>
      <c r="BB803" s="70"/>
      <c r="BC803" s="70"/>
      <c r="BD803" s="70"/>
      <c r="BE803" s="70" t="str">
        <f t="shared" si="72"/>
        <v/>
      </c>
      <c r="BF803" s="70"/>
    </row>
    <row r="804" spans="1:58">
      <c r="A804" t="s">
        <v>380</v>
      </c>
      <c r="B804">
        <v>227</v>
      </c>
      <c r="C804" t="s">
        <v>2146</v>
      </c>
      <c r="D804" s="70" t="s">
        <v>791</v>
      </c>
      <c r="E804" s="70" t="s">
        <v>794</v>
      </c>
      <c r="F804" s="70" t="s">
        <v>813</v>
      </c>
      <c r="G804" s="70" t="s">
        <v>1037</v>
      </c>
      <c r="H804" s="70" t="s">
        <v>987</v>
      </c>
      <c r="I804" s="70" t="s">
        <v>887</v>
      </c>
      <c r="J804" s="70" t="s">
        <v>751</v>
      </c>
      <c r="K804" s="70" t="str">
        <f>SpaceTypesTable[[#This Row],[Lighting Standard]]&amp;SpaceTypesTable[[#This Row],[Lighting Primary Space Type]]&amp;SpaceTypesTable[[#This Row],[Lighting Secondary Space Type]]</f>
        <v>ASHRAE 189.1-2009Stairs-ActiveGeneral</v>
      </c>
      <c r="L804" s="70"/>
      <c r="M804" s="70"/>
      <c r="N804" s="70">
        <f>VLOOKUP(SpaceTypesTable[[#This Row],[LookupColumn]],InteriorLightingTable[],5,FALSE)</f>
        <v>0.54</v>
      </c>
      <c r="O804" s="70"/>
      <c r="P804" s="70"/>
      <c r="Q804" s="70">
        <v>0</v>
      </c>
      <c r="R804" s="70">
        <v>0.7</v>
      </c>
      <c r="S804" s="70">
        <v>0.2</v>
      </c>
      <c r="T804" s="70" t="s">
        <v>1951</v>
      </c>
      <c r="U804" t="s">
        <v>636</v>
      </c>
      <c r="V804" s="70" t="s">
        <v>569</v>
      </c>
      <c r="W804" s="70" t="s">
        <v>570</v>
      </c>
      <c r="X804" s="70" t="str">
        <f>SpaceTypesTable[[#This Row],[Ventilation Standard]]&amp;SpaceTypesTable[[#This Row],[Ventilation Primary Space Type]]&amp;SpaceTypesTable[[#This Row],[Ventilation Secondary Space Type]]</f>
        <v>ASHRAE 62.1-1999Public SpacesCorridors and utilities</v>
      </c>
      <c r="Y804" s="70">
        <f>VLOOKUP(SpaceTypesTable[[#This Row],[Lookup]],VentilationStandardsTable[],6,FALSE)</f>
        <v>0.05</v>
      </c>
      <c r="Z804" s="70">
        <f>VLOOKUP(SpaceTypesTable[[#This Row],[Lookup]],VentilationStandardsTable[],5,FALSE)</f>
        <v>0</v>
      </c>
      <c r="AA804" s="70">
        <f>VLOOKUP(SpaceTypesTable[[#This Row],[Lookup]],VentilationStandardsTable[],7,FALSE)</f>
        <v>0</v>
      </c>
      <c r="AB804" s="70">
        <v>0</v>
      </c>
      <c r="AC804" s="70" t="s">
        <v>1965</v>
      </c>
      <c r="AD804" s="70" t="s">
        <v>2107</v>
      </c>
      <c r="AE804" s="70">
        <v>5.9499999999999997E-2</v>
      </c>
      <c r="AF804" s="70" t="s">
        <v>2011</v>
      </c>
      <c r="AG804" s="70"/>
      <c r="AH804" s="70" t="s">
        <v>997</v>
      </c>
      <c r="AI804" s="70" t="s">
        <v>997</v>
      </c>
      <c r="AJ804" s="70" t="s">
        <v>997</v>
      </c>
      <c r="AK804" s="70"/>
      <c r="AL804" s="70">
        <v>0</v>
      </c>
      <c r="AM804" s="70">
        <v>0</v>
      </c>
      <c r="AN804" s="70">
        <v>0.5</v>
      </c>
      <c r="AO804" s="70">
        <v>0</v>
      </c>
      <c r="AP804" s="70" t="s">
        <v>2068</v>
      </c>
      <c r="AQ804" s="70" t="s">
        <v>2036</v>
      </c>
      <c r="AR804" s="70" t="s">
        <v>2050</v>
      </c>
      <c r="AS804" s="70"/>
      <c r="AT804" s="70"/>
      <c r="AU804" s="70" t="str">
        <f>IF(SpaceTypesTable[[#This Row],[Peak Flow Rate (gal/h)]]=0,"",SpaceTypesTable[[#This Row],[Peak Flow Rate (gal/h)]]/SpaceTypesTable[[#This Row],[area (ft^2)]])</f>
        <v/>
      </c>
      <c r="AV804" s="70"/>
      <c r="AW804" s="70"/>
      <c r="AX804" s="70"/>
      <c r="AY804" s="70"/>
      <c r="AZ804" s="70"/>
      <c r="BA804" s="70"/>
      <c r="BB804" s="70"/>
      <c r="BC804" s="70"/>
      <c r="BD804" s="70"/>
      <c r="BE804" s="70" t="str">
        <f t="shared" si="72"/>
        <v/>
      </c>
      <c r="BF804" s="70"/>
    </row>
    <row r="805" spans="1:58">
      <c r="A805" t="s">
        <v>181</v>
      </c>
      <c r="B805">
        <v>485</v>
      </c>
      <c r="C805" t="s">
        <v>2146</v>
      </c>
      <c r="D805" s="70" t="s">
        <v>792</v>
      </c>
      <c r="E805" s="70" t="s">
        <v>794</v>
      </c>
      <c r="F805" s="70" t="s">
        <v>813</v>
      </c>
      <c r="G805" s="70" t="s">
        <v>1037</v>
      </c>
      <c r="H805" s="70" t="s">
        <v>987</v>
      </c>
      <c r="I805" s="70" t="s">
        <v>887</v>
      </c>
      <c r="J805" s="70" t="s">
        <v>751</v>
      </c>
      <c r="K805" s="70" t="str">
        <f>SpaceTypesTable[[#This Row],[Lighting Standard]]&amp;SpaceTypesTable[[#This Row],[Lighting Primary Space Type]]&amp;SpaceTypesTable[[#This Row],[Lighting Secondary Space Type]]</f>
        <v>ASHRAE 189.1-2009Stairs-ActiveGeneral</v>
      </c>
      <c r="L805" s="70"/>
      <c r="M805" s="70"/>
      <c r="N805" s="70">
        <f>VLOOKUP(SpaceTypesTable[[#This Row],[LookupColumn]],InteriorLightingTable[],5,FALSE)</f>
        <v>0.54</v>
      </c>
      <c r="O805" s="70"/>
      <c r="P805" s="70"/>
      <c r="Q805" s="70">
        <v>0</v>
      </c>
      <c r="R805" s="70">
        <v>0.7</v>
      </c>
      <c r="S805" s="70">
        <v>0.2</v>
      </c>
      <c r="T805" s="70" t="s">
        <v>1951</v>
      </c>
      <c r="U805" t="s">
        <v>636</v>
      </c>
      <c r="V805" s="70" t="s">
        <v>569</v>
      </c>
      <c r="W805" s="70" t="s">
        <v>570</v>
      </c>
      <c r="X805" s="70" t="str">
        <f>SpaceTypesTable[[#This Row],[Ventilation Standard]]&amp;SpaceTypesTable[[#This Row],[Ventilation Primary Space Type]]&amp;SpaceTypesTable[[#This Row],[Ventilation Secondary Space Type]]</f>
        <v>ASHRAE 62.1-1999Public SpacesCorridors and utilities</v>
      </c>
      <c r="Y805" s="70">
        <f>VLOOKUP(SpaceTypesTable[[#This Row],[Lookup]],VentilationStandardsTable[],6,FALSE)</f>
        <v>0.05</v>
      </c>
      <c r="Z805" s="70">
        <f>VLOOKUP(SpaceTypesTable[[#This Row],[Lookup]],VentilationStandardsTable[],5,FALSE)</f>
        <v>0</v>
      </c>
      <c r="AA805" s="70">
        <f>VLOOKUP(SpaceTypesTable[[#This Row],[Lookup]],VentilationStandardsTable[],7,FALSE)</f>
        <v>0</v>
      </c>
      <c r="AB805" s="70">
        <v>0</v>
      </c>
      <c r="AC805" s="70" t="s">
        <v>1965</v>
      </c>
      <c r="AD805" s="70" t="s">
        <v>2107</v>
      </c>
      <c r="AE805" s="70">
        <v>4.4600000000000001E-2</v>
      </c>
      <c r="AF805" s="70" t="s">
        <v>2011</v>
      </c>
      <c r="AG805" s="70"/>
      <c r="AH805" s="70" t="s">
        <v>997</v>
      </c>
      <c r="AI805" s="70" t="s">
        <v>997</v>
      </c>
      <c r="AJ805" s="70" t="s">
        <v>997</v>
      </c>
      <c r="AK805" s="70"/>
      <c r="AL805" s="70">
        <v>0</v>
      </c>
      <c r="AM805" s="70">
        <v>0</v>
      </c>
      <c r="AN805" s="70">
        <v>0.5</v>
      </c>
      <c r="AO805" s="70">
        <v>0</v>
      </c>
      <c r="AP805" s="70" t="s">
        <v>2068</v>
      </c>
      <c r="AQ805" s="70" t="s">
        <v>2036</v>
      </c>
      <c r="AR805" s="70" t="s">
        <v>2050</v>
      </c>
      <c r="AS805" s="70"/>
      <c r="AT805" s="70"/>
      <c r="AU805" s="70" t="str">
        <f>IF(SpaceTypesTable[[#This Row],[Peak Flow Rate (gal/h)]]=0,"",SpaceTypesTable[[#This Row],[Peak Flow Rate (gal/h)]]/SpaceTypesTable[[#This Row],[area (ft^2)]])</f>
        <v/>
      </c>
      <c r="AV805" s="70"/>
      <c r="AW805" s="70"/>
      <c r="AX805" s="70"/>
      <c r="AY805" s="70"/>
      <c r="AZ805" s="70"/>
      <c r="BA805" s="70"/>
      <c r="BB805" s="70"/>
      <c r="BC805" s="70"/>
      <c r="BD805" s="70"/>
      <c r="BE805" s="70" t="str">
        <f t="shared" si="72"/>
        <v/>
      </c>
      <c r="BF805" s="70"/>
    </row>
    <row r="806" spans="1:58">
      <c r="A806" t="s">
        <v>113</v>
      </c>
      <c r="B806">
        <v>119</v>
      </c>
      <c r="C806" t="s">
        <v>2143</v>
      </c>
      <c r="D806" s="70" t="s">
        <v>790</v>
      </c>
      <c r="E806" s="70" t="s">
        <v>794</v>
      </c>
      <c r="F806" s="70" t="s">
        <v>813</v>
      </c>
      <c r="G806" s="70" t="s">
        <v>1037</v>
      </c>
      <c r="H806" s="70"/>
      <c r="I806" s="70"/>
      <c r="J806" s="70"/>
      <c r="K806" s="70" t="str">
        <f>SpaceTypesTable[[#This Row],[Lighting Standard]]&amp;SpaceTypesTable[[#This Row],[Lighting Primary Space Type]]&amp;SpaceTypesTable[[#This Row],[Lighting Secondary Space Type]]</f>
        <v/>
      </c>
      <c r="L806" s="70"/>
      <c r="M806" s="70"/>
      <c r="N806" s="70">
        <v>0.82</v>
      </c>
      <c r="O806" s="70"/>
      <c r="P806" s="70"/>
      <c r="Q806" s="70">
        <v>0</v>
      </c>
      <c r="R806" s="70">
        <v>0.7</v>
      </c>
      <c r="S806" s="70">
        <v>0.2</v>
      </c>
      <c r="T806" s="70" t="s">
        <v>1951</v>
      </c>
      <c r="U806" t="s">
        <v>636</v>
      </c>
      <c r="V806" s="70" t="s">
        <v>569</v>
      </c>
      <c r="W806" s="70" t="s">
        <v>570</v>
      </c>
      <c r="X806" s="70" t="str">
        <f>SpaceTypesTable[[#This Row],[Ventilation Standard]]&amp;SpaceTypesTable[[#This Row],[Ventilation Primary Space Type]]&amp;SpaceTypesTable[[#This Row],[Ventilation Secondary Space Type]]</f>
        <v>ASHRAE 62.1-1999Public SpacesCorridors and utilities</v>
      </c>
      <c r="Y806" s="70">
        <f>VLOOKUP(SpaceTypesTable[[#This Row],[Lookup]],VentilationStandardsTable[],6,FALSE)</f>
        <v>0.05</v>
      </c>
      <c r="Z806" s="70">
        <f>VLOOKUP(SpaceTypesTable[[#This Row],[Lookup]],VentilationStandardsTable[],5,FALSE)</f>
        <v>0</v>
      </c>
      <c r="AA806" s="70">
        <f>VLOOKUP(SpaceTypesTable[[#This Row],[Lookup]],VentilationStandardsTable[],7,FALSE)</f>
        <v>0</v>
      </c>
      <c r="AB806" s="70">
        <v>0</v>
      </c>
      <c r="AC806" s="70" t="s">
        <v>1965</v>
      </c>
      <c r="AD806" s="70" t="s">
        <v>2107</v>
      </c>
      <c r="AE806" s="70">
        <v>0.22320000000000001</v>
      </c>
      <c r="AF806" s="70" t="s">
        <v>2011</v>
      </c>
      <c r="AG806" s="70"/>
      <c r="AH806" s="70" t="s">
        <v>997</v>
      </c>
      <c r="AI806" s="70" t="s">
        <v>997</v>
      </c>
      <c r="AJ806" s="70" t="s">
        <v>997</v>
      </c>
      <c r="AK806" s="70"/>
      <c r="AL806" s="70">
        <v>0</v>
      </c>
      <c r="AM806" s="70">
        <v>0</v>
      </c>
      <c r="AN806" s="70">
        <v>0.5</v>
      </c>
      <c r="AO806" s="70">
        <v>0</v>
      </c>
      <c r="AP806" s="70" t="s">
        <v>2068</v>
      </c>
      <c r="AQ806" s="70" t="s">
        <v>2036</v>
      </c>
      <c r="AR806" s="70" t="s">
        <v>2050</v>
      </c>
      <c r="AS806" s="70"/>
      <c r="AT806" s="70"/>
      <c r="AU806" s="70" t="str">
        <f>IF(SpaceTypesTable[[#This Row],[Peak Flow Rate (gal/h)]]=0,"",SpaceTypesTable[[#This Row],[Peak Flow Rate (gal/h)]]/SpaceTypesTable[[#This Row],[area (ft^2)]])</f>
        <v/>
      </c>
      <c r="AV806" s="70"/>
      <c r="AW806" s="70"/>
      <c r="AX806" s="70"/>
      <c r="AY806" s="70"/>
      <c r="AZ806" s="70"/>
      <c r="BA806" s="70"/>
      <c r="BB806" s="70"/>
      <c r="BC806" s="70"/>
      <c r="BD806" s="70"/>
      <c r="BE806" s="70" t="str">
        <f t="shared" si="72"/>
        <v/>
      </c>
      <c r="BF806" s="70"/>
    </row>
    <row r="807" spans="1:58">
      <c r="C807" t="s">
        <v>2147</v>
      </c>
      <c r="D807" s="70" t="s">
        <v>790</v>
      </c>
      <c r="E807" s="70" t="s">
        <v>794</v>
      </c>
      <c r="F807" s="70" t="s">
        <v>813</v>
      </c>
      <c r="G807" s="70" t="s">
        <v>1037</v>
      </c>
      <c r="H807" s="70" t="s">
        <v>746</v>
      </c>
      <c r="I807" s="70" t="s">
        <v>887</v>
      </c>
      <c r="J807" s="70" t="s">
        <v>751</v>
      </c>
      <c r="K807" s="70" t="str">
        <f>SpaceTypesTable[[#This Row],[Lighting Standard]]&amp;SpaceTypesTable[[#This Row],[Lighting Primary Space Type]]&amp;SpaceTypesTable[[#This Row],[Lighting Secondary Space Type]]</f>
        <v>ASHRAE 90.1-2007Stairs-ActiveGeneral</v>
      </c>
      <c r="L807" s="70"/>
      <c r="M807" s="70"/>
      <c r="N807" s="70">
        <f>VLOOKUP(SpaceTypesTable[[#This Row],[LookupColumn]],InteriorLightingTable[],5,FALSE)</f>
        <v>0.6</v>
      </c>
      <c r="O807" s="70"/>
      <c r="P807" s="70"/>
      <c r="Q807" s="70">
        <v>0</v>
      </c>
      <c r="R807" s="70">
        <v>0.7</v>
      </c>
      <c r="S807" s="70">
        <v>0.2</v>
      </c>
      <c r="T807" s="70" t="s">
        <v>1951</v>
      </c>
      <c r="U807" t="s">
        <v>637</v>
      </c>
      <c r="V807" s="70" t="s">
        <v>751</v>
      </c>
      <c r="W807" s="70" t="s">
        <v>624</v>
      </c>
      <c r="X807" s="70" t="str">
        <f>SpaceTypesTable[[#This Row],[Ventilation Standard]]&amp;SpaceTypesTable[[#This Row],[Ventilation Primary Space Type]]&amp;SpaceTypesTable[[#This Row],[Ventilation Secondary Space Type]]</f>
        <v>ASHRAE 62.1-2004GeneralCorridors</v>
      </c>
      <c r="Y807" s="70">
        <f>VLOOKUP(SpaceTypesTable[[#This Row],[Lookup]],VentilationStandardsTable[],6,FALSE)</f>
        <v>0.06</v>
      </c>
      <c r="Z807" s="70">
        <f>VLOOKUP(SpaceTypesTable[[#This Row],[Lookup]],VentilationStandardsTable[],5,FALSE)</f>
        <v>0</v>
      </c>
      <c r="AA807" s="70">
        <f>VLOOKUP(SpaceTypesTable[[#This Row],[Lookup]],VentilationStandardsTable[],7,FALSE)</f>
        <v>0</v>
      </c>
      <c r="AB807" s="70">
        <v>0</v>
      </c>
      <c r="AC807" s="70" t="s">
        <v>1965</v>
      </c>
      <c r="AD807" s="70" t="s">
        <v>2107</v>
      </c>
      <c r="AE807" s="70">
        <v>4.4600000000000001E-2</v>
      </c>
      <c r="AF807" s="70" t="s">
        <v>2011</v>
      </c>
      <c r="AG807" s="70"/>
      <c r="AH807" s="70" t="s">
        <v>997</v>
      </c>
      <c r="AI807" s="70" t="s">
        <v>997</v>
      </c>
      <c r="AJ807" s="70" t="s">
        <v>997</v>
      </c>
      <c r="AK807" s="70"/>
      <c r="AL807" s="70">
        <v>0</v>
      </c>
      <c r="AM807" s="70">
        <v>0</v>
      </c>
      <c r="AN807" s="70">
        <v>0.5</v>
      </c>
      <c r="AO807" s="70">
        <v>0</v>
      </c>
      <c r="AP807" s="70" t="s">
        <v>2068</v>
      </c>
      <c r="AQ807" s="70" t="s">
        <v>2036</v>
      </c>
      <c r="AR807" s="70" t="s">
        <v>2050</v>
      </c>
      <c r="AS807" s="70"/>
      <c r="AT807" s="70"/>
      <c r="AU807" s="70" t="str">
        <f>IF(SpaceTypesTable[[#This Row],[Peak Flow Rate (gal/h)]]=0,"",SpaceTypesTable[[#This Row],[Peak Flow Rate (gal/h)]]/SpaceTypesTable[[#This Row],[area (ft^2)]])</f>
        <v/>
      </c>
      <c r="AV807" s="70"/>
      <c r="AW807" s="70"/>
      <c r="AX807" s="70"/>
      <c r="AY807" s="70"/>
      <c r="AZ807" s="70"/>
      <c r="BA807" s="70"/>
      <c r="BB807" s="70"/>
      <c r="BC807" s="70"/>
      <c r="BD807" s="70"/>
      <c r="BE807" s="70" t="str">
        <f t="shared" si="72"/>
        <v/>
      </c>
      <c r="BF807" s="70"/>
    </row>
    <row r="808" spans="1:58">
      <c r="C808" t="s">
        <v>2213</v>
      </c>
      <c r="D808" s="70" t="s">
        <v>790</v>
      </c>
      <c r="E808" s="70" t="s">
        <v>750</v>
      </c>
      <c r="F808" s="70" t="s">
        <v>813</v>
      </c>
      <c r="G808" s="70" t="s">
        <v>1037</v>
      </c>
      <c r="H808" s="70" t="s">
        <v>2195</v>
      </c>
      <c r="I808" s="70" t="s">
        <v>2425</v>
      </c>
      <c r="J808" s="70" t="s">
        <v>751</v>
      </c>
      <c r="K808" s="70" t="str">
        <f>SpaceTypesTable[[#This Row],[Lighting Standard]]&amp;SpaceTypesTable[[#This Row],[Lighting Primary Space Type]]&amp;SpaceTypesTable[[#This Row],[Lighting Secondary Space Type]]</f>
        <v>ASHRAE 90.1-2010StairwayGeneral</v>
      </c>
      <c r="L808" s="70"/>
      <c r="M808" s="70"/>
      <c r="N808" s="70">
        <f>VLOOKUP(SpaceTypesTable[[#This Row],[LookupColumn]],InteriorLightingTable[],5,FALSE)</f>
        <v>0.69</v>
      </c>
      <c r="O808" s="70"/>
      <c r="P808" s="70"/>
      <c r="Q808" s="70">
        <v>0.4</v>
      </c>
      <c r="R808" s="70">
        <v>0.4</v>
      </c>
      <c r="S808" s="70">
        <v>0.2</v>
      </c>
      <c r="T808" s="70" t="s">
        <v>1046</v>
      </c>
      <c r="U808" t="s">
        <v>638</v>
      </c>
      <c r="V808" s="70" t="s">
        <v>751</v>
      </c>
      <c r="W808" s="70" t="s">
        <v>624</v>
      </c>
      <c r="X808" s="70" t="str">
        <f>SpaceTypesTable[[#This Row],[Ventilation Standard]]&amp;SpaceTypesTable[[#This Row],[Ventilation Primary Space Type]]&amp;SpaceTypesTable[[#This Row],[Ventilation Secondary Space Type]]</f>
        <v>ASHRAE 62.1-2007GeneralCorridors</v>
      </c>
      <c r="Y808" s="70">
        <f>VLOOKUP(SpaceTypesTable[[#This Row],[Lookup]],VentilationStandardsTable[],6,FALSE)</f>
        <v>0.06</v>
      </c>
      <c r="Z808" s="70">
        <f>VLOOKUP(SpaceTypesTable[[#This Row],[Lookup]],VentilationStandardsTable[],5,FALSE)</f>
        <v>0</v>
      </c>
      <c r="AA808" s="70">
        <f>VLOOKUP(SpaceTypesTable[[#This Row],[Lookup]],VentilationStandardsTable[],7,FALSE)</f>
        <v>0</v>
      </c>
      <c r="AB808" s="70">
        <v>0</v>
      </c>
      <c r="AC808" s="70" t="s">
        <v>1983</v>
      </c>
      <c r="AD808" s="70" t="s">
        <v>1986</v>
      </c>
      <c r="AE808" s="70">
        <v>4.4600000000000001E-2</v>
      </c>
      <c r="AF808" s="70" t="s">
        <v>2003</v>
      </c>
      <c r="AG808" s="70"/>
      <c r="AH808" s="70"/>
      <c r="AI808" s="70"/>
      <c r="AJ808" s="70"/>
      <c r="AK808" s="70"/>
      <c r="AL808" s="70">
        <v>0</v>
      </c>
      <c r="AM808" s="70">
        <v>0</v>
      </c>
      <c r="AN808" s="70">
        <v>0.5</v>
      </c>
      <c r="AO808" s="70">
        <v>0</v>
      </c>
      <c r="AP808" s="70" t="s">
        <v>2061</v>
      </c>
      <c r="AQ808" s="70" t="s">
        <v>2028</v>
      </c>
      <c r="AR808" s="70" t="s">
        <v>2042</v>
      </c>
      <c r="AS808" s="70"/>
      <c r="AT808" s="70"/>
      <c r="AU808" s="70"/>
      <c r="AV808" s="70"/>
      <c r="AW808" s="70"/>
      <c r="AX808" s="70"/>
      <c r="AY808" s="70"/>
      <c r="AZ808" s="70"/>
      <c r="BA808" s="70"/>
      <c r="BB808" s="70"/>
      <c r="BC808" s="70"/>
      <c r="BD808" s="70"/>
      <c r="BE808" s="70"/>
      <c r="BF808" s="70"/>
    </row>
    <row r="809" spans="1:58">
      <c r="C809" t="s">
        <v>2213</v>
      </c>
      <c r="D809" s="70" t="s">
        <v>790</v>
      </c>
      <c r="E809" s="70" t="s">
        <v>793</v>
      </c>
      <c r="F809" s="70" t="s">
        <v>813</v>
      </c>
      <c r="G809" s="70" t="s">
        <v>1037</v>
      </c>
      <c r="H809" s="70" t="s">
        <v>2195</v>
      </c>
      <c r="I809" s="70" t="s">
        <v>2425</v>
      </c>
      <c r="J809" s="70" t="s">
        <v>751</v>
      </c>
      <c r="K809" s="70" t="str">
        <f>SpaceTypesTable[[#This Row],[Lighting Standard]]&amp;SpaceTypesTable[[#This Row],[Lighting Primary Space Type]]&amp;SpaceTypesTable[[#This Row],[Lighting Secondary Space Type]]</f>
        <v>ASHRAE 90.1-2010StairwayGeneral</v>
      </c>
      <c r="L809" s="70"/>
      <c r="M809" s="70"/>
      <c r="N809" s="70">
        <f>VLOOKUP(SpaceTypesTable[[#This Row],[LookupColumn]],InteriorLightingTable[],5,FALSE)</f>
        <v>0.69</v>
      </c>
      <c r="O809" s="70"/>
      <c r="P809" s="70"/>
      <c r="Q809" s="70">
        <v>0</v>
      </c>
      <c r="R809" s="70">
        <v>0.7</v>
      </c>
      <c r="S809" s="70">
        <v>0.2</v>
      </c>
      <c r="T809" s="70" t="s">
        <v>1946</v>
      </c>
      <c r="U809" t="s">
        <v>638</v>
      </c>
      <c r="V809" s="70" t="s">
        <v>751</v>
      </c>
      <c r="W809" s="70" t="s">
        <v>624</v>
      </c>
      <c r="X809" s="70" t="str">
        <f>SpaceTypesTable[[#This Row],[Ventilation Standard]]&amp;SpaceTypesTable[[#This Row],[Ventilation Primary Space Type]]&amp;SpaceTypesTable[[#This Row],[Ventilation Secondary Space Type]]</f>
        <v>ASHRAE 62.1-2007GeneralCorridors</v>
      </c>
      <c r="Y809" s="70">
        <f>VLOOKUP(SpaceTypesTable[[#This Row],[Lookup]],VentilationStandardsTable[],6,FALSE)</f>
        <v>0.06</v>
      </c>
      <c r="Z809" s="70">
        <f>VLOOKUP(SpaceTypesTable[[#This Row],[Lookup]],VentilationStandardsTable[],5,FALSE)</f>
        <v>0</v>
      </c>
      <c r="AA809" s="70">
        <f>VLOOKUP(SpaceTypesTable[[#This Row],[Lookup]],VentilationStandardsTable[],7,FALSE)</f>
        <v>0</v>
      </c>
      <c r="AB809" s="70">
        <v>0</v>
      </c>
      <c r="AC809" s="70" t="s">
        <v>1981</v>
      </c>
      <c r="AD809" s="70" t="s">
        <v>1988</v>
      </c>
      <c r="AE809" s="70">
        <v>4.4600000000000001E-2</v>
      </c>
      <c r="AF809" s="70" t="s">
        <v>2006</v>
      </c>
      <c r="AG809" s="70"/>
      <c r="AH809" s="70" t="s">
        <v>997</v>
      </c>
      <c r="AI809" s="70" t="s">
        <v>997</v>
      </c>
      <c r="AJ809" s="70" t="s">
        <v>997</v>
      </c>
      <c r="AK809" s="70"/>
      <c r="AL809" s="70">
        <v>0</v>
      </c>
      <c r="AM809" s="70">
        <v>0</v>
      </c>
      <c r="AN809" s="70">
        <v>0.5</v>
      </c>
      <c r="AO809" s="70">
        <v>0</v>
      </c>
      <c r="AP809" s="70" t="s">
        <v>1925</v>
      </c>
      <c r="AQ809" s="70" t="s">
        <v>2031</v>
      </c>
      <c r="AR809" s="70" t="s">
        <v>2045</v>
      </c>
      <c r="AS809" s="70"/>
      <c r="AT809" s="70"/>
      <c r="AU809" s="70" t="s">
        <v>997</v>
      </c>
      <c r="AV809" s="70"/>
      <c r="AW809" s="70"/>
      <c r="AX809" s="70"/>
      <c r="AY809" s="70"/>
      <c r="AZ809" s="70"/>
      <c r="BA809" s="70"/>
      <c r="BB809" s="70"/>
      <c r="BC809" s="70"/>
      <c r="BD809" s="70"/>
      <c r="BE809" s="70" t="s">
        <v>997</v>
      </c>
      <c r="BF809" s="70"/>
    </row>
    <row r="810" spans="1:58">
      <c r="C810" t="s">
        <v>2213</v>
      </c>
      <c r="D810" s="70" t="s">
        <v>790</v>
      </c>
      <c r="E810" s="70" t="s">
        <v>794</v>
      </c>
      <c r="F810" s="70" t="s">
        <v>813</v>
      </c>
      <c r="G810" s="70" t="s">
        <v>1037</v>
      </c>
      <c r="H810" s="70" t="s">
        <v>2195</v>
      </c>
      <c r="I810" s="70" t="s">
        <v>2425</v>
      </c>
      <c r="J810" s="70" t="s">
        <v>751</v>
      </c>
      <c r="K810" s="70" t="str">
        <f>SpaceTypesTable[[#This Row],[Lighting Standard]]&amp;SpaceTypesTable[[#This Row],[Lighting Primary Space Type]]&amp;SpaceTypesTable[[#This Row],[Lighting Secondary Space Type]]</f>
        <v>ASHRAE 90.1-2010StairwayGeneral</v>
      </c>
      <c r="L810" s="70"/>
      <c r="M810" s="70"/>
      <c r="N810" s="70">
        <f>VLOOKUP(SpaceTypesTable[[#This Row],[LookupColumn]],InteriorLightingTable[],5,FALSE)</f>
        <v>0.69</v>
      </c>
      <c r="O810" s="70"/>
      <c r="P810" s="70"/>
      <c r="Q810" s="70">
        <v>0</v>
      </c>
      <c r="R810" s="70">
        <v>0.7</v>
      </c>
      <c r="S810" s="70">
        <v>0.2</v>
      </c>
      <c r="T810" s="70" t="s">
        <v>1951</v>
      </c>
      <c r="U810" t="s">
        <v>638</v>
      </c>
      <c r="V810" s="70" t="s">
        <v>751</v>
      </c>
      <c r="W810" s="70" t="s">
        <v>624</v>
      </c>
      <c r="X810" s="70" t="str">
        <f>SpaceTypesTable[[#This Row],[Ventilation Standard]]&amp;SpaceTypesTable[[#This Row],[Ventilation Primary Space Type]]&amp;SpaceTypesTable[[#This Row],[Ventilation Secondary Space Type]]</f>
        <v>ASHRAE 62.1-2007GeneralCorridors</v>
      </c>
      <c r="Y810" s="70">
        <f>VLOOKUP(SpaceTypesTable[[#This Row],[Lookup]],VentilationStandardsTable[],6,FALSE)</f>
        <v>0.06</v>
      </c>
      <c r="Z810" s="70">
        <f>VLOOKUP(SpaceTypesTable[[#This Row],[Lookup]],VentilationStandardsTable[],5,FALSE)</f>
        <v>0</v>
      </c>
      <c r="AA810" s="70">
        <f>VLOOKUP(SpaceTypesTable[[#This Row],[Lookup]],VentilationStandardsTable[],7,FALSE)</f>
        <v>0</v>
      </c>
      <c r="AB810" s="70">
        <v>0</v>
      </c>
      <c r="AC810" s="70" t="s">
        <v>1965</v>
      </c>
      <c r="AD810" s="70" t="s">
        <v>2107</v>
      </c>
      <c r="AE810" s="70">
        <v>4.4600000000000001E-2</v>
      </c>
      <c r="AF810" s="70" t="s">
        <v>2011</v>
      </c>
      <c r="AG810" s="70"/>
      <c r="AH810" s="70" t="s">
        <v>997</v>
      </c>
      <c r="AI810" s="70" t="s">
        <v>997</v>
      </c>
      <c r="AJ810" s="70" t="s">
        <v>997</v>
      </c>
      <c r="AK810" s="70"/>
      <c r="AL810" s="70">
        <v>0</v>
      </c>
      <c r="AM810" s="70">
        <v>0</v>
      </c>
      <c r="AN810" s="70">
        <v>0.5</v>
      </c>
      <c r="AO810" s="70">
        <v>0</v>
      </c>
      <c r="AP810" s="70" t="s">
        <v>2068</v>
      </c>
      <c r="AQ810" s="70" t="s">
        <v>2036</v>
      </c>
      <c r="AR810" s="70" t="s">
        <v>2050</v>
      </c>
      <c r="AS810" s="70"/>
      <c r="AT810" s="70"/>
      <c r="AU810" s="70" t="s">
        <v>997</v>
      </c>
      <c r="AV810" s="70"/>
      <c r="AW810" s="70"/>
      <c r="AX810" s="70"/>
      <c r="AY810" s="70"/>
      <c r="AZ810" s="70"/>
      <c r="BA810" s="70"/>
      <c r="BB810" s="70"/>
      <c r="BC810" s="70"/>
      <c r="BD810" s="70"/>
      <c r="BE810" s="70" t="s">
        <v>997</v>
      </c>
      <c r="BF810" s="70"/>
    </row>
    <row r="811" spans="1:58">
      <c r="A811" t="s">
        <v>44</v>
      </c>
      <c r="B811">
        <v>83</v>
      </c>
      <c r="C811" t="s">
        <v>2144</v>
      </c>
      <c r="D811" s="70" t="s">
        <v>790</v>
      </c>
      <c r="E811" s="70" t="s">
        <v>798</v>
      </c>
      <c r="F811" s="70" t="s">
        <v>842</v>
      </c>
      <c r="G811" s="70" t="s">
        <v>1036</v>
      </c>
      <c r="H811" s="70"/>
      <c r="I811" s="70"/>
      <c r="J811" s="70"/>
      <c r="K811" s="70" t="str">
        <f>SpaceTypesTable[[#This Row],[Lighting Standard]]&amp;SpaceTypesTable[[#This Row],[Lighting Primary Space Type]]&amp;SpaceTypesTable[[#This Row],[Lighting Secondary Space Type]]</f>
        <v/>
      </c>
      <c r="L811" s="70"/>
      <c r="M811" s="70"/>
      <c r="N811" s="70">
        <v>0.37</v>
      </c>
      <c r="O811" s="70"/>
      <c r="P811" s="70"/>
      <c r="Q811" s="70">
        <v>0</v>
      </c>
      <c r="R811" s="70">
        <v>0.7</v>
      </c>
      <c r="S811" s="70">
        <v>0.2</v>
      </c>
      <c r="T811" s="70" t="s">
        <v>1939</v>
      </c>
      <c r="U811" t="s">
        <v>636</v>
      </c>
      <c r="V811" s="70" t="s">
        <v>576</v>
      </c>
      <c r="W811" s="70" t="s">
        <v>582</v>
      </c>
      <c r="X811" s="70" t="str">
        <f>SpaceTypesTable[[#This Row],[Ventilation Standard]]&amp;SpaceTypesTable[[#This Row],[Ventilation Primary Space Type]]&amp;SpaceTypesTable[[#This Row],[Ventilation Secondary Space Type]]</f>
        <v>ASHRAE 62.1-1999Retail Stores, Sales Floors, and Show Room FloorsShipping and receiving</v>
      </c>
      <c r="Y811" s="70">
        <f>VLOOKUP(SpaceTypesTable[[#This Row],[Lookup]],VentilationStandardsTable[],6,FALSE)</f>
        <v>0.15</v>
      </c>
      <c r="Z811" s="70">
        <f>VLOOKUP(SpaceTypesTable[[#This Row],[Lookup]],VentilationStandardsTable[],5,FALSE)</f>
        <v>0</v>
      </c>
      <c r="AA811" s="70">
        <f>VLOOKUP(SpaceTypesTable[[#This Row],[Lookup]],VentilationStandardsTable[],7,FALSE)</f>
        <v>0</v>
      </c>
      <c r="AB811" s="70">
        <v>2</v>
      </c>
      <c r="AC811" s="70" t="s">
        <v>1991</v>
      </c>
      <c r="AD811" s="70" t="s">
        <v>1992</v>
      </c>
      <c r="AE811" s="70">
        <v>0.22320000000000001</v>
      </c>
      <c r="AF811" s="70" t="s">
        <v>2001</v>
      </c>
      <c r="AG811" s="70"/>
      <c r="AH811" s="70" t="s">
        <v>997</v>
      </c>
      <c r="AI811" s="70" t="s">
        <v>997</v>
      </c>
      <c r="AJ811" s="70" t="s">
        <v>997</v>
      </c>
      <c r="AK811" s="70"/>
      <c r="AL811" s="70">
        <v>0.24999999999999997</v>
      </c>
      <c r="AM811" s="70">
        <v>0</v>
      </c>
      <c r="AN811" s="70">
        <v>0.5</v>
      </c>
      <c r="AO811" s="70">
        <v>0</v>
      </c>
      <c r="AP811" s="70" t="s">
        <v>2060</v>
      </c>
      <c r="AQ811" s="70" t="s">
        <v>2027</v>
      </c>
      <c r="AR811" s="70" t="s">
        <v>2041</v>
      </c>
      <c r="AS811" s="70"/>
      <c r="AT811" s="70"/>
      <c r="AU811" s="70" t="str">
        <f>IF(SpaceTypesTable[[#This Row],[Peak Flow Rate (gal/h)]]=0,"",SpaceTypesTable[[#This Row],[Peak Flow Rate (gal/h)]]/SpaceTypesTable[[#This Row],[area (ft^2)]])</f>
        <v/>
      </c>
      <c r="AV811" s="70"/>
      <c r="AW811" s="70"/>
      <c r="AX811" s="70"/>
      <c r="AY811" s="70"/>
      <c r="AZ811" s="70"/>
      <c r="BA811" s="70"/>
      <c r="BB811" s="70"/>
      <c r="BC811" s="70"/>
      <c r="BD811" s="70"/>
      <c r="BE811" s="70" t="str">
        <f t="shared" ref="BE811:BE816" si="73">IF(ISBLANK(BD811),"",BD811/(BA811/AZ811))</f>
        <v/>
      </c>
      <c r="BF811" s="70"/>
    </row>
    <row r="812" spans="1:58">
      <c r="A812" t="s">
        <v>245</v>
      </c>
      <c r="B812">
        <v>355</v>
      </c>
      <c r="C812" t="s">
        <v>2145</v>
      </c>
      <c r="D812" s="70" t="s">
        <v>790</v>
      </c>
      <c r="E812" s="70" t="s">
        <v>798</v>
      </c>
      <c r="F812" s="70" t="s">
        <v>842</v>
      </c>
      <c r="G812" s="70" t="s">
        <v>1036</v>
      </c>
      <c r="H812" s="70" t="s">
        <v>745</v>
      </c>
      <c r="I812" s="70" t="s">
        <v>770</v>
      </c>
      <c r="J812" s="70" t="s">
        <v>751</v>
      </c>
      <c r="K812" s="70" t="str">
        <f>SpaceTypesTable[[#This Row],[Lighting Standard]]&amp;SpaceTypesTable[[#This Row],[Lighting Primary Space Type]]&amp;SpaceTypesTable[[#This Row],[Lighting Secondary Space Type]]</f>
        <v>ASHRAE 90.1-2004Active StorageGeneral</v>
      </c>
      <c r="L812" s="70"/>
      <c r="M812" s="70"/>
      <c r="N812" s="70">
        <f>VLOOKUP(SpaceTypesTable[[#This Row],[LookupColumn]],InteriorLightingTable[],5,FALSE)</f>
        <v>0.8</v>
      </c>
      <c r="O812" s="70"/>
      <c r="P812" s="70"/>
      <c r="Q812" s="70">
        <v>0</v>
      </c>
      <c r="R812" s="70">
        <v>0.7</v>
      </c>
      <c r="S812" s="70">
        <v>0.2</v>
      </c>
      <c r="T812" s="70" t="s">
        <v>1939</v>
      </c>
      <c r="U812" t="s">
        <v>636</v>
      </c>
      <c r="V812" s="70" t="s">
        <v>576</v>
      </c>
      <c r="W812" s="70" t="s">
        <v>582</v>
      </c>
      <c r="X812" s="70" t="str">
        <f>SpaceTypesTable[[#This Row],[Ventilation Standard]]&amp;SpaceTypesTable[[#This Row],[Ventilation Primary Space Type]]&amp;SpaceTypesTable[[#This Row],[Ventilation Secondary Space Type]]</f>
        <v>ASHRAE 62.1-1999Retail Stores, Sales Floors, and Show Room FloorsShipping and receiving</v>
      </c>
      <c r="Y812" s="70">
        <f>VLOOKUP(SpaceTypesTable[[#This Row],[Lookup]],VentilationStandardsTable[],6,FALSE)</f>
        <v>0.15</v>
      </c>
      <c r="Z812" s="70">
        <f>VLOOKUP(SpaceTypesTable[[#This Row],[Lookup]],VentilationStandardsTable[],5,FALSE)</f>
        <v>0</v>
      </c>
      <c r="AA812" s="70">
        <f>VLOOKUP(SpaceTypesTable[[#This Row],[Lookup]],VentilationStandardsTable[],7,FALSE)</f>
        <v>0</v>
      </c>
      <c r="AB812" s="70">
        <v>2</v>
      </c>
      <c r="AC812" s="70" t="s">
        <v>1991</v>
      </c>
      <c r="AD812" s="70" t="s">
        <v>1992</v>
      </c>
      <c r="AE812" s="70">
        <v>5.9499999999999997E-2</v>
      </c>
      <c r="AF812" s="70" t="s">
        <v>2001</v>
      </c>
      <c r="AG812" s="70"/>
      <c r="AH812" s="70" t="s">
        <v>997</v>
      </c>
      <c r="AI812" s="70" t="s">
        <v>997</v>
      </c>
      <c r="AJ812" s="70" t="s">
        <v>997</v>
      </c>
      <c r="AK812" s="70"/>
      <c r="AL812" s="70">
        <v>0.24999999999999997</v>
      </c>
      <c r="AM812" s="70">
        <v>0</v>
      </c>
      <c r="AN812" s="70">
        <v>0.5</v>
      </c>
      <c r="AO812" s="70">
        <v>0</v>
      </c>
      <c r="AP812" s="70" t="s">
        <v>2060</v>
      </c>
      <c r="AQ812" s="70" t="s">
        <v>2027</v>
      </c>
      <c r="AR812" s="70" t="s">
        <v>2041</v>
      </c>
      <c r="AS812" s="70"/>
      <c r="AT812" s="70"/>
      <c r="AU812" s="70" t="str">
        <f>IF(SpaceTypesTable[[#This Row],[Peak Flow Rate (gal/h)]]=0,"",SpaceTypesTable[[#This Row],[Peak Flow Rate (gal/h)]]/SpaceTypesTable[[#This Row],[area (ft^2)]])</f>
        <v/>
      </c>
      <c r="AV812" s="70"/>
      <c r="AW812" s="70"/>
      <c r="AX812" s="70"/>
      <c r="AY812" s="70"/>
      <c r="AZ812" s="70"/>
      <c r="BA812" s="70"/>
      <c r="BB812" s="70"/>
      <c r="BC812" s="70"/>
      <c r="BD812" s="70"/>
      <c r="BE812" s="70" t="str">
        <f t="shared" si="73"/>
        <v/>
      </c>
      <c r="BF812" s="70"/>
    </row>
    <row r="813" spans="1:58">
      <c r="A813" t="s">
        <v>406</v>
      </c>
      <c r="B813">
        <v>471</v>
      </c>
      <c r="C813" t="s">
        <v>2146</v>
      </c>
      <c r="D813" s="70" t="s">
        <v>791</v>
      </c>
      <c r="E813" s="70" t="s">
        <v>798</v>
      </c>
      <c r="F813" s="70" t="s">
        <v>842</v>
      </c>
      <c r="G813" s="70" t="s">
        <v>1036</v>
      </c>
      <c r="H813" s="70" t="s">
        <v>987</v>
      </c>
      <c r="I813" s="70" t="s">
        <v>770</v>
      </c>
      <c r="J813" s="70" t="s">
        <v>751</v>
      </c>
      <c r="K813" s="70" t="str">
        <f>SpaceTypesTable[[#This Row],[Lighting Standard]]&amp;SpaceTypesTable[[#This Row],[Lighting Primary Space Type]]&amp;SpaceTypesTable[[#This Row],[Lighting Secondary Space Type]]</f>
        <v>ASHRAE 189.1-2009Active StorageGeneral</v>
      </c>
      <c r="L813" s="70"/>
      <c r="M813" s="70"/>
      <c r="N813" s="70">
        <f>VLOOKUP(SpaceTypesTable[[#This Row],[LookupColumn]],InteriorLightingTable[],5,FALSE)</f>
        <v>0.72000000000000008</v>
      </c>
      <c r="O813" s="70"/>
      <c r="P813" s="70"/>
      <c r="Q813" s="70">
        <v>0</v>
      </c>
      <c r="R813" s="70">
        <v>0.7</v>
      </c>
      <c r="S813" s="70">
        <v>0.2</v>
      </c>
      <c r="T813" s="70" t="s">
        <v>1939</v>
      </c>
      <c r="U813" t="s">
        <v>636</v>
      </c>
      <c r="V813" s="70" t="s">
        <v>576</v>
      </c>
      <c r="W813" s="70" t="s">
        <v>582</v>
      </c>
      <c r="X813" s="70" t="str">
        <f>SpaceTypesTable[[#This Row],[Ventilation Standard]]&amp;SpaceTypesTable[[#This Row],[Ventilation Primary Space Type]]&amp;SpaceTypesTable[[#This Row],[Ventilation Secondary Space Type]]</f>
        <v>ASHRAE 62.1-1999Retail Stores, Sales Floors, and Show Room FloorsShipping and receiving</v>
      </c>
      <c r="Y813" s="70">
        <f>VLOOKUP(SpaceTypesTable[[#This Row],[Lookup]],VentilationStandardsTable[],6,FALSE)</f>
        <v>0.15</v>
      </c>
      <c r="Z813" s="70">
        <f>VLOOKUP(SpaceTypesTable[[#This Row],[Lookup]],VentilationStandardsTable[],5,FALSE)</f>
        <v>0</v>
      </c>
      <c r="AA813" s="70">
        <f>VLOOKUP(SpaceTypesTable[[#This Row],[Lookup]],VentilationStandardsTable[],7,FALSE)</f>
        <v>0</v>
      </c>
      <c r="AB813" s="70">
        <v>2</v>
      </c>
      <c r="AC813" s="70" t="s">
        <v>1991</v>
      </c>
      <c r="AD813" s="70" t="s">
        <v>1992</v>
      </c>
      <c r="AE813" s="70">
        <v>5.9499999999999997E-2</v>
      </c>
      <c r="AF813" s="70" t="s">
        <v>2001</v>
      </c>
      <c r="AG813" s="70"/>
      <c r="AH813" s="70" t="s">
        <v>997</v>
      </c>
      <c r="AI813" s="70" t="s">
        <v>997</v>
      </c>
      <c r="AJ813" s="70" t="s">
        <v>997</v>
      </c>
      <c r="AK813" s="70"/>
      <c r="AL813" s="70">
        <v>0.13</v>
      </c>
      <c r="AM813" s="70">
        <v>0</v>
      </c>
      <c r="AN813" s="70">
        <v>0.5</v>
      </c>
      <c r="AO813" s="70">
        <v>0</v>
      </c>
      <c r="AP813" s="70" t="s">
        <v>2060</v>
      </c>
      <c r="AQ813" s="70" t="s">
        <v>2027</v>
      </c>
      <c r="AR813" s="70" t="s">
        <v>2041</v>
      </c>
      <c r="AS813" s="70"/>
      <c r="AT813" s="70"/>
      <c r="AU813" s="70" t="str">
        <f>IF(SpaceTypesTable[[#This Row],[Peak Flow Rate (gal/h)]]=0,"",SpaceTypesTable[[#This Row],[Peak Flow Rate (gal/h)]]/SpaceTypesTable[[#This Row],[area (ft^2)]])</f>
        <v/>
      </c>
      <c r="AV813" s="70"/>
      <c r="AW813" s="70"/>
      <c r="AX813" s="70"/>
      <c r="AY813" s="70"/>
      <c r="AZ813" s="70"/>
      <c r="BA813" s="70"/>
      <c r="BB813" s="70"/>
      <c r="BC813" s="70"/>
      <c r="BD813" s="70"/>
      <c r="BE813" s="70" t="str">
        <f t="shared" si="73"/>
        <v/>
      </c>
      <c r="BF813" s="70"/>
    </row>
    <row r="814" spans="1:58">
      <c r="A814" t="s">
        <v>163</v>
      </c>
      <c r="B814">
        <v>478</v>
      </c>
      <c r="C814" t="s">
        <v>2146</v>
      </c>
      <c r="D814" s="70" t="s">
        <v>792</v>
      </c>
      <c r="E814" s="70" t="s">
        <v>798</v>
      </c>
      <c r="F814" s="70" t="s">
        <v>842</v>
      </c>
      <c r="G814" s="70" t="s">
        <v>1036</v>
      </c>
      <c r="H814" s="70" t="s">
        <v>987</v>
      </c>
      <c r="I814" s="70" t="s">
        <v>770</v>
      </c>
      <c r="J814" s="70" t="s">
        <v>751</v>
      </c>
      <c r="K814" s="70" t="str">
        <f>SpaceTypesTable[[#This Row],[Lighting Standard]]&amp;SpaceTypesTable[[#This Row],[Lighting Primary Space Type]]&amp;SpaceTypesTable[[#This Row],[Lighting Secondary Space Type]]</f>
        <v>ASHRAE 189.1-2009Active StorageGeneral</v>
      </c>
      <c r="L814" s="70"/>
      <c r="M814" s="70"/>
      <c r="N814" s="70">
        <f>VLOOKUP(SpaceTypesTable[[#This Row],[LookupColumn]],InteriorLightingTable[],5,FALSE)</f>
        <v>0.72000000000000008</v>
      </c>
      <c r="O814" s="70"/>
      <c r="P814" s="70"/>
      <c r="Q814" s="70">
        <v>0</v>
      </c>
      <c r="R814" s="70">
        <v>0.7</v>
      </c>
      <c r="S814" s="70">
        <v>0.2</v>
      </c>
      <c r="T814" s="70" t="s">
        <v>1939</v>
      </c>
      <c r="U814" t="s">
        <v>636</v>
      </c>
      <c r="V814" s="70" t="s">
        <v>576</v>
      </c>
      <c r="W814" s="70" t="s">
        <v>582</v>
      </c>
      <c r="X814" s="70" t="str">
        <f>SpaceTypesTable[[#This Row],[Ventilation Standard]]&amp;SpaceTypesTable[[#This Row],[Ventilation Primary Space Type]]&amp;SpaceTypesTable[[#This Row],[Ventilation Secondary Space Type]]</f>
        <v>ASHRAE 62.1-1999Retail Stores, Sales Floors, and Show Room FloorsShipping and receiving</v>
      </c>
      <c r="Y814" s="70">
        <f>VLOOKUP(SpaceTypesTable[[#This Row],[Lookup]],VentilationStandardsTable[],6,FALSE)</f>
        <v>0.15</v>
      </c>
      <c r="Z814" s="70">
        <f>VLOOKUP(SpaceTypesTable[[#This Row],[Lookup]],VentilationStandardsTable[],5,FALSE)</f>
        <v>0</v>
      </c>
      <c r="AA814" s="70">
        <f>VLOOKUP(SpaceTypesTable[[#This Row],[Lookup]],VentilationStandardsTable[],7,FALSE)</f>
        <v>0</v>
      </c>
      <c r="AB814" s="70">
        <v>2</v>
      </c>
      <c r="AC814" s="70" t="s">
        <v>1991</v>
      </c>
      <c r="AD814" s="70" t="s">
        <v>1992</v>
      </c>
      <c r="AE814" s="70">
        <v>4.4600000000000001E-2</v>
      </c>
      <c r="AF814" s="70" t="s">
        <v>2001</v>
      </c>
      <c r="AG814" s="70"/>
      <c r="AH814" s="70" t="s">
        <v>997</v>
      </c>
      <c r="AI814" s="70" t="s">
        <v>997</v>
      </c>
      <c r="AJ814" s="70" t="s">
        <v>997</v>
      </c>
      <c r="AK814" s="70"/>
      <c r="AL814" s="70">
        <v>0.13</v>
      </c>
      <c r="AM814" s="70">
        <v>0</v>
      </c>
      <c r="AN814" s="70">
        <v>0.5</v>
      </c>
      <c r="AO814" s="70">
        <v>0</v>
      </c>
      <c r="AP814" s="70" t="s">
        <v>2060</v>
      </c>
      <c r="AQ814" s="70" t="s">
        <v>2027</v>
      </c>
      <c r="AR814" s="70" t="s">
        <v>2041</v>
      </c>
      <c r="AS814" s="70"/>
      <c r="AT814" s="70"/>
      <c r="AU814" s="70" t="str">
        <f>IF(SpaceTypesTable[[#This Row],[Peak Flow Rate (gal/h)]]=0,"",SpaceTypesTable[[#This Row],[Peak Flow Rate (gal/h)]]/SpaceTypesTable[[#This Row],[area (ft^2)]])</f>
        <v/>
      </c>
      <c r="AV814" s="70"/>
      <c r="AW814" s="70"/>
      <c r="AX814" s="70"/>
      <c r="AY814" s="70"/>
      <c r="AZ814" s="70"/>
      <c r="BA814" s="70"/>
      <c r="BB814" s="70"/>
      <c r="BC814" s="70"/>
      <c r="BD814" s="70"/>
      <c r="BE814" s="70" t="str">
        <f t="shared" si="73"/>
        <v/>
      </c>
      <c r="BF814" s="70"/>
    </row>
    <row r="815" spans="1:58">
      <c r="A815" t="s">
        <v>74</v>
      </c>
      <c r="B815">
        <v>149</v>
      </c>
      <c r="C815" t="s">
        <v>2143</v>
      </c>
      <c r="D815" s="70" t="s">
        <v>790</v>
      </c>
      <c r="E815" s="70" t="s">
        <v>798</v>
      </c>
      <c r="F815" s="70" t="s">
        <v>842</v>
      </c>
      <c r="G815" s="70" t="s">
        <v>1036</v>
      </c>
      <c r="H815" s="70"/>
      <c r="I815" s="70"/>
      <c r="J815" s="70"/>
      <c r="K815" s="70" t="str">
        <f>SpaceTypesTable[[#This Row],[Lighting Standard]]&amp;SpaceTypesTable[[#This Row],[Lighting Primary Space Type]]&amp;SpaceTypesTable[[#This Row],[Lighting Secondary Space Type]]</f>
        <v/>
      </c>
      <c r="L815" s="70"/>
      <c r="M815" s="70"/>
      <c r="N815" s="70">
        <v>0.62000000000000011</v>
      </c>
      <c r="O815" s="70"/>
      <c r="P815" s="70"/>
      <c r="Q815" s="70">
        <v>0</v>
      </c>
      <c r="R815" s="70">
        <v>0.7</v>
      </c>
      <c r="S815" s="70">
        <v>0.2</v>
      </c>
      <c r="T815" s="70" t="s">
        <v>1939</v>
      </c>
      <c r="U815" t="s">
        <v>636</v>
      </c>
      <c r="V815" s="70" t="s">
        <v>576</v>
      </c>
      <c r="W815" s="70" t="s">
        <v>582</v>
      </c>
      <c r="X815" s="70" t="str">
        <f>SpaceTypesTable[[#This Row],[Ventilation Standard]]&amp;SpaceTypesTable[[#This Row],[Ventilation Primary Space Type]]&amp;SpaceTypesTable[[#This Row],[Ventilation Secondary Space Type]]</f>
        <v>ASHRAE 62.1-1999Retail Stores, Sales Floors, and Show Room FloorsShipping and receiving</v>
      </c>
      <c r="Y815" s="70">
        <f>VLOOKUP(SpaceTypesTable[[#This Row],[Lookup]],VentilationStandardsTable[],6,FALSE)</f>
        <v>0.15</v>
      </c>
      <c r="Z815" s="70">
        <f>VLOOKUP(SpaceTypesTable[[#This Row],[Lookup]],VentilationStandardsTable[],5,FALSE)</f>
        <v>0</v>
      </c>
      <c r="AA815" s="70">
        <f>VLOOKUP(SpaceTypesTable[[#This Row],[Lookup]],VentilationStandardsTable[],7,FALSE)</f>
        <v>0</v>
      </c>
      <c r="AB815" s="70">
        <v>2</v>
      </c>
      <c r="AC815" s="70" t="s">
        <v>1991</v>
      </c>
      <c r="AD815" s="70" t="s">
        <v>1992</v>
      </c>
      <c r="AE815" s="70">
        <v>0.22320000000000001</v>
      </c>
      <c r="AF815" s="70" t="s">
        <v>2001</v>
      </c>
      <c r="AG815" s="70"/>
      <c r="AH815" s="70" t="s">
        <v>997</v>
      </c>
      <c r="AI815" s="70" t="s">
        <v>997</v>
      </c>
      <c r="AJ815" s="70" t="s">
        <v>997</v>
      </c>
      <c r="AK815" s="70"/>
      <c r="AL815" s="70">
        <v>0.24999999999999997</v>
      </c>
      <c r="AM815" s="70">
        <v>0</v>
      </c>
      <c r="AN815" s="70">
        <v>0.5</v>
      </c>
      <c r="AO815" s="70">
        <v>0</v>
      </c>
      <c r="AP815" s="70" t="s">
        <v>2060</v>
      </c>
      <c r="AQ815" s="70" t="s">
        <v>2027</v>
      </c>
      <c r="AR815" s="70" t="s">
        <v>2041</v>
      </c>
      <c r="AS815" s="70"/>
      <c r="AT815" s="70"/>
      <c r="AU815" s="70" t="str">
        <f>IF(SpaceTypesTable[[#This Row],[Peak Flow Rate (gal/h)]]=0,"",SpaceTypesTable[[#This Row],[Peak Flow Rate (gal/h)]]/SpaceTypesTable[[#This Row],[area (ft^2)]])</f>
        <v/>
      </c>
      <c r="AV815" s="70"/>
      <c r="AW815" s="70"/>
      <c r="AX815" s="70"/>
      <c r="AY815" s="70"/>
      <c r="AZ815" s="70"/>
      <c r="BA815" s="70"/>
      <c r="BB815" s="70"/>
      <c r="BC815" s="70"/>
      <c r="BD815" s="70"/>
      <c r="BE815" s="70" t="str">
        <f t="shared" si="73"/>
        <v/>
      </c>
      <c r="BF815" s="70"/>
    </row>
    <row r="816" spans="1:58">
      <c r="C816" t="s">
        <v>2147</v>
      </c>
      <c r="D816" s="70" t="s">
        <v>790</v>
      </c>
      <c r="E816" s="70" t="s">
        <v>798</v>
      </c>
      <c r="F816" s="70" t="s">
        <v>842</v>
      </c>
      <c r="G816" s="70" t="s">
        <v>1036</v>
      </c>
      <c r="H816" s="70" t="s">
        <v>746</v>
      </c>
      <c r="I816" s="70" t="s">
        <v>770</v>
      </c>
      <c r="J816" s="70" t="s">
        <v>751</v>
      </c>
      <c r="K816" s="70" t="str">
        <f>SpaceTypesTable[[#This Row],[Lighting Standard]]&amp;SpaceTypesTable[[#This Row],[Lighting Primary Space Type]]&amp;SpaceTypesTable[[#This Row],[Lighting Secondary Space Type]]</f>
        <v>ASHRAE 90.1-2007Active StorageGeneral</v>
      </c>
      <c r="L816" s="70"/>
      <c r="M816" s="70"/>
      <c r="N816" s="70">
        <f>VLOOKUP(SpaceTypesTable[[#This Row],[LookupColumn]],InteriorLightingTable[],5,FALSE)</f>
        <v>0.8</v>
      </c>
      <c r="O816" s="70"/>
      <c r="P816" s="70"/>
      <c r="Q816" s="70">
        <v>0</v>
      </c>
      <c r="R816" s="70">
        <v>0.7</v>
      </c>
      <c r="S816" s="70">
        <v>0.2</v>
      </c>
      <c r="T816" s="70" t="s">
        <v>1939</v>
      </c>
      <c r="U816" t="s">
        <v>637</v>
      </c>
      <c r="V816" s="70" t="s">
        <v>751</v>
      </c>
      <c r="W816" s="70" t="s">
        <v>579</v>
      </c>
      <c r="X816" s="70" t="str">
        <f>SpaceTypesTable[[#This Row],[Ventilation Standard]]&amp;SpaceTypesTable[[#This Row],[Ventilation Primary Space Type]]&amp;SpaceTypesTable[[#This Row],[Ventilation Secondary Space Type]]</f>
        <v>ASHRAE 62.1-2004GeneralStorage rooms</v>
      </c>
      <c r="Y816" s="70">
        <f>VLOOKUP(SpaceTypesTable[[#This Row],[Lookup]],VentilationStandardsTable[],6,FALSE)</f>
        <v>0.12</v>
      </c>
      <c r="Z816" s="70">
        <f>VLOOKUP(SpaceTypesTable[[#This Row],[Lookup]],VentilationStandardsTable[],5,FALSE)</f>
        <v>0</v>
      </c>
      <c r="AA816" s="70">
        <f>VLOOKUP(SpaceTypesTable[[#This Row],[Lookup]],VentilationStandardsTable[],7,FALSE)</f>
        <v>0</v>
      </c>
      <c r="AB816" s="70">
        <v>2</v>
      </c>
      <c r="AC816" s="70" t="s">
        <v>1991</v>
      </c>
      <c r="AD816" s="70" t="s">
        <v>1992</v>
      </c>
      <c r="AE816" s="70">
        <v>4.4600000000000001E-2</v>
      </c>
      <c r="AF816" s="70" t="s">
        <v>2001</v>
      </c>
      <c r="AG816" s="70"/>
      <c r="AH816" s="70" t="s">
        <v>997</v>
      </c>
      <c r="AI816" s="70" t="s">
        <v>997</v>
      </c>
      <c r="AJ816" s="70" t="s">
        <v>997</v>
      </c>
      <c r="AK816" s="70"/>
      <c r="AL816" s="70">
        <v>0.13</v>
      </c>
      <c r="AM816" s="70">
        <v>0</v>
      </c>
      <c r="AN816" s="70">
        <v>0.5</v>
      </c>
      <c r="AO816" s="70">
        <v>0</v>
      </c>
      <c r="AP816" s="70" t="s">
        <v>2060</v>
      </c>
      <c r="AQ816" s="70" t="s">
        <v>2027</v>
      </c>
      <c r="AR816" s="70" t="s">
        <v>2041</v>
      </c>
      <c r="AS816" s="70"/>
      <c r="AT816" s="70"/>
      <c r="AU816" s="70" t="str">
        <f>IF(SpaceTypesTable[[#This Row],[Peak Flow Rate (gal/h)]]=0,"",SpaceTypesTable[[#This Row],[Peak Flow Rate (gal/h)]]/SpaceTypesTable[[#This Row],[area (ft^2)]])</f>
        <v/>
      </c>
      <c r="AV816" s="70"/>
      <c r="AW816" s="70"/>
      <c r="AX816" s="70"/>
      <c r="AY816" s="70"/>
      <c r="AZ816" s="70"/>
      <c r="BA816" s="70"/>
      <c r="BB816" s="70"/>
      <c r="BC816" s="70"/>
      <c r="BD816" s="70"/>
      <c r="BE816" s="70" t="str">
        <f t="shared" si="73"/>
        <v/>
      </c>
      <c r="BF816" s="70"/>
    </row>
    <row r="817" spans="1:58">
      <c r="C817" s="3" t="s">
        <v>2144</v>
      </c>
      <c r="D817" s="70" t="s">
        <v>790</v>
      </c>
      <c r="E817" s="70" t="s">
        <v>750</v>
      </c>
      <c r="F817" s="70" t="s">
        <v>842</v>
      </c>
      <c r="G817" s="70" t="s">
        <v>1036</v>
      </c>
      <c r="H817" s="70"/>
      <c r="I817" s="70"/>
      <c r="J817" s="70"/>
      <c r="K817" s="70"/>
      <c r="L817" s="70"/>
      <c r="M817" s="70"/>
      <c r="N817" s="70">
        <v>1.27</v>
      </c>
      <c r="O817" s="70"/>
      <c r="P817" s="70"/>
      <c r="Q817" s="70">
        <v>0.4</v>
      </c>
      <c r="R817" s="70">
        <v>0.4</v>
      </c>
      <c r="S817" s="70">
        <v>0.2</v>
      </c>
      <c r="T817" s="70" t="s">
        <v>1046</v>
      </c>
      <c r="U817" t="s">
        <v>636</v>
      </c>
      <c r="V817" s="70" t="s">
        <v>569</v>
      </c>
      <c r="W817" s="70" t="s">
        <v>570</v>
      </c>
      <c r="X817" s="70" t="str">
        <f>SpaceTypesTable[[#This Row],[Ventilation Standard]]&amp;SpaceTypesTable[[#This Row],[Ventilation Primary Space Type]]&amp;SpaceTypesTable[[#This Row],[Ventilation Secondary Space Type]]</f>
        <v>ASHRAE 62.1-1999Public SpacesCorridors and utilities</v>
      </c>
      <c r="Y817" s="70">
        <f>VLOOKUP(SpaceTypesTable[[#This Row],[Lookup]],VentilationStandardsTable[],6,FALSE)</f>
        <v>0.05</v>
      </c>
      <c r="Z817" s="70">
        <f>VLOOKUP(SpaceTypesTable[[#This Row],[Lookup]],VentilationStandardsTable[],5,FALSE)</f>
        <v>0</v>
      </c>
      <c r="AA817" s="70">
        <f>VLOOKUP(SpaceTypesTable[[#This Row],[Lookup]],VentilationStandardsTable[],7,FALSE)</f>
        <v>0</v>
      </c>
      <c r="AB817" s="70">
        <v>0</v>
      </c>
      <c r="AC817" s="70"/>
      <c r="AD817" s="70" t="s">
        <v>1047</v>
      </c>
      <c r="AE817" s="70">
        <v>0.22320000000000001</v>
      </c>
      <c r="AF817" s="70" t="s">
        <v>1050</v>
      </c>
      <c r="AG817" s="70"/>
      <c r="AH817" s="70"/>
      <c r="AI817" s="70"/>
      <c r="AJ817" s="70"/>
      <c r="AK817" s="70"/>
      <c r="AL817" s="70">
        <v>0</v>
      </c>
      <c r="AM817" s="70">
        <v>0</v>
      </c>
      <c r="AN817" s="70">
        <v>0.5</v>
      </c>
      <c r="AO817" s="70">
        <v>0</v>
      </c>
      <c r="AP817" s="70" t="s">
        <v>1051</v>
      </c>
      <c r="AQ817" s="70" t="s">
        <v>2028</v>
      </c>
      <c r="AR817" s="70" t="s">
        <v>2042</v>
      </c>
      <c r="AS817" s="70"/>
      <c r="AT817" s="70"/>
      <c r="AU817" s="70" t="str">
        <f>IF(SpaceTypesTable[[#This Row],[Peak Flow Rate (gal/h)]]=0,"",SpaceTypesTable[[#This Row],[Peak Flow Rate (gal/h)]]/SpaceTypesTable[[#This Row],[area (ft^2)]])</f>
        <v/>
      </c>
      <c r="AV817" s="70"/>
      <c r="AW817" s="70"/>
      <c r="AX817" s="70"/>
      <c r="AY817" s="70"/>
      <c r="AZ817" s="70"/>
      <c r="BA817" s="70"/>
      <c r="BB817" s="70"/>
      <c r="BC817" s="70"/>
      <c r="BD817" s="70"/>
      <c r="BE817" s="70"/>
      <c r="BF817" s="70"/>
    </row>
    <row r="818" spans="1:58">
      <c r="C818" t="s">
        <v>2145</v>
      </c>
      <c r="D818" s="70" t="s">
        <v>790</v>
      </c>
      <c r="E818" s="70" t="s">
        <v>750</v>
      </c>
      <c r="F818" s="70" t="s">
        <v>842</v>
      </c>
      <c r="G818" s="70" t="s">
        <v>1036</v>
      </c>
      <c r="H818" s="70" t="s">
        <v>745</v>
      </c>
      <c r="I818" s="70" t="s">
        <v>770</v>
      </c>
      <c r="J818" s="70" t="s">
        <v>751</v>
      </c>
      <c r="K818" s="70" t="str">
        <f>SpaceTypesTable[[#This Row],[Lighting Standard]]&amp;SpaceTypesTable[[#This Row],[Lighting Primary Space Type]]&amp;SpaceTypesTable[[#This Row],[Lighting Secondary Space Type]]</f>
        <v>ASHRAE 90.1-2004Active StorageGeneral</v>
      </c>
      <c r="L818" s="70"/>
      <c r="M818" s="70"/>
      <c r="N818" s="70">
        <f>VLOOKUP(SpaceTypesTable[[#This Row],[LookupColumn]],InteriorLightingTable[],5,FALSE)</f>
        <v>0.8</v>
      </c>
      <c r="O818" s="70"/>
      <c r="P818" s="70"/>
      <c r="Q818" s="70">
        <v>0.4</v>
      </c>
      <c r="R818" s="70">
        <v>0.4</v>
      </c>
      <c r="S818" s="70">
        <v>0.2</v>
      </c>
      <c r="T818" s="70" t="s">
        <v>1046</v>
      </c>
      <c r="U818" t="s">
        <v>636</v>
      </c>
      <c r="V818" s="70" t="s">
        <v>569</v>
      </c>
      <c r="W818" s="70" t="s">
        <v>570</v>
      </c>
      <c r="X818" s="70" t="str">
        <f>SpaceTypesTable[[#This Row],[Ventilation Standard]]&amp;SpaceTypesTable[[#This Row],[Ventilation Primary Space Type]]&amp;SpaceTypesTable[[#This Row],[Ventilation Secondary Space Type]]</f>
        <v>ASHRAE 62.1-1999Public SpacesCorridors and utilities</v>
      </c>
      <c r="Y818" s="70">
        <f>VLOOKUP(SpaceTypesTable[[#This Row],[Lookup]],VentilationStandardsTable[],6,FALSE)</f>
        <v>0.05</v>
      </c>
      <c r="Z818" s="70">
        <f>VLOOKUP(SpaceTypesTable[[#This Row],[Lookup]],VentilationStandardsTable[],5,FALSE)</f>
        <v>0</v>
      </c>
      <c r="AA818" s="70">
        <f>VLOOKUP(SpaceTypesTable[[#This Row],[Lookup]],VentilationStandardsTable[],7,FALSE)</f>
        <v>0</v>
      </c>
      <c r="AB818" s="70">
        <v>0</v>
      </c>
      <c r="AC818" s="70"/>
      <c r="AD818" s="70" t="s">
        <v>1047</v>
      </c>
      <c r="AE818" s="70">
        <v>5.9499999999999997E-2</v>
      </c>
      <c r="AF818" s="70" t="s">
        <v>1050</v>
      </c>
      <c r="AG818" s="70"/>
      <c r="AH818" s="70"/>
      <c r="AI818" s="70"/>
      <c r="AJ818" s="70"/>
      <c r="AK818" s="70"/>
      <c r="AL818" s="70">
        <v>0</v>
      </c>
      <c r="AM818" s="70">
        <v>0</v>
      </c>
      <c r="AN818" s="70">
        <v>0.5</v>
      </c>
      <c r="AO818" s="70">
        <v>0</v>
      </c>
      <c r="AP818" s="70" t="s">
        <v>1051</v>
      </c>
      <c r="AQ818" s="70" t="s">
        <v>2028</v>
      </c>
      <c r="AR818" s="70" t="s">
        <v>2042</v>
      </c>
      <c r="AS818" s="70"/>
      <c r="AT818" s="70"/>
      <c r="AU818" s="70" t="str">
        <f>IF(SpaceTypesTable[[#This Row],[Peak Flow Rate (gal/h)]]=0,"",SpaceTypesTable[[#This Row],[Peak Flow Rate (gal/h)]]/SpaceTypesTable[[#This Row],[area (ft^2)]])</f>
        <v/>
      </c>
      <c r="AV818" s="70"/>
      <c r="AW818" s="70"/>
      <c r="AX818" s="70"/>
      <c r="AY818" s="70"/>
      <c r="AZ818" s="70"/>
      <c r="BA818" s="70"/>
      <c r="BB818" s="70"/>
      <c r="BC818" s="70"/>
      <c r="BD818" s="70"/>
      <c r="BE818" s="70"/>
      <c r="BF818" s="70"/>
    </row>
    <row r="819" spans="1:58">
      <c r="C819" s="3" t="s">
        <v>2146</v>
      </c>
      <c r="D819" s="70" t="s">
        <v>791</v>
      </c>
      <c r="E819" s="70" t="s">
        <v>750</v>
      </c>
      <c r="F819" s="70" t="s">
        <v>842</v>
      </c>
      <c r="G819" s="70" t="s">
        <v>1036</v>
      </c>
      <c r="H819" s="70" t="s">
        <v>987</v>
      </c>
      <c r="I819" s="70" t="s">
        <v>770</v>
      </c>
      <c r="J819" s="70" t="s">
        <v>751</v>
      </c>
      <c r="K819" s="70" t="str">
        <f>SpaceTypesTable[[#This Row],[Lighting Standard]]&amp;SpaceTypesTable[[#This Row],[Lighting Primary Space Type]]&amp;SpaceTypesTable[[#This Row],[Lighting Secondary Space Type]]</f>
        <v>ASHRAE 189.1-2009Active StorageGeneral</v>
      </c>
      <c r="L819" s="70"/>
      <c r="M819" s="70"/>
      <c r="N819" s="70">
        <f>VLOOKUP(SpaceTypesTable[[#This Row],[LookupColumn]],InteriorLightingTable[],5,FALSE)</f>
        <v>0.72000000000000008</v>
      </c>
      <c r="O819" s="70"/>
      <c r="P819" s="70"/>
      <c r="Q819" s="70">
        <v>0.4</v>
      </c>
      <c r="R819" s="70">
        <v>0.4</v>
      </c>
      <c r="S819" s="70">
        <v>0.2</v>
      </c>
      <c r="T819" s="70" t="s">
        <v>1046</v>
      </c>
      <c r="U819" t="s">
        <v>636</v>
      </c>
      <c r="V819" s="70" t="s">
        <v>569</v>
      </c>
      <c r="W819" s="70" t="s">
        <v>570</v>
      </c>
      <c r="X819" s="70" t="str">
        <f>SpaceTypesTable[[#This Row],[Ventilation Standard]]&amp;SpaceTypesTable[[#This Row],[Ventilation Primary Space Type]]&amp;SpaceTypesTable[[#This Row],[Ventilation Secondary Space Type]]</f>
        <v>ASHRAE 62.1-1999Public SpacesCorridors and utilities</v>
      </c>
      <c r="Y819" s="70">
        <f>VLOOKUP(SpaceTypesTable[[#This Row],[Lookup]],VentilationStandardsTable[],6,FALSE)</f>
        <v>0.05</v>
      </c>
      <c r="Z819" s="70">
        <f>VLOOKUP(SpaceTypesTable[[#This Row],[Lookup]],VentilationStandardsTable[],5,FALSE)</f>
        <v>0</v>
      </c>
      <c r="AA819" s="70">
        <f>VLOOKUP(SpaceTypesTable[[#This Row],[Lookup]],VentilationStandardsTable[],7,FALSE)</f>
        <v>0</v>
      </c>
      <c r="AB819" s="70">
        <v>0</v>
      </c>
      <c r="AC819" s="70"/>
      <c r="AD819" s="70" t="s">
        <v>1047</v>
      </c>
      <c r="AE819" s="70">
        <v>5.9499999999999997E-2</v>
      </c>
      <c r="AF819" s="70" t="s">
        <v>1050</v>
      </c>
      <c r="AG819" s="70"/>
      <c r="AH819" s="70"/>
      <c r="AI819" s="70"/>
      <c r="AJ819" s="70"/>
      <c r="AK819" s="70"/>
      <c r="AL819" s="70">
        <v>0</v>
      </c>
      <c r="AM819" s="70">
        <v>0</v>
      </c>
      <c r="AN819" s="70">
        <v>0.5</v>
      </c>
      <c r="AO819" s="70">
        <v>0</v>
      </c>
      <c r="AP819" s="70" t="s">
        <v>1051</v>
      </c>
      <c r="AQ819" s="70" t="s">
        <v>2028</v>
      </c>
      <c r="AR819" s="70" t="s">
        <v>2042</v>
      </c>
      <c r="AS819" s="70"/>
      <c r="AT819" s="70"/>
      <c r="AU819" s="70" t="str">
        <f>IF(SpaceTypesTable[[#This Row],[Peak Flow Rate (gal/h)]]=0,"",SpaceTypesTable[[#This Row],[Peak Flow Rate (gal/h)]]/SpaceTypesTable[[#This Row],[area (ft^2)]])</f>
        <v/>
      </c>
      <c r="AV819" s="70"/>
      <c r="AW819" s="70"/>
      <c r="AX819" s="70"/>
      <c r="AY819" s="70"/>
      <c r="AZ819" s="70"/>
      <c r="BA819" s="70"/>
      <c r="BB819" s="70"/>
      <c r="BC819" s="70"/>
      <c r="BD819" s="70"/>
      <c r="BE819" s="70"/>
      <c r="BF819" s="70"/>
    </row>
    <row r="820" spans="1:58">
      <c r="C820" s="3" t="s">
        <v>2146</v>
      </c>
      <c r="D820" s="70" t="s">
        <v>792</v>
      </c>
      <c r="E820" s="70" t="s">
        <v>750</v>
      </c>
      <c r="F820" s="70" t="s">
        <v>842</v>
      </c>
      <c r="G820" s="70" t="s">
        <v>1036</v>
      </c>
      <c r="H820" s="70" t="s">
        <v>987</v>
      </c>
      <c r="I820" s="70" t="s">
        <v>770</v>
      </c>
      <c r="J820" s="70" t="s">
        <v>751</v>
      </c>
      <c r="K820" s="70" t="str">
        <f>SpaceTypesTable[[#This Row],[Lighting Standard]]&amp;SpaceTypesTable[[#This Row],[Lighting Primary Space Type]]&amp;SpaceTypesTable[[#This Row],[Lighting Secondary Space Type]]</f>
        <v>ASHRAE 189.1-2009Active StorageGeneral</v>
      </c>
      <c r="L820" s="70"/>
      <c r="M820" s="70"/>
      <c r="N820" s="70">
        <f>VLOOKUP(SpaceTypesTable[[#This Row],[LookupColumn]],InteriorLightingTable[],5,FALSE)</f>
        <v>0.72000000000000008</v>
      </c>
      <c r="O820" s="70"/>
      <c r="P820" s="70"/>
      <c r="Q820" s="70">
        <v>0.4</v>
      </c>
      <c r="R820" s="70">
        <v>0.4</v>
      </c>
      <c r="S820" s="70">
        <v>0.2</v>
      </c>
      <c r="T820" s="70" t="s">
        <v>1046</v>
      </c>
      <c r="U820" t="s">
        <v>636</v>
      </c>
      <c r="V820" s="70" t="s">
        <v>569</v>
      </c>
      <c r="W820" s="70" t="s">
        <v>570</v>
      </c>
      <c r="X820" s="70" t="str">
        <f>SpaceTypesTable[[#This Row],[Ventilation Standard]]&amp;SpaceTypesTable[[#This Row],[Ventilation Primary Space Type]]&amp;SpaceTypesTable[[#This Row],[Ventilation Secondary Space Type]]</f>
        <v>ASHRAE 62.1-1999Public SpacesCorridors and utilities</v>
      </c>
      <c r="Y820" s="70">
        <f>VLOOKUP(SpaceTypesTable[[#This Row],[Lookup]],VentilationStandardsTable[],6,FALSE)</f>
        <v>0.05</v>
      </c>
      <c r="Z820" s="70">
        <f>VLOOKUP(SpaceTypesTable[[#This Row],[Lookup]],VentilationStandardsTable[],5,FALSE)</f>
        <v>0</v>
      </c>
      <c r="AA820" s="70">
        <f>VLOOKUP(SpaceTypesTable[[#This Row],[Lookup]],VentilationStandardsTable[],7,FALSE)</f>
        <v>0</v>
      </c>
      <c r="AB820" s="70">
        <v>0</v>
      </c>
      <c r="AC820" s="70"/>
      <c r="AD820" s="70" t="s">
        <v>1047</v>
      </c>
      <c r="AE820" s="70">
        <v>4.4600000000000001E-2</v>
      </c>
      <c r="AF820" s="70" t="s">
        <v>1050</v>
      </c>
      <c r="AG820" s="70"/>
      <c r="AH820" s="70"/>
      <c r="AI820" s="70"/>
      <c r="AJ820" s="70"/>
      <c r="AK820" s="70"/>
      <c r="AL820" s="70">
        <v>0</v>
      </c>
      <c r="AM820" s="70">
        <v>0</v>
      </c>
      <c r="AN820" s="70">
        <v>0.5</v>
      </c>
      <c r="AO820" s="70">
        <v>0</v>
      </c>
      <c r="AP820" s="70" t="s">
        <v>1051</v>
      </c>
      <c r="AQ820" s="70" t="s">
        <v>2028</v>
      </c>
      <c r="AR820" s="70" t="s">
        <v>2042</v>
      </c>
      <c r="AS820" s="70"/>
      <c r="AT820" s="70"/>
      <c r="AU820" s="70" t="str">
        <f>IF(SpaceTypesTable[[#This Row],[Peak Flow Rate (gal/h)]]=0,"",SpaceTypesTable[[#This Row],[Peak Flow Rate (gal/h)]]/SpaceTypesTable[[#This Row],[area (ft^2)]])</f>
        <v/>
      </c>
      <c r="AV820" s="70"/>
      <c r="AW820" s="70"/>
      <c r="AX820" s="70"/>
      <c r="AY820" s="70"/>
      <c r="AZ820" s="70"/>
      <c r="BA820" s="70"/>
      <c r="BB820" s="70"/>
      <c r="BC820" s="70"/>
      <c r="BD820" s="70"/>
      <c r="BE820" s="70"/>
      <c r="BF820" s="70"/>
    </row>
    <row r="821" spans="1:58">
      <c r="C821" s="46" t="s">
        <v>2143</v>
      </c>
      <c r="D821" s="70" t="s">
        <v>790</v>
      </c>
      <c r="E821" s="70" t="s">
        <v>750</v>
      </c>
      <c r="F821" s="70" t="s">
        <v>842</v>
      </c>
      <c r="G821" s="70" t="s">
        <v>1036</v>
      </c>
      <c r="H821" s="70"/>
      <c r="I821" s="70"/>
      <c r="J821" s="70"/>
      <c r="K821" s="70"/>
      <c r="L821" s="70"/>
      <c r="M821" s="70"/>
      <c r="N821" s="70">
        <v>1.5389999999999999</v>
      </c>
      <c r="O821" s="70"/>
      <c r="P821" s="70"/>
      <c r="Q821" s="70">
        <v>0.4</v>
      </c>
      <c r="R821" s="70">
        <v>0.4</v>
      </c>
      <c r="S821" s="70">
        <v>0.2</v>
      </c>
      <c r="T821" s="70" t="s">
        <v>1046</v>
      </c>
      <c r="U821" t="s">
        <v>636</v>
      </c>
      <c r="V821" s="70" t="s">
        <v>569</v>
      </c>
      <c r="W821" s="70" t="s">
        <v>570</v>
      </c>
      <c r="X821" s="70" t="str">
        <f>SpaceTypesTable[[#This Row],[Ventilation Standard]]&amp;SpaceTypesTable[[#This Row],[Ventilation Primary Space Type]]&amp;SpaceTypesTable[[#This Row],[Ventilation Secondary Space Type]]</f>
        <v>ASHRAE 62.1-1999Public SpacesCorridors and utilities</v>
      </c>
      <c r="Y821" s="70">
        <f>VLOOKUP(SpaceTypesTable[[#This Row],[Lookup]],VentilationStandardsTable[],6,FALSE)</f>
        <v>0.05</v>
      </c>
      <c r="Z821" s="70">
        <f>VLOOKUP(SpaceTypesTable[[#This Row],[Lookup]],VentilationStandardsTable[],5,FALSE)</f>
        <v>0</v>
      </c>
      <c r="AA821" s="70">
        <f>VLOOKUP(SpaceTypesTable[[#This Row],[Lookup]],VentilationStandardsTable[],7,FALSE)</f>
        <v>0</v>
      </c>
      <c r="AB821" s="70">
        <v>0</v>
      </c>
      <c r="AC821" s="70"/>
      <c r="AD821" s="70" t="s">
        <v>1047</v>
      </c>
      <c r="AE821" s="70">
        <v>0.22320000000000001</v>
      </c>
      <c r="AF821" s="70" t="s">
        <v>1050</v>
      </c>
      <c r="AG821" s="70"/>
      <c r="AH821" s="70"/>
      <c r="AI821" s="70"/>
      <c r="AJ821" s="70"/>
      <c r="AK821" s="70"/>
      <c r="AL821" s="70">
        <v>0</v>
      </c>
      <c r="AM821" s="70">
        <v>0</v>
      </c>
      <c r="AN821" s="70">
        <v>0.5</v>
      </c>
      <c r="AO821" s="70">
        <v>0</v>
      </c>
      <c r="AP821" s="70" t="s">
        <v>1051</v>
      </c>
      <c r="AQ821" s="70" t="s">
        <v>2028</v>
      </c>
      <c r="AR821" s="70" t="s">
        <v>2042</v>
      </c>
      <c r="AS821" s="70"/>
      <c r="AT821" s="70"/>
      <c r="AU821" s="70" t="str">
        <f>IF(SpaceTypesTable[[#This Row],[Peak Flow Rate (gal/h)]]=0,"",SpaceTypesTable[[#This Row],[Peak Flow Rate (gal/h)]]/SpaceTypesTable[[#This Row],[area (ft^2)]])</f>
        <v/>
      </c>
      <c r="AV821" s="70"/>
      <c r="AW821" s="70"/>
      <c r="AX821" s="70"/>
      <c r="AY821" s="70"/>
      <c r="AZ821" s="70"/>
      <c r="BA821" s="70"/>
      <c r="BB821" s="70"/>
      <c r="BC821" s="70"/>
      <c r="BD821" s="70"/>
      <c r="BE821" s="70"/>
      <c r="BF821" s="70"/>
    </row>
    <row r="822" spans="1:58">
      <c r="C822" t="s">
        <v>2147</v>
      </c>
      <c r="D822" s="70" t="s">
        <v>790</v>
      </c>
      <c r="E822" s="70" t="s">
        <v>750</v>
      </c>
      <c r="F822" s="70" t="s">
        <v>842</v>
      </c>
      <c r="G822" s="70" t="s">
        <v>1036</v>
      </c>
      <c r="H822" s="70" t="s">
        <v>746</v>
      </c>
      <c r="I822" s="70" t="s">
        <v>770</v>
      </c>
      <c r="J822" s="70" t="s">
        <v>751</v>
      </c>
      <c r="K822" s="70" t="str">
        <f>SpaceTypesTable[[#This Row],[Lighting Standard]]&amp;SpaceTypesTable[[#This Row],[Lighting Primary Space Type]]&amp;SpaceTypesTable[[#This Row],[Lighting Secondary Space Type]]</f>
        <v>ASHRAE 90.1-2007Active StorageGeneral</v>
      </c>
      <c r="L822" s="70"/>
      <c r="M822" s="70"/>
      <c r="N822" s="70">
        <f>VLOOKUP(SpaceTypesTable[[#This Row],[LookupColumn]],InteriorLightingTable[],5,FALSE)</f>
        <v>0.8</v>
      </c>
      <c r="O822" s="70"/>
      <c r="P822" s="70"/>
      <c r="Q822" s="70">
        <v>0.4</v>
      </c>
      <c r="R822" s="70">
        <v>0.4</v>
      </c>
      <c r="S822" s="70">
        <v>0.2</v>
      </c>
      <c r="T822" s="70" t="s">
        <v>1046</v>
      </c>
      <c r="U822" t="s">
        <v>637</v>
      </c>
      <c r="V822" s="70" t="s">
        <v>751</v>
      </c>
      <c r="W822" s="70" t="s">
        <v>579</v>
      </c>
      <c r="X822" s="70" t="str">
        <f>SpaceTypesTable[[#This Row],[Ventilation Standard]]&amp;SpaceTypesTable[[#This Row],[Ventilation Primary Space Type]]&amp;SpaceTypesTable[[#This Row],[Ventilation Secondary Space Type]]</f>
        <v>ASHRAE 62.1-2004GeneralStorage rooms</v>
      </c>
      <c r="Y822" s="70">
        <f>VLOOKUP(SpaceTypesTable[[#This Row],[Lookup]],VentilationStandardsTable[],6,FALSE)</f>
        <v>0.12</v>
      </c>
      <c r="Z822" s="70">
        <f>VLOOKUP(SpaceTypesTable[[#This Row],[Lookup]],VentilationStandardsTable[],5,FALSE)</f>
        <v>0</v>
      </c>
      <c r="AA822" s="70">
        <f>VLOOKUP(SpaceTypesTable[[#This Row],[Lookup]],VentilationStandardsTable[],7,FALSE)</f>
        <v>0</v>
      </c>
      <c r="AB822" s="70">
        <v>0</v>
      </c>
      <c r="AC822" s="70" t="s">
        <v>1983</v>
      </c>
      <c r="AD822" s="70" t="s">
        <v>1986</v>
      </c>
      <c r="AE822" s="70">
        <v>4.4600000000000001E-2</v>
      </c>
      <c r="AF822" s="70" t="s">
        <v>2003</v>
      </c>
      <c r="AG822" s="70"/>
      <c r="AH822" s="70"/>
      <c r="AI822" s="70"/>
      <c r="AJ822" s="70"/>
      <c r="AK822" s="70"/>
      <c r="AL822" s="70">
        <v>0</v>
      </c>
      <c r="AM822" s="70">
        <v>0</v>
      </c>
      <c r="AN822" s="70">
        <v>0.5</v>
      </c>
      <c r="AO822" s="70">
        <v>0</v>
      </c>
      <c r="AP822" s="70" t="s">
        <v>2061</v>
      </c>
      <c r="AQ822" s="70" t="s">
        <v>2028</v>
      </c>
      <c r="AR822" s="70" t="s">
        <v>2042</v>
      </c>
      <c r="AS822" s="70"/>
      <c r="AT822" s="70"/>
      <c r="AU822" s="70" t="str">
        <f>IF(SpaceTypesTable[[#This Row],[Peak Flow Rate (gal/h)]]=0,"",SpaceTypesTable[[#This Row],[Peak Flow Rate (gal/h)]]/SpaceTypesTable[[#This Row],[area (ft^2)]])</f>
        <v/>
      </c>
      <c r="AV822" s="70"/>
      <c r="AW822" s="70"/>
      <c r="AX822" s="70"/>
      <c r="AY822" s="70"/>
      <c r="AZ822" s="70"/>
      <c r="BA822" s="70"/>
      <c r="BB822" s="70"/>
      <c r="BC822" s="70"/>
      <c r="BD822" s="70"/>
      <c r="BE822" s="70"/>
      <c r="BF822" s="70"/>
    </row>
    <row r="823" spans="1:58">
      <c r="A823" t="s">
        <v>95</v>
      </c>
      <c r="B823">
        <v>383</v>
      </c>
      <c r="C823" t="s">
        <v>2144</v>
      </c>
      <c r="D823" s="70" t="s">
        <v>790</v>
      </c>
      <c r="E823" s="70" t="s">
        <v>794</v>
      </c>
      <c r="F823" s="70" t="s">
        <v>842</v>
      </c>
      <c r="G823" s="70" t="s">
        <v>1036</v>
      </c>
      <c r="H823" s="70"/>
      <c r="I823" s="70"/>
      <c r="J823" s="70"/>
      <c r="K823" s="70" t="str">
        <f>SpaceTypesTable[[#This Row],[Lighting Standard]]&amp;SpaceTypesTable[[#This Row],[Lighting Primary Space Type]]&amp;SpaceTypesTable[[#This Row],[Lighting Secondary Space Type]]</f>
        <v/>
      </c>
      <c r="L823" s="70"/>
      <c r="M823" s="70"/>
      <c r="N823" s="70">
        <v>0.45</v>
      </c>
      <c r="O823" s="70"/>
      <c r="P823" s="70"/>
      <c r="Q823" s="70">
        <v>0</v>
      </c>
      <c r="R823" s="70">
        <v>0.7</v>
      </c>
      <c r="S823" s="70">
        <v>0.2</v>
      </c>
      <c r="T823" s="70" t="s">
        <v>1958</v>
      </c>
      <c r="U823" t="s">
        <v>636</v>
      </c>
      <c r="V823" s="70" t="s">
        <v>576</v>
      </c>
      <c r="W823" s="70" t="s">
        <v>582</v>
      </c>
      <c r="X823" s="70" t="str">
        <f>SpaceTypesTable[[#This Row],[Ventilation Standard]]&amp;SpaceTypesTable[[#This Row],[Ventilation Primary Space Type]]&amp;SpaceTypesTable[[#This Row],[Ventilation Secondary Space Type]]</f>
        <v>ASHRAE 62.1-1999Retail Stores, Sales Floors, and Show Room FloorsShipping and receiving</v>
      </c>
      <c r="Y823" s="70">
        <f>VLOOKUP(SpaceTypesTable[[#This Row],[Lookup]],VentilationStandardsTable[],6,FALSE)</f>
        <v>0.15</v>
      </c>
      <c r="Z823" s="70">
        <f>VLOOKUP(SpaceTypesTable[[#This Row],[Lookup]],VentilationStandardsTable[],5,FALSE)</f>
        <v>0</v>
      </c>
      <c r="AA823" s="70">
        <f>VLOOKUP(SpaceTypesTable[[#This Row],[Lookup]],VentilationStandardsTable[],7,FALSE)</f>
        <v>0</v>
      </c>
      <c r="AB823" s="70">
        <v>0</v>
      </c>
      <c r="AC823" s="70" t="s">
        <v>1965</v>
      </c>
      <c r="AD823" s="70" t="s">
        <v>2107</v>
      </c>
      <c r="AE823" s="70">
        <v>0.22320000000000001</v>
      </c>
      <c r="AF823" s="70" t="s">
        <v>2011</v>
      </c>
      <c r="AG823" s="70"/>
      <c r="AH823" s="70" t="s">
        <v>997</v>
      </c>
      <c r="AI823" s="70" t="s">
        <v>997</v>
      </c>
      <c r="AJ823" s="70" t="s">
        <v>997</v>
      </c>
      <c r="AK823" s="70"/>
      <c r="AL823" s="70">
        <v>0</v>
      </c>
      <c r="AM823" s="70">
        <v>0</v>
      </c>
      <c r="AN823" s="70">
        <v>0.5</v>
      </c>
      <c r="AO823" s="70">
        <v>0</v>
      </c>
      <c r="AP823" s="70" t="s">
        <v>2068</v>
      </c>
      <c r="AQ823" s="70" t="s">
        <v>2036</v>
      </c>
      <c r="AR823" s="70" t="s">
        <v>2050</v>
      </c>
      <c r="AS823" s="70"/>
      <c r="AT823" s="70"/>
      <c r="AU823" s="70" t="str">
        <f>IF(SpaceTypesTable[[#This Row],[Peak Flow Rate (gal/h)]]=0,"",SpaceTypesTable[[#This Row],[Peak Flow Rate (gal/h)]]/SpaceTypesTable[[#This Row],[area (ft^2)]])</f>
        <v/>
      </c>
      <c r="AV823" s="70"/>
      <c r="AW823" s="70"/>
      <c r="AX823" s="70"/>
      <c r="AY823" s="70"/>
      <c r="AZ823" s="70"/>
      <c r="BA823" s="70"/>
      <c r="BB823" s="70"/>
      <c r="BC823" s="70"/>
      <c r="BD823" s="70"/>
      <c r="BE823" s="70" t="str">
        <f t="shared" ref="BE823:BE828" si="74">IF(ISBLANK(BD823),"",BD823/(BA823/AZ823))</f>
        <v/>
      </c>
      <c r="BF823" s="70"/>
    </row>
    <row r="824" spans="1:58">
      <c r="A824" t="s">
        <v>32</v>
      </c>
      <c r="B824">
        <v>374</v>
      </c>
      <c r="C824" t="s">
        <v>2145</v>
      </c>
      <c r="D824" s="70" t="s">
        <v>790</v>
      </c>
      <c r="E824" s="70" t="s">
        <v>794</v>
      </c>
      <c r="F824" s="70" t="s">
        <v>842</v>
      </c>
      <c r="G824" s="70" t="s">
        <v>1036</v>
      </c>
      <c r="H824" s="70" t="s">
        <v>745</v>
      </c>
      <c r="I824" s="70" t="s">
        <v>770</v>
      </c>
      <c r="J824" s="70" t="s">
        <v>751</v>
      </c>
      <c r="K824" s="70" t="str">
        <f>SpaceTypesTable[[#This Row],[Lighting Standard]]&amp;SpaceTypesTable[[#This Row],[Lighting Primary Space Type]]&amp;SpaceTypesTable[[#This Row],[Lighting Secondary Space Type]]</f>
        <v>ASHRAE 90.1-2004Active StorageGeneral</v>
      </c>
      <c r="L824" s="70"/>
      <c r="M824" s="70"/>
      <c r="N824" s="70">
        <f>VLOOKUP(SpaceTypesTable[[#This Row],[LookupColumn]],InteriorLightingTable[],5,FALSE)</f>
        <v>0.8</v>
      </c>
      <c r="O824" s="70"/>
      <c r="P824" s="70"/>
      <c r="Q824" s="70">
        <v>0</v>
      </c>
      <c r="R824" s="70">
        <v>0.7</v>
      </c>
      <c r="S824" s="70">
        <v>0.2</v>
      </c>
      <c r="T824" s="70" t="s">
        <v>1958</v>
      </c>
      <c r="U824" t="s">
        <v>636</v>
      </c>
      <c r="V824" s="70" t="s">
        <v>576</v>
      </c>
      <c r="W824" s="70" t="s">
        <v>582</v>
      </c>
      <c r="X824" s="70" t="str">
        <f>SpaceTypesTable[[#This Row],[Ventilation Standard]]&amp;SpaceTypesTable[[#This Row],[Ventilation Primary Space Type]]&amp;SpaceTypesTable[[#This Row],[Ventilation Secondary Space Type]]</f>
        <v>ASHRAE 62.1-1999Retail Stores, Sales Floors, and Show Room FloorsShipping and receiving</v>
      </c>
      <c r="Y824" s="70">
        <f>VLOOKUP(SpaceTypesTable[[#This Row],[Lookup]],VentilationStandardsTable[],6,FALSE)</f>
        <v>0.15</v>
      </c>
      <c r="Z824" s="70">
        <f>VLOOKUP(SpaceTypesTable[[#This Row],[Lookup]],VentilationStandardsTable[],5,FALSE)</f>
        <v>0</v>
      </c>
      <c r="AA824" s="70">
        <f>VLOOKUP(SpaceTypesTable[[#This Row],[Lookup]],VentilationStandardsTable[],7,FALSE)</f>
        <v>0</v>
      </c>
      <c r="AB824" s="70">
        <v>0</v>
      </c>
      <c r="AC824" s="70" t="s">
        <v>1965</v>
      </c>
      <c r="AD824" s="70" t="s">
        <v>2107</v>
      </c>
      <c r="AE824" s="70">
        <v>5.9499999999999997E-2</v>
      </c>
      <c r="AF824" s="70" t="s">
        <v>2011</v>
      </c>
      <c r="AG824" s="70"/>
      <c r="AH824" s="70" t="s">
        <v>997</v>
      </c>
      <c r="AI824" s="70" t="s">
        <v>997</v>
      </c>
      <c r="AJ824" s="70" t="s">
        <v>997</v>
      </c>
      <c r="AK824" s="70"/>
      <c r="AL824" s="70">
        <v>0</v>
      </c>
      <c r="AM824" s="70">
        <v>0</v>
      </c>
      <c r="AN824" s="70">
        <v>0.5</v>
      </c>
      <c r="AO824" s="70">
        <v>0</v>
      </c>
      <c r="AP824" s="70" t="s">
        <v>2068</v>
      </c>
      <c r="AQ824" s="70" t="s">
        <v>2036</v>
      </c>
      <c r="AR824" s="70" t="s">
        <v>2050</v>
      </c>
      <c r="AS824" s="70"/>
      <c r="AT824" s="70"/>
      <c r="AU824" s="70" t="str">
        <f>IF(SpaceTypesTable[[#This Row],[Peak Flow Rate (gal/h)]]=0,"",SpaceTypesTable[[#This Row],[Peak Flow Rate (gal/h)]]/SpaceTypesTable[[#This Row],[area (ft^2)]])</f>
        <v/>
      </c>
      <c r="AV824" s="70"/>
      <c r="AW824" s="70"/>
      <c r="AX824" s="70"/>
      <c r="AY824" s="70"/>
      <c r="AZ824" s="70"/>
      <c r="BA824" s="70"/>
      <c r="BB824" s="70"/>
      <c r="BC824" s="70"/>
      <c r="BD824" s="70"/>
      <c r="BE824" s="70" t="str">
        <f t="shared" si="74"/>
        <v/>
      </c>
      <c r="BF824" s="70"/>
    </row>
    <row r="825" spans="1:58">
      <c r="A825" t="s">
        <v>365</v>
      </c>
      <c r="B825">
        <v>483</v>
      </c>
      <c r="C825" t="s">
        <v>2146</v>
      </c>
      <c r="D825" s="70" t="s">
        <v>791</v>
      </c>
      <c r="E825" s="70" t="s">
        <v>794</v>
      </c>
      <c r="F825" s="70" t="s">
        <v>842</v>
      </c>
      <c r="G825" s="70" t="s">
        <v>1036</v>
      </c>
      <c r="H825" s="70" t="s">
        <v>987</v>
      </c>
      <c r="I825" s="70" t="s">
        <v>770</v>
      </c>
      <c r="J825" s="70" t="s">
        <v>751</v>
      </c>
      <c r="K825" s="70" t="str">
        <f>SpaceTypesTable[[#This Row],[Lighting Standard]]&amp;SpaceTypesTable[[#This Row],[Lighting Primary Space Type]]&amp;SpaceTypesTable[[#This Row],[Lighting Secondary Space Type]]</f>
        <v>ASHRAE 189.1-2009Active StorageGeneral</v>
      </c>
      <c r="L825" s="70"/>
      <c r="M825" s="70"/>
      <c r="N825" s="70">
        <f>VLOOKUP(SpaceTypesTable[[#This Row],[LookupColumn]],InteriorLightingTable[],5,FALSE)</f>
        <v>0.72000000000000008</v>
      </c>
      <c r="O825" s="70"/>
      <c r="P825" s="70"/>
      <c r="Q825" s="70">
        <v>0</v>
      </c>
      <c r="R825" s="70">
        <v>0.7</v>
      </c>
      <c r="S825" s="70">
        <v>0.2</v>
      </c>
      <c r="T825" s="70" t="s">
        <v>1958</v>
      </c>
      <c r="U825" t="s">
        <v>636</v>
      </c>
      <c r="V825" s="70" t="s">
        <v>576</v>
      </c>
      <c r="W825" s="70" t="s">
        <v>582</v>
      </c>
      <c r="X825" s="70" t="str">
        <f>SpaceTypesTable[[#This Row],[Ventilation Standard]]&amp;SpaceTypesTable[[#This Row],[Ventilation Primary Space Type]]&amp;SpaceTypesTable[[#This Row],[Ventilation Secondary Space Type]]</f>
        <v>ASHRAE 62.1-1999Retail Stores, Sales Floors, and Show Room FloorsShipping and receiving</v>
      </c>
      <c r="Y825" s="70">
        <f>VLOOKUP(SpaceTypesTable[[#This Row],[Lookup]],VentilationStandardsTable[],6,FALSE)</f>
        <v>0.15</v>
      </c>
      <c r="Z825" s="70">
        <f>VLOOKUP(SpaceTypesTable[[#This Row],[Lookup]],VentilationStandardsTable[],5,FALSE)</f>
        <v>0</v>
      </c>
      <c r="AA825" s="70">
        <f>VLOOKUP(SpaceTypesTable[[#This Row],[Lookup]],VentilationStandardsTable[],7,FALSE)</f>
        <v>0</v>
      </c>
      <c r="AB825" s="70">
        <v>0</v>
      </c>
      <c r="AC825" s="70" t="s">
        <v>1965</v>
      </c>
      <c r="AD825" s="70" t="s">
        <v>2107</v>
      </c>
      <c r="AE825" s="70">
        <v>5.9499999999999997E-2</v>
      </c>
      <c r="AF825" s="70" t="s">
        <v>2011</v>
      </c>
      <c r="AG825" s="70"/>
      <c r="AH825" s="70" t="s">
        <v>997</v>
      </c>
      <c r="AI825" s="70" t="s">
        <v>997</v>
      </c>
      <c r="AJ825" s="70" t="s">
        <v>997</v>
      </c>
      <c r="AK825" s="70"/>
      <c r="AL825" s="70">
        <v>0</v>
      </c>
      <c r="AM825" s="70">
        <v>0</v>
      </c>
      <c r="AN825" s="70">
        <v>0.5</v>
      </c>
      <c r="AO825" s="70">
        <v>0</v>
      </c>
      <c r="AP825" s="70" t="s">
        <v>2068</v>
      </c>
      <c r="AQ825" s="70" t="s">
        <v>2036</v>
      </c>
      <c r="AR825" s="70" t="s">
        <v>2050</v>
      </c>
      <c r="AS825" s="70"/>
      <c r="AT825" s="70"/>
      <c r="AU825" s="70" t="str">
        <f>IF(SpaceTypesTable[[#This Row],[Peak Flow Rate (gal/h)]]=0,"",SpaceTypesTable[[#This Row],[Peak Flow Rate (gal/h)]]/SpaceTypesTable[[#This Row],[area (ft^2)]])</f>
        <v/>
      </c>
      <c r="AV825" s="70"/>
      <c r="AW825" s="70"/>
      <c r="AX825" s="70"/>
      <c r="AY825" s="70"/>
      <c r="AZ825" s="70"/>
      <c r="BA825" s="70"/>
      <c r="BB825" s="70"/>
      <c r="BC825" s="70"/>
      <c r="BD825" s="70"/>
      <c r="BE825" s="70" t="str">
        <f t="shared" si="74"/>
        <v/>
      </c>
      <c r="BF825" s="70"/>
    </row>
    <row r="826" spans="1:58">
      <c r="A826" t="s">
        <v>307</v>
      </c>
      <c r="B826">
        <v>477</v>
      </c>
      <c r="C826" t="s">
        <v>2146</v>
      </c>
      <c r="D826" s="70" t="s">
        <v>792</v>
      </c>
      <c r="E826" s="70" t="s">
        <v>794</v>
      </c>
      <c r="F826" s="70" t="s">
        <v>842</v>
      </c>
      <c r="G826" s="70" t="s">
        <v>1036</v>
      </c>
      <c r="H826" s="70" t="s">
        <v>987</v>
      </c>
      <c r="I826" s="70" t="s">
        <v>770</v>
      </c>
      <c r="J826" s="70" t="s">
        <v>751</v>
      </c>
      <c r="K826" s="70" t="str">
        <f>SpaceTypesTable[[#This Row],[Lighting Standard]]&amp;SpaceTypesTable[[#This Row],[Lighting Primary Space Type]]&amp;SpaceTypesTable[[#This Row],[Lighting Secondary Space Type]]</f>
        <v>ASHRAE 189.1-2009Active StorageGeneral</v>
      </c>
      <c r="L826" s="70"/>
      <c r="M826" s="70"/>
      <c r="N826" s="70">
        <f>VLOOKUP(SpaceTypesTable[[#This Row],[LookupColumn]],InteriorLightingTable[],5,FALSE)</f>
        <v>0.72000000000000008</v>
      </c>
      <c r="O826" s="70"/>
      <c r="P826" s="70"/>
      <c r="Q826" s="70">
        <v>0</v>
      </c>
      <c r="R826" s="70">
        <v>0.7</v>
      </c>
      <c r="S826" s="70">
        <v>0.2</v>
      </c>
      <c r="T826" s="70" t="s">
        <v>1958</v>
      </c>
      <c r="U826" t="s">
        <v>636</v>
      </c>
      <c r="V826" s="70" t="s">
        <v>576</v>
      </c>
      <c r="W826" s="70" t="s">
        <v>582</v>
      </c>
      <c r="X826" s="70" t="str">
        <f>SpaceTypesTable[[#This Row],[Ventilation Standard]]&amp;SpaceTypesTable[[#This Row],[Ventilation Primary Space Type]]&amp;SpaceTypesTable[[#This Row],[Ventilation Secondary Space Type]]</f>
        <v>ASHRAE 62.1-1999Retail Stores, Sales Floors, and Show Room FloorsShipping and receiving</v>
      </c>
      <c r="Y826" s="70">
        <f>VLOOKUP(SpaceTypesTable[[#This Row],[Lookup]],VentilationStandardsTable[],6,FALSE)</f>
        <v>0.15</v>
      </c>
      <c r="Z826" s="70">
        <f>VLOOKUP(SpaceTypesTable[[#This Row],[Lookup]],VentilationStandardsTable[],5,FALSE)</f>
        <v>0</v>
      </c>
      <c r="AA826" s="70">
        <f>VLOOKUP(SpaceTypesTable[[#This Row],[Lookup]],VentilationStandardsTable[],7,FALSE)</f>
        <v>0</v>
      </c>
      <c r="AB826" s="70">
        <v>0</v>
      </c>
      <c r="AC826" s="70" t="s">
        <v>1965</v>
      </c>
      <c r="AD826" s="70" t="s">
        <v>2107</v>
      </c>
      <c r="AE826" s="70">
        <v>4.4600000000000001E-2</v>
      </c>
      <c r="AF826" s="70" t="s">
        <v>2011</v>
      </c>
      <c r="AG826" s="70"/>
      <c r="AH826" s="70" t="s">
        <v>997</v>
      </c>
      <c r="AI826" s="70" t="s">
        <v>997</v>
      </c>
      <c r="AJ826" s="70" t="s">
        <v>997</v>
      </c>
      <c r="AK826" s="70"/>
      <c r="AL826" s="70">
        <v>0</v>
      </c>
      <c r="AM826" s="70">
        <v>0</v>
      </c>
      <c r="AN826" s="70">
        <v>0.5</v>
      </c>
      <c r="AO826" s="70">
        <v>0</v>
      </c>
      <c r="AP826" s="70" t="s">
        <v>2068</v>
      </c>
      <c r="AQ826" s="70" t="s">
        <v>2036</v>
      </c>
      <c r="AR826" s="70" t="s">
        <v>2050</v>
      </c>
      <c r="AS826" s="70"/>
      <c r="AT826" s="70"/>
      <c r="AU826" s="70" t="str">
        <f>IF(SpaceTypesTable[[#This Row],[Peak Flow Rate (gal/h)]]=0,"",SpaceTypesTable[[#This Row],[Peak Flow Rate (gal/h)]]/SpaceTypesTable[[#This Row],[area (ft^2)]])</f>
        <v/>
      </c>
      <c r="AV826" s="70"/>
      <c r="AW826" s="70"/>
      <c r="AX826" s="70"/>
      <c r="AY826" s="70"/>
      <c r="AZ826" s="70"/>
      <c r="BA826" s="70"/>
      <c r="BB826" s="70"/>
      <c r="BC826" s="70"/>
      <c r="BD826" s="70"/>
      <c r="BE826" s="70" t="str">
        <f t="shared" si="74"/>
        <v/>
      </c>
      <c r="BF826" s="70"/>
    </row>
    <row r="827" spans="1:58">
      <c r="A827" t="s">
        <v>511</v>
      </c>
      <c r="B827">
        <v>447</v>
      </c>
      <c r="C827" t="s">
        <v>2143</v>
      </c>
      <c r="D827" s="70" t="s">
        <v>790</v>
      </c>
      <c r="E827" s="70" t="s">
        <v>794</v>
      </c>
      <c r="F827" s="70" t="s">
        <v>842</v>
      </c>
      <c r="G827" s="70" t="s">
        <v>1036</v>
      </c>
      <c r="H827" s="70"/>
      <c r="I827" s="70"/>
      <c r="J827" s="70"/>
      <c r="K827" s="70" t="str">
        <f>SpaceTypesTable[[#This Row],[Lighting Standard]]&amp;SpaceTypesTable[[#This Row],[Lighting Primary Space Type]]&amp;SpaceTypesTable[[#This Row],[Lighting Secondary Space Type]]</f>
        <v/>
      </c>
      <c r="L827" s="70"/>
      <c r="M827" s="70"/>
      <c r="N827" s="70">
        <v>0.45</v>
      </c>
      <c r="O827" s="70"/>
      <c r="P827" s="70"/>
      <c r="Q827" s="70">
        <v>0</v>
      </c>
      <c r="R827" s="70">
        <v>0.7</v>
      </c>
      <c r="S827" s="70">
        <v>0.2</v>
      </c>
      <c r="T827" s="70" t="s">
        <v>1958</v>
      </c>
      <c r="U827" t="s">
        <v>636</v>
      </c>
      <c r="V827" s="70" t="s">
        <v>576</v>
      </c>
      <c r="W827" s="70" t="s">
        <v>582</v>
      </c>
      <c r="X827" s="70" t="str">
        <f>SpaceTypesTable[[#This Row],[Ventilation Standard]]&amp;SpaceTypesTable[[#This Row],[Ventilation Primary Space Type]]&amp;SpaceTypesTable[[#This Row],[Ventilation Secondary Space Type]]</f>
        <v>ASHRAE 62.1-1999Retail Stores, Sales Floors, and Show Room FloorsShipping and receiving</v>
      </c>
      <c r="Y827" s="70">
        <f>VLOOKUP(SpaceTypesTable[[#This Row],[Lookup]],VentilationStandardsTable[],6,FALSE)</f>
        <v>0.15</v>
      </c>
      <c r="Z827" s="70">
        <f>VLOOKUP(SpaceTypesTable[[#This Row],[Lookup]],VentilationStandardsTable[],5,FALSE)</f>
        <v>0</v>
      </c>
      <c r="AA827" s="70">
        <f>VLOOKUP(SpaceTypesTable[[#This Row],[Lookup]],VentilationStandardsTable[],7,FALSE)</f>
        <v>0</v>
      </c>
      <c r="AB827" s="70">
        <v>0</v>
      </c>
      <c r="AC827" s="70" t="s">
        <v>1965</v>
      </c>
      <c r="AD827" s="70" t="s">
        <v>2107</v>
      </c>
      <c r="AE827" s="70">
        <v>0.22320000000000001</v>
      </c>
      <c r="AF827" s="70" t="s">
        <v>2011</v>
      </c>
      <c r="AG827" s="70"/>
      <c r="AH827" s="70" t="s">
        <v>997</v>
      </c>
      <c r="AI827" s="70" t="s">
        <v>997</v>
      </c>
      <c r="AJ827" s="70" t="s">
        <v>997</v>
      </c>
      <c r="AK827" s="70"/>
      <c r="AL827" s="70">
        <v>0</v>
      </c>
      <c r="AM827" s="70">
        <v>0</v>
      </c>
      <c r="AN827" s="70">
        <v>0.5</v>
      </c>
      <c r="AO827" s="70">
        <v>0</v>
      </c>
      <c r="AP827" s="70" t="s">
        <v>2068</v>
      </c>
      <c r="AQ827" s="70" t="s">
        <v>2036</v>
      </c>
      <c r="AR827" s="70" t="s">
        <v>2050</v>
      </c>
      <c r="AS827" s="70"/>
      <c r="AT827" s="70"/>
      <c r="AU827" s="70" t="str">
        <f>IF(SpaceTypesTable[[#This Row],[Peak Flow Rate (gal/h)]]=0,"",SpaceTypesTable[[#This Row],[Peak Flow Rate (gal/h)]]/SpaceTypesTable[[#This Row],[area (ft^2)]])</f>
        <v/>
      </c>
      <c r="AV827" s="70"/>
      <c r="AW827" s="70"/>
      <c r="AX827" s="70"/>
      <c r="AY827" s="70"/>
      <c r="AZ827" s="70"/>
      <c r="BA827" s="70"/>
      <c r="BB827" s="70"/>
      <c r="BC827" s="70"/>
      <c r="BD827" s="70"/>
      <c r="BE827" s="70" t="str">
        <f t="shared" si="74"/>
        <v/>
      </c>
      <c r="BF827" s="70"/>
    </row>
    <row r="828" spans="1:58">
      <c r="C828" t="s">
        <v>2147</v>
      </c>
      <c r="D828" s="70" t="s">
        <v>790</v>
      </c>
      <c r="E828" s="70" t="s">
        <v>794</v>
      </c>
      <c r="F828" s="70" t="s">
        <v>842</v>
      </c>
      <c r="G828" s="70" t="s">
        <v>1036</v>
      </c>
      <c r="H828" s="70" t="s">
        <v>746</v>
      </c>
      <c r="I828" s="70" t="s">
        <v>770</v>
      </c>
      <c r="J828" s="70" t="s">
        <v>751</v>
      </c>
      <c r="K828" s="70" t="str">
        <f>SpaceTypesTable[[#This Row],[Lighting Standard]]&amp;SpaceTypesTable[[#This Row],[Lighting Primary Space Type]]&amp;SpaceTypesTable[[#This Row],[Lighting Secondary Space Type]]</f>
        <v>ASHRAE 90.1-2007Active StorageGeneral</v>
      </c>
      <c r="L828" s="70"/>
      <c r="M828" s="70"/>
      <c r="N828" s="70">
        <f>VLOOKUP(SpaceTypesTable[[#This Row],[LookupColumn]],InteriorLightingTable[],5,FALSE)</f>
        <v>0.8</v>
      </c>
      <c r="O828" s="70"/>
      <c r="P828" s="70"/>
      <c r="Q828" s="70">
        <v>0</v>
      </c>
      <c r="R828" s="70">
        <v>0.7</v>
      </c>
      <c r="S828" s="70">
        <v>0.2</v>
      </c>
      <c r="T828" s="70" t="s">
        <v>1958</v>
      </c>
      <c r="U828" t="s">
        <v>637</v>
      </c>
      <c r="V828" s="70" t="s">
        <v>751</v>
      </c>
      <c r="W828" s="70" t="s">
        <v>579</v>
      </c>
      <c r="X828" s="70" t="str">
        <f>SpaceTypesTable[[#This Row],[Ventilation Standard]]&amp;SpaceTypesTable[[#This Row],[Ventilation Primary Space Type]]&amp;SpaceTypesTable[[#This Row],[Ventilation Secondary Space Type]]</f>
        <v>ASHRAE 62.1-2004GeneralStorage rooms</v>
      </c>
      <c r="Y828" s="70">
        <f>VLOOKUP(SpaceTypesTable[[#This Row],[Lookup]],VentilationStandardsTable[],6,FALSE)</f>
        <v>0.12</v>
      </c>
      <c r="Z828" s="70">
        <f>VLOOKUP(SpaceTypesTable[[#This Row],[Lookup]],VentilationStandardsTable[],5,FALSE)</f>
        <v>0</v>
      </c>
      <c r="AA828" s="70">
        <f>VLOOKUP(SpaceTypesTable[[#This Row],[Lookup]],VentilationStandardsTable[],7,FALSE)</f>
        <v>0</v>
      </c>
      <c r="AB828" s="70">
        <v>0</v>
      </c>
      <c r="AC828" s="70" t="s">
        <v>1965</v>
      </c>
      <c r="AD828" s="70" t="s">
        <v>2107</v>
      </c>
      <c r="AE828" s="70">
        <v>4.4600000000000001E-2</v>
      </c>
      <c r="AF828" s="70" t="s">
        <v>2011</v>
      </c>
      <c r="AG828" s="70"/>
      <c r="AH828" s="70" t="s">
        <v>997</v>
      </c>
      <c r="AI828" s="70" t="s">
        <v>997</v>
      </c>
      <c r="AJ828" s="70" t="s">
        <v>997</v>
      </c>
      <c r="AK828" s="70"/>
      <c r="AL828" s="70">
        <v>0</v>
      </c>
      <c r="AM828" s="70">
        <v>0</v>
      </c>
      <c r="AN828" s="70">
        <v>0.5</v>
      </c>
      <c r="AO828" s="70">
        <v>0</v>
      </c>
      <c r="AP828" s="70" t="s">
        <v>2068</v>
      </c>
      <c r="AQ828" s="70" t="s">
        <v>2036</v>
      </c>
      <c r="AR828" s="70" t="s">
        <v>2050</v>
      </c>
      <c r="AS828" s="70"/>
      <c r="AT828" s="70"/>
      <c r="AU828" s="70" t="str">
        <f>IF(SpaceTypesTable[[#This Row],[Peak Flow Rate (gal/h)]]=0,"",SpaceTypesTable[[#This Row],[Peak Flow Rate (gal/h)]]/SpaceTypesTable[[#This Row],[area (ft^2)]])</f>
        <v/>
      </c>
      <c r="AV828" s="70"/>
      <c r="AW828" s="70"/>
      <c r="AX828" s="70"/>
      <c r="AY828" s="70"/>
      <c r="AZ828" s="70"/>
      <c r="BA828" s="70"/>
      <c r="BB828" s="70"/>
      <c r="BC828" s="70"/>
      <c r="BD828" s="70"/>
      <c r="BE828" s="70" t="str">
        <f t="shared" si="74"/>
        <v/>
      </c>
      <c r="BF828" s="70"/>
    </row>
    <row r="829" spans="1:58">
      <c r="C829" t="s">
        <v>2213</v>
      </c>
      <c r="D829" s="70" t="s">
        <v>790</v>
      </c>
      <c r="E829" s="70" t="s">
        <v>798</v>
      </c>
      <c r="F829" s="70" t="s">
        <v>842</v>
      </c>
      <c r="G829" s="70" t="s">
        <v>1036</v>
      </c>
      <c r="H829" s="70" t="s">
        <v>2195</v>
      </c>
      <c r="I829" s="70" t="s">
        <v>842</v>
      </c>
      <c r="J829" s="70" t="s">
        <v>751</v>
      </c>
      <c r="K829" s="70" t="str">
        <f>SpaceTypesTable[[#This Row],[Lighting Standard]]&amp;SpaceTypesTable[[#This Row],[Lighting Primary Space Type]]&amp;SpaceTypesTable[[#This Row],[Lighting Secondary Space Type]]</f>
        <v>ASHRAE 90.1-2010StorageGeneral</v>
      </c>
      <c r="L829" s="70"/>
      <c r="M829" s="70"/>
      <c r="N829" s="70">
        <f>VLOOKUP(SpaceTypesTable[[#This Row],[LookupColumn]],InteriorLightingTable[],5,FALSE)</f>
        <v>0.63</v>
      </c>
      <c r="O829" s="70"/>
      <c r="P829" s="70"/>
      <c r="Q829" s="70">
        <v>0</v>
      </c>
      <c r="R829" s="70">
        <v>0.7</v>
      </c>
      <c r="S829" s="70">
        <v>0.2</v>
      </c>
      <c r="T829" s="70" t="s">
        <v>1939</v>
      </c>
      <c r="U829" t="s">
        <v>638</v>
      </c>
      <c r="V829" s="70" t="s">
        <v>751</v>
      </c>
      <c r="W829" s="70" t="s">
        <v>579</v>
      </c>
      <c r="X829" s="70" t="str">
        <f>SpaceTypesTable[[#This Row],[Ventilation Standard]]&amp;SpaceTypesTable[[#This Row],[Ventilation Primary Space Type]]&amp;SpaceTypesTable[[#This Row],[Ventilation Secondary Space Type]]</f>
        <v>ASHRAE 62.1-2007GeneralStorage rooms</v>
      </c>
      <c r="Y829" s="70">
        <f>VLOOKUP(SpaceTypesTable[[#This Row],[Lookup]],VentilationStandardsTable[],6,FALSE)</f>
        <v>0.12</v>
      </c>
      <c r="Z829" s="70">
        <f>VLOOKUP(SpaceTypesTable[[#This Row],[Lookup]],VentilationStandardsTable[],5,FALSE)</f>
        <v>0</v>
      </c>
      <c r="AA829" s="70">
        <f>VLOOKUP(SpaceTypesTable[[#This Row],[Lookup]],VentilationStandardsTable[],7,FALSE)</f>
        <v>0</v>
      </c>
      <c r="AB829" s="70">
        <v>2</v>
      </c>
      <c r="AC829" s="70" t="s">
        <v>1991</v>
      </c>
      <c r="AD829" s="70" t="s">
        <v>1992</v>
      </c>
      <c r="AE829" s="70">
        <v>4.4600000000000001E-2</v>
      </c>
      <c r="AF829" s="70" t="s">
        <v>2001</v>
      </c>
      <c r="AG829" s="70"/>
      <c r="AH829" s="70" t="s">
        <v>997</v>
      </c>
      <c r="AI829" s="70" t="s">
        <v>997</v>
      </c>
      <c r="AJ829" s="70" t="s">
        <v>997</v>
      </c>
      <c r="AK829" s="70"/>
      <c r="AL829" s="70">
        <v>0.13</v>
      </c>
      <c r="AM829" s="70">
        <v>0</v>
      </c>
      <c r="AN829" s="70">
        <v>0.5</v>
      </c>
      <c r="AO829" s="70">
        <v>0</v>
      </c>
      <c r="AP829" s="70" t="s">
        <v>2060</v>
      </c>
      <c r="AQ829" s="70" t="s">
        <v>2027</v>
      </c>
      <c r="AR829" s="70" t="s">
        <v>2041</v>
      </c>
      <c r="AS829" s="70"/>
      <c r="AT829" s="70"/>
      <c r="AU829" s="70" t="s">
        <v>997</v>
      </c>
      <c r="AV829" s="70"/>
      <c r="AW829" s="70"/>
      <c r="AX829" s="70"/>
      <c r="AY829" s="70"/>
      <c r="AZ829" s="70"/>
      <c r="BA829" s="70"/>
      <c r="BB829" s="70"/>
      <c r="BC829" s="70"/>
      <c r="BD829" s="70"/>
      <c r="BE829" s="70" t="s">
        <v>997</v>
      </c>
      <c r="BF829" s="70"/>
    </row>
    <row r="830" spans="1:58">
      <c r="C830" t="s">
        <v>2213</v>
      </c>
      <c r="D830" s="70" t="s">
        <v>790</v>
      </c>
      <c r="E830" s="70" t="s">
        <v>750</v>
      </c>
      <c r="F830" s="70" t="s">
        <v>842</v>
      </c>
      <c r="G830" s="70" t="s">
        <v>1036</v>
      </c>
      <c r="H830" s="70" t="s">
        <v>2195</v>
      </c>
      <c r="I830" s="70" t="s">
        <v>842</v>
      </c>
      <c r="J830" s="70" t="s">
        <v>751</v>
      </c>
      <c r="K830" s="70" t="str">
        <f>SpaceTypesTable[[#This Row],[Lighting Standard]]&amp;SpaceTypesTable[[#This Row],[Lighting Primary Space Type]]&amp;SpaceTypesTable[[#This Row],[Lighting Secondary Space Type]]</f>
        <v>ASHRAE 90.1-2010StorageGeneral</v>
      </c>
      <c r="L830" s="70"/>
      <c r="M830" s="70"/>
      <c r="N830" s="70">
        <f>VLOOKUP(SpaceTypesTable[[#This Row],[LookupColumn]],InteriorLightingTable[],5,FALSE)</f>
        <v>0.63</v>
      </c>
      <c r="O830" s="70"/>
      <c r="P830" s="70"/>
      <c r="Q830" s="70">
        <v>0.4</v>
      </c>
      <c r="R830" s="70">
        <v>0.4</v>
      </c>
      <c r="S830" s="70">
        <v>0.2</v>
      </c>
      <c r="T830" s="70" t="s">
        <v>1046</v>
      </c>
      <c r="U830" t="s">
        <v>638</v>
      </c>
      <c r="V830" s="70" t="s">
        <v>751</v>
      </c>
      <c r="W830" s="70" t="s">
        <v>579</v>
      </c>
      <c r="X830" s="70" t="str">
        <f>SpaceTypesTable[[#This Row],[Ventilation Standard]]&amp;SpaceTypesTable[[#This Row],[Ventilation Primary Space Type]]&amp;SpaceTypesTable[[#This Row],[Ventilation Secondary Space Type]]</f>
        <v>ASHRAE 62.1-2007GeneralStorage rooms</v>
      </c>
      <c r="Y830" s="70">
        <f>VLOOKUP(SpaceTypesTable[[#This Row],[Lookup]],VentilationStandardsTable[],6,FALSE)</f>
        <v>0.12</v>
      </c>
      <c r="Z830" s="70">
        <f>VLOOKUP(SpaceTypesTable[[#This Row],[Lookup]],VentilationStandardsTable[],5,FALSE)</f>
        <v>0</v>
      </c>
      <c r="AA830" s="70">
        <f>VLOOKUP(SpaceTypesTable[[#This Row],[Lookup]],VentilationStandardsTable[],7,FALSE)</f>
        <v>0</v>
      </c>
      <c r="AB830" s="70">
        <v>0</v>
      </c>
      <c r="AC830" s="70" t="s">
        <v>1983</v>
      </c>
      <c r="AD830" s="70" t="s">
        <v>1986</v>
      </c>
      <c r="AE830" s="70">
        <v>4.4600000000000001E-2</v>
      </c>
      <c r="AF830" s="70" t="s">
        <v>2003</v>
      </c>
      <c r="AG830" s="70"/>
      <c r="AH830" s="70"/>
      <c r="AI830" s="70"/>
      <c r="AJ830" s="70"/>
      <c r="AK830" s="70"/>
      <c r="AL830" s="70">
        <v>0</v>
      </c>
      <c r="AM830" s="70">
        <v>0</v>
      </c>
      <c r="AN830" s="70">
        <v>0.5</v>
      </c>
      <c r="AO830" s="70">
        <v>0</v>
      </c>
      <c r="AP830" s="70" t="s">
        <v>2061</v>
      </c>
      <c r="AQ830" s="70" t="s">
        <v>2028</v>
      </c>
      <c r="AR830" s="70" t="s">
        <v>2042</v>
      </c>
      <c r="AS830" s="70"/>
      <c r="AT830" s="70"/>
      <c r="AU830" s="70" t="s">
        <v>997</v>
      </c>
      <c r="AV830" s="70"/>
      <c r="AW830" s="70"/>
      <c r="AX830" s="70"/>
      <c r="AY830" s="70"/>
      <c r="AZ830" s="70"/>
      <c r="BA830" s="70"/>
      <c r="BB830" s="70"/>
      <c r="BC830" s="70"/>
      <c r="BD830" s="70"/>
      <c r="BE830" s="70"/>
      <c r="BF830" s="70"/>
    </row>
    <row r="831" spans="1:58">
      <c r="C831" t="s">
        <v>2213</v>
      </c>
      <c r="D831" s="70" t="s">
        <v>790</v>
      </c>
      <c r="E831" s="70" t="s">
        <v>794</v>
      </c>
      <c r="F831" s="70" t="s">
        <v>842</v>
      </c>
      <c r="G831" s="70" t="s">
        <v>1036</v>
      </c>
      <c r="H831" s="70" t="s">
        <v>2195</v>
      </c>
      <c r="I831" s="70" t="s">
        <v>842</v>
      </c>
      <c r="J831" s="70" t="s">
        <v>751</v>
      </c>
      <c r="K831" s="70" t="str">
        <f>SpaceTypesTable[[#This Row],[Lighting Standard]]&amp;SpaceTypesTable[[#This Row],[Lighting Primary Space Type]]&amp;SpaceTypesTable[[#This Row],[Lighting Secondary Space Type]]</f>
        <v>ASHRAE 90.1-2010StorageGeneral</v>
      </c>
      <c r="L831" s="70"/>
      <c r="M831" s="70"/>
      <c r="N831" s="70">
        <f>VLOOKUP(SpaceTypesTable[[#This Row],[LookupColumn]],InteriorLightingTable[],5,FALSE)</f>
        <v>0.63</v>
      </c>
      <c r="O831" s="70"/>
      <c r="P831" s="70"/>
      <c r="Q831" s="70">
        <v>0</v>
      </c>
      <c r="R831" s="70">
        <v>0.7</v>
      </c>
      <c r="S831" s="70">
        <v>0.2</v>
      </c>
      <c r="T831" s="70" t="s">
        <v>1958</v>
      </c>
      <c r="U831" t="s">
        <v>638</v>
      </c>
      <c r="V831" s="70" t="s">
        <v>751</v>
      </c>
      <c r="W831" s="70" t="s">
        <v>579</v>
      </c>
      <c r="X831" s="70" t="str">
        <f>SpaceTypesTable[[#This Row],[Ventilation Standard]]&amp;SpaceTypesTable[[#This Row],[Ventilation Primary Space Type]]&amp;SpaceTypesTable[[#This Row],[Ventilation Secondary Space Type]]</f>
        <v>ASHRAE 62.1-2007GeneralStorage rooms</v>
      </c>
      <c r="Y831" s="70">
        <f>VLOOKUP(SpaceTypesTable[[#This Row],[Lookup]],VentilationStandardsTable[],6,FALSE)</f>
        <v>0.12</v>
      </c>
      <c r="Z831" s="70">
        <f>VLOOKUP(SpaceTypesTable[[#This Row],[Lookup]],VentilationStandardsTable[],5,FALSE)</f>
        <v>0</v>
      </c>
      <c r="AA831" s="70">
        <f>VLOOKUP(SpaceTypesTable[[#This Row],[Lookup]],VentilationStandardsTable[],7,FALSE)</f>
        <v>0</v>
      </c>
      <c r="AB831" s="70">
        <v>0</v>
      </c>
      <c r="AC831" s="70" t="s">
        <v>1965</v>
      </c>
      <c r="AD831" s="70" t="s">
        <v>2107</v>
      </c>
      <c r="AE831" s="70">
        <v>4.4600000000000001E-2</v>
      </c>
      <c r="AF831" s="70" t="s">
        <v>2011</v>
      </c>
      <c r="AG831" s="70"/>
      <c r="AH831" s="70" t="s">
        <v>997</v>
      </c>
      <c r="AI831" s="70" t="s">
        <v>997</v>
      </c>
      <c r="AJ831" s="70" t="s">
        <v>997</v>
      </c>
      <c r="AK831" s="70"/>
      <c r="AL831" s="70">
        <v>0</v>
      </c>
      <c r="AM831" s="70">
        <v>0</v>
      </c>
      <c r="AN831" s="70">
        <v>0.5</v>
      </c>
      <c r="AO831" s="70">
        <v>0</v>
      </c>
      <c r="AP831" s="70" t="s">
        <v>2068</v>
      </c>
      <c r="AQ831" s="70" t="s">
        <v>2036</v>
      </c>
      <c r="AR831" s="70" t="s">
        <v>2050</v>
      </c>
      <c r="AS831" s="70"/>
      <c r="AT831" s="70"/>
      <c r="AU831" s="70" t="s">
        <v>997</v>
      </c>
      <c r="AV831" s="70"/>
      <c r="AW831" s="70"/>
      <c r="AX831" s="70"/>
      <c r="AY831" s="70"/>
      <c r="AZ831" s="70"/>
      <c r="BA831" s="70"/>
      <c r="BB831" s="70"/>
      <c r="BC831" s="70"/>
      <c r="BD831" s="70"/>
      <c r="BE831" s="70" t="s">
        <v>997</v>
      </c>
      <c r="BF831" s="70"/>
    </row>
    <row r="832" spans="1:58">
      <c r="A832" t="s">
        <v>370</v>
      </c>
      <c r="B832">
        <v>84</v>
      </c>
      <c r="C832" t="s">
        <v>2144</v>
      </c>
      <c r="D832" s="70" t="s">
        <v>790</v>
      </c>
      <c r="E832" s="70" t="s">
        <v>793</v>
      </c>
      <c r="F832" s="70" t="s">
        <v>843</v>
      </c>
      <c r="G832" s="70" t="s">
        <v>1040</v>
      </c>
      <c r="H832" s="70"/>
      <c r="I832" s="70"/>
      <c r="J832" s="70"/>
      <c r="K832" s="70" t="str">
        <f>SpaceTypesTable[[#This Row],[Lighting Standard]]&amp;SpaceTypesTable[[#This Row],[Lighting Primary Space Type]]&amp;SpaceTypesTable[[#This Row],[Lighting Secondary Space Type]]</f>
        <v/>
      </c>
      <c r="L832" s="70"/>
      <c r="M832" s="70"/>
      <c r="N832" s="70">
        <v>0.80000000000000016</v>
      </c>
      <c r="O832" s="70"/>
      <c r="P832" s="70"/>
      <c r="Q832" s="70">
        <v>0</v>
      </c>
      <c r="R832" s="70">
        <v>0.7</v>
      </c>
      <c r="S832" s="70">
        <v>0.2</v>
      </c>
      <c r="T832" s="70" t="s">
        <v>1946</v>
      </c>
      <c r="U832" t="s">
        <v>636</v>
      </c>
      <c r="V832" s="70" t="s">
        <v>569</v>
      </c>
      <c r="W832" s="70" t="s">
        <v>571</v>
      </c>
      <c r="X832" s="70" t="str">
        <f>SpaceTypesTable[[#This Row],[Ventilation Standard]]&amp;SpaceTypesTable[[#This Row],[Ventilation Primary Space Type]]&amp;SpaceTypesTable[[#This Row],[Ventilation Secondary Space Type]]</f>
        <v>ASHRAE 62.1-1999Public SpacesPublic restrooms (Assume 12 toilet/625 ft^2)</v>
      </c>
      <c r="Y832" s="70">
        <f>VLOOKUP(SpaceTypesTable[[#This Row],[Lookup]],VentilationStandardsTable[],6,FALSE)</f>
        <v>0.96</v>
      </c>
      <c r="Z832" s="70">
        <f>VLOOKUP(SpaceTypesTable[[#This Row],[Lookup]],VentilationStandardsTable[],5,FALSE)</f>
        <v>0</v>
      </c>
      <c r="AA832" s="70">
        <f>VLOOKUP(SpaceTypesTable[[#This Row],[Lookup]],VentilationStandardsTable[],7,FALSE)</f>
        <v>0</v>
      </c>
      <c r="AB832" s="70">
        <v>0</v>
      </c>
      <c r="AC832" s="70" t="s">
        <v>1981</v>
      </c>
      <c r="AD832" s="70" t="s">
        <v>1988</v>
      </c>
      <c r="AE832" s="70">
        <v>0.22320000000000001</v>
      </c>
      <c r="AF832" s="70" t="s">
        <v>2006</v>
      </c>
      <c r="AG832" s="70"/>
      <c r="AH832" s="70" t="s">
        <v>997</v>
      </c>
      <c r="AI832" s="70" t="s">
        <v>997</v>
      </c>
      <c r="AJ832" s="70" t="s">
        <v>997</v>
      </c>
      <c r="AK832" s="70"/>
      <c r="AL832" s="70">
        <v>0.40000000000000008</v>
      </c>
      <c r="AM832" s="70">
        <v>0</v>
      </c>
      <c r="AN832" s="70">
        <v>0.3</v>
      </c>
      <c r="AO832" s="70">
        <v>0.7</v>
      </c>
      <c r="AP832" s="70" t="s">
        <v>1925</v>
      </c>
      <c r="AQ832" s="70" t="s">
        <v>2031</v>
      </c>
      <c r="AR832" s="70" t="s">
        <v>2045</v>
      </c>
      <c r="AS832" s="70"/>
      <c r="AT832" s="70"/>
      <c r="AU832" s="70" t="str">
        <f>IF(SpaceTypesTable[[#This Row],[Peak Flow Rate (gal/h)]]=0,"",SpaceTypesTable[[#This Row],[Peak Flow Rate (gal/h)]]/SpaceTypesTable[[#This Row],[area (ft^2)]])</f>
        <v/>
      </c>
      <c r="AV832" s="70"/>
      <c r="AW832" s="70"/>
      <c r="AX832" s="70"/>
      <c r="AY832" s="70"/>
      <c r="AZ832" s="70">
        <v>1.6666682795748942</v>
      </c>
      <c r="BA832" s="70">
        <v>90</v>
      </c>
      <c r="BB832" s="70">
        <v>0.31</v>
      </c>
      <c r="BC832" s="70">
        <v>1</v>
      </c>
      <c r="BD832" s="70">
        <v>34.075420263516584</v>
      </c>
      <c r="BE832" s="70">
        <f t="shared" ref="BE832:BE837" si="75">IF(ISBLANK(BD832),"",BD832/(BA832/AZ832))</f>
        <v>0.63102691184874082</v>
      </c>
      <c r="BF832" s="70" t="s">
        <v>1004</v>
      </c>
    </row>
    <row r="833" spans="1:58">
      <c r="A833" t="s">
        <v>159</v>
      </c>
      <c r="B833">
        <v>375</v>
      </c>
      <c r="C833" t="s">
        <v>2145</v>
      </c>
      <c r="D833" s="70" t="s">
        <v>790</v>
      </c>
      <c r="E833" s="70" t="s">
        <v>793</v>
      </c>
      <c r="F833" s="70" t="s">
        <v>843</v>
      </c>
      <c r="G833" s="70" t="s">
        <v>1040</v>
      </c>
      <c r="H833" s="70" t="s">
        <v>745</v>
      </c>
      <c r="I833" s="70" t="s">
        <v>886</v>
      </c>
      <c r="J833" s="70" t="s">
        <v>751</v>
      </c>
      <c r="K833" s="70" t="str">
        <f>SpaceTypesTable[[#This Row],[Lighting Standard]]&amp;SpaceTypesTable[[#This Row],[Lighting Primary Space Type]]&amp;SpaceTypesTable[[#This Row],[Lighting Secondary Space Type]]</f>
        <v>ASHRAE 90.1-2004RestroomsGeneral</v>
      </c>
      <c r="L833" s="70"/>
      <c r="M833" s="70"/>
      <c r="N833" s="70">
        <f>VLOOKUP(SpaceTypesTable[[#This Row],[LookupColumn]],InteriorLightingTable[],5,FALSE)</f>
        <v>0.9</v>
      </c>
      <c r="O833" s="70"/>
      <c r="P833" s="70"/>
      <c r="Q833" s="70">
        <v>0</v>
      </c>
      <c r="R833" s="70">
        <v>0.7</v>
      </c>
      <c r="S833" s="70">
        <v>0.2</v>
      </c>
      <c r="T833" s="70" t="s">
        <v>1946</v>
      </c>
      <c r="U833" t="s">
        <v>636</v>
      </c>
      <c r="V833" s="70" t="s">
        <v>569</v>
      </c>
      <c r="W833" s="70" t="s">
        <v>571</v>
      </c>
      <c r="X833" s="70" t="str">
        <f>SpaceTypesTable[[#This Row],[Ventilation Standard]]&amp;SpaceTypesTable[[#This Row],[Ventilation Primary Space Type]]&amp;SpaceTypesTable[[#This Row],[Ventilation Secondary Space Type]]</f>
        <v>ASHRAE 62.1-1999Public SpacesPublic restrooms (Assume 12 toilet/625 ft^2)</v>
      </c>
      <c r="Y833" s="70">
        <f>VLOOKUP(SpaceTypesTable[[#This Row],[Lookup]],VentilationStandardsTable[],6,FALSE)</f>
        <v>0.96</v>
      </c>
      <c r="Z833" s="70">
        <f>VLOOKUP(SpaceTypesTable[[#This Row],[Lookup]],VentilationStandardsTable[],5,FALSE)</f>
        <v>0</v>
      </c>
      <c r="AA833" s="70">
        <f>VLOOKUP(SpaceTypesTable[[#This Row],[Lookup]],VentilationStandardsTable[],7,FALSE)</f>
        <v>0</v>
      </c>
      <c r="AB833" s="70">
        <v>0</v>
      </c>
      <c r="AC833" s="70" t="s">
        <v>1981</v>
      </c>
      <c r="AD833" s="70" t="s">
        <v>1988</v>
      </c>
      <c r="AE833" s="70">
        <v>5.9499999999999997E-2</v>
      </c>
      <c r="AF833" s="70" t="s">
        <v>2006</v>
      </c>
      <c r="AG833" s="70"/>
      <c r="AH833" s="70" t="s">
        <v>997</v>
      </c>
      <c r="AI833" s="70" t="s">
        <v>997</v>
      </c>
      <c r="AJ833" s="70" t="s">
        <v>997</v>
      </c>
      <c r="AK833" s="70"/>
      <c r="AL833" s="70">
        <v>0.40000000000000008</v>
      </c>
      <c r="AM833" s="70">
        <v>0</v>
      </c>
      <c r="AN833" s="70">
        <v>0.3</v>
      </c>
      <c r="AO833" s="70">
        <v>0.7</v>
      </c>
      <c r="AP833" s="70" t="s">
        <v>1925</v>
      </c>
      <c r="AQ833" s="70" t="s">
        <v>2031</v>
      </c>
      <c r="AR833" s="70" t="s">
        <v>2045</v>
      </c>
      <c r="AS833" s="70"/>
      <c r="AT833" s="70"/>
      <c r="AU833" s="70" t="str">
        <f>IF(SpaceTypesTable[[#This Row],[Peak Flow Rate (gal/h)]]=0,"",SpaceTypesTable[[#This Row],[Peak Flow Rate (gal/h)]]/SpaceTypesTable[[#This Row],[area (ft^2)]])</f>
        <v/>
      </c>
      <c r="AV833" s="70"/>
      <c r="AW833" s="70"/>
      <c r="AX833" s="70"/>
      <c r="AY833" s="70"/>
      <c r="AZ833" s="70">
        <v>1.6666682795748942</v>
      </c>
      <c r="BA833" s="70">
        <v>90</v>
      </c>
      <c r="BB833" s="70">
        <v>0.31</v>
      </c>
      <c r="BC833" s="70">
        <v>1</v>
      </c>
      <c r="BD833" s="70">
        <v>34.075420263516584</v>
      </c>
      <c r="BE833" s="70">
        <f t="shared" si="75"/>
        <v>0.63102691184874082</v>
      </c>
      <c r="BF833" s="70" t="s">
        <v>1004</v>
      </c>
    </row>
    <row r="834" spans="1:58">
      <c r="A834" t="s">
        <v>225</v>
      </c>
      <c r="B834">
        <v>268</v>
      </c>
      <c r="C834" t="s">
        <v>2146</v>
      </c>
      <c r="D834" s="70" t="s">
        <v>791</v>
      </c>
      <c r="E834" s="70" t="s">
        <v>793</v>
      </c>
      <c r="F834" s="70" t="s">
        <v>843</v>
      </c>
      <c r="G834" s="70" t="s">
        <v>1040</v>
      </c>
      <c r="H834" s="70" t="s">
        <v>987</v>
      </c>
      <c r="I834" s="70" t="s">
        <v>886</v>
      </c>
      <c r="J834" s="70" t="s">
        <v>751</v>
      </c>
      <c r="K834" s="70" t="str">
        <f>SpaceTypesTable[[#This Row],[Lighting Standard]]&amp;SpaceTypesTable[[#This Row],[Lighting Primary Space Type]]&amp;SpaceTypesTable[[#This Row],[Lighting Secondary Space Type]]</f>
        <v>ASHRAE 189.1-2009RestroomsGeneral</v>
      </c>
      <c r="L834" s="70"/>
      <c r="M834" s="70"/>
      <c r="N834" s="70">
        <f>VLOOKUP(SpaceTypesTable[[#This Row],[LookupColumn]],InteriorLightingTable[],5,FALSE)</f>
        <v>0.81</v>
      </c>
      <c r="O834" s="70"/>
      <c r="P834" s="70"/>
      <c r="Q834" s="70">
        <v>0</v>
      </c>
      <c r="R834" s="70">
        <v>0.7</v>
      </c>
      <c r="S834" s="70">
        <v>0.2</v>
      </c>
      <c r="T834" s="70" t="s">
        <v>1946</v>
      </c>
      <c r="U834" t="s">
        <v>636</v>
      </c>
      <c r="V834" s="70" t="s">
        <v>569</v>
      </c>
      <c r="W834" s="70" t="s">
        <v>571</v>
      </c>
      <c r="X834" s="70" t="str">
        <f>SpaceTypesTable[[#This Row],[Ventilation Standard]]&amp;SpaceTypesTable[[#This Row],[Ventilation Primary Space Type]]&amp;SpaceTypesTable[[#This Row],[Ventilation Secondary Space Type]]</f>
        <v>ASHRAE 62.1-1999Public SpacesPublic restrooms (Assume 12 toilet/625 ft^2)</v>
      </c>
      <c r="Y834" s="70">
        <f>VLOOKUP(SpaceTypesTable[[#This Row],[Lookup]],VentilationStandardsTable[],6,FALSE)</f>
        <v>0.96</v>
      </c>
      <c r="Z834" s="70">
        <f>VLOOKUP(SpaceTypesTable[[#This Row],[Lookup]],VentilationStandardsTable[],5,FALSE)</f>
        <v>0</v>
      </c>
      <c r="AA834" s="70">
        <f>VLOOKUP(SpaceTypesTable[[#This Row],[Lookup]],VentilationStandardsTable[],7,FALSE)</f>
        <v>0</v>
      </c>
      <c r="AB834" s="70">
        <v>0</v>
      </c>
      <c r="AC834" s="70" t="s">
        <v>1981</v>
      </c>
      <c r="AD834" s="70" t="s">
        <v>1988</v>
      </c>
      <c r="AE834" s="70">
        <v>5.9499999999999997E-2</v>
      </c>
      <c r="AF834" s="70" t="s">
        <v>2006</v>
      </c>
      <c r="AG834" s="70"/>
      <c r="AH834" s="70" t="s">
        <v>997</v>
      </c>
      <c r="AI834" s="70" t="s">
        <v>997</v>
      </c>
      <c r="AJ834" s="70" t="s">
        <v>997</v>
      </c>
      <c r="AK834" s="70"/>
      <c r="AL834" s="70">
        <v>0.28999999999999998</v>
      </c>
      <c r="AM834" s="70">
        <v>0</v>
      </c>
      <c r="AN834" s="70">
        <v>0.3</v>
      </c>
      <c r="AO834" s="70">
        <v>0.7</v>
      </c>
      <c r="AP834" s="70" t="s">
        <v>1925</v>
      </c>
      <c r="AQ834" s="70" t="s">
        <v>2031</v>
      </c>
      <c r="AR834" s="70" t="s">
        <v>2045</v>
      </c>
      <c r="AS834" s="70"/>
      <c r="AT834" s="70"/>
      <c r="AU834" s="70" t="str">
        <f>IF(SpaceTypesTable[[#This Row],[Peak Flow Rate (gal/h)]]=0,"",SpaceTypesTable[[#This Row],[Peak Flow Rate (gal/h)]]/SpaceTypesTable[[#This Row],[area (ft^2)]])</f>
        <v/>
      </c>
      <c r="AV834" s="70"/>
      <c r="AW834" s="70"/>
      <c r="AX834" s="70"/>
      <c r="AY834" s="70"/>
      <c r="AZ834" s="70">
        <v>1.6666682795748942</v>
      </c>
      <c r="BA834" s="70">
        <v>90</v>
      </c>
      <c r="BB834" s="70">
        <v>0.31</v>
      </c>
      <c r="BC834" s="70">
        <v>1</v>
      </c>
      <c r="BD834" s="70">
        <v>34.075420263516584</v>
      </c>
      <c r="BE834" s="70">
        <f t="shared" si="75"/>
        <v>0.63102691184874082</v>
      </c>
      <c r="BF834" s="70" t="s">
        <v>1004</v>
      </c>
    </row>
    <row r="835" spans="1:58">
      <c r="A835" t="s">
        <v>313</v>
      </c>
      <c r="B835">
        <v>279</v>
      </c>
      <c r="C835" t="s">
        <v>2146</v>
      </c>
      <c r="D835" s="70" t="s">
        <v>792</v>
      </c>
      <c r="E835" s="70" t="s">
        <v>793</v>
      </c>
      <c r="F835" s="70" t="s">
        <v>843</v>
      </c>
      <c r="G835" s="70" t="s">
        <v>1040</v>
      </c>
      <c r="H835" s="70" t="s">
        <v>987</v>
      </c>
      <c r="I835" s="70" t="s">
        <v>886</v>
      </c>
      <c r="J835" s="70" t="s">
        <v>751</v>
      </c>
      <c r="K835" s="70" t="str">
        <f>SpaceTypesTable[[#This Row],[Lighting Standard]]&amp;SpaceTypesTable[[#This Row],[Lighting Primary Space Type]]&amp;SpaceTypesTable[[#This Row],[Lighting Secondary Space Type]]</f>
        <v>ASHRAE 189.1-2009RestroomsGeneral</v>
      </c>
      <c r="L835" s="70"/>
      <c r="M835" s="70"/>
      <c r="N835" s="70">
        <f>VLOOKUP(SpaceTypesTable[[#This Row],[LookupColumn]],InteriorLightingTable[],5,FALSE)</f>
        <v>0.81</v>
      </c>
      <c r="O835" s="70"/>
      <c r="P835" s="70"/>
      <c r="Q835" s="70">
        <v>0</v>
      </c>
      <c r="R835" s="70">
        <v>0.7</v>
      </c>
      <c r="S835" s="70">
        <v>0.2</v>
      </c>
      <c r="T835" s="70" t="s">
        <v>1946</v>
      </c>
      <c r="U835" t="s">
        <v>636</v>
      </c>
      <c r="V835" s="70" t="s">
        <v>569</v>
      </c>
      <c r="W835" s="70" t="s">
        <v>571</v>
      </c>
      <c r="X835" s="70" t="str">
        <f>SpaceTypesTable[[#This Row],[Ventilation Standard]]&amp;SpaceTypesTable[[#This Row],[Ventilation Primary Space Type]]&amp;SpaceTypesTable[[#This Row],[Ventilation Secondary Space Type]]</f>
        <v>ASHRAE 62.1-1999Public SpacesPublic restrooms (Assume 12 toilet/625 ft^2)</v>
      </c>
      <c r="Y835" s="70">
        <f>VLOOKUP(SpaceTypesTable[[#This Row],[Lookup]],VentilationStandardsTable[],6,FALSE)</f>
        <v>0.96</v>
      </c>
      <c r="Z835" s="70">
        <f>VLOOKUP(SpaceTypesTable[[#This Row],[Lookup]],VentilationStandardsTable[],5,FALSE)</f>
        <v>0</v>
      </c>
      <c r="AA835" s="70">
        <f>VLOOKUP(SpaceTypesTable[[#This Row],[Lookup]],VentilationStandardsTable[],7,FALSE)</f>
        <v>0</v>
      </c>
      <c r="AB835" s="70">
        <v>0</v>
      </c>
      <c r="AC835" s="70" t="s">
        <v>1981</v>
      </c>
      <c r="AD835" s="70" t="s">
        <v>1988</v>
      </c>
      <c r="AE835" s="70">
        <v>4.4600000000000001E-2</v>
      </c>
      <c r="AF835" s="70" t="s">
        <v>2006</v>
      </c>
      <c r="AG835" s="70"/>
      <c r="AH835" s="70" t="s">
        <v>997</v>
      </c>
      <c r="AI835" s="70" t="s">
        <v>997</v>
      </c>
      <c r="AJ835" s="70" t="s">
        <v>997</v>
      </c>
      <c r="AK835" s="70"/>
      <c r="AL835" s="70">
        <v>0.28999999999999998</v>
      </c>
      <c r="AM835" s="70">
        <v>0</v>
      </c>
      <c r="AN835" s="70">
        <v>0.3</v>
      </c>
      <c r="AO835" s="70">
        <v>0.7</v>
      </c>
      <c r="AP835" s="70" t="s">
        <v>1925</v>
      </c>
      <c r="AQ835" s="70" t="s">
        <v>2031</v>
      </c>
      <c r="AR835" s="70" t="s">
        <v>2045</v>
      </c>
      <c r="AS835" s="70"/>
      <c r="AT835" s="70"/>
      <c r="AU835" s="70" t="str">
        <f>IF(SpaceTypesTable[[#This Row],[Peak Flow Rate (gal/h)]]=0,"",SpaceTypesTable[[#This Row],[Peak Flow Rate (gal/h)]]/SpaceTypesTable[[#This Row],[area (ft^2)]])</f>
        <v/>
      </c>
      <c r="AV835" s="70"/>
      <c r="AW835" s="70"/>
      <c r="AX835" s="70"/>
      <c r="AY835" s="70"/>
      <c r="AZ835" s="70">
        <v>1.6666682795748942</v>
      </c>
      <c r="BA835" s="70">
        <v>90</v>
      </c>
      <c r="BB835" s="70">
        <v>0.31</v>
      </c>
      <c r="BC835" s="70">
        <v>1</v>
      </c>
      <c r="BD835" s="70">
        <v>34.075420263516584</v>
      </c>
      <c r="BE835" s="70">
        <f t="shared" si="75"/>
        <v>0.63102691184874082</v>
      </c>
      <c r="BF835" s="70" t="s">
        <v>1004</v>
      </c>
    </row>
    <row r="836" spans="1:58">
      <c r="A836" t="s">
        <v>151</v>
      </c>
      <c r="B836">
        <v>425</v>
      </c>
      <c r="C836" t="s">
        <v>2143</v>
      </c>
      <c r="D836" s="70" t="s">
        <v>790</v>
      </c>
      <c r="E836" s="70" t="s">
        <v>793</v>
      </c>
      <c r="F836" s="70" t="s">
        <v>843</v>
      </c>
      <c r="G836" s="70" t="s">
        <v>1040</v>
      </c>
      <c r="H836" s="70"/>
      <c r="I836" s="70"/>
      <c r="J836" s="70"/>
      <c r="K836" s="70" t="str">
        <f>SpaceTypesTable[[#This Row],[Lighting Standard]]&amp;SpaceTypesTable[[#This Row],[Lighting Primary Space Type]]&amp;SpaceTypesTable[[#This Row],[Lighting Secondary Space Type]]</f>
        <v/>
      </c>
      <c r="L836" s="70"/>
      <c r="M836" s="70"/>
      <c r="N836" s="70">
        <v>0.80000000000000016</v>
      </c>
      <c r="O836" s="70"/>
      <c r="P836" s="70"/>
      <c r="Q836" s="70">
        <v>0</v>
      </c>
      <c r="R836" s="70">
        <v>0.7</v>
      </c>
      <c r="S836" s="70">
        <v>0.2</v>
      </c>
      <c r="T836" s="70" t="s">
        <v>1946</v>
      </c>
      <c r="U836" t="s">
        <v>636</v>
      </c>
      <c r="V836" s="70" t="s">
        <v>569</v>
      </c>
      <c r="W836" s="70" t="s">
        <v>571</v>
      </c>
      <c r="X836" s="70" t="str">
        <f>SpaceTypesTable[[#This Row],[Ventilation Standard]]&amp;SpaceTypesTable[[#This Row],[Ventilation Primary Space Type]]&amp;SpaceTypesTable[[#This Row],[Ventilation Secondary Space Type]]</f>
        <v>ASHRAE 62.1-1999Public SpacesPublic restrooms (Assume 12 toilet/625 ft^2)</v>
      </c>
      <c r="Y836" s="70">
        <f>VLOOKUP(SpaceTypesTable[[#This Row],[Lookup]],VentilationStandardsTable[],6,FALSE)</f>
        <v>0.96</v>
      </c>
      <c r="Z836" s="70">
        <f>VLOOKUP(SpaceTypesTable[[#This Row],[Lookup]],VentilationStandardsTable[],5,FALSE)</f>
        <v>0</v>
      </c>
      <c r="AA836" s="70">
        <f>VLOOKUP(SpaceTypesTable[[#This Row],[Lookup]],VentilationStandardsTable[],7,FALSE)</f>
        <v>0</v>
      </c>
      <c r="AB836" s="70">
        <v>0</v>
      </c>
      <c r="AC836" s="70" t="s">
        <v>1981</v>
      </c>
      <c r="AD836" s="70" t="s">
        <v>1988</v>
      </c>
      <c r="AE836" s="70">
        <v>0.22320000000000001</v>
      </c>
      <c r="AF836" s="70" t="s">
        <v>2006</v>
      </c>
      <c r="AG836" s="70"/>
      <c r="AH836" s="70" t="s">
        <v>997</v>
      </c>
      <c r="AI836" s="70" t="s">
        <v>997</v>
      </c>
      <c r="AJ836" s="70" t="s">
        <v>997</v>
      </c>
      <c r="AK836" s="70"/>
      <c r="AL836" s="70">
        <v>0.40000000000000008</v>
      </c>
      <c r="AM836" s="70">
        <v>0</v>
      </c>
      <c r="AN836" s="70">
        <v>0.3</v>
      </c>
      <c r="AO836" s="70">
        <v>0.7</v>
      </c>
      <c r="AP836" s="70" t="s">
        <v>1925</v>
      </c>
      <c r="AQ836" s="70" t="s">
        <v>2031</v>
      </c>
      <c r="AR836" s="70" t="s">
        <v>2045</v>
      </c>
      <c r="AS836" s="70"/>
      <c r="AT836" s="70"/>
      <c r="AU836" s="70" t="str">
        <f>IF(SpaceTypesTable[[#This Row],[Peak Flow Rate (gal/h)]]=0,"",SpaceTypesTable[[#This Row],[Peak Flow Rate (gal/h)]]/SpaceTypesTable[[#This Row],[area (ft^2)]])</f>
        <v/>
      </c>
      <c r="AV836" s="70"/>
      <c r="AW836" s="70"/>
      <c r="AX836" s="70"/>
      <c r="AY836" s="70"/>
      <c r="AZ836" s="70">
        <v>1.6666682795748942</v>
      </c>
      <c r="BA836" s="70">
        <v>90</v>
      </c>
      <c r="BB836" s="70">
        <v>0.31</v>
      </c>
      <c r="BC836" s="70">
        <v>1</v>
      </c>
      <c r="BD836" s="70">
        <v>34.075420263516584</v>
      </c>
      <c r="BE836" s="70">
        <f t="shared" si="75"/>
        <v>0.63102691184874082</v>
      </c>
      <c r="BF836" s="70" t="s">
        <v>1004</v>
      </c>
    </row>
    <row r="837" spans="1:58">
      <c r="C837" t="s">
        <v>2147</v>
      </c>
      <c r="D837" s="70" t="s">
        <v>790</v>
      </c>
      <c r="E837" s="70" t="s">
        <v>793</v>
      </c>
      <c r="F837" s="70" t="s">
        <v>843</v>
      </c>
      <c r="G837" s="70" t="s">
        <v>1040</v>
      </c>
      <c r="H837" s="70" t="s">
        <v>746</v>
      </c>
      <c r="I837" s="70" t="s">
        <v>886</v>
      </c>
      <c r="J837" s="70" t="s">
        <v>751</v>
      </c>
      <c r="K837" s="70" t="str">
        <f>SpaceTypesTable[[#This Row],[Lighting Standard]]&amp;SpaceTypesTable[[#This Row],[Lighting Primary Space Type]]&amp;SpaceTypesTable[[#This Row],[Lighting Secondary Space Type]]</f>
        <v>ASHRAE 90.1-2007RestroomsGeneral</v>
      </c>
      <c r="L837" s="70"/>
      <c r="M837" s="70"/>
      <c r="N837" s="70">
        <f>VLOOKUP(SpaceTypesTable[[#This Row],[LookupColumn]],InteriorLightingTable[],5,FALSE)</f>
        <v>0.9</v>
      </c>
      <c r="O837" s="70"/>
      <c r="P837" s="70"/>
      <c r="Q837" s="70">
        <v>0</v>
      </c>
      <c r="R837" s="70">
        <v>0.7</v>
      </c>
      <c r="S837" s="70">
        <v>0.2</v>
      </c>
      <c r="T837" s="70" t="s">
        <v>1946</v>
      </c>
      <c r="U837" t="s">
        <v>637</v>
      </c>
      <c r="V837" s="70" t="s">
        <v>751</v>
      </c>
      <c r="W837" s="70" t="s">
        <v>624</v>
      </c>
      <c r="X837" s="70" t="str">
        <f>SpaceTypesTable[[#This Row],[Ventilation Standard]]&amp;SpaceTypesTable[[#This Row],[Ventilation Primary Space Type]]&amp;SpaceTypesTable[[#This Row],[Ventilation Secondary Space Type]]</f>
        <v>ASHRAE 62.1-2004GeneralCorridors</v>
      </c>
      <c r="Y837" s="70">
        <f>VLOOKUP(SpaceTypesTable[[#This Row],[Lookup]],VentilationStandardsTable[],6,FALSE)</f>
        <v>0.06</v>
      </c>
      <c r="Z837" s="70">
        <f>VLOOKUP(SpaceTypesTable[[#This Row],[Lookup]],VentilationStandardsTable[],5,FALSE)</f>
        <v>0</v>
      </c>
      <c r="AA837" s="70">
        <f>VLOOKUP(SpaceTypesTable[[#This Row],[Lookup]],VentilationStandardsTable[],7,FALSE)</f>
        <v>0</v>
      </c>
      <c r="AB837" s="70">
        <v>0</v>
      </c>
      <c r="AC837" s="70" t="s">
        <v>1981</v>
      </c>
      <c r="AD837" s="70" t="s">
        <v>1988</v>
      </c>
      <c r="AE837" s="70">
        <v>4.4600000000000001E-2</v>
      </c>
      <c r="AF837" s="70" t="s">
        <v>2006</v>
      </c>
      <c r="AG837" s="70"/>
      <c r="AH837" s="70" t="s">
        <v>997</v>
      </c>
      <c r="AI837" s="70" t="s">
        <v>997</v>
      </c>
      <c r="AJ837" s="70" t="s">
        <v>997</v>
      </c>
      <c r="AK837" s="70"/>
      <c r="AL837" s="70">
        <v>0.28999999999999998</v>
      </c>
      <c r="AM837" s="70">
        <v>0</v>
      </c>
      <c r="AN837" s="70">
        <v>0.3</v>
      </c>
      <c r="AO837" s="70">
        <v>0.7</v>
      </c>
      <c r="AP837" s="70" t="s">
        <v>1925</v>
      </c>
      <c r="AQ837" s="70" t="s">
        <v>2031</v>
      </c>
      <c r="AR837" s="70" t="s">
        <v>2045</v>
      </c>
      <c r="AS837" s="70"/>
      <c r="AT837" s="70"/>
      <c r="AU837" s="70" t="str">
        <f>IF(SpaceTypesTable[[#This Row],[Peak Flow Rate (gal/h)]]=0,"",SpaceTypesTable[[#This Row],[Peak Flow Rate (gal/h)]]/SpaceTypesTable[[#This Row],[area (ft^2)]])</f>
        <v/>
      </c>
      <c r="AV837" s="70"/>
      <c r="AW837" s="70"/>
      <c r="AX837" s="70"/>
      <c r="AY837" s="70"/>
      <c r="AZ837" s="70">
        <v>1.6666682795748942</v>
      </c>
      <c r="BA837" s="70">
        <v>90</v>
      </c>
      <c r="BB837" s="70">
        <v>0.31</v>
      </c>
      <c r="BC837" s="70">
        <v>1</v>
      </c>
      <c r="BD837" s="70">
        <v>34.075420263516584</v>
      </c>
      <c r="BE837" s="70">
        <f t="shared" si="75"/>
        <v>0.63102691184874082</v>
      </c>
      <c r="BF837" s="70" t="s">
        <v>1004</v>
      </c>
    </row>
    <row r="838" spans="1:58">
      <c r="C838" t="s">
        <v>2213</v>
      </c>
      <c r="D838" s="70" t="s">
        <v>790</v>
      </c>
      <c r="E838" s="70" t="s">
        <v>793</v>
      </c>
      <c r="F838" s="70" t="s">
        <v>843</v>
      </c>
      <c r="G838" s="70" t="s">
        <v>1040</v>
      </c>
      <c r="H838" s="70" t="s">
        <v>2195</v>
      </c>
      <c r="I838" s="70" t="s">
        <v>886</v>
      </c>
      <c r="J838" s="70" t="s">
        <v>751</v>
      </c>
      <c r="K838" s="70" t="str">
        <f>SpaceTypesTable[[#This Row],[Lighting Standard]]&amp;SpaceTypesTable[[#This Row],[Lighting Primary Space Type]]&amp;SpaceTypesTable[[#This Row],[Lighting Secondary Space Type]]</f>
        <v>ASHRAE 90.1-2010RestroomsGeneral</v>
      </c>
      <c r="L838" s="70"/>
      <c r="M838" s="70"/>
      <c r="N838" s="70">
        <f>VLOOKUP(SpaceTypesTable[[#This Row],[LookupColumn]],InteriorLightingTable[],5,FALSE)</f>
        <v>0.98</v>
      </c>
      <c r="O838" s="70"/>
      <c r="P838" s="70"/>
      <c r="Q838" s="70">
        <v>0</v>
      </c>
      <c r="R838" s="70">
        <v>0.7</v>
      </c>
      <c r="S838" s="70">
        <v>0.2</v>
      </c>
      <c r="T838" s="70" t="s">
        <v>1946</v>
      </c>
      <c r="U838" t="s">
        <v>638</v>
      </c>
      <c r="V838" s="70" t="s">
        <v>751</v>
      </c>
      <c r="W838" s="70" t="s">
        <v>624</v>
      </c>
      <c r="X838" s="70" t="str">
        <f>SpaceTypesTable[[#This Row],[Ventilation Standard]]&amp;SpaceTypesTable[[#This Row],[Ventilation Primary Space Type]]&amp;SpaceTypesTable[[#This Row],[Ventilation Secondary Space Type]]</f>
        <v>ASHRAE 62.1-2007GeneralCorridors</v>
      </c>
      <c r="Y838" s="70">
        <f>VLOOKUP(SpaceTypesTable[[#This Row],[Lookup]],VentilationStandardsTable[],6,FALSE)</f>
        <v>0.06</v>
      </c>
      <c r="Z838" s="70">
        <f>VLOOKUP(SpaceTypesTable[[#This Row],[Lookup]],VentilationStandardsTable[],5,FALSE)</f>
        <v>0</v>
      </c>
      <c r="AA838" s="70">
        <f>VLOOKUP(SpaceTypesTable[[#This Row],[Lookup]],VentilationStandardsTable[],7,FALSE)</f>
        <v>0</v>
      </c>
      <c r="AB838" s="70">
        <v>0</v>
      </c>
      <c r="AC838" s="70" t="s">
        <v>1981</v>
      </c>
      <c r="AD838" s="70" t="s">
        <v>1988</v>
      </c>
      <c r="AE838" s="70">
        <v>4.4600000000000001E-2</v>
      </c>
      <c r="AF838" s="70" t="s">
        <v>2006</v>
      </c>
      <c r="AG838" s="70"/>
      <c r="AH838" s="70" t="s">
        <v>997</v>
      </c>
      <c r="AI838" s="70" t="s">
        <v>997</v>
      </c>
      <c r="AJ838" s="70" t="s">
        <v>997</v>
      </c>
      <c r="AK838" s="70"/>
      <c r="AL838" s="70">
        <v>0.28999999999999998</v>
      </c>
      <c r="AM838" s="70">
        <v>0</v>
      </c>
      <c r="AN838" s="70">
        <v>0.3</v>
      </c>
      <c r="AO838" s="70">
        <v>0.7</v>
      </c>
      <c r="AP838" s="70" t="s">
        <v>1925</v>
      </c>
      <c r="AQ838" s="70" t="s">
        <v>2031</v>
      </c>
      <c r="AR838" s="70" t="s">
        <v>2045</v>
      </c>
      <c r="AS838" s="70"/>
      <c r="AT838" s="70"/>
      <c r="AU838" s="70" t="s">
        <v>997</v>
      </c>
      <c r="AV838" s="70"/>
      <c r="AW838" s="70"/>
      <c r="AX838" s="70"/>
      <c r="AY838" s="70"/>
      <c r="AZ838" s="70">
        <v>1.6666682795748942</v>
      </c>
      <c r="BA838" s="70">
        <v>90</v>
      </c>
      <c r="BB838" s="70">
        <v>0.31</v>
      </c>
      <c r="BC838" s="70">
        <v>1</v>
      </c>
      <c r="BD838" s="70">
        <v>34.075420263516584</v>
      </c>
      <c r="BE838" s="70">
        <v>0.63102691184874082</v>
      </c>
      <c r="BF838" s="70" t="s">
        <v>1004</v>
      </c>
    </row>
    <row r="839" spans="1:58">
      <c r="C839" s="3" t="s">
        <v>2144</v>
      </c>
      <c r="D839" s="70" t="s">
        <v>790</v>
      </c>
      <c r="E839" s="70" t="s">
        <v>750</v>
      </c>
      <c r="F839" s="70" t="s">
        <v>1009</v>
      </c>
      <c r="G839" s="70" t="s">
        <v>1037</v>
      </c>
      <c r="H839" s="70"/>
      <c r="I839" s="70"/>
      <c r="J839" s="70"/>
      <c r="K839" s="70"/>
      <c r="L839" s="70"/>
      <c r="M839" s="70"/>
      <c r="N839" s="70">
        <v>1.57</v>
      </c>
      <c r="O839" s="70"/>
      <c r="P839" s="70"/>
      <c r="Q839" s="70">
        <v>0.4</v>
      </c>
      <c r="R839" s="70">
        <v>0.4</v>
      </c>
      <c r="S839" s="70">
        <v>0.2</v>
      </c>
      <c r="T839" s="70" t="s">
        <v>1046</v>
      </c>
      <c r="U839" t="s">
        <v>636</v>
      </c>
      <c r="V839" s="70" t="s">
        <v>569</v>
      </c>
      <c r="W839" s="70" t="s">
        <v>570</v>
      </c>
      <c r="X839" s="70" t="str">
        <f>SpaceTypesTable[[#This Row],[Ventilation Standard]]&amp;SpaceTypesTable[[#This Row],[Ventilation Primary Space Type]]&amp;SpaceTypesTable[[#This Row],[Ventilation Secondary Space Type]]</f>
        <v>ASHRAE 62.1-1999Public SpacesCorridors and utilities</v>
      </c>
      <c r="Y839" s="70">
        <f>VLOOKUP(SpaceTypesTable[[#This Row],[Lookup]],VentilationStandardsTable[],6,FALSE)</f>
        <v>0.05</v>
      </c>
      <c r="Z839" s="70">
        <f>VLOOKUP(SpaceTypesTable[[#This Row],[Lookup]],VentilationStandardsTable[],5,FALSE)</f>
        <v>0</v>
      </c>
      <c r="AA839" s="70">
        <f>VLOOKUP(SpaceTypesTable[[#This Row],[Lookup]],VentilationStandardsTable[],7,FALSE)</f>
        <v>0</v>
      </c>
      <c r="AB839" s="70">
        <v>1</v>
      </c>
      <c r="AC839" s="70" t="s">
        <v>1049</v>
      </c>
      <c r="AD839" s="70" t="s">
        <v>1047</v>
      </c>
      <c r="AE839" s="70">
        <v>0.22320000000000001</v>
      </c>
      <c r="AF839" s="70" t="s">
        <v>1050</v>
      </c>
      <c r="AG839" s="70"/>
      <c r="AH839" s="70"/>
      <c r="AI839" s="70"/>
      <c r="AJ839" s="70"/>
      <c r="AK839" s="70"/>
      <c r="AL839" s="70">
        <v>3.85</v>
      </c>
      <c r="AM839" s="70">
        <v>0</v>
      </c>
      <c r="AN839" s="70">
        <v>0.5</v>
      </c>
      <c r="AO839" s="70">
        <v>0</v>
      </c>
      <c r="AP839" s="70" t="s">
        <v>1051</v>
      </c>
      <c r="AQ839" s="70" t="s">
        <v>2028</v>
      </c>
      <c r="AR839" s="70" t="s">
        <v>2042</v>
      </c>
      <c r="AS839" s="70"/>
      <c r="AT839" s="70"/>
      <c r="AU839" s="70" t="str">
        <f>IF(SpaceTypesTable[[#This Row],[Peak Flow Rate (gal/h)]]=0,"",SpaceTypesTable[[#This Row],[Peak Flow Rate (gal/h)]]/SpaceTypesTable[[#This Row],[area (ft^2)]])</f>
        <v/>
      </c>
      <c r="AV839" s="70"/>
      <c r="AW839" s="70"/>
      <c r="AX839" s="70"/>
      <c r="AY839" s="70"/>
      <c r="AZ839" s="70"/>
      <c r="BA839" s="70"/>
      <c r="BB839" s="70"/>
      <c r="BC839" s="70"/>
      <c r="BD839" s="70"/>
      <c r="BE839" s="70"/>
      <c r="BF839" s="70"/>
    </row>
    <row r="840" spans="1:58">
      <c r="C840" t="s">
        <v>2145</v>
      </c>
      <c r="D840" s="70" t="s">
        <v>790</v>
      </c>
      <c r="E840" s="70" t="s">
        <v>750</v>
      </c>
      <c r="F840" s="70" t="s">
        <v>1009</v>
      </c>
      <c r="G840" s="70" t="s">
        <v>1037</v>
      </c>
      <c r="H840" s="70" t="s">
        <v>745</v>
      </c>
      <c r="I840" s="70" t="s">
        <v>872</v>
      </c>
      <c r="J840" s="70" t="s">
        <v>751</v>
      </c>
      <c r="K840" s="70" t="str">
        <f>SpaceTypesTable[[#This Row],[Lighting Standard]]&amp;SpaceTypesTable[[#This Row],[Lighting Primary Space Type]]&amp;SpaceTypesTable[[#This Row],[Lighting Secondary Space Type]]</f>
        <v>ASHRAE 90.1-2004Corridor/TransitionGeneral</v>
      </c>
      <c r="L840" s="70"/>
      <c r="M840" s="70"/>
      <c r="N840" s="70">
        <f>VLOOKUP(SpaceTypesTable[[#This Row],[LookupColumn]],InteriorLightingTable[],5,FALSE)</f>
        <v>0.5</v>
      </c>
      <c r="O840" s="70"/>
      <c r="P840" s="70"/>
      <c r="Q840" s="70">
        <v>0.4</v>
      </c>
      <c r="R840" s="70">
        <v>0.4</v>
      </c>
      <c r="S840" s="70">
        <v>0.2</v>
      </c>
      <c r="T840" s="70" t="s">
        <v>1046</v>
      </c>
      <c r="U840" t="s">
        <v>636</v>
      </c>
      <c r="V840" s="70" t="s">
        <v>569</v>
      </c>
      <c r="W840" s="70" t="s">
        <v>570</v>
      </c>
      <c r="X840" s="70" t="str">
        <f>SpaceTypesTable[[#This Row],[Ventilation Standard]]&amp;SpaceTypesTable[[#This Row],[Ventilation Primary Space Type]]&amp;SpaceTypesTable[[#This Row],[Ventilation Secondary Space Type]]</f>
        <v>ASHRAE 62.1-1999Public SpacesCorridors and utilities</v>
      </c>
      <c r="Y840" s="70">
        <f>VLOOKUP(SpaceTypesTable[[#This Row],[Lookup]],VentilationStandardsTable[],6,FALSE)</f>
        <v>0.05</v>
      </c>
      <c r="Z840" s="70">
        <f>VLOOKUP(SpaceTypesTable[[#This Row],[Lookup]],VentilationStandardsTable[],5,FALSE)</f>
        <v>0</v>
      </c>
      <c r="AA840" s="70">
        <f>VLOOKUP(SpaceTypesTable[[#This Row],[Lookup]],VentilationStandardsTable[],7,FALSE)</f>
        <v>0</v>
      </c>
      <c r="AB840" s="70">
        <v>1</v>
      </c>
      <c r="AC840" s="70" t="s">
        <v>1049</v>
      </c>
      <c r="AD840" s="70" t="s">
        <v>1047</v>
      </c>
      <c r="AE840" s="70">
        <v>5.9499999999999997E-2</v>
      </c>
      <c r="AF840" s="70" t="s">
        <v>1050</v>
      </c>
      <c r="AG840" s="70"/>
      <c r="AH840" s="70"/>
      <c r="AI840" s="70"/>
      <c r="AJ840" s="70"/>
      <c r="AK840" s="70"/>
      <c r="AL840" s="70">
        <v>3.85</v>
      </c>
      <c r="AM840" s="70">
        <v>0</v>
      </c>
      <c r="AN840" s="70">
        <v>0.5</v>
      </c>
      <c r="AO840" s="70">
        <v>0</v>
      </c>
      <c r="AP840" s="70" t="s">
        <v>1051</v>
      </c>
      <c r="AQ840" s="70" t="s">
        <v>2028</v>
      </c>
      <c r="AR840" s="70" t="s">
        <v>2042</v>
      </c>
      <c r="AS840" s="70"/>
      <c r="AT840" s="70"/>
      <c r="AU840" s="70" t="str">
        <f>IF(SpaceTypesTable[[#This Row],[Peak Flow Rate (gal/h)]]=0,"",SpaceTypesTable[[#This Row],[Peak Flow Rate (gal/h)]]/SpaceTypesTable[[#This Row],[area (ft^2)]])</f>
        <v/>
      </c>
      <c r="AV840" s="70"/>
      <c r="AW840" s="70"/>
      <c r="AX840" s="70"/>
      <c r="AY840" s="70"/>
      <c r="AZ840" s="70"/>
      <c r="BA840" s="70"/>
      <c r="BB840" s="70"/>
      <c r="BC840" s="70"/>
      <c r="BD840" s="70"/>
      <c r="BE840" s="70"/>
      <c r="BF840" s="70"/>
    </row>
    <row r="841" spans="1:58">
      <c r="C841" s="3" t="s">
        <v>2146</v>
      </c>
      <c r="D841" s="70" t="s">
        <v>791</v>
      </c>
      <c r="E841" s="70" t="s">
        <v>750</v>
      </c>
      <c r="F841" s="70" t="s">
        <v>1009</v>
      </c>
      <c r="G841" s="70" t="s">
        <v>1037</v>
      </c>
      <c r="H841" s="70" t="s">
        <v>987</v>
      </c>
      <c r="I841" s="70" t="s">
        <v>872</v>
      </c>
      <c r="J841" s="70" t="s">
        <v>751</v>
      </c>
      <c r="K841" s="70" t="str">
        <f>SpaceTypesTable[[#This Row],[Lighting Standard]]&amp;SpaceTypesTable[[#This Row],[Lighting Primary Space Type]]&amp;SpaceTypesTable[[#This Row],[Lighting Secondary Space Type]]</f>
        <v>ASHRAE 189.1-2009Corridor/TransitionGeneral</v>
      </c>
      <c r="L841" s="70"/>
      <c r="M841" s="70"/>
      <c r="N841" s="70">
        <f>VLOOKUP(SpaceTypesTable[[#This Row],[LookupColumn]],InteriorLightingTable[],5,FALSE)</f>
        <v>0.45</v>
      </c>
      <c r="O841" s="70"/>
      <c r="P841" s="70"/>
      <c r="Q841" s="70">
        <v>0.4</v>
      </c>
      <c r="R841" s="70">
        <v>0.4</v>
      </c>
      <c r="S841" s="70">
        <v>0.2</v>
      </c>
      <c r="T841" s="70" t="s">
        <v>1046</v>
      </c>
      <c r="U841" t="s">
        <v>636</v>
      </c>
      <c r="V841" s="70" t="s">
        <v>569</v>
      </c>
      <c r="W841" s="70" t="s">
        <v>570</v>
      </c>
      <c r="X841" s="70" t="str">
        <f>SpaceTypesTable[[#This Row],[Ventilation Standard]]&amp;SpaceTypesTable[[#This Row],[Ventilation Primary Space Type]]&amp;SpaceTypesTable[[#This Row],[Ventilation Secondary Space Type]]</f>
        <v>ASHRAE 62.1-1999Public SpacesCorridors and utilities</v>
      </c>
      <c r="Y841" s="70">
        <f>VLOOKUP(SpaceTypesTable[[#This Row],[Lookup]],VentilationStandardsTable[],6,FALSE)</f>
        <v>0.05</v>
      </c>
      <c r="Z841" s="70">
        <f>VLOOKUP(SpaceTypesTable[[#This Row],[Lookup]],VentilationStandardsTable[],5,FALSE)</f>
        <v>0</v>
      </c>
      <c r="AA841" s="70">
        <f>VLOOKUP(SpaceTypesTable[[#This Row],[Lookup]],VentilationStandardsTable[],7,FALSE)</f>
        <v>0</v>
      </c>
      <c r="AB841" s="70">
        <v>1</v>
      </c>
      <c r="AC841" s="70" t="s">
        <v>1049</v>
      </c>
      <c r="AD841" s="70" t="s">
        <v>1047</v>
      </c>
      <c r="AE841" s="70">
        <v>5.9499999999999997E-2</v>
      </c>
      <c r="AF841" s="70" t="s">
        <v>1050</v>
      </c>
      <c r="AG841" s="70"/>
      <c r="AH841" s="70"/>
      <c r="AI841" s="70"/>
      <c r="AJ841" s="70"/>
      <c r="AK841" s="70"/>
      <c r="AL841" s="70">
        <v>3.85</v>
      </c>
      <c r="AM841" s="70">
        <v>0</v>
      </c>
      <c r="AN841" s="70">
        <v>0.5</v>
      </c>
      <c r="AO841" s="70">
        <v>0</v>
      </c>
      <c r="AP841" s="70" t="s">
        <v>1051</v>
      </c>
      <c r="AQ841" s="70" t="s">
        <v>2028</v>
      </c>
      <c r="AR841" s="70" t="s">
        <v>2042</v>
      </c>
      <c r="AS841" s="70"/>
      <c r="AT841" s="70"/>
      <c r="AU841" s="70" t="str">
        <f>IF(SpaceTypesTable[[#This Row],[Peak Flow Rate (gal/h)]]=0,"",SpaceTypesTable[[#This Row],[Peak Flow Rate (gal/h)]]/SpaceTypesTable[[#This Row],[area (ft^2)]])</f>
        <v/>
      </c>
      <c r="AV841" s="70"/>
      <c r="AW841" s="70"/>
      <c r="AX841" s="70"/>
      <c r="AY841" s="70"/>
      <c r="AZ841" s="70"/>
      <c r="BA841" s="70"/>
      <c r="BB841" s="70"/>
      <c r="BC841" s="70"/>
      <c r="BD841" s="70"/>
      <c r="BE841" s="70"/>
      <c r="BF841" s="70"/>
    </row>
    <row r="842" spans="1:58">
      <c r="C842" s="3" t="s">
        <v>2146</v>
      </c>
      <c r="D842" s="70" t="s">
        <v>792</v>
      </c>
      <c r="E842" s="70" t="s">
        <v>750</v>
      </c>
      <c r="F842" s="70" t="s">
        <v>1009</v>
      </c>
      <c r="G842" s="70" t="s">
        <v>1037</v>
      </c>
      <c r="H842" s="70" t="s">
        <v>987</v>
      </c>
      <c r="I842" s="70" t="s">
        <v>872</v>
      </c>
      <c r="J842" s="70" t="s">
        <v>751</v>
      </c>
      <c r="K842" s="70" t="str">
        <f>SpaceTypesTable[[#This Row],[Lighting Standard]]&amp;SpaceTypesTable[[#This Row],[Lighting Primary Space Type]]&amp;SpaceTypesTable[[#This Row],[Lighting Secondary Space Type]]</f>
        <v>ASHRAE 189.1-2009Corridor/TransitionGeneral</v>
      </c>
      <c r="L842" s="70"/>
      <c r="M842" s="70"/>
      <c r="N842" s="70">
        <f>VLOOKUP(SpaceTypesTable[[#This Row],[LookupColumn]],InteriorLightingTable[],5,FALSE)</f>
        <v>0.45</v>
      </c>
      <c r="O842" s="70"/>
      <c r="P842" s="70"/>
      <c r="Q842" s="70">
        <v>0.4</v>
      </c>
      <c r="R842" s="70">
        <v>0.4</v>
      </c>
      <c r="S842" s="70">
        <v>0.2</v>
      </c>
      <c r="T842" s="70" t="s">
        <v>1046</v>
      </c>
      <c r="U842" t="s">
        <v>636</v>
      </c>
      <c r="V842" s="70" t="s">
        <v>569</v>
      </c>
      <c r="W842" s="70" t="s">
        <v>570</v>
      </c>
      <c r="X842" s="70" t="str">
        <f>SpaceTypesTable[[#This Row],[Ventilation Standard]]&amp;SpaceTypesTable[[#This Row],[Ventilation Primary Space Type]]&amp;SpaceTypesTable[[#This Row],[Ventilation Secondary Space Type]]</f>
        <v>ASHRAE 62.1-1999Public SpacesCorridors and utilities</v>
      </c>
      <c r="Y842" s="70">
        <f>VLOOKUP(SpaceTypesTable[[#This Row],[Lookup]],VentilationStandardsTable[],6,FALSE)</f>
        <v>0.05</v>
      </c>
      <c r="Z842" s="70">
        <f>VLOOKUP(SpaceTypesTable[[#This Row],[Lookup]],VentilationStandardsTable[],5,FALSE)</f>
        <v>0</v>
      </c>
      <c r="AA842" s="70">
        <f>VLOOKUP(SpaceTypesTable[[#This Row],[Lookup]],VentilationStandardsTable[],7,FALSE)</f>
        <v>0</v>
      </c>
      <c r="AB842" s="70">
        <v>1</v>
      </c>
      <c r="AC842" s="70" t="s">
        <v>1049</v>
      </c>
      <c r="AD842" s="70" t="s">
        <v>1047</v>
      </c>
      <c r="AE842" s="70">
        <v>4.4600000000000001E-2</v>
      </c>
      <c r="AF842" s="70" t="s">
        <v>1050</v>
      </c>
      <c r="AG842" s="70"/>
      <c r="AH842" s="70"/>
      <c r="AI842" s="70"/>
      <c r="AJ842" s="70"/>
      <c r="AK842" s="70"/>
      <c r="AL842" s="70">
        <v>3.85</v>
      </c>
      <c r="AM842" s="70">
        <v>0</v>
      </c>
      <c r="AN842" s="70">
        <v>0.5</v>
      </c>
      <c r="AO842" s="70">
        <v>0</v>
      </c>
      <c r="AP842" s="70" t="s">
        <v>1051</v>
      </c>
      <c r="AQ842" s="70" t="s">
        <v>2028</v>
      </c>
      <c r="AR842" s="70" t="s">
        <v>2042</v>
      </c>
      <c r="AS842" s="70"/>
      <c r="AT842" s="70"/>
      <c r="AU842" s="70" t="str">
        <f>IF(SpaceTypesTable[[#This Row],[Peak Flow Rate (gal/h)]]=0,"",SpaceTypesTable[[#This Row],[Peak Flow Rate (gal/h)]]/SpaceTypesTable[[#This Row],[area (ft^2)]])</f>
        <v/>
      </c>
      <c r="AV842" s="70"/>
      <c r="AW842" s="70"/>
      <c r="AX842" s="70"/>
      <c r="AY842" s="70"/>
      <c r="AZ842" s="70"/>
      <c r="BA842" s="70"/>
      <c r="BB842" s="70"/>
      <c r="BC842" s="70"/>
      <c r="BD842" s="70"/>
      <c r="BE842" s="70"/>
      <c r="BF842" s="70"/>
    </row>
    <row r="843" spans="1:58">
      <c r="C843" s="46" t="s">
        <v>2143</v>
      </c>
      <c r="D843" s="70" t="s">
        <v>790</v>
      </c>
      <c r="E843" s="70" t="s">
        <v>750</v>
      </c>
      <c r="F843" s="70" t="s">
        <v>1009</v>
      </c>
      <c r="G843" s="70" t="s">
        <v>1037</v>
      </c>
      <c r="H843" s="70"/>
      <c r="I843" s="70"/>
      <c r="J843" s="70"/>
      <c r="K843" s="70"/>
      <c r="L843" s="70"/>
      <c r="M843" s="70"/>
      <c r="N843" s="70">
        <v>0.95</v>
      </c>
      <c r="O843" s="70"/>
      <c r="P843" s="70"/>
      <c r="Q843" s="70">
        <v>0.4</v>
      </c>
      <c r="R843" s="70">
        <v>0.4</v>
      </c>
      <c r="S843" s="70">
        <v>0.2</v>
      </c>
      <c r="T843" s="70" t="s">
        <v>1046</v>
      </c>
      <c r="U843" t="s">
        <v>636</v>
      </c>
      <c r="V843" s="70" t="s">
        <v>569</v>
      </c>
      <c r="W843" s="70" t="s">
        <v>570</v>
      </c>
      <c r="X843" s="70" t="str">
        <f>SpaceTypesTable[[#This Row],[Ventilation Standard]]&amp;SpaceTypesTable[[#This Row],[Ventilation Primary Space Type]]&amp;SpaceTypesTable[[#This Row],[Ventilation Secondary Space Type]]</f>
        <v>ASHRAE 62.1-1999Public SpacesCorridors and utilities</v>
      </c>
      <c r="Y843" s="70">
        <f>VLOOKUP(SpaceTypesTable[[#This Row],[Lookup]],VentilationStandardsTable[],6,FALSE)</f>
        <v>0.05</v>
      </c>
      <c r="Z843" s="70">
        <f>VLOOKUP(SpaceTypesTable[[#This Row],[Lookup]],VentilationStandardsTable[],5,FALSE)</f>
        <v>0</v>
      </c>
      <c r="AA843" s="70">
        <f>VLOOKUP(SpaceTypesTable[[#This Row],[Lookup]],VentilationStandardsTable[],7,FALSE)</f>
        <v>0</v>
      </c>
      <c r="AB843" s="70">
        <v>1</v>
      </c>
      <c r="AC843" s="70" t="s">
        <v>1049</v>
      </c>
      <c r="AD843" s="70" t="s">
        <v>1047</v>
      </c>
      <c r="AE843" s="70">
        <v>0.22320000000000001</v>
      </c>
      <c r="AF843" s="70" t="s">
        <v>1050</v>
      </c>
      <c r="AG843" s="70"/>
      <c r="AH843" s="70"/>
      <c r="AI843" s="70"/>
      <c r="AJ843" s="70"/>
      <c r="AK843" s="70"/>
      <c r="AL843" s="70">
        <v>3.85</v>
      </c>
      <c r="AM843" s="70">
        <v>0</v>
      </c>
      <c r="AN843" s="70">
        <v>0.5</v>
      </c>
      <c r="AO843" s="70">
        <v>0</v>
      </c>
      <c r="AP843" s="70" t="s">
        <v>1051</v>
      </c>
      <c r="AQ843" s="70" t="s">
        <v>2028</v>
      </c>
      <c r="AR843" s="70" t="s">
        <v>2042</v>
      </c>
      <c r="AS843" s="70"/>
      <c r="AT843" s="70"/>
      <c r="AU843" s="70" t="str">
        <f>IF(SpaceTypesTable[[#This Row],[Peak Flow Rate (gal/h)]]=0,"",SpaceTypesTable[[#This Row],[Peak Flow Rate (gal/h)]]/SpaceTypesTable[[#This Row],[area (ft^2)]])</f>
        <v/>
      </c>
      <c r="AV843" s="70"/>
      <c r="AW843" s="70"/>
      <c r="AX843" s="70"/>
      <c r="AY843" s="70"/>
      <c r="AZ843" s="70"/>
      <c r="BA843" s="70"/>
      <c r="BB843" s="70"/>
      <c r="BC843" s="70"/>
      <c r="BD843" s="70"/>
      <c r="BE843" s="70"/>
      <c r="BF843" s="70"/>
    </row>
    <row r="844" spans="1:58">
      <c r="C844" t="s">
        <v>2147</v>
      </c>
      <c r="D844" s="70" t="s">
        <v>790</v>
      </c>
      <c r="E844" s="70" t="s">
        <v>750</v>
      </c>
      <c r="F844" s="70" t="s">
        <v>1009</v>
      </c>
      <c r="G844" s="70" t="s">
        <v>1037</v>
      </c>
      <c r="H844" s="70" t="s">
        <v>746</v>
      </c>
      <c r="I844" s="70" t="s">
        <v>872</v>
      </c>
      <c r="J844" s="70" t="s">
        <v>751</v>
      </c>
      <c r="K844" s="70" t="str">
        <f>SpaceTypesTable[[#This Row],[Lighting Standard]]&amp;SpaceTypesTable[[#This Row],[Lighting Primary Space Type]]&amp;SpaceTypesTable[[#This Row],[Lighting Secondary Space Type]]</f>
        <v>ASHRAE 90.1-2007Corridor/TransitionGeneral</v>
      </c>
      <c r="L844" s="70"/>
      <c r="M844" s="70"/>
      <c r="N844" s="70">
        <f>VLOOKUP(SpaceTypesTable[[#This Row],[LookupColumn]],InteriorLightingTable[],5,FALSE)</f>
        <v>0.5</v>
      </c>
      <c r="O844" s="70"/>
      <c r="P844" s="70"/>
      <c r="Q844" s="70">
        <v>0.4</v>
      </c>
      <c r="R844" s="70">
        <v>0.4</v>
      </c>
      <c r="S844" s="70">
        <v>0.2</v>
      </c>
      <c r="T844" s="70" t="s">
        <v>1046</v>
      </c>
      <c r="U844" t="s">
        <v>637</v>
      </c>
      <c r="V844" s="70" t="s">
        <v>751</v>
      </c>
      <c r="W844" s="70" t="s">
        <v>624</v>
      </c>
      <c r="X844" s="70" t="str">
        <f>SpaceTypesTable[[#This Row],[Ventilation Standard]]&amp;SpaceTypesTable[[#This Row],[Ventilation Primary Space Type]]&amp;SpaceTypesTable[[#This Row],[Ventilation Secondary Space Type]]</f>
        <v>ASHRAE 62.1-2004GeneralCorridors</v>
      </c>
      <c r="Y844" s="70">
        <f>VLOOKUP(SpaceTypesTable[[#This Row],[Lookup]],VentilationStandardsTable[],6,FALSE)</f>
        <v>0.06</v>
      </c>
      <c r="Z844" s="70">
        <f>VLOOKUP(SpaceTypesTable[[#This Row],[Lookup]],VentilationStandardsTable[],5,FALSE)</f>
        <v>0</v>
      </c>
      <c r="AA844" s="70">
        <f>VLOOKUP(SpaceTypesTable[[#This Row],[Lookup]],VentilationStandardsTable[],7,FALSE)</f>
        <v>0</v>
      </c>
      <c r="AB844" s="70">
        <v>1</v>
      </c>
      <c r="AC844" s="70" t="s">
        <v>1983</v>
      </c>
      <c r="AD844" s="70" t="s">
        <v>1986</v>
      </c>
      <c r="AE844" s="70">
        <v>4.4600000000000001E-2</v>
      </c>
      <c r="AF844" s="70" t="s">
        <v>2003</v>
      </c>
      <c r="AG844" s="70"/>
      <c r="AH844" s="70"/>
      <c r="AI844" s="70"/>
      <c r="AJ844" s="70"/>
      <c r="AK844" s="70"/>
      <c r="AL844" s="70">
        <v>3.85</v>
      </c>
      <c r="AM844" s="70">
        <v>0</v>
      </c>
      <c r="AN844" s="70">
        <v>0.5</v>
      </c>
      <c r="AO844" s="70">
        <v>0</v>
      </c>
      <c r="AP844" s="70" t="s">
        <v>2061</v>
      </c>
      <c r="AQ844" s="70" t="s">
        <v>2028</v>
      </c>
      <c r="AR844" s="70" t="s">
        <v>2042</v>
      </c>
      <c r="AS844" s="70"/>
      <c r="AT844" s="70"/>
      <c r="AU844" s="70" t="str">
        <f>IF(SpaceTypesTable[[#This Row],[Peak Flow Rate (gal/h)]]=0,"",SpaceTypesTable[[#This Row],[Peak Flow Rate (gal/h)]]/SpaceTypesTable[[#This Row],[area (ft^2)]])</f>
        <v/>
      </c>
      <c r="AV844" s="70"/>
      <c r="AW844" s="70"/>
      <c r="AX844" s="70"/>
      <c r="AY844" s="70"/>
      <c r="AZ844" s="70"/>
      <c r="BA844" s="70"/>
      <c r="BB844" s="70"/>
      <c r="BC844" s="70"/>
      <c r="BD844" s="70"/>
      <c r="BE844" s="70"/>
      <c r="BF844" s="70"/>
    </row>
    <row r="845" spans="1:58">
      <c r="C845" t="s">
        <v>2213</v>
      </c>
      <c r="D845" s="70" t="s">
        <v>790</v>
      </c>
      <c r="E845" s="70" t="s">
        <v>750</v>
      </c>
      <c r="F845" s="70" t="s">
        <v>1009</v>
      </c>
      <c r="G845" s="70" t="s">
        <v>1037</v>
      </c>
      <c r="H845" s="70" t="s">
        <v>2195</v>
      </c>
      <c r="I845" s="70" t="s">
        <v>872</v>
      </c>
      <c r="J845" s="70" t="s">
        <v>751</v>
      </c>
      <c r="K845" s="70" t="str">
        <f>SpaceTypesTable[[#This Row],[Lighting Standard]]&amp;SpaceTypesTable[[#This Row],[Lighting Primary Space Type]]&amp;SpaceTypesTable[[#This Row],[Lighting Secondary Space Type]]</f>
        <v>ASHRAE 90.1-2010Corridor/TransitionGeneral</v>
      </c>
      <c r="L845" s="70"/>
      <c r="M845" s="70"/>
      <c r="N845" s="70">
        <f>VLOOKUP(SpaceTypesTable[[#This Row],[LookupColumn]],InteriorLightingTable[],5,FALSE)</f>
        <v>0.66</v>
      </c>
      <c r="O845" s="70"/>
      <c r="P845" s="70"/>
      <c r="Q845" s="70">
        <v>0.4</v>
      </c>
      <c r="R845" s="70">
        <v>0.4</v>
      </c>
      <c r="S845" s="70">
        <v>0.2</v>
      </c>
      <c r="T845" s="70" t="s">
        <v>1046</v>
      </c>
      <c r="U845" t="s">
        <v>638</v>
      </c>
      <c r="V845" s="70" t="s">
        <v>751</v>
      </c>
      <c r="W845" s="70" t="s">
        <v>624</v>
      </c>
      <c r="X845" s="70" t="str">
        <f>SpaceTypesTable[[#This Row],[Ventilation Standard]]&amp;SpaceTypesTable[[#This Row],[Ventilation Primary Space Type]]&amp;SpaceTypesTable[[#This Row],[Ventilation Secondary Space Type]]</f>
        <v>ASHRAE 62.1-2007GeneralCorridors</v>
      </c>
      <c r="Y845" s="70">
        <f>VLOOKUP(SpaceTypesTable[[#This Row],[Lookup]],VentilationStandardsTable[],6,FALSE)</f>
        <v>0.06</v>
      </c>
      <c r="Z845" s="70">
        <f>VLOOKUP(SpaceTypesTable[[#This Row],[Lookup]],VentilationStandardsTable[],5,FALSE)</f>
        <v>0</v>
      </c>
      <c r="AA845" s="70">
        <f>VLOOKUP(SpaceTypesTable[[#This Row],[Lookup]],VentilationStandardsTable[],7,FALSE)</f>
        <v>0</v>
      </c>
      <c r="AB845" s="70">
        <v>1</v>
      </c>
      <c r="AC845" s="70" t="s">
        <v>1983</v>
      </c>
      <c r="AD845" s="70" t="s">
        <v>1986</v>
      </c>
      <c r="AE845" s="70">
        <v>4.4600000000000001E-2</v>
      </c>
      <c r="AF845" s="70" t="s">
        <v>2003</v>
      </c>
      <c r="AG845" s="70"/>
      <c r="AH845" s="70"/>
      <c r="AI845" s="70"/>
      <c r="AJ845" s="70"/>
      <c r="AK845" s="70"/>
      <c r="AL845" s="70">
        <v>3.85</v>
      </c>
      <c r="AM845" s="70">
        <v>0</v>
      </c>
      <c r="AN845" s="70">
        <v>0.5</v>
      </c>
      <c r="AO845" s="70">
        <v>0</v>
      </c>
      <c r="AP845" s="70" t="s">
        <v>2061</v>
      </c>
      <c r="AQ845" s="70" t="s">
        <v>2028</v>
      </c>
      <c r="AR845" s="70" t="s">
        <v>2042</v>
      </c>
      <c r="AS845" s="70"/>
      <c r="AT845" s="70"/>
      <c r="AU845" s="70" t="s">
        <v>997</v>
      </c>
      <c r="AV845" s="70"/>
      <c r="AW845" s="70"/>
      <c r="AX845" s="70"/>
      <c r="AY845" s="70"/>
      <c r="AZ845" s="70"/>
      <c r="BA845" s="70"/>
      <c r="BB845" s="70"/>
      <c r="BC845" s="70"/>
      <c r="BD845" s="70"/>
      <c r="BE845" s="70"/>
      <c r="BF845" s="70"/>
    </row>
    <row r="846" spans="1:58">
      <c r="A846" t="s">
        <v>202</v>
      </c>
      <c r="B846">
        <v>230</v>
      </c>
      <c r="C846" t="s">
        <v>2144</v>
      </c>
      <c r="D846" s="70" t="s">
        <v>790</v>
      </c>
      <c r="E846" s="70" t="s">
        <v>801</v>
      </c>
      <c r="F846" s="70" t="s">
        <v>989</v>
      </c>
      <c r="G846" s="70" t="s">
        <v>1039</v>
      </c>
      <c r="H846" s="70"/>
      <c r="I846" s="70"/>
      <c r="J846" s="70"/>
      <c r="K846" s="70" t="str">
        <f>SpaceTypesTable[[#This Row],[Lighting Standard]]&amp;SpaceTypesTable[[#This Row],[Lighting Primary Space Type]]&amp;SpaceTypesTable[[#This Row],[Lighting Secondary Space Type]]</f>
        <v/>
      </c>
      <c r="L846" s="70"/>
      <c r="M846" s="70"/>
      <c r="N846" s="70">
        <v>3.58</v>
      </c>
      <c r="O846" s="70"/>
      <c r="P846" s="70"/>
      <c r="Q846" s="70">
        <v>0</v>
      </c>
      <c r="R846" s="70">
        <v>0.7</v>
      </c>
      <c r="S846" s="70">
        <v>0.2</v>
      </c>
      <c r="T846" s="70" t="s">
        <v>1959</v>
      </c>
      <c r="U846" t="s">
        <v>636</v>
      </c>
      <c r="V846" s="70" t="s">
        <v>576</v>
      </c>
      <c r="W846" s="70" t="s">
        <v>577</v>
      </c>
      <c r="X846" s="70" t="str">
        <f>SpaceTypesTable[[#This Row],[Ventilation Standard]]&amp;SpaceTypesTable[[#This Row],[Ventilation Primary Space Type]]&amp;SpaceTypesTable[[#This Row],[Ventilation Secondary Space Type]]</f>
        <v>ASHRAE 62.1-1999Retail Stores, Sales Floors, and Show Room FloorsBasement and street</v>
      </c>
      <c r="Y846" s="70">
        <f>VLOOKUP(SpaceTypesTable[[#This Row],[Lookup]],VentilationStandardsTable[],6,FALSE)</f>
        <v>0.3</v>
      </c>
      <c r="Z846" s="70">
        <f>VLOOKUP(SpaceTypesTable[[#This Row],[Lookup]],VentilationStandardsTable[],5,FALSE)</f>
        <v>0</v>
      </c>
      <c r="AA846" s="70">
        <f>VLOOKUP(SpaceTypesTable[[#This Row],[Lookup]],VentilationStandardsTable[],7,FALSE)</f>
        <v>0</v>
      </c>
      <c r="AB846" s="70">
        <v>15</v>
      </c>
      <c r="AC846" s="70" t="s">
        <v>1964</v>
      </c>
      <c r="AD846" s="70" t="s">
        <v>2108</v>
      </c>
      <c r="AE846" s="70">
        <v>0.22320000000000001</v>
      </c>
      <c r="AF846" s="70" t="s">
        <v>2012</v>
      </c>
      <c r="AG846" s="70"/>
      <c r="AH846" s="70" t="s">
        <v>997</v>
      </c>
      <c r="AI846" s="70" t="s">
        <v>997</v>
      </c>
      <c r="AJ846" s="70" t="s">
        <v>997</v>
      </c>
      <c r="AK846" s="70"/>
      <c r="AL846" s="70">
        <v>0.4</v>
      </c>
      <c r="AM846" s="70">
        <v>0</v>
      </c>
      <c r="AN846" s="70">
        <v>0.5</v>
      </c>
      <c r="AO846" s="70">
        <v>0</v>
      </c>
      <c r="AP846" s="70" t="s">
        <v>2069</v>
      </c>
      <c r="AQ846" s="70" t="s">
        <v>2037</v>
      </c>
      <c r="AR846" s="70" t="s">
        <v>2051</v>
      </c>
      <c r="AS846" s="70"/>
      <c r="AT846" s="70"/>
      <c r="AU846" s="70" t="str">
        <f>IF(SpaceTypesTable[[#This Row],[Peak Flow Rate (gal/h)]]=0,"",SpaceTypesTable[[#This Row],[Peak Flow Rate (gal/h)]]/SpaceTypesTable[[#This Row],[area (ft^2)]])</f>
        <v/>
      </c>
      <c r="AV846" s="70"/>
      <c r="AW846" s="70"/>
      <c r="AX846" s="70"/>
      <c r="AY846" s="70"/>
      <c r="AZ846" s="70"/>
      <c r="BA846" s="70"/>
      <c r="BB846" s="70"/>
      <c r="BC846" s="70"/>
      <c r="BD846" s="70"/>
      <c r="BE846" s="70" t="str">
        <f t="shared" ref="BE846:BE854" si="76">IF(ISBLANK(BD846),"",BD846/(BA846/AZ846))</f>
        <v/>
      </c>
      <c r="BF846" s="70"/>
    </row>
    <row r="847" spans="1:58">
      <c r="A847" t="s">
        <v>115</v>
      </c>
      <c r="B847">
        <v>297</v>
      </c>
      <c r="C847" t="s">
        <v>2145</v>
      </c>
      <c r="D847" s="70" t="s">
        <v>790</v>
      </c>
      <c r="E847" s="70" t="s">
        <v>801</v>
      </c>
      <c r="F847" s="70" t="s">
        <v>989</v>
      </c>
      <c r="G847" s="70" t="s">
        <v>1039</v>
      </c>
      <c r="H847" s="70" t="s">
        <v>745</v>
      </c>
      <c r="I847" s="70" t="s">
        <v>749</v>
      </c>
      <c r="J847" s="70" t="s">
        <v>766</v>
      </c>
      <c r="K847" s="70" t="str">
        <f>SpaceTypesTable[[#This Row],[Lighting Standard]]&amp;SpaceTypesTable[[#This Row],[Lighting Primary Space Type]]&amp;SpaceTypesTable[[#This Row],[Lighting Secondary Space Type]]</f>
        <v>ASHRAE 90.1-2004Whole BuildingRetail</v>
      </c>
      <c r="L847" s="70"/>
      <c r="M847" s="70"/>
      <c r="N847" s="70">
        <f>VLOOKUP(SpaceTypesTable[[#This Row],[LookupColumn]],InteriorLightingTable[],5,FALSE)</f>
        <v>1.5</v>
      </c>
      <c r="O847" s="70"/>
      <c r="P847" s="70"/>
      <c r="Q847" s="70">
        <v>0</v>
      </c>
      <c r="R847" s="70">
        <v>0.7</v>
      </c>
      <c r="S847" s="70">
        <v>0.2</v>
      </c>
      <c r="T847" s="70" t="s">
        <v>1959</v>
      </c>
      <c r="U847" t="s">
        <v>636</v>
      </c>
      <c r="V847" s="70" t="s">
        <v>576</v>
      </c>
      <c r="W847" s="70" t="s">
        <v>577</v>
      </c>
      <c r="X847" s="70" t="str">
        <f>SpaceTypesTable[[#This Row],[Ventilation Standard]]&amp;SpaceTypesTable[[#This Row],[Ventilation Primary Space Type]]&amp;SpaceTypesTable[[#This Row],[Ventilation Secondary Space Type]]</f>
        <v>ASHRAE 62.1-1999Retail Stores, Sales Floors, and Show Room FloorsBasement and street</v>
      </c>
      <c r="Y847" s="70">
        <f>VLOOKUP(SpaceTypesTable[[#This Row],[Lookup]],VentilationStandardsTable[],6,FALSE)</f>
        <v>0.3</v>
      </c>
      <c r="Z847" s="70">
        <f>VLOOKUP(SpaceTypesTable[[#This Row],[Lookup]],VentilationStandardsTable[],5,FALSE)</f>
        <v>0</v>
      </c>
      <c r="AA847" s="70">
        <f>VLOOKUP(SpaceTypesTable[[#This Row],[Lookup]],VentilationStandardsTable[],7,FALSE)</f>
        <v>0</v>
      </c>
      <c r="AB847" s="70">
        <v>15</v>
      </c>
      <c r="AC847" s="70" t="s">
        <v>1964</v>
      </c>
      <c r="AD847" s="70" t="s">
        <v>2108</v>
      </c>
      <c r="AE847" s="70">
        <v>5.9499999999999997E-2</v>
      </c>
      <c r="AF847" s="70" t="s">
        <v>2012</v>
      </c>
      <c r="AG847" s="70"/>
      <c r="AH847" s="70" t="s">
        <v>997</v>
      </c>
      <c r="AI847" s="70" t="s">
        <v>997</v>
      </c>
      <c r="AJ847" s="70" t="s">
        <v>997</v>
      </c>
      <c r="AK847" s="70"/>
      <c r="AL847" s="70">
        <v>0.4</v>
      </c>
      <c r="AM847" s="70">
        <v>0</v>
      </c>
      <c r="AN847" s="70">
        <v>0.5</v>
      </c>
      <c r="AO847" s="70">
        <v>0</v>
      </c>
      <c r="AP847" s="70" t="s">
        <v>2069</v>
      </c>
      <c r="AQ847" s="70" t="s">
        <v>2037</v>
      </c>
      <c r="AR847" s="70" t="s">
        <v>2051</v>
      </c>
      <c r="AS847" s="70"/>
      <c r="AT847" s="70"/>
      <c r="AU847" s="70" t="str">
        <f>IF(SpaceTypesTable[[#This Row],[Peak Flow Rate (gal/h)]]=0,"",SpaceTypesTable[[#This Row],[Peak Flow Rate (gal/h)]]/SpaceTypesTable[[#This Row],[area (ft^2)]])</f>
        <v/>
      </c>
      <c r="AV847" s="70"/>
      <c r="AW847" s="70"/>
      <c r="AX847" s="70"/>
      <c r="AY847" s="70"/>
      <c r="AZ847" s="70"/>
      <c r="BA847" s="70"/>
      <c r="BB847" s="70"/>
      <c r="BC847" s="70"/>
      <c r="BD847" s="70"/>
      <c r="BE847" s="70" t="str">
        <f t="shared" si="76"/>
        <v/>
      </c>
      <c r="BF847" s="70"/>
    </row>
    <row r="848" spans="1:58">
      <c r="A848" t="s">
        <v>425</v>
      </c>
      <c r="B848">
        <v>543</v>
      </c>
      <c r="C848" t="s">
        <v>2146</v>
      </c>
      <c r="D848" s="70" t="s">
        <v>791</v>
      </c>
      <c r="E848" s="70" t="s">
        <v>801</v>
      </c>
      <c r="F848" s="70" t="s">
        <v>989</v>
      </c>
      <c r="G848" s="70" t="s">
        <v>1039</v>
      </c>
      <c r="H848" s="70" t="s">
        <v>987</v>
      </c>
      <c r="I848" s="70" t="s">
        <v>749</v>
      </c>
      <c r="J848" s="70" t="s">
        <v>766</v>
      </c>
      <c r="K848" s="70" t="str">
        <f>SpaceTypesTable[[#This Row],[Lighting Standard]]&amp;SpaceTypesTable[[#This Row],[Lighting Primary Space Type]]&amp;SpaceTypesTable[[#This Row],[Lighting Secondary Space Type]]</f>
        <v>ASHRAE 189.1-2009Whole BuildingRetail</v>
      </c>
      <c r="L848" s="70"/>
      <c r="M848" s="70"/>
      <c r="N848" s="70">
        <f>VLOOKUP(SpaceTypesTable[[#This Row],[LookupColumn]],InteriorLightingTable[],5,FALSE)</f>
        <v>1.35</v>
      </c>
      <c r="O848" s="70"/>
      <c r="P848" s="70"/>
      <c r="Q848" s="70">
        <v>0</v>
      </c>
      <c r="R848" s="70">
        <v>0.7</v>
      </c>
      <c r="S848" s="70">
        <v>0.2</v>
      </c>
      <c r="T848" s="70" t="s">
        <v>1959</v>
      </c>
      <c r="U848" t="s">
        <v>636</v>
      </c>
      <c r="V848" s="70" t="s">
        <v>576</v>
      </c>
      <c r="W848" s="70" t="s">
        <v>577</v>
      </c>
      <c r="X848" s="70" t="str">
        <f>SpaceTypesTable[[#This Row],[Ventilation Standard]]&amp;SpaceTypesTable[[#This Row],[Ventilation Primary Space Type]]&amp;SpaceTypesTable[[#This Row],[Ventilation Secondary Space Type]]</f>
        <v>ASHRAE 62.1-1999Retail Stores, Sales Floors, and Show Room FloorsBasement and street</v>
      </c>
      <c r="Y848" s="70">
        <f>VLOOKUP(SpaceTypesTable[[#This Row],[Lookup]],VentilationStandardsTable[],6,FALSE)</f>
        <v>0.3</v>
      </c>
      <c r="Z848" s="70">
        <f>VLOOKUP(SpaceTypesTable[[#This Row],[Lookup]],VentilationStandardsTable[],5,FALSE)</f>
        <v>0</v>
      </c>
      <c r="AA848" s="70">
        <f>VLOOKUP(SpaceTypesTable[[#This Row],[Lookup]],VentilationStandardsTable[],7,FALSE)</f>
        <v>0</v>
      </c>
      <c r="AB848" s="70">
        <v>15</v>
      </c>
      <c r="AC848" s="70" t="s">
        <v>1964</v>
      </c>
      <c r="AD848" s="70" t="s">
        <v>2108</v>
      </c>
      <c r="AE848" s="70">
        <v>5.9499999999999997E-2</v>
      </c>
      <c r="AF848" s="70" t="s">
        <v>2012</v>
      </c>
      <c r="AG848" s="70"/>
      <c r="AH848" s="70" t="s">
        <v>997</v>
      </c>
      <c r="AI848" s="70" t="s">
        <v>997</v>
      </c>
      <c r="AJ848" s="70" t="s">
        <v>997</v>
      </c>
      <c r="AK848" s="70"/>
      <c r="AL848" s="70">
        <v>0.29000012486141458</v>
      </c>
      <c r="AM848" s="70">
        <v>0</v>
      </c>
      <c r="AN848" s="70">
        <v>0.5</v>
      </c>
      <c r="AO848" s="70">
        <v>0</v>
      </c>
      <c r="AP848" s="70" t="s">
        <v>2069</v>
      </c>
      <c r="AQ848" s="70" t="s">
        <v>2037</v>
      </c>
      <c r="AR848" s="70" t="s">
        <v>2051</v>
      </c>
      <c r="AS848" s="70"/>
      <c r="AT848" s="70"/>
      <c r="AU848" s="70" t="str">
        <f>IF(SpaceTypesTable[[#This Row],[Peak Flow Rate (gal/h)]]=0,"",SpaceTypesTable[[#This Row],[Peak Flow Rate (gal/h)]]/SpaceTypesTable[[#This Row],[area (ft^2)]])</f>
        <v/>
      </c>
      <c r="AV848" s="70"/>
      <c r="AW848" s="70"/>
      <c r="AX848" s="70"/>
      <c r="AY848" s="70"/>
      <c r="AZ848" s="70"/>
      <c r="BA848" s="70"/>
      <c r="BB848" s="70"/>
      <c r="BC848" s="70"/>
      <c r="BD848" s="70"/>
      <c r="BE848" s="70" t="str">
        <f t="shared" si="76"/>
        <v/>
      </c>
      <c r="BF848" s="70"/>
    </row>
    <row r="849" spans="1:58">
      <c r="A849" t="s">
        <v>197</v>
      </c>
      <c r="B849">
        <v>188</v>
      </c>
      <c r="C849" t="s">
        <v>2146</v>
      </c>
      <c r="D849" s="70" t="s">
        <v>792</v>
      </c>
      <c r="E849" s="70" t="s">
        <v>801</v>
      </c>
      <c r="F849" s="70" t="s">
        <v>989</v>
      </c>
      <c r="G849" s="70" t="s">
        <v>1039</v>
      </c>
      <c r="H849" s="70" t="s">
        <v>987</v>
      </c>
      <c r="I849" s="70" t="s">
        <v>749</v>
      </c>
      <c r="J849" s="70" t="s">
        <v>766</v>
      </c>
      <c r="K849" s="70" t="str">
        <f>SpaceTypesTable[[#This Row],[Lighting Standard]]&amp;SpaceTypesTable[[#This Row],[Lighting Primary Space Type]]&amp;SpaceTypesTable[[#This Row],[Lighting Secondary Space Type]]</f>
        <v>ASHRAE 189.1-2009Whole BuildingRetail</v>
      </c>
      <c r="L849" s="70"/>
      <c r="M849" s="70"/>
      <c r="N849" s="70">
        <f>VLOOKUP(SpaceTypesTable[[#This Row],[LookupColumn]],InteriorLightingTable[],5,FALSE)</f>
        <v>1.35</v>
      </c>
      <c r="O849" s="70"/>
      <c r="P849" s="70"/>
      <c r="Q849" s="70">
        <v>0</v>
      </c>
      <c r="R849" s="70">
        <v>0.7</v>
      </c>
      <c r="S849" s="70">
        <v>0.2</v>
      </c>
      <c r="T849" s="70" t="s">
        <v>1959</v>
      </c>
      <c r="U849" t="s">
        <v>636</v>
      </c>
      <c r="V849" s="70" t="s">
        <v>576</v>
      </c>
      <c r="W849" s="70" t="s">
        <v>577</v>
      </c>
      <c r="X849" s="70" t="str">
        <f>SpaceTypesTable[[#This Row],[Ventilation Standard]]&amp;SpaceTypesTable[[#This Row],[Ventilation Primary Space Type]]&amp;SpaceTypesTable[[#This Row],[Ventilation Secondary Space Type]]</f>
        <v>ASHRAE 62.1-1999Retail Stores, Sales Floors, and Show Room FloorsBasement and street</v>
      </c>
      <c r="Y849" s="70">
        <f>VLOOKUP(SpaceTypesTable[[#This Row],[Lookup]],VentilationStandardsTable[],6,FALSE)</f>
        <v>0.3</v>
      </c>
      <c r="Z849" s="70">
        <f>VLOOKUP(SpaceTypesTable[[#This Row],[Lookup]],VentilationStandardsTable[],5,FALSE)</f>
        <v>0</v>
      </c>
      <c r="AA849" s="70">
        <f>VLOOKUP(SpaceTypesTable[[#This Row],[Lookup]],VentilationStandardsTable[],7,FALSE)</f>
        <v>0</v>
      </c>
      <c r="AB849" s="70">
        <v>15</v>
      </c>
      <c r="AC849" s="70" t="s">
        <v>1964</v>
      </c>
      <c r="AD849" s="70" t="s">
        <v>2108</v>
      </c>
      <c r="AE849" s="70">
        <v>4.4600000000000001E-2</v>
      </c>
      <c r="AF849" s="70" t="s">
        <v>2012</v>
      </c>
      <c r="AG849" s="70"/>
      <c r="AH849" s="70" t="s">
        <v>997</v>
      </c>
      <c r="AI849" s="70" t="s">
        <v>997</v>
      </c>
      <c r="AJ849" s="70" t="s">
        <v>997</v>
      </c>
      <c r="AK849" s="70"/>
      <c r="AL849" s="70">
        <v>0.29000012486141458</v>
      </c>
      <c r="AM849" s="70">
        <v>0</v>
      </c>
      <c r="AN849" s="70">
        <v>0.5</v>
      </c>
      <c r="AO849" s="70">
        <v>0</v>
      </c>
      <c r="AP849" s="70" t="s">
        <v>2069</v>
      </c>
      <c r="AQ849" s="70" t="s">
        <v>2037</v>
      </c>
      <c r="AR849" s="70" t="s">
        <v>2051</v>
      </c>
      <c r="AS849" s="70"/>
      <c r="AT849" s="70"/>
      <c r="AU849" s="70" t="str">
        <f>IF(SpaceTypesTable[[#This Row],[Peak Flow Rate (gal/h)]]=0,"",SpaceTypesTable[[#This Row],[Peak Flow Rate (gal/h)]]/SpaceTypesTable[[#This Row],[area (ft^2)]])</f>
        <v/>
      </c>
      <c r="AV849" s="70"/>
      <c r="AW849" s="70"/>
      <c r="AX849" s="70"/>
      <c r="AY849" s="70"/>
      <c r="AZ849" s="70"/>
      <c r="BA849" s="70"/>
      <c r="BB849" s="70"/>
      <c r="BC849" s="70"/>
      <c r="BD849" s="70"/>
      <c r="BE849" s="70" t="str">
        <f t="shared" si="76"/>
        <v/>
      </c>
      <c r="BF849" s="70"/>
    </row>
    <row r="850" spans="1:58">
      <c r="A850" t="s">
        <v>186</v>
      </c>
      <c r="B850">
        <v>240</v>
      </c>
      <c r="C850" t="s">
        <v>2143</v>
      </c>
      <c r="D850" s="70" t="s">
        <v>790</v>
      </c>
      <c r="E850" s="70" t="s">
        <v>801</v>
      </c>
      <c r="F850" s="70" t="s">
        <v>989</v>
      </c>
      <c r="G850" s="70" t="s">
        <v>1039</v>
      </c>
      <c r="H850" s="70"/>
      <c r="I850" s="70"/>
      <c r="J850" s="70"/>
      <c r="K850" s="70" t="str">
        <f>SpaceTypesTable[[#This Row],[Lighting Standard]]&amp;SpaceTypesTable[[#This Row],[Lighting Primary Space Type]]&amp;SpaceTypesTable[[#This Row],[Lighting Secondary Space Type]]</f>
        <v/>
      </c>
      <c r="L850" s="70"/>
      <c r="M850" s="70"/>
      <c r="N850" s="70">
        <v>4.8099999999999996</v>
      </c>
      <c r="O850" s="70"/>
      <c r="P850" s="70"/>
      <c r="Q850" s="70">
        <v>0</v>
      </c>
      <c r="R850" s="70">
        <v>0.7</v>
      </c>
      <c r="S850" s="70">
        <v>0.2</v>
      </c>
      <c r="T850" s="70" t="s">
        <v>1959</v>
      </c>
      <c r="U850" t="s">
        <v>636</v>
      </c>
      <c r="V850" s="70" t="s">
        <v>576</v>
      </c>
      <c r="W850" s="70" t="s">
        <v>577</v>
      </c>
      <c r="X850" s="70" t="str">
        <f>SpaceTypesTable[[#This Row],[Ventilation Standard]]&amp;SpaceTypesTable[[#This Row],[Ventilation Primary Space Type]]&amp;SpaceTypesTable[[#This Row],[Ventilation Secondary Space Type]]</f>
        <v>ASHRAE 62.1-1999Retail Stores, Sales Floors, and Show Room FloorsBasement and street</v>
      </c>
      <c r="Y850" s="70">
        <f>VLOOKUP(SpaceTypesTable[[#This Row],[Lookup]],VentilationStandardsTable[],6,FALSE)</f>
        <v>0.3</v>
      </c>
      <c r="Z850" s="70">
        <f>VLOOKUP(SpaceTypesTable[[#This Row],[Lookup]],VentilationStandardsTable[],5,FALSE)</f>
        <v>0</v>
      </c>
      <c r="AA850" s="70">
        <f>VLOOKUP(SpaceTypesTable[[#This Row],[Lookup]],VentilationStandardsTable[],7,FALSE)</f>
        <v>0</v>
      </c>
      <c r="AB850" s="70">
        <v>15</v>
      </c>
      <c r="AC850" s="70" t="s">
        <v>1964</v>
      </c>
      <c r="AD850" s="70" t="s">
        <v>2108</v>
      </c>
      <c r="AE850" s="70">
        <v>0.22320000000000001</v>
      </c>
      <c r="AF850" s="70" t="s">
        <v>2012</v>
      </c>
      <c r="AG850" s="70"/>
      <c r="AH850" s="70" t="s">
        <v>997</v>
      </c>
      <c r="AI850" s="70" t="s">
        <v>997</v>
      </c>
      <c r="AJ850" s="70" t="s">
        <v>997</v>
      </c>
      <c r="AK850" s="70"/>
      <c r="AL850" s="70">
        <v>0.4</v>
      </c>
      <c r="AM850" s="70">
        <v>0</v>
      </c>
      <c r="AN850" s="70">
        <v>0.5</v>
      </c>
      <c r="AO850" s="70">
        <v>0</v>
      </c>
      <c r="AP850" s="70" t="s">
        <v>2069</v>
      </c>
      <c r="AQ850" s="70" t="s">
        <v>2037</v>
      </c>
      <c r="AR850" s="70" t="s">
        <v>2051</v>
      </c>
      <c r="AS850" s="70"/>
      <c r="AT850" s="70"/>
      <c r="AU850" s="70" t="str">
        <f>IF(SpaceTypesTable[[#This Row],[Peak Flow Rate (gal/h)]]=0,"",SpaceTypesTable[[#This Row],[Peak Flow Rate (gal/h)]]/SpaceTypesTable[[#This Row],[area (ft^2)]])</f>
        <v/>
      </c>
      <c r="AV850" s="70"/>
      <c r="AW850" s="70"/>
      <c r="AX850" s="70"/>
      <c r="AY850" s="70"/>
      <c r="AZ850" s="70"/>
      <c r="BA850" s="70"/>
      <c r="BB850" s="70"/>
      <c r="BC850" s="70"/>
      <c r="BD850" s="70"/>
      <c r="BE850" s="70" t="str">
        <f t="shared" si="76"/>
        <v/>
      </c>
      <c r="BF850" s="70"/>
    </row>
    <row r="851" spans="1:58">
      <c r="A851" t="s">
        <v>335</v>
      </c>
      <c r="B851">
        <v>140</v>
      </c>
      <c r="C851" t="s">
        <v>2144</v>
      </c>
      <c r="D851" s="70" t="s">
        <v>790</v>
      </c>
      <c r="E851" s="70" t="s">
        <v>750</v>
      </c>
      <c r="F851" s="70" t="s">
        <v>1944</v>
      </c>
      <c r="G851" s="70" t="s">
        <v>1032</v>
      </c>
      <c r="H851" s="70"/>
      <c r="I851" s="70"/>
      <c r="J851" s="70"/>
      <c r="K851" s="70" t="str">
        <f>SpaceTypesTable[[#This Row],[Lighting Standard]]&amp;SpaceTypesTable[[#This Row],[Lighting Primary Space Type]]&amp;SpaceTypesTable[[#This Row],[Lighting Secondary Space Type]]</f>
        <v/>
      </c>
      <c r="L851" s="70"/>
      <c r="M851" s="70"/>
      <c r="N851" s="70">
        <v>1.5</v>
      </c>
      <c r="O851" s="70"/>
      <c r="P851" s="70"/>
      <c r="Q851" s="70">
        <v>0</v>
      </c>
      <c r="R851" s="70">
        <v>0.7</v>
      </c>
      <c r="S851" s="70">
        <v>0.2</v>
      </c>
      <c r="T851" s="70" t="s">
        <v>1945</v>
      </c>
      <c r="U851" t="s">
        <v>636</v>
      </c>
      <c r="V851" s="70" t="s">
        <v>565</v>
      </c>
      <c r="W851" s="70" t="s">
        <v>967</v>
      </c>
      <c r="X851" s="70" t="str">
        <f>SpaceTypesTable[[#This Row],[Ventilation Standard]]&amp;SpaceTypesTable[[#This Row],[Ventilation Primary Space Type]]&amp;SpaceTypesTable[[#This Row],[Ventilation Secondary Space Type]]</f>
        <v>ASHRAE 62.1-1999OfficesOffice Space</v>
      </c>
      <c r="Y851" s="70">
        <f>VLOOKUP(SpaceTypesTable[[#This Row],[Lookup]],VentilationStandardsTable[],6,FALSE)</f>
        <v>0</v>
      </c>
      <c r="Z851" s="70">
        <f>VLOOKUP(SpaceTypesTable[[#This Row],[Lookup]],VentilationStandardsTable[],5,FALSE)</f>
        <v>20</v>
      </c>
      <c r="AA851" s="70">
        <f>VLOOKUP(SpaceTypesTable[[#This Row],[Lookup]],VentilationStandardsTable[],7,FALSE)</f>
        <v>0</v>
      </c>
      <c r="AB851" s="70">
        <v>5</v>
      </c>
      <c r="AC851" s="70" t="s">
        <v>1984</v>
      </c>
      <c r="AD851" s="70" t="s">
        <v>1985</v>
      </c>
      <c r="AE851" s="70">
        <v>0.22320000000000001</v>
      </c>
      <c r="AF851" s="70" t="s">
        <v>2004</v>
      </c>
      <c r="AG851" s="70"/>
      <c r="AH851" s="70" t="s">
        <v>997</v>
      </c>
      <c r="AI851" s="70" t="s">
        <v>997</v>
      </c>
      <c r="AJ851" s="70" t="s">
        <v>997</v>
      </c>
      <c r="AK851" s="70"/>
      <c r="AL851" s="70">
        <v>1</v>
      </c>
      <c r="AM851" s="70">
        <v>0</v>
      </c>
      <c r="AN851" s="70">
        <v>0.5</v>
      </c>
      <c r="AO851" s="70">
        <v>0</v>
      </c>
      <c r="AP851" s="70" t="s">
        <v>2062</v>
      </c>
      <c r="AQ851" s="70" t="s">
        <v>2029</v>
      </c>
      <c r="AR851" s="70" t="s">
        <v>2043</v>
      </c>
      <c r="AS851" s="70">
        <v>63.9</v>
      </c>
      <c r="AT851" s="70">
        <v>498588</v>
      </c>
      <c r="AU851" s="70">
        <f>IF(SpaceTypesTable[[#This Row],[Peak Flow Rate (gal/h)]]=0,"",SpaceTypesTable[[#This Row],[Peak Flow Rate (gal/h)]]/SpaceTypesTable[[#This Row],[area (ft^2)]])</f>
        <v>1.2816192928831018E-4</v>
      </c>
      <c r="AV851" s="70">
        <v>43.3</v>
      </c>
      <c r="AW851" s="70">
        <v>0.2</v>
      </c>
      <c r="AX851" s="70">
        <v>0.05</v>
      </c>
      <c r="AY851" s="70" t="s">
        <v>2120</v>
      </c>
      <c r="AZ851" s="70"/>
      <c r="BA851" s="70"/>
      <c r="BB851" s="70"/>
      <c r="BC851" s="70"/>
      <c r="BD851" s="70"/>
      <c r="BE851" s="70" t="str">
        <f t="shared" si="76"/>
        <v/>
      </c>
      <c r="BF851" s="70"/>
    </row>
    <row r="852" spans="1:58">
      <c r="A852" t="s">
        <v>366</v>
      </c>
      <c r="B852">
        <v>307</v>
      </c>
      <c r="C852" t="s">
        <v>2146</v>
      </c>
      <c r="D852" s="70" t="s">
        <v>791</v>
      </c>
      <c r="E852" s="70" t="s">
        <v>750</v>
      </c>
      <c r="F852" s="70" t="s">
        <v>1944</v>
      </c>
      <c r="G852" s="70" t="s">
        <v>1032</v>
      </c>
      <c r="H852" s="70" t="s">
        <v>987</v>
      </c>
      <c r="I852" s="70" t="s">
        <v>749</v>
      </c>
      <c r="J852" s="70" t="s">
        <v>750</v>
      </c>
      <c r="K852" s="70" t="str">
        <f>SpaceTypesTable[[#This Row],[Lighting Standard]]&amp;SpaceTypesTable[[#This Row],[Lighting Primary Space Type]]&amp;SpaceTypesTable[[#This Row],[Lighting Secondary Space Type]]</f>
        <v>ASHRAE 189.1-2009Whole BuildingOffice</v>
      </c>
      <c r="L852" s="70"/>
      <c r="M852" s="70"/>
      <c r="N852" s="70">
        <f>VLOOKUP(SpaceTypesTable[[#This Row],[LookupColumn]],InteriorLightingTable[],5,FALSE)</f>
        <v>0.9</v>
      </c>
      <c r="O852" s="70"/>
      <c r="P852" s="70"/>
      <c r="Q852" s="70">
        <v>0</v>
      </c>
      <c r="R852" s="70">
        <v>0.7</v>
      </c>
      <c r="S852" s="70">
        <v>0.2</v>
      </c>
      <c r="T852" s="70" t="s">
        <v>1945</v>
      </c>
      <c r="U852" t="s">
        <v>636</v>
      </c>
      <c r="V852" s="70" t="s">
        <v>565</v>
      </c>
      <c r="W852" s="70" t="s">
        <v>967</v>
      </c>
      <c r="X852" s="70" t="str">
        <f>SpaceTypesTable[[#This Row],[Ventilation Standard]]&amp;SpaceTypesTable[[#This Row],[Ventilation Primary Space Type]]&amp;SpaceTypesTable[[#This Row],[Ventilation Secondary Space Type]]</f>
        <v>ASHRAE 62.1-1999OfficesOffice Space</v>
      </c>
      <c r="Y852" s="70">
        <f>VLOOKUP(SpaceTypesTable[[#This Row],[Lookup]],VentilationStandardsTable[],6,FALSE)</f>
        <v>0</v>
      </c>
      <c r="Z852" s="70">
        <f>VLOOKUP(SpaceTypesTable[[#This Row],[Lookup]],VentilationStandardsTable[],5,FALSE)</f>
        <v>20</v>
      </c>
      <c r="AA852" s="70">
        <f>VLOOKUP(SpaceTypesTable[[#This Row],[Lookup]],VentilationStandardsTable[],7,FALSE)</f>
        <v>0</v>
      </c>
      <c r="AB852" s="70">
        <v>5</v>
      </c>
      <c r="AC852" s="70" t="s">
        <v>1984</v>
      </c>
      <c r="AD852" s="70" t="s">
        <v>1985</v>
      </c>
      <c r="AE852" s="70">
        <v>5.9499999999999997E-2</v>
      </c>
      <c r="AF852" s="70" t="s">
        <v>2004</v>
      </c>
      <c r="AG852" s="70"/>
      <c r="AH852" s="70" t="s">
        <v>997</v>
      </c>
      <c r="AI852" s="70" t="s">
        <v>997</v>
      </c>
      <c r="AJ852" s="70" t="s">
        <v>997</v>
      </c>
      <c r="AK852" s="70"/>
      <c r="AL852" s="70">
        <v>0.54000023250056517</v>
      </c>
      <c r="AM852" s="70">
        <v>0</v>
      </c>
      <c r="AN852" s="70">
        <v>0.5</v>
      </c>
      <c r="AO852" s="70">
        <v>0</v>
      </c>
      <c r="AP852" s="70" t="s">
        <v>2062</v>
      </c>
      <c r="AQ852" s="70" t="s">
        <v>2029</v>
      </c>
      <c r="AR852" s="70" t="s">
        <v>2043</v>
      </c>
      <c r="AS852" s="70">
        <v>63.9</v>
      </c>
      <c r="AT852" s="70">
        <v>498588</v>
      </c>
      <c r="AU852" s="70">
        <f>IF(SpaceTypesTable[[#This Row],[Peak Flow Rate (gal/h)]]=0,"",SpaceTypesTable[[#This Row],[Peak Flow Rate (gal/h)]]/SpaceTypesTable[[#This Row],[area (ft^2)]])</f>
        <v>1.2816192928831018E-4</v>
      </c>
      <c r="AV852" s="70">
        <v>43.3</v>
      </c>
      <c r="AW852" s="70">
        <v>0.2</v>
      </c>
      <c r="AX852" s="70">
        <v>0.05</v>
      </c>
      <c r="AY852" s="70" t="s">
        <v>2120</v>
      </c>
      <c r="AZ852" s="70"/>
      <c r="BA852" s="70"/>
      <c r="BB852" s="70"/>
      <c r="BC852" s="70"/>
      <c r="BD852" s="70"/>
      <c r="BE852" s="70" t="str">
        <f t="shared" si="76"/>
        <v/>
      </c>
      <c r="BF852" s="70"/>
    </row>
    <row r="853" spans="1:58">
      <c r="A853" t="s">
        <v>187</v>
      </c>
      <c r="B853">
        <v>410</v>
      </c>
      <c r="C853" t="s">
        <v>2146</v>
      </c>
      <c r="D853" s="70" t="s">
        <v>792</v>
      </c>
      <c r="E853" s="70" t="s">
        <v>750</v>
      </c>
      <c r="F853" s="70" t="s">
        <v>1944</v>
      </c>
      <c r="G853" s="70" t="s">
        <v>1032</v>
      </c>
      <c r="H853" s="70" t="s">
        <v>987</v>
      </c>
      <c r="I853" s="70" t="s">
        <v>749</v>
      </c>
      <c r="J853" s="70" t="s">
        <v>750</v>
      </c>
      <c r="K853" s="70" t="str">
        <f>SpaceTypesTable[[#This Row],[Lighting Standard]]&amp;SpaceTypesTable[[#This Row],[Lighting Primary Space Type]]&amp;SpaceTypesTable[[#This Row],[Lighting Secondary Space Type]]</f>
        <v>ASHRAE 189.1-2009Whole BuildingOffice</v>
      </c>
      <c r="L853" s="70"/>
      <c r="M853" s="70"/>
      <c r="N853" s="70">
        <f>VLOOKUP(SpaceTypesTable[[#This Row],[LookupColumn]],InteriorLightingTable[],5,FALSE)</f>
        <v>0.9</v>
      </c>
      <c r="O853" s="70"/>
      <c r="P853" s="70"/>
      <c r="Q853" s="70">
        <v>0</v>
      </c>
      <c r="R853" s="70">
        <v>0.7</v>
      </c>
      <c r="S853" s="70">
        <v>0.2</v>
      </c>
      <c r="T853" s="70" t="s">
        <v>1945</v>
      </c>
      <c r="U853" t="s">
        <v>636</v>
      </c>
      <c r="V853" s="70" t="s">
        <v>565</v>
      </c>
      <c r="W853" s="70" t="s">
        <v>967</v>
      </c>
      <c r="X853" s="70" t="str">
        <f>SpaceTypesTable[[#This Row],[Ventilation Standard]]&amp;SpaceTypesTable[[#This Row],[Ventilation Primary Space Type]]&amp;SpaceTypesTable[[#This Row],[Ventilation Secondary Space Type]]</f>
        <v>ASHRAE 62.1-1999OfficesOffice Space</v>
      </c>
      <c r="Y853" s="70">
        <f>VLOOKUP(SpaceTypesTable[[#This Row],[Lookup]],VentilationStandardsTable[],6,FALSE)</f>
        <v>0</v>
      </c>
      <c r="Z853" s="70">
        <f>VLOOKUP(SpaceTypesTable[[#This Row],[Lookup]],VentilationStandardsTable[],5,FALSE)</f>
        <v>20</v>
      </c>
      <c r="AA853" s="70">
        <f>VLOOKUP(SpaceTypesTable[[#This Row],[Lookup]],VentilationStandardsTable[],7,FALSE)</f>
        <v>0</v>
      </c>
      <c r="AB853" s="70">
        <v>5</v>
      </c>
      <c r="AC853" s="70" t="s">
        <v>1984</v>
      </c>
      <c r="AD853" s="70" t="s">
        <v>1985</v>
      </c>
      <c r="AE853" s="70">
        <v>4.4600000000000001E-2</v>
      </c>
      <c r="AF853" s="70" t="s">
        <v>2004</v>
      </c>
      <c r="AG853" s="70"/>
      <c r="AH853" s="70" t="s">
        <v>997</v>
      </c>
      <c r="AI853" s="70" t="s">
        <v>997</v>
      </c>
      <c r="AJ853" s="70" t="s">
        <v>997</v>
      </c>
      <c r="AK853" s="70"/>
      <c r="AL853" s="70">
        <v>0.54000023250056517</v>
      </c>
      <c r="AM853" s="70">
        <v>0</v>
      </c>
      <c r="AN853" s="70">
        <v>0.5</v>
      </c>
      <c r="AO853" s="70">
        <v>0</v>
      </c>
      <c r="AP853" s="70" t="s">
        <v>2062</v>
      </c>
      <c r="AQ853" s="70" t="s">
        <v>2029</v>
      </c>
      <c r="AR853" s="70" t="s">
        <v>2043</v>
      </c>
      <c r="AS853" s="70">
        <v>63.9</v>
      </c>
      <c r="AT853" s="70">
        <v>498588</v>
      </c>
      <c r="AU853" s="70">
        <f>IF(SpaceTypesTable[[#This Row],[Peak Flow Rate (gal/h)]]=0,"",SpaceTypesTable[[#This Row],[Peak Flow Rate (gal/h)]]/SpaceTypesTable[[#This Row],[area (ft^2)]])</f>
        <v>1.2816192928831018E-4</v>
      </c>
      <c r="AV853" s="70">
        <v>43.3</v>
      </c>
      <c r="AW853" s="70">
        <v>0.2</v>
      </c>
      <c r="AX853" s="70">
        <v>0.05</v>
      </c>
      <c r="AY853" s="70" t="s">
        <v>2120</v>
      </c>
      <c r="AZ853" s="70"/>
      <c r="BA853" s="70"/>
      <c r="BB853" s="70"/>
      <c r="BC853" s="70"/>
      <c r="BD853" s="70"/>
      <c r="BE853" s="70" t="str">
        <f t="shared" si="76"/>
        <v/>
      </c>
      <c r="BF853" s="70"/>
    </row>
    <row r="854" spans="1:58">
      <c r="A854" t="s">
        <v>256</v>
      </c>
      <c r="B854">
        <v>266</v>
      </c>
      <c r="C854" t="s">
        <v>2143</v>
      </c>
      <c r="D854" s="70" t="s">
        <v>790</v>
      </c>
      <c r="E854" s="70" t="s">
        <v>750</v>
      </c>
      <c r="F854" s="70" t="s">
        <v>1944</v>
      </c>
      <c r="G854" s="70" t="s">
        <v>1032</v>
      </c>
      <c r="H854" s="70"/>
      <c r="I854" s="70"/>
      <c r="J854" s="70"/>
      <c r="K854" s="70" t="str">
        <f>SpaceTypesTable[[#This Row],[Lighting Standard]]&amp;SpaceTypesTable[[#This Row],[Lighting Primary Space Type]]&amp;SpaceTypesTable[[#This Row],[Lighting Secondary Space Type]]</f>
        <v/>
      </c>
      <c r="L854" s="70"/>
      <c r="M854" s="70"/>
      <c r="N854" s="70">
        <v>1.9</v>
      </c>
      <c r="O854" s="70"/>
      <c r="P854" s="70"/>
      <c r="Q854" s="70">
        <v>0</v>
      </c>
      <c r="R854" s="70">
        <v>0.7</v>
      </c>
      <c r="S854" s="70">
        <v>0.2</v>
      </c>
      <c r="T854" s="70" t="s">
        <v>1945</v>
      </c>
      <c r="U854" t="s">
        <v>636</v>
      </c>
      <c r="V854" s="70" t="s">
        <v>565</v>
      </c>
      <c r="W854" s="70" t="s">
        <v>967</v>
      </c>
      <c r="X854" s="70" t="str">
        <f>SpaceTypesTable[[#This Row],[Ventilation Standard]]&amp;SpaceTypesTable[[#This Row],[Ventilation Primary Space Type]]&amp;SpaceTypesTable[[#This Row],[Ventilation Secondary Space Type]]</f>
        <v>ASHRAE 62.1-1999OfficesOffice Space</v>
      </c>
      <c r="Y854" s="70">
        <f>VLOOKUP(SpaceTypesTable[[#This Row],[Lookup]],VentilationStandardsTable[],6,FALSE)</f>
        <v>0</v>
      </c>
      <c r="Z854" s="70">
        <f>VLOOKUP(SpaceTypesTable[[#This Row],[Lookup]],VentilationStandardsTable[],5,FALSE)</f>
        <v>20</v>
      </c>
      <c r="AA854" s="70">
        <f>VLOOKUP(SpaceTypesTable[[#This Row],[Lookup]],VentilationStandardsTable[],7,FALSE)</f>
        <v>0</v>
      </c>
      <c r="AB854" s="70">
        <v>5</v>
      </c>
      <c r="AC854" s="70" t="s">
        <v>1984</v>
      </c>
      <c r="AD854" s="70" t="s">
        <v>1985</v>
      </c>
      <c r="AE854" s="70">
        <v>0.22320000000000001</v>
      </c>
      <c r="AF854" s="70" t="s">
        <v>2004</v>
      </c>
      <c r="AG854" s="70"/>
      <c r="AH854" s="70" t="s">
        <v>997</v>
      </c>
      <c r="AI854" s="70" t="s">
        <v>997</v>
      </c>
      <c r="AJ854" s="70" t="s">
        <v>997</v>
      </c>
      <c r="AK854" s="70"/>
      <c r="AL854" s="70">
        <v>1</v>
      </c>
      <c r="AM854" s="70">
        <v>0</v>
      </c>
      <c r="AN854" s="70">
        <v>0.5</v>
      </c>
      <c r="AO854" s="70">
        <v>0</v>
      </c>
      <c r="AP854" s="70" t="s">
        <v>2062</v>
      </c>
      <c r="AQ854" s="70" t="s">
        <v>2029</v>
      </c>
      <c r="AR854" s="70" t="s">
        <v>2043</v>
      </c>
      <c r="AS854" s="70">
        <v>63.9</v>
      </c>
      <c r="AT854" s="70">
        <v>498588</v>
      </c>
      <c r="AU854" s="70">
        <f>IF(SpaceTypesTable[[#This Row],[Peak Flow Rate (gal/h)]]=0,"",SpaceTypesTable[[#This Row],[Peak Flow Rate (gal/h)]]/SpaceTypesTable[[#This Row],[area (ft^2)]])</f>
        <v>1.2816192928831018E-4</v>
      </c>
      <c r="AV854" s="70">
        <v>43.3</v>
      </c>
      <c r="AW854" s="70">
        <v>0.2</v>
      </c>
      <c r="AX854" s="70">
        <v>0.05</v>
      </c>
      <c r="AY854" s="70" t="s">
        <v>2120</v>
      </c>
      <c r="AZ854" s="70"/>
      <c r="BA854" s="70"/>
      <c r="BB854" s="70"/>
      <c r="BC854" s="70"/>
      <c r="BD854" s="70"/>
      <c r="BE854" s="70" t="str">
        <f t="shared" si="76"/>
        <v/>
      </c>
      <c r="BF854" s="70"/>
    </row>
    <row r="855" spans="1:58" s="70" customFormat="1">
      <c r="C855" s="70" t="s">
        <v>2145</v>
      </c>
      <c r="D855" s="70" t="s">
        <v>790</v>
      </c>
      <c r="E855" s="70" t="s">
        <v>750</v>
      </c>
      <c r="F855" s="70" t="s">
        <v>1944</v>
      </c>
      <c r="G855" s="70" t="s">
        <v>1032</v>
      </c>
      <c r="H855" s="70" t="s">
        <v>745</v>
      </c>
      <c r="I855" s="70" t="s">
        <v>749</v>
      </c>
      <c r="J855" s="70" t="s">
        <v>750</v>
      </c>
      <c r="K855" s="70" t="str">
        <f>SpaceTypesTable[[#This Row],[Lighting Standard]]&amp;SpaceTypesTable[[#This Row],[Lighting Primary Space Type]]&amp;SpaceTypesTable[[#This Row],[Lighting Secondary Space Type]]</f>
        <v>ASHRAE 90.1-2004Whole BuildingOffice</v>
      </c>
      <c r="N855" s="70">
        <f>VLOOKUP(SpaceTypesTable[[#This Row],[LookupColumn]],InteriorLightingTable[],5,FALSE)</f>
        <v>1</v>
      </c>
      <c r="Q855" s="70">
        <v>0.4</v>
      </c>
      <c r="R855" s="70">
        <v>0.4</v>
      </c>
      <c r="S855" s="70">
        <v>0.2</v>
      </c>
      <c r="T855" s="70" t="s">
        <v>1046</v>
      </c>
      <c r="U855" s="70" t="s">
        <v>636</v>
      </c>
      <c r="V855" s="70" t="s">
        <v>565</v>
      </c>
      <c r="W855" s="70" t="s">
        <v>967</v>
      </c>
      <c r="X855" s="70" t="str">
        <f>SpaceTypesTable[[#This Row],[Ventilation Standard]]&amp;SpaceTypesTable[[#This Row],[Ventilation Primary Space Type]]&amp;SpaceTypesTable[[#This Row],[Ventilation Secondary Space Type]]</f>
        <v>ASHRAE 62.1-1999OfficesOffice Space</v>
      </c>
      <c r="Y855" s="70">
        <f>VLOOKUP(SpaceTypesTable[[#This Row],[Lookup]],VentilationStandardsTable[],6,FALSE)</f>
        <v>0</v>
      </c>
      <c r="Z855" s="70">
        <f>VLOOKUP(SpaceTypesTable[[#This Row],[Lookup]],VentilationStandardsTable[],5,FALSE)</f>
        <v>20</v>
      </c>
      <c r="AA855" s="70">
        <f>VLOOKUP(SpaceTypesTable[[#This Row],[Lookup]],VentilationStandardsTable[],7,FALSE)</f>
        <v>0</v>
      </c>
      <c r="AB855" s="70">
        <v>5</v>
      </c>
      <c r="AC855" s="70" t="s">
        <v>1983</v>
      </c>
      <c r="AD855" s="70" t="s">
        <v>1986</v>
      </c>
      <c r="AE855" s="70">
        <v>5.9499999999999997E-2</v>
      </c>
      <c r="AF855" s="70" t="s">
        <v>2003</v>
      </c>
      <c r="AH855" s="70" t="s">
        <v>997</v>
      </c>
      <c r="AI855" s="70" t="s">
        <v>997</v>
      </c>
      <c r="AJ855" s="70" t="s">
        <v>997</v>
      </c>
      <c r="AL855" s="70">
        <v>1</v>
      </c>
      <c r="AM855" s="70">
        <v>0</v>
      </c>
      <c r="AN855" s="70">
        <v>0.5</v>
      </c>
      <c r="AO855" s="70">
        <v>0</v>
      </c>
      <c r="AP855" s="70" t="s">
        <v>2061</v>
      </c>
      <c r="AQ855" s="70" t="s">
        <v>2028</v>
      </c>
      <c r="AR855" s="70" t="s">
        <v>2042</v>
      </c>
      <c r="AS855" s="70">
        <v>27.7</v>
      </c>
      <c r="AT855" s="70">
        <v>53628</v>
      </c>
      <c r="AU855" s="70">
        <f>IF(SpaceTypesTable[[#This Row],[Peak Flow Rate (gal/h)]]=0,"",SpaceTypesTable[[#This Row],[Peak Flow Rate (gal/h)]]/SpaceTypesTable[[#This Row],[area (ft^2)]])</f>
        <v>5.1652122025807408E-4</v>
      </c>
      <c r="AV855" s="70">
        <v>43.3</v>
      </c>
      <c r="AW855" s="70">
        <v>0.2</v>
      </c>
      <c r="AX855" s="70">
        <v>0.05</v>
      </c>
      <c r="AY855" s="70" t="s">
        <v>2120</v>
      </c>
    </row>
    <row r="856" spans="1:58">
      <c r="C856" s="3" t="s">
        <v>2144</v>
      </c>
      <c r="D856" s="70" t="s">
        <v>790</v>
      </c>
      <c r="E856" s="70" t="s">
        <v>750</v>
      </c>
      <c r="F856" s="70" t="s">
        <v>1943</v>
      </c>
      <c r="G856" s="70" t="s">
        <v>1032</v>
      </c>
      <c r="H856" s="70"/>
      <c r="I856" s="70"/>
      <c r="J856" s="70"/>
      <c r="K856" s="70"/>
      <c r="L856" s="70"/>
      <c r="M856" s="70"/>
      <c r="N856" s="70">
        <v>1.57</v>
      </c>
      <c r="O856" s="70"/>
      <c r="P856" s="70"/>
      <c r="Q856" s="70">
        <v>0.4</v>
      </c>
      <c r="R856" s="70">
        <v>0.4</v>
      </c>
      <c r="S856" s="70">
        <v>0.2</v>
      </c>
      <c r="T856" s="70" t="s">
        <v>1046</v>
      </c>
      <c r="U856" t="s">
        <v>636</v>
      </c>
      <c r="V856" s="70" t="s">
        <v>565</v>
      </c>
      <c r="W856" s="70" t="s">
        <v>967</v>
      </c>
      <c r="X856" s="70" t="str">
        <f>SpaceTypesTable[[#This Row],[Ventilation Standard]]&amp;SpaceTypesTable[[#This Row],[Ventilation Primary Space Type]]&amp;SpaceTypesTable[[#This Row],[Ventilation Secondary Space Type]]</f>
        <v>ASHRAE 62.1-1999OfficesOffice Space</v>
      </c>
      <c r="Y856" s="70">
        <f>VLOOKUP(SpaceTypesTable[[#This Row],[Lookup]],VentilationStandardsTable[],6,FALSE)</f>
        <v>0</v>
      </c>
      <c r="Z856" s="70">
        <f>VLOOKUP(SpaceTypesTable[[#This Row],[Lookup]],VentilationStandardsTable[],5,FALSE)</f>
        <v>20</v>
      </c>
      <c r="AA856" s="70">
        <f>VLOOKUP(SpaceTypesTable[[#This Row],[Lookup]],VentilationStandardsTable[],7,FALSE)</f>
        <v>0</v>
      </c>
      <c r="AB856" s="70">
        <v>5</v>
      </c>
      <c r="AC856" s="70" t="s">
        <v>1983</v>
      </c>
      <c r="AD856" s="70" t="s">
        <v>1986</v>
      </c>
      <c r="AE856" s="70">
        <v>0.22320000000000001</v>
      </c>
      <c r="AF856" s="70" t="s">
        <v>2003</v>
      </c>
      <c r="AG856" s="70"/>
      <c r="AH856" s="70" t="s">
        <v>997</v>
      </c>
      <c r="AI856" s="70" t="s">
        <v>997</v>
      </c>
      <c r="AJ856" s="70" t="s">
        <v>997</v>
      </c>
      <c r="AK856" s="70"/>
      <c r="AL856" s="70">
        <v>1</v>
      </c>
      <c r="AM856" s="70">
        <v>0</v>
      </c>
      <c r="AN856" s="70">
        <v>0.5</v>
      </c>
      <c r="AO856" s="70">
        <v>0</v>
      </c>
      <c r="AP856" s="70" t="s">
        <v>2061</v>
      </c>
      <c r="AQ856" s="70" t="s">
        <v>2028</v>
      </c>
      <c r="AR856" s="70" t="s">
        <v>2042</v>
      </c>
      <c r="AS856" s="70">
        <v>27.7</v>
      </c>
      <c r="AT856" s="70">
        <v>53628</v>
      </c>
      <c r="AU856" s="70">
        <f>IF(SpaceTypesTable[[#This Row],[Peak Flow Rate (gal/h)]]=0,"",SpaceTypesTable[[#This Row],[Peak Flow Rate (gal/h)]]/SpaceTypesTable[[#This Row],[area (ft^2)]])</f>
        <v>5.1652122025807408E-4</v>
      </c>
      <c r="AV856" s="70">
        <v>43.3</v>
      </c>
      <c r="AW856" s="70">
        <v>0.2</v>
      </c>
      <c r="AX856" s="70">
        <v>0.05</v>
      </c>
      <c r="AY856" s="70" t="s">
        <v>2120</v>
      </c>
      <c r="AZ856" s="70"/>
      <c r="BA856" s="70"/>
      <c r="BB856" s="70"/>
      <c r="BC856" s="70"/>
      <c r="BD856" s="70"/>
      <c r="BE856" s="70"/>
      <c r="BF856" s="70"/>
    </row>
    <row r="857" spans="1:58">
      <c r="C857" t="s">
        <v>2145</v>
      </c>
      <c r="D857" s="70" t="s">
        <v>790</v>
      </c>
      <c r="E857" s="70" t="s">
        <v>750</v>
      </c>
      <c r="F857" s="70" t="s">
        <v>1943</v>
      </c>
      <c r="G857" s="70" t="s">
        <v>1032</v>
      </c>
      <c r="H857" s="70" t="s">
        <v>745</v>
      </c>
      <c r="I857" s="70" t="s">
        <v>749</v>
      </c>
      <c r="J857" s="70" t="s">
        <v>750</v>
      </c>
      <c r="K857" s="70" t="str">
        <f>SpaceTypesTable[[#This Row],[Lighting Standard]]&amp;SpaceTypesTable[[#This Row],[Lighting Primary Space Type]]&amp;SpaceTypesTable[[#This Row],[Lighting Secondary Space Type]]</f>
        <v>ASHRAE 90.1-2004Whole BuildingOffice</v>
      </c>
      <c r="L857" s="70"/>
      <c r="M857" s="70"/>
      <c r="N857" s="70">
        <f>VLOOKUP(SpaceTypesTable[[#This Row],[LookupColumn]],InteriorLightingTable[],5,FALSE)</f>
        <v>1</v>
      </c>
      <c r="O857" s="70"/>
      <c r="P857" s="70"/>
      <c r="Q857" s="70">
        <v>0.4</v>
      </c>
      <c r="R857" s="70">
        <v>0.4</v>
      </c>
      <c r="S857" s="70">
        <v>0.2</v>
      </c>
      <c r="T857" s="70" t="s">
        <v>1046</v>
      </c>
      <c r="U857" t="s">
        <v>636</v>
      </c>
      <c r="V857" s="70" t="s">
        <v>565</v>
      </c>
      <c r="W857" s="70" t="s">
        <v>967</v>
      </c>
      <c r="X857" s="70" t="str">
        <f>SpaceTypesTable[[#This Row],[Ventilation Standard]]&amp;SpaceTypesTable[[#This Row],[Ventilation Primary Space Type]]&amp;SpaceTypesTable[[#This Row],[Ventilation Secondary Space Type]]</f>
        <v>ASHRAE 62.1-1999OfficesOffice Space</v>
      </c>
      <c r="Y857" s="70">
        <f>VLOOKUP(SpaceTypesTable[[#This Row],[Lookup]],VentilationStandardsTable[],6,FALSE)</f>
        <v>0</v>
      </c>
      <c r="Z857" s="70">
        <f>VLOOKUP(SpaceTypesTable[[#This Row],[Lookup]],VentilationStandardsTable[],5,FALSE)</f>
        <v>20</v>
      </c>
      <c r="AA857" s="70">
        <f>VLOOKUP(SpaceTypesTable[[#This Row],[Lookup]],VentilationStandardsTable[],7,FALSE)</f>
        <v>0</v>
      </c>
      <c r="AB857" s="70">
        <v>5</v>
      </c>
      <c r="AC857" s="70" t="s">
        <v>1983</v>
      </c>
      <c r="AD857" s="70" t="s">
        <v>1986</v>
      </c>
      <c r="AE857" s="70">
        <v>5.9499999999999997E-2</v>
      </c>
      <c r="AF857" s="70" t="s">
        <v>2003</v>
      </c>
      <c r="AG857" s="70"/>
      <c r="AH857" s="70" t="s">
        <v>997</v>
      </c>
      <c r="AI857" s="70" t="s">
        <v>997</v>
      </c>
      <c r="AJ857" s="70" t="s">
        <v>997</v>
      </c>
      <c r="AK857" s="70"/>
      <c r="AL857" s="70">
        <v>1</v>
      </c>
      <c r="AM857" s="70">
        <v>0</v>
      </c>
      <c r="AN857" s="70">
        <v>0.5</v>
      </c>
      <c r="AO857" s="70">
        <v>0</v>
      </c>
      <c r="AP857" s="70" t="s">
        <v>2061</v>
      </c>
      <c r="AQ857" s="70" t="s">
        <v>2028</v>
      </c>
      <c r="AR857" s="70" t="s">
        <v>2042</v>
      </c>
      <c r="AS857" s="70">
        <v>27.7</v>
      </c>
      <c r="AT857" s="70">
        <v>53628</v>
      </c>
      <c r="AU857" s="70">
        <f>IF(SpaceTypesTable[[#This Row],[Peak Flow Rate (gal/h)]]=0,"",SpaceTypesTable[[#This Row],[Peak Flow Rate (gal/h)]]/SpaceTypesTable[[#This Row],[area (ft^2)]])</f>
        <v>5.1652122025807408E-4</v>
      </c>
      <c r="AV857" s="70">
        <v>43.3</v>
      </c>
      <c r="AW857" s="70">
        <v>0.2</v>
      </c>
      <c r="AX857" s="70">
        <v>0.05</v>
      </c>
      <c r="AY857" s="70" t="s">
        <v>2120</v>
      </c>
      <c r="AZ857" s="70"/>
      <c r="BA857" s="70"/>
      <c r="BB857" s="70"/>
      <c r="BC857" s="70"/>
      <c r="BD857" s="70"/>
      <c r="BE857" s="70"/>
      <c r="BF857" s="70"/>
    </row>
    <row r="858" spans="1:58">
      <c r="C858" s="3" t="s">
        <v>2146</v>
      </c>
      <c r="D858" s="70" t="s">
        <v>791</v>
      </c>
      <c r="E858" s="70" t="s">
        <v>750</v>
      </c>
      <c r="F858" s="70" t="s">
        <v>1943</v>
      </c>
      <c r="G858" s="70" t="s">
        <v>1032</v>
      </c>
      <c r="H858" s="70" t="s">
        <v>987</v>
      </c>
      <c r="I858" s="70" t="s">
        <v>749</v>
      </c>
      <c r="J858" s="70" t="s">
        <v>750</v>
      </c>
      <c r="K858" s="70" t="str">
        <f>SpaceTypesTable[[#This Row],[Lighting Standard]]&amp;SpaceTypesTable[[#This Row],[Lighting Primary Space Type]]&amp;SpaceTypesTable[[#This Row],[Lighting Secondary Space Type]]</f>
        <v>ASHRAE 189.1-2009Whole BuildingOffice</v>
      </c>
      <c r="L858" s="70"/>
      <c r="M858" s="70"/>
      <c r="N858" s="70">
        <f>VLOOKUP(SpaceTypesTable[[#This Row],[LookupColumn]],InteriorLightingTable[],5,FALSE)</f>
        <v>0.9</v>
      </c>
      <c r="O858" s="70"/>
      <c r="P858" s="70"/>
      <c r="Q858" s="70">
        <v>0.4</v>
      </c>
      <c r="R858" s="70">
        <v>0.4</v>
      </c>
      <c r="S858" s="70">
        <v>0.2</v>
      </c>
      <c r="T858" s="70" t="s">
        <v>1046</v>
      </c>
      <c r="U858" t="s">
        <v>636</v>
      </c>
      <c r="V858" s="70" t="s">
        <v>565</v>
      </c>
      <c r="W858" s="70" t="s">
        <v>967</v>
      </c>
      <c r="X858" s="70" t="str">
        <f>SpaceTypesTable[[#This Row],[Ventilation Standard]]&amp;SpaceTypesTable[[#This Row],[Ventilation Primary Space Type]]&amp;SpaceTypesTable[[#This Row],[Ventilation Secondary Space Type]]</f>
        <v>ASHRAE 62.1-1999OfficesOffice Space</v>
      </c>
      <c r="Y858" s="70">
        <f>VLOOKUP(SpaceTypesTable[[#This Row],[Lookup]],VentilationStandardsTable[],6,FALSE)</f>
        <v>0</v>
      </c>
      <c r="Z858" s="70">
        <f>VLOOKUP(SpaceTypesTable[[#This Row],[Lookup]],VentilationStandardsTable[],5,FALSE)</f>
        <v>20</v>
      </c>
      <c r="AA858" s="70">
        <f>VLOOKUP(SpaceTypesTable[[#This Row],[Lookup]],VentilationStandardsTable[],7,FALSE)</f>
        <v>0</v>
      </c>
      <c r="AB858" s="70">
        <v>5</v>
      </c>
      <c r="AC858" s="70" t="s">
        <v>1983</v>
      </c>
      <c r="AD858" s="70" t="s">
        <v>1986</v>
      </c>
      <c r="AE858" s="70">
        <v>5.9499999999999997E-2</v>
      </c>
      <c r="AF858" s="70" t="s">
        <v>2003</v>
      </c>
      <c r="AG858" s="70"/>
      <c r="AH858" s="70" t="s">
        <v>997</v>
      </c>
      <c r="AI858" s="70" t="s">
        <v>997</v>
      </c>
      <c r="AJ858" s="70" t="s">
        <v>997</v>
      </c>
      <c r="AK858" s="70"/>
      <c r="AL858" s="70">
        <v>0.54</v>
      </c>
      <c r="AM858" s="70">
        <v>0</v>
      </c>
      <c r="AN858" s="70">
        <v>0.5</v>
      </c>
      <c r="AO858" s="70">
        <v>0</v>
      </c>
      <c r="AP858" s="70" t="s">
        <v>2061</v>
      </c>
      <c r="AQ858" s="70" t="s">
        <v>2028</v>
      </c>
      <c r="AR858" s="70" t="s">
        <v>2042</v>
      </c>
      <c r="AS858" s="70">
        <v>27.7</v>
      </c>
      <c r="AT858" s="70">
        <v>53628</v>
      </c>
      <c r="AU858" s="70">
        <f>IF(SpaceTypesTable[[#This Row],[Peak Flow Rate (gal/h)]]=0,"",SpaceTypesTable[[#This Row],[Peak Flow Rate (gal/h)]]/SpaceTypesTable[[#This Row],[area (ft^2)]])</f>
        <v>5.1652122025807408E-4</v>
      </c>
      <c r="AV858" s="70">
        <v>43.3</v>
      </c>
      <c r="AW858" s="70">
        <v>0.2</v>
      </c>
      <c r="AX858" s="70">
        <v>0.05</v>
      </c>
      <c r="AY858" s="70" t="s">
        <v>2120</v>
      </c>
      <c r="AZ858" s="70"/>
      <c r="BA858" s="70"/>
      <c r="BB858" s="70"/>
      <c r="BC858" s="70"/>
      <c r="BD858" s="70"/>
      <c r="BE858" s="70"/>
      <c r="BF858" s="70"/>
    </row>
    <row r="859" spans="1:58">
      <c r="C859" s="3" t="s">
        <v>2146</v>
      </c>
      <c r="D859" s="70" t="s">
        <v>792</v>
      </c>
      <c r="E859" s="70" t="s">
        <v>750</v>
      </c>
      <c r="F859" s="70" t="s">
        <v>1943</v>
      </c>
      <c r="G859" s="70" t="s">
        <v>1032</v>
      </c>
      <c r="H859" s="70" t="s">
        <v>987</v>
      </c>
      <c r="I859" s="70" t="s">
        <v>749</v>
      </c>
      <c r="J859" s="70" t="s">
        <v>750</v>
      </c>
      <c r="K859" s="70" t="str">
        <f>SpaceTypesTable[[#This Row],[Lighting Standard]]&amp;SpaceTypesTable[[#This Row],[Lighting Primary Space Type]]&amp;SpaceTypesTable[[#This Row],[Lighting Secondary Space Type]]</f>
        <v>ASHRAE 189.1-2009Whole BuildingOffice</v>
      </c>
      <c r="L859" s="70"/>
      <c r="M859" s="70"/>
      <c r="N859" s="70">
        <f>VLOOKUP(SpaceTypesTable[[#This Row],[LookupColumn]],InteriorLightingTable[],5,FALSE)</f>
        <v>0.9</v>
      </c>
      <c r="O859" s="70"/>
      <c r="P859" s="70"/>
      <c r="Q859" s="70">
        <v>0.4</v>
      </c>
      <c r="R859" s="70">
        <v>0.4</v>
      </c>
      <c r="S859" s="70">
        <v>0.2</v>
      </c>
      <c r="T859" s="70" t="s">
        <v>1046</v>
      </c>
      <c r="U859" t="s">
        <v>636</v>
      </c>
      <c r="V859" s="70" t="s">
        <v>565</v>
      </c>
      <c r="W859" s="70" t="s">
        <v>967</v>
      </c>
      <c r="X859" s="70" t="str">
        <f>SpaceTypesTable[[#This Row],[Ventilation Standard]]&amp;SpaceTypesTable[[#This Row],[Ventilation Primary Space Type]]&amp;SpaceTypesTable[[#This Row],[Ventilation Secondary Space Type]]</f>
        <v>ASHRAE 62.1-1999OfficesOffice Space</v>
      </c>
      <c r="Y859" s="70">
        <f>VLOOKUP(SpaceTypesTable[[#This Row],[Lookup]],VentilationStandardsTable[],6,FALSE)</f>
        <v>0</v>
      </c>
      <c r="Z859" s="70">
        <f>VLOOKUP(SpaceTypesTable[[#This Row],[Lookup]],VentilationStandardsTable[],5,FALSE)</f>
        <v>20</v>
      </c>
      <c r="AA859" s="70">
        <f>VLOOKUP(SpaceTypesTable[[#This Row],[Lookup]],VentilationStandardsTable[],7,FALSE)</f>
        <v>0</v>
      </c>
      <c r="AB859" s="70">
        <v>5</v>
      </c>
      <c r="AC859" s="70" t="s">
        <v>1983</v>
      </c>
      <c r="AD859" s="70" t="s">
        <v>1986</v>
      </c>
      <c r="AE859" s="70">
        <v>4.4600000000000001E-2</v>
      </c>
      <c r="AF859" s="70" t="s">
        <v>2003</v>
      </c>
      <c r="AG859" s="70"/>
      <c r="AH859" s="70" t="s">
        <v>997</v>
      </c>
      <c r="AI859" s="70" t="s">
        <v>997</v>
      </c>
      <c r="AJ859" s="70" t="s">
        <v>997</v>
      </c>
      <c r="AK859" s="70"/>
      <c r="AL859" s="70">
        <v>0.54</v>
      </c>
      <c r="AM859" s="70">
        <v>0</v>
      </c>
      <c r="AN859" s="70">
        <v>0.5</v>
      </c>
      <c r="AO859" s="70">
        <v>0</v>
      </c>
      <c r="AP859" s="70" t="s">
        <v>2061</v>
      </c>
      <c r="AQ859" s="70" t="s">
        <v>2028</v>
      </c>
      <c r="AR859" s="70" t="s">
        <v>2042</v>
      </c>
      <c r="AS859" s="70">
        <v>27.7</v>
      </c>
      <c r="AT859" s="70">
        <v>53628</v>
      </c>
      <c r="AU859" s="70">
        <f>IF(SpaceTypesTable[[#This Row],[Peak Flow Rate (gal/h)]]=0,"",SpaceTypesTable[[#This Row],[Peak Flow Rate (gal/h)]]/SpaceTypesTable[[#This Row],[area (ft^2)]])</f>
        <v>5.1652122025807408E-4</v>
      </c>
      <c r="AV859" s="70">
        <v>43.3</v>
      </c>
      <c r="AW859" s="70">
        <v>0.2</v>
      </c>
      <c r="AX859" s="70">
        <v>0.05</v>
      </c>
      <c r="AY859" s="70" t="s">
        <v>2120</v>
      </c>
      <c r="AZ859" s="70"/>
      <c r="BA859" s="70"/>
      <c r="BB859" s="70"/>
      <c r="BC859" s="70"/>
      <c r="BD859" s="70"/>
      <c r="BE859" s="70"/>
      <c r="BF859" s="70"/>
    </row>
    <row r="860" spans="1:58">
      <c r="C860" s="46" t="s">
        <v>2143</v>
      </c>
      <c r="D860" s="70" t="s">
        <v>790</v>
      </c>
      <c r="E860" s="70" t="s">
        <v>750</v>
      </c>
      <c r="F860" s="70" t="s">
        <v>1943</v>
      </c>
      <c r="G860" s="70" t="s">
        <v>1032</v>
      </c>
      <c r="H860" s="70"/>
      <c r="I860" s="70"/>
      <c r="J860" s="70"/>
      <c r="K860" s="70"/>
      <c r="L860" s="70"/>
      <c r="M860" s="70"/>
      <c r="N860" s="70">
        <v>1.9</v>
      </c>
      <c r="O860" s="70"/>
      <c r="P860" s="70"/>
      <c r="Q860" s="70">
        <v>0.4</v>
      </c>
      <c r="R860" s="70">
        <v>0.4</v>
      </c>
      <c r="S860" s="70">
        <v>0.2</v>
      </c>
      <c r="T860" s="70" t="s">
        <v>1046</v>
      </c>
      <c r="U860" t="s">
        <v>636</v>
      </c>
      <c r="V860" s="70" t="s">
        <v>565</v>
      </c>
      <c r="W860" s="70" t="s">
        <v>967</v>
      </c>
      <c r="X860" s="70" t="str">
        <f>SpaceTypesTable[[#This Row],[Ventilation Standard]]&amp;SpaceTypesTable[[#This Row],[Ventilation Primary Space Type]]&amp;SpaceTypesTable[[#This Row],[Ventilation Secondary Space Type]]</f>
        <v>ASHRAE 62.1-1999OfficesOffice Space</v>
      </c>
      <c r="Y860" s="70">
        <f>VLOOKUP(SpaceTypesTable[[#This Row],[Lookup]],VentilationStandardsTable[],6,FALSE)</f>
        <v>0</v>
      </c>
      <c r="Z860" s="70">
        <f>VLOOKUP(SpaceTypesTable[[#This Row],[Lookup]],VentilationStandardsTable[],5,FALSE)</f>
        <v>20</v>
      </c>
      <c r="AA860" s="70">
        <f>VLOOKUP(SpaceTypesTable[[#This Row],[Lookup]],VentilationStandardsTable[],7,FALSE)</f>
        <v>0</v>
      </c>
      <c r="AB860" s="70">
        <v>5</v>
      </c>
      <c r="AC860" s="70" t="s">
        <v>1983</v>
      </c>
      <c r="AD860" s="70" t="s">
        <v>1986</v>
      </c>
      <c r="AE860" s="70">
        <v>0.22320000000000001</v>
      </c>
      <c r="AF860" s="70" t="s">
        <v>2003</v>
      </c>
      <c r="AG860" s="70"/>
      <c r="AH860" s="70" t="s">
        <v>997</v>
      </c>
      <c r="AI860" s="70" t="s">
        <v>997</v>
      </c>
      <c r="AJ860" s="70" t="s">
        <v>997</v>
      </c>
      <c r="AK860" s="70"/>
      <c r="AL860" s="70">
        <v>1</v>
      </c>
      <c r="AM860" s="70">
        <v>0</v>
      </c>
      <c r="AN860" s="70">
        <v>0.5</v>
      </c>
      <c r="AO860" s="70">
        <v>0</v>
      </c>
      <c r="AP860" s="70" t="s">
        <v>2061</v>
      </c>
      <c r="AQ860" s="70" t="s">
        <v>2028</v>
      </c>
      <c r="AR860" s="70" t="s">
        <v>2042</v>
      </c>
      <c r="AS860" s="70">
        <v>27.7</v>
      </c>
      <c r="AT860" s="70">
        <v>53628</v>
      </c>
      <c r="AU860" s="70">
        <f>IF(SpaceTypesTable[[#This Row],[Peak Flow Rate (gal/h)]]=0,"",SpaceTypesTable[[#This Row],[Peak Flow Rate (gal/h)]]/SpaceTypesTable[[#This Row],[area (ft^2)]])</f>
        <v>5.1652122025807408E-4</v>
      </c>
      <c r="AV860" s="70">
        <v>43.3</v>
      </c>
      <c r="AW860" s="70">
        <v>0.2</v>
      </c>
      <c r="AX860" s="70">
        <v>0.05</v>
      </c>
      <c r="AY860" s="70" t="s">
        <v>2120</v>
      </c>
      <c r="AZ860" s="70"/>
      <c r="BA860" s="70"/>
      <c r="BB860" s="70"/>
      <c r="BC860" s="70"/>
      <c r="BD860" s="70"/>
      <c r="BE860" s="70"/>
      <c r="BF860" s="70"/>
    </row>
    <row r="861" spans="1:58">
      <c r="C861" s="3" t="s">
        <v>2144</v>
      </c>
      <c r="D861" s="70" t="s">
        <v>790</v>
      </c>
      <c r="E861" s="70" t="s">
        <v>750</v>
      </c>
      <c r="F861" s="70" t="s">
        <v>1053</v>
      </c>
      <c r="G861" s="70" t="s">
        <v>1032</v>
      </c>
      <c r="H861" s="70"/>
      <c r="I861" s="70"/>
      <c r="J861" s="70"/>
      <c r="K861" s="70"/>
      <c r="L861" s="70"/>
      <c r="M861" s="70"/>
      <c r="N861" s="70">
        <v>1.81</v>
      </c>
      <c r="O861" s="70"/>
      <c r="P861" s="70"/>
      <c r="Q861" s="70">
        <v>0</v>
      </c>
      <c r="R861" s="70">
        <v>0.7</v>
      </c>
      <c r="S861" s="70">
        <v>0.2</v>
      </c>
      <c r="T861" s="70" t="s">
        <v>1046</v>
      </c>
      <c r="U861" t="s">
        <v>636</v>
      </c>
      <c r="V861" s="70" t="s">
        <v>565</v>
      </c>
      <c r="W861" s="70" t="s">
        <v>967</v>
      </c>
      <c r="X861" s="70" t="str">
        <f>SpaceTypesTable[[#This Row],[Ventilation Standard]]&amp;SpaceTypesTable[[#This Row],[Ventilation Primary Space Type]]&amp;SpaceTypesTable[[#This Row],[Ventilation Secondary Space Type]]</f>
        <v>ASHRAE 62.1-1999OfficesOffice Space</v>
      </c>
      <c r="Y861" s="70">
        <f>VLOOKUP(SpaceTypesTable[[#This Row],[Lookup]],VentilationStandardsTable[],6,FALSE)</f>
        <v>0</v>
      </c>
      <c r="Z861" s="70">
        <f>VLOOKUP(SpaceTypesTable[[#This Row],[Lookup]],VentilationStandardsTable[],5,FALSE)</f>
        <v>20</v>
      </c>
      <c r="AA861" s="70">
        <f>VLOOKUP(SpaceTypesTable[[#This Row],[Lookup]],VentilationStandardsTable[],7,FALSE)</f>
        <v>0</v>
      </c>
      <c r="AB861" s="70">
        <v>5</v>
      </c>
      <c r="AC861" s="70" t="s">
        <v>1982</v>
      </c>
      <c r="AD861" s="70" t="s">
        <v>1987</v>
      </c>
      <c r="AE861" s="70">
        <v>0.22320000000000001</v>
      </c>
      <c r="AF861" s="70" t="s">
        <v>2005</v>
      </c>
      <c r="AG861" s="70"/>
      <c r="AH861" s="70" t="s">
        <v>997</v>
      </c>
      <c r="AI861" s="70" t="s">
        <v>997</v>
      </c>
      <c r="AJ861" s="70" t="s">
        <v>997</v>
      </c>
      <c r="AK861" s="70"/>
      <c r="AL861" s="70">
        <v>1</v>
      </c>
      <c r="AM861" s="70">
        <v>0</v>
      </c>
      <c r="AN861" s="70">
        <v>0.5</v>
      </c>
      <c r="AO861" s="70">
        <v>0</v>
      </c>
      <c r="AP861" s="70" t="s">
        <v>2063</v>
      </c>
      <c r="AQ861" s="70" t="s">
        <v>2030</v>
      </c>
      <c r="AR861" s="70" t="s">
        <v>2044</v>
      </c>
      <c r="AS861" s="70">
        <v>3</v>
      </c>
      <c r="AT861" s="70">
        <v>5502</v>
      </c>
      <c r="AU861" s="70">
        <f>IF(SpaceTypesTable[[#This Row],[Peak Flow Rate (gal/h)]]=0,"",SpaceTypesTable[[#This Row],[Peak Flow Rate (gal/h)]]/SpaceTypesTable[[#This Row],[area (ft^2)]])</f>
        <v>5.4525627044711017E-4</v>
      </c>
      <c r="AV861" s="70">
        <v>43.3</v>
      </c>
      <c r="AW861" s="70">
        <v>0.2</v>
      </c>
      <c r="AX861" s="70">
        <v>0.05</v>
      </c>
      <c r="AY861" s="70" t="s">
        <v>2120</v>
      </c>
      <c r="AZ861" s="70"/>
      <c r="BA861" s="70"/>
      <c r="BB861" s="70"/>
      <c r="BC861" s="70"/>
      <c r="BD861" s="70"/>
      <c r="BE861" s="70"/>
      <c r="BF861" s="70"/>
    </row>
    <row r="862" spans="1:58">
      <c r="C862" t="s">
        <v>2145</v>
      </c>
      <c r="D862" s="70" t="s">
        <v>790</v>
      </c>
      <c r="E862" s="70" t="s">
        <v>750</v>
      </c>
      <c r="F862" s="70" t="s">
        <v>1053</v>
      </c>
      <c r="G862" s="70" t="s">
        <v>1032</v>
      </c>
      <c r="H862" s="70" t="s">
        <v>745</v>
      </c>
      <c r="I862" s="70" t="s">
        <v>749</v>
      </c>
      <c r="J862" s="70" t="s">
        <v>750</v>
      </c>
      <c r="K862" s="70" t="str">
        <f>SpaceTypesTable[[#This Row],[Lighting Standard]]&amp;SpaceTypesTable[[#This Row],[Lighting Primary Space Type]]&amp;SpaceTypesTable[[#This Row],[Lighting Secondary Space Type]]</f>
        <v>ASHRAE 90.1-2004Whole BuildingOffice</v>
      </c>
      <c r="L862" s="70"/>
      <c r="M862" s="70"/>
      <c r="N862" s="70">
        <f>VLOOKUP(SpaceTypesTable[[#This Row],[LookupColumn]],InteriorLightingTable[],5,FALSE)</f>
        <v>1</v>
      </c>
      <c r="O862" s="70"/>
      <c r="P862" s="70"/>
      <c r="Q862" s="70">
        <v>0</v>
      </c>
      <c r="R862" s="70">
        <v>0.7</v>
      </c>
      <c r="S862" s="70">
        <v>0.2</v>
      </c>
      <c r="T862" s="70" t="s">
        <v>1046</v>
      </c>
      <c r="U862" t="s">
        <v>636</v>
      </c>
      <c r="V862" s="70" t="s">
        <v>565</v>
      </c>
      <c r="W862" s="70" t="s">
        <v>967</v>
      </c>
      <c r="X862" s="70" t="str">
        <f>SpaceTypesTable[[#This Row],[Ventilation Standard]]&amp;SpaceTypesTable[[#This Row],[Ventilation Primary Space Type]]&amp;SpaceTypesTable[[#This Row],[Ventilation Secondary Space Type]]</f>
        <v>ASHRAE 62.1-1999OfficesOffice Space</v>
      </c>
      <c r="Y862" s="70">
        <f>VLOOKUP(SpaceTypesTable[[#This Row],[Lookup]],VentilationStandardsTable[],6,FALSE)</f>
        <v>0</v>
      </c>
      <c r="Z862" s="70">
        <f>VLOOKUP(SpaceTypesTable[[#This Row],[Lookup]],VentilationStandardsTable[],5,FALSE)</f>
        <v>20</v>
      </c>
      <c r="AA862" s="70">
        <f>VLOOKUP(SpaceTypesTable[[#This Row],[Lookup]],VentilationStandardsTable[],7,FALSE)</f>
        <v>0</v>
      </c>
      <c r="AB862" s="70">
        <v>5</v>
      </c>
      <c r="AC862" s="70" t="s">
        <v>1982</v>
      </c>
      <c r="AD862" s="70" t="s">
        <v>1987</v>
      </c>
      <c r="AE862" s="70">
        <v>5.9499999999999997E-2</v>
      </c>
      <c r="AF862" s="70" t="s">
        <v>2005</v>
      </c>
      <c r="AG862" s="70"/>
      <c r="AH862" s="70" t="s">
        <v>997</v>
      </c>
      <c r="AI862" s="70" t="s">
        <v>997</v>
      </c>
      <c r="AJ862" s="70" t="s">
        <v>997</v>
      </c>
      <c r="AK862" s="70"/>
      <c r="AL862" s="70">
        <v>1</v>
      </c>
      <c r="AM862" s="70">
        <v>0</v>
      </c>
      <c r="AN862" s="70">
        <v>0.5</v>
      </c>
      <c r="AO862" s="70">
        <v>0</v>
      </c>
      <c r="AP862" s="70" t="s">
        <v>2063</v>
      </c>
      <c r="AQ862" s="70" t="s">
        <v>2030</v>
      </c>
      <c r="AR862" s="70" t="s">
        <v>2044</v>
      </c>
      <c r="AS862" s="70">
        <v>3</v>
      </c>
      <c r="AT862" s="70">
        <v>5502</v>
      </c>
      <c r="AU862" s="70">
        <f>IF(SpaceTypesTable[[#This Row],[Peak Flow Rate (gal/h)]]=0,"",SpaceTypesTable[[#This Row],[Peak Flow Rate (gal/h)]]/SpaceTypesTable[[#This Row],[area (ft^2)]])</f>
        <v>5.4525627044711017E-4</v>
      </c>
      <c r="AV862" s="70">
        <v>43.3</v>
      </c>
      <c r="AW862" s="70">
        <v>0.2</v>
      </c>
      <c r="AX862" s="70">
        <v>0.05</v>
      </c>
      <c r="AY862" s="70" t="s">
        <v>2120</v>
      </c>
      <c r="AZ862" s="70"/>
      <c r="BA862" s="70"/>
      <c r="BB862" s="70"/>
      <c r="BC862" s="70"/>
      <c r="BD862" s="70"/>
      <c r="BE862" s="70"/>
      <c r="BF862" s="70"/>
    </row>
    <row r="863" spans="1:58">
      <c r="C863" s="3" t="s">
        <v>2146</v>
      </c>
      <c r="D863" s="70" t="s">
        <v>791</v>
      </c>
      <c r="E863" s="70" t="s">
        <v>750</v>
      </c>
      <c r="F863" s="70" t="s">
        <v>1053</v>
      </c>
      <c r="G863" s="70" t="s">
        <v>1032</v>
      </c>
      <c r="H863" s="70" t="s">
        <v>987</v>
      </c>
      <c r="I863" s="70" t="s">
        <v>749</v>
      </c>
      <c r="J863" s="70" t="s">
        <v>750</v>
      </c>
      <c r="K863" s="70" t="str">
        <f>SpaceTypesTable[[#This Row],[Lighting Standard]]&amp;SpaceTypesTable[[#This Row],[Lighting Primary Space Type]]&amp;SpaceTypesTable[[#This Row],[Lighting Secondary Space Type]]</f>
        <v>ASHRAE 189.1-2009Whole BuildingOffice</v>
      </c>
      <c r="L863" s="70"/>
      <c r="M863" s="70"/>
      <c r="N863" s="70">
        <f>VLOOKUP(SpaceTypesTable[[#This Row],[LookupColumn]],InteriorLightingTable[],5,FALSE)</f>
        <v>0.9</v>
      </c>
      <c r="O863" s="70"/>
      <c r="P863" s="70"/>
      <c r="Q863" s="70">
        <v>0</v>
      </c>
      <c r="R863" s="70">
        <v>0.7</v>
      </c>
      <c r="S863" s="70">
        <v>0.2</v>
      </c>
      <c r="T863" s="70" t="s">
        <v>1046</v>
      </c>
      <c r="U863" t="s">
        <v>636</v>
      </c>
      <c r="V863" s="70" t="s">
        <v>565</v>
      </c>
      <c r="W863" s="70" t="s">
        <v>967</v>
      </c>
      <c r="X863" s="70" t="str">
        <f>SpaceTypesTable[[#This Row],[Ventilation Standard]]&amp;SpaceTypesTable[[#This Row],[Ventilation Primary Space Type]]&amp;SpaceTypesTable[[#This Row],[Ventilation Secondary Space Type]]</f>
        <v>ASHRAE 62.1-1999OfficesOffice Space</v>
      </c>
      <c r="Y863" s="70">
        <f>VLOOKUP(SpaceTypesTable[[#This Row],[Lookup]],VentilationStandardsTable[],6,FALSE)</f>
        <v>0</v>
      </c>
      <c r="Z863" s="70">
        <f>VLOOKUP(SpaceTypesTable[[#This Row],[Lookup]],VentilationStandardsTable[],5,FALSE)</f>
        <v>20</v>
      </c>
      <c r="AA863" s="70">
        <f>VLOOKUP(SpaceTypesTable[[#This Row],[Lookup]],VentilationStandardsTable[],7,FALSE)</f>
        <v>0</v>
      </c>
      <c r="AB863" s="70">
        <v>5</v>
      </c>
      <c r="AC863" s="70" t="s">
        <v>1982</v>
      </c>
      <c r="AD863" s="70" t="s">
        <v>1987</v>
      </c>
      <c r="AE863" s="70">
        <v>5.9499999999999997E-2</v>
      </c>
      <c r="AF863" s="70" t="s">
        <v>2005</v>
      </c>
      <c r="AG863" s="70"/>
      <c r="AH863" s="70" t="s">
        <v>997</v>
      </c>
      <c r="AI863" s="70" t="s">
        <v>997</v>
      </c>
      <c r="AJ863" s="70" t="s">
        <v>997</v>
      </c>
      <c r="AK863" s="70"/>
      <c r="AL863" s="70">
        <v>0.54</v>
      </c>
      <c r="AM863" s="70">
        <v>0</v>
      </c>
      <c r="AN863" s="70">
        <v>0.5</v>
      </c>
      <c r="AO863" s="70">
        <v>0</v>
      </c>
      <c r="AP863" s="70" t="s">
        <v>2063</v>
      </c>
      <c r="AQ863" s="70" t="s">
        <v>2030</v>
      </c>
      <c r="AR863" s="70" t="s">
        <v>2044</v>
      </c>
      <c r="AS863" s="70">
        <v>3</v>
      </c>
      <c r="AT863" s="70">
        <v>5502</v>
      </c>
      <c r="AU863" s="70">
        <f>IF(SpaceTypesTable[[#This Row],[Peak Flow Rate (gal/h)]]=0,"",SpaceTypesTable[[#This Row],[Peak Flow Rate (gal/h)]]/SpaceTypesTable[[#This Row],[area (ft^2)]])</f>
        <v>5.4525627044711017E-4</v>
      </c>
      <c r="AV863" s="70">
        <v>43.3</v>
      </c>
      <c r="AW863" s="70">
        <v>0.2</v>
      </c>
      <c r="AX863" s="70">
        <v>0.05</v>
      </c>
      <c r="AY863" s="70" t="s">
        <v>2120</v>
      </c>
      <c r="AZ863" s="70"/>
      <c r="BA863" s="70"/>
      <c r="BB863" s="70"/>
      <c r="BC863" s="70"/>
      <c r="BD863" s="70"/>
      <c r="BE863" s="70"/>
      <c r="BF863" s="70"/>
    </row>
    <row r="864" spans="1:58">
      <c r="C864" s="3" t="s">
        <v>2146</v>
      </c>
      <c r="D864" s="70" t="s">
        <v>792</v>
      </c>
      <c r="E864" s="70" t="s">
        <v>750</v>
      </c>
      <c r="F864" s="70" t="s">
        <v>1053</v>
      </c>
      <c r="G864" s="70" t="s">
        <v>1032</v>
      </c>
      <c r="H864" s="70" t="s">
        <v>987</v>
      </c>
      <c r="I864" s="70" t="s">
        <v>749</v>
      </c>
      <c r="J864" s="70" t="s">
        <v>750</v>
      </c>
      <c r="K864" s="70" t="str">
        <f>SpaceTypesTable[[#This Row],[Lighting Standard]]&amp;SpaceTypesTable[[#This Row],[Lighting Primary Space Type]]&amp;SpaceTypesTable[[#This Row],[Lighting Secondary Space Type]]</f>
        <v>ASHRAE 189.1-2009Whole BuildingOffice</v>
      </c>
      <c r="L864" s="70"/>
      <c r="M864" s="70"/>
      <c r="N864" s="70">
        <f>VLOOKUP(SpaceTypesTable[[#This Row],[LookupColumn]],InteriorLightingTable[],5,FALSE)</f>
        <v>0.9</v>
      </c>
      <c r="O864" s="70"/>
      <c r="P864" s="70"/>
      <c r="Q864" s="70">
        <v>0</v>
      </c>
      <c r="R864" s="70">
        <v>0.7</v>
      </c>
      <c r="S864" s="70">
        <v>0.2</v>
      </c>
      <c r="T864" s="70" t="s">
        <v>1046</v>
      </c>
      <c r="U864" t="s">
        <v>636</v>
      </c>
      <c r="V864" s="70" t="s">
        <v>565</v>
      </c>
      <c r="W864" s="70" t="s">
        <v>967</v>
      </c>
      <c r="X864" s="70" t="str">
        <f>SpaceTypesTable[[#This Row],[Ventilation Standard]]&amp;SpaceTypesTable[[#This Row],[Ventilation Primary Space Type]]&amp;SpaceTypesTable[[#This Row],[Ventilation Secondary Space Type]]</f>
        <v>ASHRAE 62.1-1999OfficesOffice Space</v>
      </c>
      <c r="Y864" s="70">
        <f>VLOOKUP(SpaceTypesTable[[#This Row],[Lookup]],VentilationStandardsTable[],6,FALSE)</f>
        <v>0</v>
      </c>
      <c r="Z864" s="70">
        <f>VLOOKUP(SpaceTypesTable[[#This Row],[Lookup]],VentilationStandardsTable[],5,FALSE)</f>
        <v>20</v>
      </c>
      <c r="AA864" s="70">
        <f>VLOOKUP(SpaceTypesTable[[#This Row],[Lookup]],VentilationStandardsTable[],7,FALSE)</f>
        <v>0</v>
      </c>
      <c r="AB864" s="70">
        <v>5</v>
      </c>
      <c r="AC864" s="70" t="s">
        <v>1982</v>
      </c>
      <c r="AD864" s="70" t="s">
        <v>1987</v>
      </c>
      <c r="AE864" s="70">
        <v>4.4600000000000001E-2</v>
      </c>
      <c r="AF864" s="70" t="s">
        <v>2005</v>
      </c>
      <c r="AG864" s="70"/>
      <c r="AH864" s="70" t="s">
        <v>997</v>
      </c>
      <c r="AI864" s="70" t="s">
        <v>997</v>
      </c>
      <c r="AJ864" s="70" t="s">
        <v>997</v>
      </c>
      <c r="AK864" s="70"/>
      <c r="AL864" s="70">
        <v>0.54</v>
      </c>
      <c r="AM864" s="70">
        <v>0</v>
      </c>
      <c r="AN864" s="70">
        <v>0.5</v>
      </c>
      <c r="AO864" s="70">
        <v>0</v>
      </c>
      <c r="AP864" s="70" t="s">
        <v>2063</v>
      </c>
      <c r="AQ864" s="70" t="s">
        <v>2030</v>
      </c>
      <c r="AR864" s="70" t="s">
        <v>2044</v>
      </c>
      <c r="AS864" s="70">
        <v>3</v>
      </c>
      <c r="AT864" s="70">
        <v>5502</v>
      </c>
      <c r="AU864" s="70">
        <f>IF(SpaceTypesTable[[#This Row],[Peak Flow Rate (gal/h)]]=0,"",SpaceTypesTable[[#This Row],[Peak Flow Rate (gal/h)]]/SpaceTypesTable[[#This Row],[area (ft^2)]])</f>
        <v>5.4525627044711017E-4</v>
      </c>
      <c r="AV864" s="70">
        <v>43.3</v>
      </c>
      <c r="AW864" s="70">
        <v>0.2</v>
      </c>
      <c r="AX864" s="70">
        <v>0.05</v>
      </c>
      <c r="AY864" s="70" t="s">
        <v>2120</v>
      </c>
      <c r="AZ864" s="70"/>
      <c r="BA864" s="70"/>
      <c r="BB864" s="70"/>
      <c r="BC864" s="70"/>
      <c r="BD864" s="70"/>
      <c r="BE864" s="70"/>
      <c r="BF864" s="70"/>
    </row>
    <row r="865" spans="1:58">
      <c r="C865" s="46" t="s">
        <v>2143</v>
      </c>
      <c r="D865" s="70" t="s">
        <v>790</v>
      </c>
      <c r="E865" s="70" t="s">
        <v>750</v>
      </c>
      <c r="F865" s="70" t="s">
        <v>1053</v>
      </c>
      <c r="G865" s="70" t="s">
        <v>1032</v>
      </c>
      <c r="H865" s="70"/>
      <c r="I865" s="70"/>
      <c r="J865" s="70"/>
      <c r="K865" s="70"/>
      <c r="L865" s="70"/>
      <c r="M865" s="70"/>
      <c r="N865" s="70">
        <v>1.81</v>
      </c>
      <c r="O865" s="70"/>
      <c r="P865" s="70"/>
      <c r="Q865" s="70">
        <v>0</v>
      </c>
      <c r="R865" s="70">
        <v>0.7</v>
      </c>
      <c r="S865" s="70">
        <v>0.2</v>
      </c>
      <c r="T865" s="70" t="s">
        <v>1046</v>
      </c>
      <c r="U865" t="s">
        <v>636</v>
      </c>
      <c r="V865" s="70" t="s">
        <v>565</v>
      </c>
      <c r="W865" s="70" t="s">
        <v>967</v>
      </c>
      <c r="X865" s="70" t="str">
        <f>SpaceTypesTable[[#This Row],[Ventilation Standard]]&amp;SpaceTypesTable[[#This Row],[Ventilation Primary Space Type]]&amp;SpaceTypesTable[[#This Row],[Ventilation Secondary Space Type]]</f>
        <v>ASHRAE 62.1-1999OfficesOffice Space</v>
      </c>
      <c r="Y865" s="70">
        <f>VLOOKUP(SpaceTypesTable[[#This Row],[Lookup]],VentilationStandardsTable[],6,FALSE)</f>
        <v>0</v>
      </c>
      <c r="Z865" s="70">
        <f>VLOOKUP(SpaceTypesTable[[#This Row],[Lookup]],VentilationStandardsTable[],5,FALSE)</f>
        <v>20</v>
      </c>
      <c r="AA865" s="70">
        <f>VLOOKUP(SpaceTypesTable[[#This Row],[Lookup]],VentilationStandardsTable[],7,FALSE)</f>
        <v>0</v>
      </c>
      <c r="AB865" s="70">
        <v>5</v>
      </c>
      <c r="AC865" s="70" t="s">
        <v>1982</v>
      </c>
      <c r="AD865" s="70" t="s">
        <v>1987</v>
      </c>
      <c r="AE865" s="70">
        <v>0.22320000000000001</v>
      </c>
      <c r="AF865" s="70" t="s">
        <v>2005</v>
      </c>
      <c r="AG865" s="70"/>
      <c r="AH865" s="70" t="s">
        <v>997</v>
      </c>
      <c r="AI865" s="70" t="s">
        <v>997</v>
      </c>
      <c r="AJ865" s="70" t="s">
        <v>997</v>
      </c>
      <c r="AK865" s="70"/>
      <c r="AL865" s="70">
        <v>1</v>
      </c>
      <c r="AM865" s="70">
        <v>0</v>
      </c>
      <c r="AN865" s="70">
        <v>0.5</v>
      </c>
      <c r="AO865" s="70">
        <v>0</v>
      </c>
      <c r="AP865" s="70" t="s">
        <v>2063</v>
      </c>
      <c r="AQ865" s="70" t="s">
        <v>2030</v>
      </c>
      <c r="AR865" s="70" t="s">
        <v>2044</v>
      </c>
      <c r="AS865" s="70">
        <v>3</v>
      </c>
      <c r="AT865" s="70">
        <v>5502</v>
      </c>
      <c r="AU865" s="70">
        <f>IF(SpaceTypesTable[[#This Row],[Peak Flow Rate (gal/h)]]=0,"",SpaceTypesTable[[#This Row],[Peak Flow Rate (gal/h)]]/SpaceTypesTable[[#This Row],[area (ft^2)]])</f>
        <v>5.4525627044711017E-4</v>
      </c>
      <c r="AV865" s="70">
        <v>43.3</v>
      </c>
      <c r="AW865" s="70">
        <v>0.2</v>
      </c>
      <c r="AX865" s="70">
        <v>0.05</v>
      </c>
      <c r="AY865" s="70" t="s">
        <v>2120</v>
      </c>
      <c r="AZ865" s="70"/>
      <c r="BA865" s="70"/>
      <c r="BB865" s="70"/>
      <c r="BC865" s="70"/>
      <c r="BD865" s="70"/>
      <c r="BE865" s="70"/>
      <c r="BF865" s="70"/>
    </row>
    <row r="866" spans="1:58">
      <c r="A866" t="s">
        <v>220</v>
      </c>
      <c r="B866">
        <v>16</v>
      </c>
      <c r="C866" t="s">
        <v>2144</v>
      </c>
      <c r="D866" s="70" t="s">
        <v>790</v>
      </c>
      <c r="E866" s="70" t="s">
        <v>793</v>
      </c>
      <c r="F866" s="70" t="s">
        <v>811</v>
      </c>
      <c r="G866" s="70" t="s">
        <v>1028</v>
      </c>
      <c r="H866" s="70"/>
      <c r="I866" s="70"/>
      <c r="J866" s="70"/>
      <c r="K866" s="70" t="str">
        <f>SpaceTypesTable[[#This Row],[Lighting Standard]]&amp;SpaceTypesTable[[#This Row],[Lighting Primary Space Type]]&amp;SpaceTypesTable[[#This Row],[Lighting Secondary Space Type]]</f>
        <v/>
      </c>
      <c r="L866" s="70"/>
      <c r="M866" s="70"/>
      <c r="N866" s="70">
        <v>2.1</v>
      </c>
      <c r="O866" s="70"/>
      <c r="P866" s="70"/>
      <c r="Q866" s="70">
        <v>0</v>
      </c>
      <c r="R866" s="70">
        <v>0.7</v>
      </c>
      <c r="S866" s="70">
        <v>0.2</v>
      </c>
      <c r="T866" s="70" t="s">
        <v>1946</v>
      </c>
      <c r="U866" t="s">
        <v>943</v>
      </c>
      <c r="V866" s="70" t="s">
        <v>768</v>
      </c>
      <c r="W866" s="70" t="s">
        <v>942</v>
      </c>
      <c r="X866" s="70" t="str">
        <f>SpaceTypesTable[[#This Row],[Ventilation Standard]]&amp;SpaceTypesTable[[#This Row],[Ventilation Primary Space Type]]&amp;SpaceTypesTable[[#This Row],[Ventilation Secondary Space Type]]</f>
        <v>GGHC v2.2Health CareX-ray, Diagnostic and Treatment</v>
      </c>
      <c r="Y866" s="70">
        <f>VLOOKUP(SpaceTypesTable[[#This Row],[Lookup]],VentilationStandardsTable[],6,FALSE)</f>
        <v>0.3</v>
      </c>
      <c r="Z866" s="70">
        <f>VLOOKUP(SpaceTypesTable[[#This Row],[Lookup]],VentilationStandardsTable[],5,FALSE)</f>
        <v>0</v>
      </c>
      <c r="AA866" s="70">
        <f>VLOOKUP(SpaceTypesTable[[#This Row],[Lookup]],VentilationStandardsTable[],7,FALSE)</f>
        <v>0</v>
      </c>
      <c r="AB866" s="70">
        <v>18.579999999999998</v>
      </c>
      <c r="AC866" s="70" t="s">
        <v>1981</v>
      </c>
      <c r="AD866" s="70" t="s">
        <v>1988</v>
      </c>
      <c r="AE866" s="70">
        <v>0.22320000000000001</v>
      </c>
      <c r="AF866" s="70" t="s">
        <v>2006</v>
      </c>
      <c r="AG866" s="70"/>
      <c r="AH866" s="70" t="s">
        <v>997</v>
      </c>
      <c r="AI866" s="70" t="s">
        <v>997</v>
      </c>
      <c r="AJ866" s="70" t="s">
        <v>997</v>
      </c>
      <c r="AK866" s="70"/>
      <c r="AL866" s="70">
        <v>1.3</v>
      </c>
      <c r="AM866" s="70">
        <v>0</v>
      </c>
      <c r="AN866" s="70">
        <v>0.5</v>
      </c>
      <c r="AO866" s="70">
        <v>0</v>
      </c>
      <c r="AP866" s="70" t="s">
        <v>1925</v>
      </c>
      <c r="AQ866" s="70" t="s">
        <v>2031</v>
      </c>
      <c r="AR866" s="70" t="s">
        <v>2045</v>
      </c>
      <c r="AS866" s="70">
        <v>1</v>
      </c>
      <c r="AT866" s="70">
        <v>900</v>
      </c>
      <c r="AU866" s="70">
        <f>IF(SpaceTypesTable[[#This Row],[Peak Flow Rate (gal/h)]]=0,"",SpaceTypesTable[[#This Row],[Peak Flow Rate (gal/h)]]/SpaceTypesTable[[#This Row],[area (ft^2)]])</f>
        <v>1.1111111111111111E-3</v>
      </c>
      <c r="AV866" s="70">
        <v>43.3</v>
      </c>
      <c r="AW866" s="70">
        <v>0.2</v>
      </c>
      <c r="AX866" s="70">
        <v>0.05</v>
      </c>
      <c r="AY866" s="70" t="s">
        <v>2121</v>
      </c>
      <c r="AZ866" s="70"/>
      <c r="BA866" s="70"/>
      <c r="BB866" s="70"/>
      <c r="BC866" s="70"/>
      <c r="BD866" s="70"/>
      <c r="BE866" s="70" t="str">
        <f t="shared" ref="BE866:BE871" si="77">IF(ISBLANK(BD866),"",BD866/(BA866/AZ866))</f>
        <v/>
      </c>
      <c r="BF866" s="70"/>
    </row>
    <row r="867" spans="1:58">
      <c r="A867" t="s">
        <v>112</v>
      </c>
      <c r="B867">
        <v>216</v>
      </c>
      <c r="C867" t="s">
        <v>2145</v>
      </c>
      <c r="D867" s="70" t="s">
        <v>790</v>
      </c>
      <c r="E867" s="70" t="s">
        <v>793</v>
      </c>
      <c r="F867" s="70" t="s">
        <v>811</v>
      </c>
      <c r="G867" s="70" t="s">
        <v>1028</v>
      </c>
      <c r="H867" s="70" t="s">
        <v>745</v>
      </c>
      <c r="I867" s="70" t="s">
        <v>767</v>
      </c>
      <c r="J867" s="70" t="s">
        <v>779</v>
      </c>
      <c r="K867" s="70" t="str">
        <f>SpaceTypesTable[[#This Row],[Lighting Standard]]&amp;SpaceTypesTable[[#This Row],[Lighting Primary Space Type]]&amp;SpaceTypesTable[[#This Row],[Lighting Secondary Space Type]]</f>
        <v>ASHRAE 90.1-2004HospitalRadiology</v>
      </c>
      <c r="L867" s="70"/>
      <c r="M867" s="70"/>
      <c r="N867" s="70">
        <f>VLOOKUP(SpaceTypesTable[[#This Row],[LookupColumn]],InteriorLightingTable[],5,FALSE)</f>
        <v>0.4</v>
      </c>
      <c r="O867" s="70"/>
      <c r="P867" s="70"/>
      <c r="Q867" s="70">
        <v>0</v>
      </c>
      <c r="R867" s="70">
        <v>0.7</v>
      </c>
      <c r="S867" s="70">
        <v>0.2</v>
      </c>
      <c r="T867" s="70" t="s">
        <v>1946</v>
      </c>
      <c r="U867" t="s">
        <v>943</v>
      </c>
      <c r="V867" s="70" t="s">
        <v>768</v>
      </c>
      <c r="W867" s="70" t="s">
        <v>942</v>
      </c>
      <c r="X867" s="70" t="str">
        <f>SpaceTypesTable[[#This Row],[Ventilation Standard]]&amp;SpaceTypesTable[[#This Row],[Ventilation Primary Space Type]]&amp;SpaceTypesTable[[#This Row],[Ventilation Secondary Space Type]]</f>
        <v>GGHC v2.2Health CareX-ray, Diagnostic and Treatment</v>
      </c>
      <c r="Y867" s="70">
        <f>VLOOKUP(SpaceTypesTable[[#This Row],[Lookup]],VentilationStandardsTable[],6,FALSE)</f>
        <v>0.3</v>
      </c>
      <c r="Z867" s="70">
        <f>VLOOKUP(SpaceTypesTable[[#This Row],[Lookup]],VentilationStandardsTable[],5,FALSE)</f>
        <v>0</v>
      </c>
      <c r="AA867" s="70">
        <f>VLOOKUP(SpaceTypesTable[[#This Row],[Lookup]],VentilationStandardsTable[],7,FALSE)</f>
        <v>0</v>
      </c>
      <c r="AB867" s="70">
        <v>18.579999999999998</v>
      </c>
      <c r="AC867" s="70" t="s">
        <v>1981</v>
      </c>
      <c r="AD867" s="70" t="s">
        <v>1988</v>
      </c>
      <c r="AE867" s="70">
        <v>5.9499999999999997E-2</v>
      </c>
      <c r="AF867" s="70" t="s">
        <v>2006</v>
      </c>
      <c r="AG867" s="70"/>
      <c r="AH867" s="70" t="s">
        <v>997</v>
      </c>
      <c r="AI867" s="70" t="s">
        <v>997</v>
      </c>
      <c r="AJ867" s="70" t="s">
        <v>997</v>
      </c>
      <c r="AK867" s="70"/>
      <c r="AL867" s="70">
        <v>1.3</v>
      </c>
      <c r="AM867" s="70">
        <v>0</v>
      </c>
      <c r="AN867" s="70">
        <v>0.5</v>
      </c>
      <c r="AO867" s="70">
        <v>0</v>
      </c>
      <c r="AP867" s="70" t="s">
        <v>1925</v>
      </c>
      <c r="AQ867" s="70" t="s">
        <v>2031</v>
      </c>
      <c r="AR867" s="70" t="s">
        <v>2045</v>
      </c>
      <c r="AS867" s="70">
        <v>1</v>
      </c>
      <c r="AT867" s="70">
        <v>900</v>
      </c>
      <c r="AU867" s="70">
        <f>IF(SpaceTypesTable[[#This Row],[Peak Flow Rate (gal/h)]]=0,"",SpaceTypesTable[[#This Row],[Peak Flow Rate (gal/h)]]/SpaceTypesTable[[#This Row],[area (ft^2)]])</f>
        <v>1.1111111111111111E-3</v>
      </c>
      <c r="AV867" s="70">
        <v>43.3</v>
      </c>
      <c r="AW867" s="70">
        <v>0.2</v>
      </c>
      <c r="AX867" s="70">
        <v>0.05</v>
      </c>
      <c r="AY867" s="70" t="s">
        <v>2121</v>
      </c>
      <c r="AZ867" s="70"/>
      <c r="BA867" s="70"/>
      <c r="BB867" s="70"/>
      <c r="BC867" s="70"/>
      <c r="BD867" s="70"/>
      <c r="BE867" s="70" t="str">
        <f t="shared" si="77"/>
        <v/>
      </c>
      <c r="BF867" s="70"/>
    </row>
    <row r="868" spans="1:58">
      <c r="A868" t="s">
        <v>97</v>
      </c>
      <c r="B868">
        <v>117</v>
      </c>
      <c r="C868" t="s">
        <v>2146</v>
      </c>
      <c r="D868" s="70" t="s">
        <v>791</v>
      </c>
      <c r="E868" s="70" t="s">
        <v>793</v>
      </c>
      <c r="F868" s="70" t="s">
        <v>811</v>
      </c>
      <c r="G868" s="70" t="s">
        <v>1028</v>
      </c>
      <c r="H868" s="70" t="s">
        <v>987</v>
      </c>
      <c r="I868" s="70" t="s">
        <v>767</v>
      </c>
      <c r="J868" s="70" t="s">
        <v>779</v>
      </c>
      <c r="K868" s="70" t="str">
        <f>SpaceTypesTable[[#This Row],[Lighting Standard]]&amp;SpaceTypesTable[[#This Row],[Lighting Primary Space Type]]&amp;SpaceTypesTable[[#This Row],[Lighting Secondary Space Type]]</f>
        <v>ASHRAE 189.1-2009HospitalRadiology</v>
      </c>
      <c r="L868" s="70"/>
      <c r="M868" s="70"/>
      <c r="N868" s="70">
        <f>VLOOKUP(SpaceTypesTable[[#This Row],[LookupColumn]],InteriorLightingTable[],5,FALSE)</f>
        <v>0.36000000000000004</v>
      </c>
      <c r="O868" s="70"/>
      <c r="P868" s="70"/>
      <c r="Q868" s="70">
        <v>0</v>
      </c>
      <c r="R868" s="70">
        <v>0.7</v>
      </c>
      <c r="S868" s="70">
        <v>0.2</v>
      </c>
      <c r="T868" s="70" t="s">
        <v>1946</v>
      </c>
      <c r="U868" t="s">
        <v>943</v>
      </c>
      <c r="V868" s="70" t="s">
        <v>768</v>
      </c>
      <c r="W868" s="70" t="s">
        <v>942</v>
      </c>
      <c r="X868" s="70" t="str">
        <f>SpaceTypesTable[[#This Row],[Ventilation Standard]]&amp;SpaceTypesTable[[#This Row],[Ventilation Primary Space Type]]&amp;SpaceTypesTable[[#This Row],[Ventilation Secondary Space Type]]</f>
        <v>GGHC v2.2Health CareX-ray, Diagnostic and Treatment</v>
      </c>
      <c r="Y868" s="70">
        <f>VLOOKUP(SpaceTypesTable[[#This Row],[Lookup]],VentilationStandardsTable[],6,FALSE)</f>
        <v>0.3</v>
      </c>
      <c r="Z868" s="70">
        <f>VLOOKUP(SpaceTypesTable[[#This Row],[Lookup]],VentilationStandardsTable[],5,FALSE)</f>
        <v>0</v>
      </c>
      <c r="AA868" s="70">
        <f>VLOOKUP(SpaceTypesTable[[#This Row],[Lookup]],VentilationStandardsTable[],7,FALSE)</f>
        <v>0</v>
      </c>
      <c r="AB868" s="70">
        <v>18.579999999999998</v>
      </c>
      <c r="AC868" s="70" t="s">
        <v>1981</v>
      </c>
      <c r="AD868" s="70" t="s">
        <v>1988</v>
      </c>
      <c r="AE868" s="70">
        <v>5.9499999999999997E-2</v>
      </c>
      <c r="AF868" s="70" t="s">
        <v>2006</v>
      </c>
      <c r="AG868" s="70"/>
      <c r="AH868" s="70" t="s">
        <v>997</v>
      </c>
      <c r="AI868" s="70" t="s">
        <v>997</v>
      </c>
      <c r="AJ868" s="70" t="s">
        <v>997</v>
      </c>
      <c r="AK868" s="70"/>
      <c r="AL868" s="70">
        <v>0.95</v>
      </c>
      <c r="AM868" s="70">
        <v>0</v>
      </c>
      <c r="AN868" s="70">
        <v>0.5</v>
      </c>
      <c r="AO868" s="70">
        <v>0</v>
      </c>
      <c r="AP868" s="70" t="s">
        <v>1925</v>
      </c>
      <c r="AQ868" s="70" t="s">
        <v>2031</v>
      </c>
      <c r="AR868" s="70" t="s">
        <v>2045</v>
      </c>
      <c r="AS868" s="70">
        <v>1</v>
      </c>
      <c r="AT868" s="70">
        <v>900</v>
      </c>
      <c r="AU868" s="70">
        <f>IF(SpaceTypesTable[[#This Row],[Peak Flow Rate (gal/h)]]=0,"",SpaceTypesTable[[#This Row],[Peak Flow Rate (gal/h)]]/SpaceTypesTable[[#This Row],[area (ft^2)]])</f>
        <v>1.1111111111111111E-3</v>
      </c>
      <c r="AV868" s="70">
        <v>43.3</v>
      </c>
      <c r="AW868" s="70">
        <v>0.2</v>
      </c>
      <c r="AX868" s="70">
        <v>0.05</v>
      </c>
      <c r="AY868" s="70" t="s">
        <v>2121</v>
      </c>
      <c r="AZ868" s="70"/>
      <c r="BA868" s="70"/>
      <c r="BB868" s="70"/>
      <c r="BC868" s="70"/>
      <c r="BD868" s="70"/>
      <c r="BE868" s="70" t="str">
        <f t="shared" si="77"/>
        <v/>
      </c>
      <c r="BF868" s="70"/>
    </row>
    <row r="869" spans="1:58">
      <c r="A869" t="s">
        <v>413</v>
      </c>
      <c r="B869">
        <v>461</v>
      </c>
      <c r="C869" t="s">
        <v>2146</v>
      </c>
      <c r="D869" s="70" t="s">
        <v>792</v>
      </c>
      <c r="E869" s="70" t="s">
        <v>793</v>
      </c>
      <c r="F869" s="70" t="s">
        <v>811</v>
      </c>
      <c r="G869" s="70" t="s">
        <v>1028</v>
      </c>
      <c r="H869" s="70" t="s">
        <v>987</v>
      </c>
      <c r="I869" s="70" t="s">
        <v>767</v>
      </c>
      <c r="J869" s="70" t="s">
        <v>779</v>
      </c>
      <c r="K869" s="70" t="str">
        <f>SpaceTypesTable[[#This Row],[Lighting Standard]]&amp;SpaceTypesTable[[#This Row],[Lighting Primary Space Type]]&amp;SpaceTypesTable[[#This Row],[Lighting Secondary Space Type]]</f>
        <v>ASHRAE 189.1-2009HospitalRadiology</v>
      </c>
      <c r="L869" s="70"/>
      <c r="M869" s="70"/>
      <c r="N869" s="70">
        <f>VLOOKUP(SpaceTypesTable[[#This Row],[LookupColumn]],InteriorLightingTable[],5,FALSE)</f>
        <v>0.36000000000000004</v>
      </c>
      <c r="O869" s="70"/>
      <c r="P869" s="70"/>
      <c r="Q869" s="70">
        <v>0</v>
      </c>
      <c r="R869" s="70">
        <v>0.7</v>
      </c>
      <c r="S869" s="70">
        <v>0.2</v>
      </c>
      <c r="T869" s="70" t="s">
        <v>1946</v>
      </c>
      <c r="U869" t="s">
        <v>943</v>
      </c>
      <c r="V869" s="70" t="s">
        <v>768</v>
      </c>
      <c r="W869" s="70" t="s">
        <v>942</v>
      </c>
      <c r="X869" s="70" t="str">
        <f>SpaceTypesTable[[#This Row],[Ventilation Standard]]&amp;SpaceTypesTable[[#This Row],[Ventilation Primary Space Type]]&amp;SpaceTypesTable[[#This Row],[Ventilation Secondary Space Type]]</f>
        <v>GGHC v2.2Health CareX-ray, Diagnostic and Treatment</v>
      </c>
      <c r="Y869" s="70">
        <f>VLOOKUP(SpaceTypesTable[[#This Row],[Lookup]],VentilationStandardsTable[],6,FALSE)</f>
        <v>0.3</v>
      </c>
      <c r="Z869" s="70">
        <f>VLOOKUP(SpaceTypesTable[[#This Row],[Lookup]],VentilationStandardsTable[],5,FALSE)</f>
        <v>0</v>
      </c>
      <c r="AA869" s="70">
        <f>VLOOKUP(SpaceTypesTable[[#This Row],[Lookup]],VentilationStandardsTable[],7,FALSE)</f>
        <v>0</v>
      </c>
      <c r="AB869" s="70">
        <v>18.579999999999998</v>
      </c>
      <c r="AC869" s="70" t="s">
        <v>1981</v>
      </c>
      <c r="AD869" s="70" t="s">
        <v>1988</v>
      </c>
      <c r="AE869" s="70">
        <v>4.4600000000000001E-2</v>
      </c>
      <c r="AF869" s="70" t="s">
        <v>2006</v>
      </c>
      <c r="AG869" s="70"/>
      <c r="AH869" s="70" t="s">
        <v>997</v>
      </c>
      <c r="AI869" s="70" t="s">
        <v>997</v>
      </c>
      <c r="AJ869" s="70" t="s">
        <v>997</v>
      </c>
      <c r="AK869" s="70"/>
      <c r="AL869" s="70">
        <v>0.95</v>
      </c>
      <c r="AM869" s="70">
        <v>0</v>
      </c>
      <c r="AN869" s="70">
        <v>0.5</v>
      </c>
      <c r="AO869" s="70">
        <v>0</v>
      </c>
      <c r="AP869" s="70" t="s">
        <v>1925</v>
      </c>
      <c r="AQ869" s="70" t="s">
        <v>2031</v>
      </c>
      <c r="AR869" s="70" t="s">
        <v>2045</v>
      </c>
      <c r="AS869" s="70">
        <v>1</v>
      </c>
      <c r="AT869" s="70">
        <v>900</v>
      </c>
      <c r="AU869" s="70">
        <f>IF(SpaceTypesTable[[#This Row],[Peak Flow Rate (gal/h)]]=0,"",SpaceTypesTable[[#This Row],[Peak Flow Rate (gal/h)]]/SpaceTypesTable[[#This Row],[area (ft^2)]])</f>
        <v>1.1111111111111111E-3</v>
      </c>
      <c r="AV869" s="70">
        <v>43.3</v>
      </c>
      <c r="AW869" s="70">
        <v>0.2</v>
      </c>
      <c r="AX869" s="70">
        <v>0.05</v>
      </c>
      <c r="AY869" s="70" t="s">
        <v>2121</v>
      </c>
      <c r="AZ869" s="70"/>
      <c r="BA869" s="70"/>
      <c r="BB869" s="70"/>
      <c r="BC869" s="70"/>
      <c r="BD869" s="70"/>
      <c r="BE869" s="70" t="str">
        <f t="shared" si="77"/>
        <v/>
      </c>
      <c r="BF869" s="70"/>
    </row>
    <row r="870" spans="1:58">
      <c r="A870" t="s">
        <v>101</v>
      </c>
      <c r="B870">
        <v>392</v>
      </c>
      <c r="C870" t="s">
        <v>2143</v>
      </c>
      <c r="D870" s="70" t="s">
        <v>790</v>
      </c>
      <c r="E870" s="70" t="s">
        <v>793</v>
      </c>
      <c r="F870" s="70" t="s">
        <v>811</v>
      </c>
      <c r="G870" s="70" t="s">
        <v>1028</v>
      </c>
      <c r="H870" s="70"/>
      <c r="I870" s="70"/>
      <c r="J870" s="70"/>
      <c r="K870" s="70" t="str">
        <f>SpaceTypesTable[[#This Row],[Lighting Standard]]&amp;SpaceTypesTable[[#This Row],[Lighting Primary Space Type]]&amp;SpaceTypesTable[[#This Row],[Lighting Secondary Space Type]]</f>
        <v/>
      </c>
      <c r="L870" s="70"/>
      <c r="M870" s="70"/>
      <c r="N870" s="70">
        <v>2.1</v>
      </c>
      <c r="O870" s="70"/>
      <c r="P870" s="70"/>
      <c r="Q870" s="70">
        <v>0</v>
      </c>
      <c r="R870" s="70">
        <v>0.7</v>
      </c>
      <c r="S870" s="70">
        <v>0.2</v>
      </c>
      <c r="T870" s="70" t="s">
        <v>1946</v>
      </c>
      <c r="U870" t="s">
        <v>943</v>
      </c>
      <c r="V870" s="70" t="s">
        <v>768</v>
      </c>
      <c r="W870" s="70" t="s">
        <v>942</v>
      </c>
      <c r="X870" s="70" t="str">
        <f>SpaceTypesTable[[#This Row],[Ventilation Standard]]&amp;SpaceTypesTable[[#This Row],[Ventilation Primary Space Type]]&amp;SpaceTypesTable[[#This Row],[Ventilation Secondary Space Type]]</f>
        <v>GGHC v2.2Health CareX-ray, Diagnostic and Treatment</v>
      </c>
      <c r="Y870" s="70">
        <f>VLOOKUP(SpaceTypesTable[[#This Row],[Lookup]],VentilationStandardsTable[],6,FALSE)</f>
        <v>0.3</v>
      </c>
      <c r="Z870" s="70">
        <f>VLOOKUP(SpaceTypesTable[[#This Row],[Lookup]],VentilationStandardsTable[],5,FALSE)</f>
        <v>0</v>
      </c>
      <c r="AA870" s="70">
        <f>VLOOKUP(SpaceTypesTable[[#This Row],[Lookup]],VentilationStandardsTable[],7,FALSE)</f>
        <v>0</v>
      </c>
      <c r="AB870" s="70">
        <v>18.579999999999998</v>
      </c>
      <c r="AC870" s="70" t="s">
        <v>1981</v>
      </c>
      <c r="AD870" s="70" t="s">
        <v>1988</v>
      </c>
      <c r="AE870" s="70">
        <v>0.22320000000000001</v>
      </c>
      <c r="AF870" s="70" t="s">
        <v>2006</v>
      </c>
      <c r="AG870" s="70"/>
      <c r="AH870" s="70" t="s">
        <v>997</v>
      </c>
      <c r="AI870" s="70" t="s">
        <v>997</v>
      </c>
      <c r="AJ870" s="70" t="s">
        <v>997</v>
      </c>
      <c r="AK870" s="70"/>
      <c r="AL870" s="70">
        <v>1.3</v>
      </c>
      <c r="AM870" s="70">
        <v>0</v>
      </c>
      <c r="AN870" s="70">
        <v>0.5</v>
      </c>
      <c r="AO870" s="70">
        <v>0</v>
      </c>
      <c r="AP870" s="70" t="s">
        <v>1925</v>
      </c>
      <c r="AQ870" s="70" t="s">
        <v>2031</v>
      </c>
      <c r="AR870" s="70" t="s">
        <v>2045</v>
      </c>
      <c r="AS870" s="70">
        <v>1</v>
      </c>
      <c r="AT870" s="70">
        <v>900</v>
      </c>
      <c r="AU870" s="70">
        <f>IF(SpaceTypesTable[[#This Row],[Peak Flow Rate (gal/h)]]=0,"",SpaceTypesTable[[#This Row],[Peak Flow Rate (gal/h)]]/SpaceTypesTable[[#This Row],[area (ft^2)]])</f>
        <v>1.1111111111111111E-3</v>
      </c>
      <c r="AV870" s="70">
        <v>43.3</v>
      </c>
      <c r="AW870" s="70">
        <v>0.2</v>
      </c>
      <c r="AX870" s="70">
        <v>0.05</v>
      </c>
      <c r="AY870" s="70" t="s">
        <v>2121</v>
      </c>
      <c r="AZ870" s="70"/>
      <c r="BA870" s="70"/>
      <c r="BB870" s="70"/>
      <c r="BC870" s="70"/>
      <c r="BD870" s="70"/>
      <c r="BE870" s="70" t="str">
        <f t="shared" si="77"/>
        <v/>
      </c>
      <c r="BF870" s="70"/>
    </row>
    <row r="871" spans="1:58">
      <c r="C871" t="s">
        <v>2147</v>
      </c>
      <c r="D871" s="70" t="s">
        <v>790</v>
      </c>
      <c r="E871" s="70" t="s">
        <v>793</v>
      </c>
      <c r="F871" s="70" t="s">
        <v>811</v>
      </c>
      <c r="G871" s="70" t="s">
        <v>1028</v>
      </c>
      <c r="H871" s="70" t="s">
        <v>746</v>
      </c>
      <c r="I871" s="70" t="s">
        <v>767</v>
      </c>
      <c r="J871" s="70" t="s">
        <v>779</v>
      </c>
      <c r="K871" s="70" t="str">
        <f>SpaceTypesTable[[#This Row],[Lighting Standard]]&amp;SpaceTypesTable[[#This Row],[Lighting Primary Space Type]]&amp;SpaceTypesTable[[#This Row],[Lighting Secondary Space Type]]</f>
        <v>ASHRAE 90.1-2007HospitalRadiology</v>
      </c>
      <c r="L871" s="70"/>
      <c r="M871" s="70"/>
      <c r="N871" s="70">
        <f>VLOOKUP(SpaceTypesTable[[#This Row],[LookupColumn]],InteriorLightingTable[],5,FALSE)</f>
        <v>0.4</v>
      </c>
      <c r="O871" s="70"/>
      <c r="P871" s="70"/>
      <c r="Q871" s="70">
        <v>0</v>
      </c>
      <c r="R871" s="70">
        <v>0.7</v>
      </c>
      <c r="S871" s="70">
        <v>0.2</v>
      </c>
      <c r="T871" s="70" t="s">
        <v>1946</v>
      </c>
      <c r="U871" t="s">
        <v>943</v>
      </c>
      <c r="V871" s="70" t="s">
        <v>768</v>
      </c>
      <c r="W871" s="70" t="s">
        <v>942</v>
      </c>
      <c r="X871" s="70" t="str">
        <f>SpaceTypesTable[[#This Row],[Ventilation Standard]]&amp;SpaceTypesTable[[#This Row],[Ventilation Primary Space Type]]&amp;SpaceTypesTable[[#This Row],[Ventilation Secondary Space Type]]</f>
        <v>GGHC v2.2Health CareX-ray, Diagnostic and Treatment</v>
      </c>
      <c r="Y871" s="70">
        <f>VLOOKUP(SpaceTypesTable[[#This Row],[Lookup]],VentilationStandardsTable[],6,FALSE)</f>
        <v>0.3</v>
      </c>
      <c r="Z871" s="70">
        <f>VLOOKUP(SpaceTypesTable[[#This Row],[Lookup]],VentilationStandardsTable[],5,FALSE)</f>
        <v>0</v>
      </c>
      <c r="AA871" s="70">
        <f>VLOOKUP(SpaceTypesTable[[#This Row],[Lookup]],VentilationStandardsTable[],7,FALSE)</f>
        <v>0</v>
      </c>
      <c r="AB871" s="70">
        <v>18.579999999999998</v>
      </c>
      <c r="AC871" s="70" t="s">
        <v>1981</v>
      </c>
      <c r="AD871" s="70" t="s">
        <v>1988</v>
      </c>
      <c r="AE871" s="70">
        <v>4.4600000000000001E-2</v>
      </c>
      <c r="AF871" s="70" t="s">
        <v>2006</v>
      </c>
      <c r="AG871" s="70"/>
      <c r="AH871" s="70" t="s">
        <v>997</v>
      </c>
      <c r="AI871" s="70" t="s">
        <v>997</v>
      </c>
      <c r="AJ871" s="70" t="s">
        <v>997</v>
      </c>
      <c r="AK871" s="70"/>
      <c r="AL871" s="70">
        <v>0.95</v>
      </c>
      <c r="AM871" s="70">
        <v>0</v>
      </c>
      <c r="AN871" s="70">
        <v>0.5</v>
      </c>
      <c r="AO871" s="70">
        <v>0</v>
      </c>
      <c r="AP871" s="70" t="s">
        <v>1925</v>
      </c>
      <c r="AQ871" s="70" t="s">
        <v>2031</v>
      </c>
      <c r="AR871" s="70" t="s">
        <v>2045</v>
      </c>
      <c r="AS871" s="70">
        <v>1</v>
      </c>
      <c r="AT871" s="70">
        <v>900</v>
      </c>
      <c r="AU871" s="70">
        <f>IF(SpaceTypesTable[[#This Row],[Peak Flow Rate (gal/h)]]=0,"",SpaceTypesTable[[#This Row],[Peak Flow Rate (gal/h)]]/SpaceTypesTable[[#This Row],[area (ft^2)]])</f>
        <v>1.1111111111111111E-3</v>
      </c>
      <c r="AV871" s="70">
        <v>43.3</v>
      </c>
      <c r="AW871" s="70">
        <v>0.2</v>
      </c>
      <c r="AX871" s="70">
        <v>0.05</v>
      </c>
      <c r="AY871" s="70" t="s">
        <v>2121</v>
      </c>
      <c r="AZ871" s="70"/>
      <c r="BA871" s="70"/>
      <c r="BB871" s="70"/>
      <c r="BC871" s="70"/>
      <c r="BD871" s="70"/>
      <c r="BE871" s="70" t="str">
        <f t="shared" si="77"/>
        <v/>
      </c>
      <c r="BF871" s="70"/>
    </row>
    <row r="872" spans="1:58">
      <c r="C872" t="s">
        <v>2213</v>
      </c>
      <c r="D872" s="70" t="s">
        <v>790</v>
      </c>
      <c r="E872" s="70" t="s">
        <v>793</v>
      </c>
      <c r="F872" s="70" t="s">
        <v>811</v>
      </c>
      <c r="G872" s="70" t="s">
        <v>1028</v>
      </c>
      <c r="H872" s="70" t="s">
        <v>2195</v>
      </c>
      <c r="I872" s="70" t="s">
        <v>767</v>
      </c>
      <c r="J872" s="70" t="s">
        <v>2429</v>
      </c>
      <c r="K872" s="70" t="str">
        <f>SpaceTypesTable[[#This Row],[Lighting Standard]]&amp;SpaceTypesTable[[#This Row],[Lighting Primary Space Type]]&amp;SpaceTypesTable[[#This Row],[Lighting Secondary Space Type]]</f>
        <v>ASHRAE 90.1-2010HospitalRadiology/Imaging</v>
      </c>
      <c r="L872" s="70"/>
      <c r="M872" s="70"/>
      <c r="N872" s="70">
        <f>VLOOKUP(SpaceTypesTable[[#This Row],[LookupColumn]],InteriorLightingTable[],5,FALSE)</f>
        <v>1.32</v>
      </c>
      <c r="O872" s="70"/>
      <c r="P872" s="70"/>
      <c r="Q872" s="70">
        <v>0</v>
      </c>
      <c r="R872" s="70">
        <v>0.7</v>
      </c>
      <c r="S872" s="70">
        <v>0.2</v>
      </c>
      <c r="T872" s="70" t="s">
        <v>1946</v>
      </c>
      <c r="U872" t="s">
        <v>943</v>
      </c>
      <c r="V872" s="70" t="s">
        <v>768</v>
      </c>
      <c r="W872" s="70" t="s">
        <v>942</v>
      </c>
      <c r="X872" s="70" t="str">
        <f>SpaceTypesTable[[#This Row],[Ventilation Standard]]&amp;SpaceTypesTable[[#This Row],[Ventilation Primary Space Type]]&amp;SpaceTypesTable[[#This Row],[Ventilation Secondary Space Type]]</f>
        <v>GGHC v2.2Health CareX-ray, Diagnostic and Treatment</v>
      </c>
      <c r="Y872" s="70">
        <f>VLOOKUP(SpaceTypesTable[[#This Row],[Lookup]],VentilationStandardsTable[],6,FALSE)</f>
        <v>0.3</v>
      </c>
      <c r="Z872" s="70">
        <f>VLOOKUP(SpaceTypesTable[[#This Row],[Lookup]],VentilationStandardsTable[],5,FALSE)</f>
        <v>0</v>
      </c>
      <c r="AA872" s="70">
        <f>VLOOKUP(SpaceTypesTable[[#This Row],[Lookup]],VentilationStandardsTable[],7,FALSE)</f>
        <v>0</v>
      </c>
      <c r="AB872" s="70">
        <v>18.579999999999998</v>
      </c>
      <c r="AC872" s="70" t="s">
        <v>1981</v>
      </c>
      <c r="AD872" s="70" t="s">
        <v>1988</v>
      </c>
      <c r="AE872" s="70">
        <v>4.4600000000000001E-2</v>
      </c>
      <c r="AF872" s="70" t="s">
        <v>2006</v>
      </c>
      <c r="AG872" s="70"/>
      <c r="AH872" s="70" t="s">
        <v>997</v>
      </c>
      <c r="AI872" s="70" t="s">
        <v>997</v>
      </c>
      <c r="AJ872" s="70" t="s">
        <v>997</v>
      </c>
      <c r="AK872" s="70"/>
      <c r="AL872" s="70">
        <v>0.95</v>
      </c>
      <c r="AM872" s="70">
        <v>0</v>
      </c>
      <c r="AN872" s="70">
        <v>0.5</v>
      </c>
      <c r="AO872" s="70">
        <v>0</v>
      </c>
      <c r="AP872" s="70" t="s">
        <v>1925</v>
      </c>
      <c r="AQ872" s="70" t="s">
        <v>2031</v>
      </c>
      <c r="AR872" s="70" t="s">
        <v>2045</v>
      </c>
      <c r="AS872" s="70">
        <v>1</v>
      </c>
      <c r="AT872" s="70">
        <v>900</v>
      </c>
      <c r="AU872" s="70">
        <v>1.1111111111111111E-3</v>
      </c>
      <c r="AV872" s="70">
        <v>43.3</v>
      </c>
      <c r="AW872" s="70">
        <v>0.2</v>
      </c>
      <c r="AX872" s="70">
        <v>0.05</v>
      </c>
      <c r="AY872" s="70" t="s">
        <v>2121</v>
      </c>
      <c r="AZ872" s="70"/>
      <c r="BA872" s="70"/>
      <c r="BB872" s="70"/>
      <c r="BC872" s="70"/>
      <c r="BD872" s="70"/>
      <c r="BE872" s="70" t="s">
        <v>997</v>
      </c>
      <c r="BF872" s="70"/>
    </row>
    <row r="873" spans="1:58" s="70" customFormat="1">
      <c r="C873" s="46" t="s">
        <v>2213</v>
      </c>
      <c r="D873" s="70" t="s">
        <v>790</v>
      </c>
      <c r="E873" s="70" t="s">
        <v>750</v>
      </c>
      <c r="F873" s="70" t="s">
        <v>1053</v>
      </c>
      <c r="G873" s="70" t="s">
        <v>1032</v>
      </c>
      <c r="H873" s="70" t="s">
        <v>2195</v>
      </c>
      <c r="I873" s="70" t="s">
        <v>749</v>
      </c>
      <c r="J873" s="70" t="s">
        <v>750</v>
      </c>
      <c r="K873" s="70" t="str">
        <f>SpaceTypesTable[[#This Row],[Lighting Standard]]&amp;SpaceTypesTable[[#This Row],[Lighting Primary Space Type]]&amp;SpaceTypesTable[[#This Row],[Lighting Secondary Space Type]]</f>
        <v>ASHRAE 90.1-2010Whole BuildingOffice</v>
      </c>
      <c r="N873" s="70">
        <f>VLOOKUP(SpaceTypesTable[[#This Row],[LookupColumn]],InteriorLightingTable[],5,FALSE)</f>
        <v>0.9</v>
      </c>
      <c r="Q873" s="70">
        <v>0</v>
      </c>
      <c r="R873" s="70">
        <v>0.7</v>
      </c>
      <c r="S873" s="70">
        <v>0.2</v>
      </c>
      <c r="T873" s="70" t="s">
        <v>1046</v>
      </c>
      <c r="U873" s="70" t="s">
        <v>638</v>
      </c>
      <c r="V873" s="70" t="s">
        <v>1863</v>
      </c>
      <c r="W873" s="70" t="s">
        <v>566</v>
      </c>
      <c r="X873" s="70" t="str">
        <f>SpaceTypesTable[[#This Row],[Ventilation Standard]]&amp;SpaceTypesTable[[#This Row],[Ventilation Primary Space Type]]&amp;SpaceTypesTable[[#This Row],[Ventilation Secondary Space Type]]</f>
        <v>ASHRAE 62.1-2007Office BuildingsOffice space</v>
      </c>
      <c r="Y873" s="70">
        <f>VLOOKUP(SpaceTypesTable[[#This Row],[Lookup]],VentilationStandardsTable[],6,FALSE)</f>
        <v>0.06</v>
      </c>
      <c r="Z873" s="70">
        <f>VLOOKUP(SpaceTypesTable[[#This Row],[Lookup]],VentilationStandardsTable[],5,FALSE)</f>
        <v>5</v>
      </c>
      <c r="AA873" s="70">
        <f>VLOOKUP(SpaceTypesTable[[#This Row],[Lookup]],VentilationStandardsTable[],7,FALSE)</f>
        <v>0</v>
      </c>
      <c r="AB873" s="70">
        <v>5</v>
      </c>
      <c r="AC873" s="70" t="s">
        <v>1982</v>
      </c>
      <c r="AD873" s="70" t="s">
        <v>1987</v>
      </c>
      <c r="AE873" s="70">
        <v>0.112</v>
      </c>
      <c r="AF873" s="70" t="s">
        <v>2005</v>
      </c>
      <c r="AH873" s="70" t="s">
        <v>997</v>
      </c>
      <c r="AI873" s="70" t="s">
        <v>997</v>
      </c>
      <c r="AJ873" s="70" t="s">
        <v>997</v>
      </c>
      <c r="AL873" s="70">
        <v>0.63</v>
      </c>
      <c r="AM873" s="70">
        <v>0</v>
      </c>
      <c r="AN873" s="70">
        <v>0.5</v>
      </c>
      <c r="AO873" s="70">
        <v>0</v>
      </c>
      <c r="AP873" s="70" t="s">
        <v>2063</v>
      </c>
      <c r="AQ873" s="70" t="s">
        <v>2030</v>
      </c>
      <c r="AR873" s="70" t="s">
        <v>2044</v>
      </c>
      <c r="AS873" s="70">
        <v>3</v>
      </c>
      <c r="AT873" s="70">
        <v>5502</v>
      </c>
      <c r="AU873" s="70">
        <f>IF(SpaceTypesTable[[#This Row],[Peak Flow Rate (gal/h)]]=0,"",SpaceTypesTable[[#This Row],[Peak Flow Rate (gal/h)]]/SpaceTypesTable[[#This Row],[area (ft^2)]])</f>
        <v>5.4525627044711017E-4</v>
      </c>
      <c r="AV873" s="70">
        <v>43.3</v>
      </c>
      <c r="AW873" s="70">
        <v>0.2</v>
      </c>
      <c r="AX873" s="70">
        <v>0.05</v>
      </c>
      <c r="AY873" s="70" t="s">
        <v>2120</v>
      </c>
    </row>
  </sheetData>
  <dataValidations count="8">
    <dataValidation type="list" allowBlank="1" showInputMessage="1" showErrorMessage="1" sqref="J6:J768 J770:J873">
      <formula1>INDIRECT("InteriorLightingTable[Secondary Space Type]")</formula1>
    </dataValidation>
    <dataValidation type="list" allowBlank="1" showInputMessage="1" showErrorMessage="1" sqref="V6:V10 V12:V16 V18:V22 V24:V28 V30:V76 V78:V82 V84:V88 V90:V94 V96:V100 V102:V112 V114:V124 V126:V130 V132:V136 V138:V142 V144:V148 V150:V154 V156:V160 V162:V166 V168:V172 V174:V178 V180:V184 V186:V190 V192:V196 V204:V208 V210:V214 V198:V202 V216:V220 V222:V226 V228:V232 V516:V520 V522:V526 V528:V532 V534:V538 V234:V238 V240:V244 V246:V250 V252:V256 V258:V262 V264:V268 V270:V274 V276:V280 V282:V286 V288:V322 V324:V334 V336:V340 V342:V358 V360:V364 V366:V376 V378:V388 V390:V394 V396:V412 V414:V418 V420:V436 V438:V460 V462:V466 V468:V478 V486:V490 V492:V496 V498:V502 V504:V508 V480:V484 V510:V514 V540:V544 V546:V550 V552:V556 V558:V562 V564:V568 V570:V574 V576:V580 V582:V586 V588:V592 V594:V598 V600:V604 V606:V610 V612:V616 V618:V622 V624:V628 V630:V634 V636:V640 V642:V646 V648:V652 V654:V658 V660:V664 V666:V670 V672:V676 V678:V682 V684:V688 V690:V694 V696:V700 V702:V706 V708:V717 V719:V723 V725:V729 V731:V735 V737:V741 V743:V747 V749:V753 V866:V873 V755 V757:V768 V770:V774 V776:V778 V780:V784 V789:V817 V819:V822 V824:V834 V836:V838 V840:V844 V846:V850 V787 V858:V861 V863:V864 V852:V854">
      <formula1>INDIRECT("VentilationStandardsTable[Primary Space Type]")</formula1>
    </dataValidation>
    <dataValidation type="list" allowBlank="1" showInputMessage="1" showErrorMessage="1" sqref="W6:W10 W12:W16 W18:W22 W24:W28 W30:W76 W78:W82 W84:W88 W90:W94 W96:W100 W102:W112 W114:W124 W126:W130 W132:W136 W138:W142 W144:W148 W150:W154 W156:W160 W162:W166 W168:W172 W174:W178 W180:W184 W186:W190 W192:W196 W204:W208 W210:W214 W198:W202 W216:W220 W222:W226 W228:W232 W516:W520 W522:W526 W528:W532 W534:W538 W234:W238 W240:W244 W246:W250 W252:W256 W258:W262 W264:W268 W270:W274 W276:W280 W282:W286 W288:W322 W324:W334 W336:W340 W342:W358 W360:W364 W366:W376 W378:W388 W390:W394 W396:W412 W414:W418 W420:W436 W438:W460 W462:W466 W468:W478 W486:W490 W492:W496 W498:W502 W504:W508 W480:W484 W510:W514 W540:W544 W546:W550 W552:W556 W558:W562 W564:W568 W570:W574 W576:W580 W582:W586 W588:W592 W594:W598 W600:W604 W606:W610 W612:W616 W618:W622 W624:W628 W630:W634 W636:W640 W642:W646 W648:W652 W654:W658 W660:W664 W666:W670 W672:W676 W678:W682 W684:W688 W690:W694 W696:W700 W702:W706 W708:W717 W719:W723 W725:W729 W731:W735 W737:W741 W743:W747 W749:W753 W866:W873 W755 W757:W768 W770:W774 W776:W778 W780:W784 W789:W817 W819:W822 W824:W834 W836:W838 W840:W844 W846:W850 W787 W858:W861 W863:W864 W852:W854">
      <formula1>INDIRECT("VentilationStandardsTable[Secondary Space Type]")</formula1>
    </dataValidation>
    <dataValidation type="list" allowBlank="1" showInputMessage="1" showErrorMessage="1" sqref="U6:U873">
      <formula1>INDIRECT("VentilationStandardsLookup[Name]")</formula1>
    </dataValidation>
    <dataValidation type="list" allowBlank="1" showInputMessage="1" showErrorMessage="1" sqref="H6:H873">
      <formula1>INDIRECT("LightingStandardsLookup[Name]")</formula1>
    </dataValidation>
    <dataValidation type="list" allowBlank="1" showInputMessage="1" showErrorMessage="1" sqref="I6:I873">
      <formula1>INDIRECT("InteriorLightingTable[Primary Space Type]")</formula1>
    </dataValidation>
    <dataValidation type="list" allowBlank="1" showInputMessage="1" showErrorMessage="1" sqref="E6:E873">
      <formula1>INDIRECT("BuildingTypeLookup[Name]")</formula1>
    </dataValidation>
    <dataValidation type="list" allowBlank="1" showInputMessage="1" showErrorMessage="1" sqref="F6:F873">
      <formula1>INDIRECT("SpaceTypeLookup[Name]")</formula1>
    </dataValidation>
  </dataValidations>
  <pageMargins left="0.7" right="0.7" top="0.75" bottom="0.75" header="0.3" footer="0.3"/>
  <pageSetup paperSize="17" scale="77" orientation="landscape"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99"/>
  <sheetViews>
    <sheetView workbookViewId="0">
      <pane ySplit="3" topLeftCell="A4" activePane="bottomLeft" state="frozen"/>
      <selection pane="bottomLeft" activeCell="C190" sqref="C190:F193"/>
    </sheetView>
  </sheetViews>
  <sheetFormatPr defaultRowHeight="15"/>
  <cols>
    <col min="1" max="1" width="17.5703125" customWidth="1"/>
    <col min="2" max="2" width="28.140625" style="2" customWidth="1"/>
    <col min="3" max="3" width="41.7109375" style="1" customWidth="1"/>
    <col min="4" max="4" width="27.5703125" style="2" customWidth="1"/>
    <col min="5" max="5" width="21" style="2" customWidth="1"/>
    <col min="6" max="6" width="13.42578125" style="2" customWidth="1"/>
    <col min="7" max="7" width="13.85546875" style="2" customWidth="1"/>
    <col min="8" max="8" width="168.85546875" bestFit="1" customWidth="1"/>
    <col min="9" max="16" width="11.28515625" customWidth="1"/>
    <col min="17" max="106" width="12.28515625" customWidth="1"/>
    <col min="107" max="1006" width="13.28515625" customWidth="1"/>
    <col min="1007" max="10006" width="14.28515625" customWidth="1"/>
    <col min="10007" max="16384" width="15.28515625" customWidth="1"/>
  </cols>
  <sheetData>
    <row r="1" spans="1:8">
      <c r="A1" t="s">
        <v>1906</v>
      </c>
    </row>
    <row r="2" spans="1:8">
      <c r="E2" s="2" t="s">
        <v>747</v>
      </c>
      <c r="F2" s="2" t="s">
        <v>747</v>
      </c>
      <c r="G2" s="2" t="s">
        <v>747</v>
      </c>
    </row>
    <row r="3" spans="1:8">
      <c r="A3" t="s">
        <v>892</v>
      </c>
      <c r="B3" s="2" t="s">
        <v>3</v>
      </c>
      <c r="C3" t="s">
        <v>538</v>
      </c>
      <c r="D3" t="s">
        <v>539</v>
      </c>
      <c r="E3" t="s">
        <v>640</v>
      </c>
      <c r="F3" t="s">
        <v>891</v>
      </c>
      <c r="G3" t="s">
        <v>8</v>
      </c>
      <c r="H3" t="s">
        <v>641</v>
      </c>
    </row>
    <row r="4" spans="1:8" ht="15" customHeight="1">
      <c r="A4" s="15" t="str">
        <f>TRIM(VentilationStandardsTable[[#This Row],[Ventilation Standard]])&amp;TRIM(VentilationStandardsTable[[#This Row],[Primary Space Type]])&amp;TRIM(VentilationStandardsTable[[#This Row],[Secondary Space Type]])</f>
        <v>AIA 2001AncillaryX-Ray (Surgical/Critical Care and Catheterization)</v>
      </c>
      <c r="B4" s="27" t="s">
        <v>947</v>
      </c>
      <c r="C4" s="29" t="s">
        <v>964</v>
      </c>
      <c r="D4" s="1" t="s">
        <v>965</v>
      </c>
      <c r="G4" s="28">
        <v>3</v>
      </c>
    </row>
    <row r="5" spans="1:8" ht="15" customHeight="1">
      <c r="A5" s="15" t="str">
        <f>TRIM(VentilationStandardsTable[[#This Row],[Ventilation Standard]])&amp;TRIM(VentilationStandardsTable[[#This Row],[Primary Space Type]])&amp;TRIM(VentilationStandardsTable[[#This Row],[Secondary Space Type]])</f>
        <v>ASHRAE 62.1-1999Correctional FacilitiesCell</v>
      </c>
      <c r="B5" s="2" t="s">
        <v>636</v>
      </c>
      <c r="C5" t="s">
        <v>633</v>
      </c>
      <c r="D5" t="s">
        <v>1864</v>
      </c>
      <c r="E5">
        <v>20</v>
      </c>
      <c r="F5">
        <v>0</v>
      </c>
      <c r="G5"/>
    </row>
    <row r="6" spans="1:8" ht="15" customHeight="1">
      <c r="A6" s="15" t="str">
        <f>TRIM(VentilationStandardsTable[[#This Row],[Ventilation Standard]])&amp;TRIM(VentilationStandardsTable[[#This Row],[Primary Space Type]])&amp;TRIM(VentilationStandardsTable[[#This Row],[Secondary Space Type]])</f>
        <v>ASHRAE 62.1-1999Correctional FacilitiesDining halls</v>
      </c>
      <c r="B6" s="2" t="s">
        <v>636</v>
      </c>
      <c r="C6" t="s">
        <v>633</v>
      </c>
      <c r="D6" t="s">
        <v>634</v>
      </c>
      <c r="E6">
        <v>15</v>
      </c>
      <c r="F6">
        <v>0</v>
      </c>
      <c r="G6"/>
    </row>
    <row r="7" spans="1:8" ht="15" customHeight="1">
      <c r="A7" s="15" t="str">
        <f>TRIM(VentilationStandardsTable[[#This Row],[Ventilation Standard]])&amp;TRIM(VentilationStandardsTable[[#This Row],[Primary Space Type]])&amp;TRIM(VentilationStandardsTable[[#This Row],[Secondary Space Type]])</f>
        <v>ASHRAE 62.1-1999Correctional FacilitiesGuard stations</v>
      </c>
      <c r="B7" s="2" t="s">
        <v>636</v>
      </c>
      <c r="C7" t="s">
        <v>633</v>
      </c>
      <c r="D7" t="s">
        <v>635</v>
      </c>
      <c r="E7">
        <v>15</v>
      </c>
      <c r="F7">
        <v>0</v>
      </c>
      <c r="G7"/>
    </row>
    <row r="8" spans="1:8" ht="15" customHeight="1">
      <c r="A8" s="15" t="str">
        <f>TRIM(VentilationStandardsTable[[#This Row],[Ventilation Standard]])&amp;TRIM(VentilationStandardsTable[[#This Row],[Primary Space Type]])&amp;TRIM(VentilationStandardsTable[[#This Row],[Secondary Space Type]])</f>
        <v>ASHRAE 62.1-2004Correctional FacilitiesDay room</v>
      </c>
      <c r="B8" s="2" t="s">
        <v>637</v>
      </c>
      <c r="C8" t="s">
        <v>633</v>
      </c>
      <c r="D8" t="s">
        <v>1865</v>
      </c>
      <c r="E8">
        <v>5</v>
      </c>
      <c r="F8">
        <v>0.06</v>
      </c>
      <c r="G8"/>
    </row>
    <row r="9" spans="1:8" ht="15" customHeight="1">
      <c r="A9" s="15" t="str">
        <f>TRIM(VentilationStandardsTable[[#This Row],[Ventilation Standard]])&amp;TRIM(VentilationStandardsTable[[#This Row],[Primary Space Type]])&amp;TRIM(VentilationStandardsTable[[#This Row],[Secondary Space Type]])</f>
        <v>ASHRAE 62.1-2004Correctional FacilitiesGuard stations</v>
      </c>
      <c r="B9" s="2" t="s">
        <v>637</v>
      </c>
      <c r="C9" t="s">
        <v>633</v>
      </c>
      <c r="D9" t="s">
        <v>635</v>
      </c>
      <c r="E9">
        <v>5</v>
      </c>
      <c r="F9">
        <v>0.06</v>
      </c>
      <c r="G9"/>
    </row>
    <row r="10" spans="1:8" ht="15" customHeight="1">
      <c r="A10" s="15" t="str">
        <f>TRIM(VentilationStandardsTable[[#This Row],[Ventilation Standard]])&amp;TRIM(VentilationStandardsTable[[#This Row],[Primary Space Type]])&amp;TRIM(VentilationStandardsTable[[#This Row],[Secondary Space Type]])</f>
        <v>ASHRAE 62.1-2004Correctional FacilitiesBooking/waiting</v>
      </c>
      <c r="B10" s="2" t="s">
        <v>637</v>
      </c>
      <c r="C10" t="s">
        <v>633</v>
      </c>
      <c r="D10" t="s">
        <v>1866</v>
      </c>
      <c r="E10">
        <v>7.5</v>
      </c>
      <c r="F10">
        <v>0.06</v>
      </c>
      <c r="G10"/>
    </row>
    <row r="11" spans="1:8" ht="15" customHeight="1">
      <c r="A11" s="15" t="str">
        <f>TRIM(VentilationStandardsTable[[#This Row],[Ventilation Standard]])&amp;TRIM(VentilationStandardsTable[[#This Row],[Primary Space Type]])&amp;TRIM(VentilationStandardsTable[[#This Row],[Secondary Space Type]])</f>
        <v>ASHRAE 62.1-2007Correctional FacilitiesDay room</v>
      </c>
      <c r="B11" s="2" t="s">
        <v>638</v>
      </c>
      <c r="C11" t="s">
        <v>633</v>
      </c>
      <c r="D11" t="s">
        <v>1865</v>
      </c>
      <c r="E11">
        <v>5</v>
      </c>
      <c r="F11">
        <v>0.06</v>
      </c>
      <c r="G11"/>
    </row>
    <row r="12" spans="1:8" ht="15" customHeight="1">
      <c r="A12" s="15" t="str">
        <f>TRIM(VentilationStandardsTable[[#This Row],[Ventilation Standard]])&amp;TRIM(VentilationStandardsTable[[#This Row],[Primary Space Type]])&amp;TRIM(VentilationStandardsTable[[#This Row],[Secondary Space Type]])</f>
        <v>ASHRAE 62.1-2007Correctional FacilitiesGuard stations</v>
      </c>
      <c r="B12" s="2" t="s">
        <v>638</v>
      </c>
      <c r="C12" t="s">
        <v>633</v>
      </c>
      <c r="D12" t="s">
        <v>635</v>
      </c>
      <c r="E12">
        <v>5</v>
      </c>
      <c r="F12">
        <v>0.06</v>
      </c>
      <c r="G12"/>
    </row>
    <row r="13" spans="1:8" ht="15" customHeight="1">
      <c r="A13" s="15" t="str">
        <f>TRIM(VentilationStandardsTable[[#This Row],[Ventilation Standard]])&amp;TRIM(VentilationStandardsTable[[#This Row],[Primary Space Type]])&amp;TRIM(VentilationStandardsTable[[#This Row],[Secondary Space Type]])</f>
        <v>ASHRAE 62.1-2007Correctional FacilitiesBooking/waiting</v>
      </c>
      <c r="B13" s="2" t="s">
        <v>638</v>
      </c>
      <c r="C13" t="s">
        <v>633</v>
      </c>
      <c r="D13" t="s">
        <v>1866</v>
      </c>
      <c r="E13">
        <v>7.5</v>
      </c>
      <c r="F13">
        <v>0.06</v>
      </c>
      <c r="G13"/>
    </row>
    <row r="14" spans="1:8" ht="15" customHeight="1">
      <c r="A14" s="15" t="str">
        <f>TRIM(VentilationStandardsTable[[#This Row],[Ventilation Standard]])&amp;TRIM(VentilationStandardsTable[[#This Row],[Primary Space Type]])&amp;TRIM(VentilationStandardsTable[[#This Row],[Secondary Space Type]])</f>
        <v>ASHRAE 62.1-2004Correctional FacilitiesCell</v>
      </c>
      <c r="B14" s="2" t="s">
        <v>637</v>
      </c>
      <c r="C14" t="s">
        <v>633</v>
      </c>
      <c r="D14" t="s">
        <v>1864</v>
      </c>
      <c r="E14">
        <v>5</v>
      </c>
      <c r="F14">
        <v>0.12</v>
      </c>
      <c r="G14"/>
    </row>
    <row r="15" spans="1:8" ht="15" customHeight="1">
      <c r="A15" s="15" t="str">
        <f>TRIM(VentilationStandardsTable[[#This Row],[Ventilation Standard]])&amp;TRIM(VentilationStandardsTable[[#This Row],[Primary Space Type]])&amp;TRIM(VentilationStandardsTable[[#This Row],[Secondary Space Type]])</f>
        <v>ASHRAE 62.1-2007Correctional FacilitiesCell</v>
      </c>
      <c r="B15" s="2" t="s">
        <v>638</v>
      </c>
      <c r="C15" t="s">
        <v>633</v>
      </c>
      <c r="D15" t="s">
        <v>1864</v>
      </c>
      <c r="E15">
        <v>5</v>
      </c>
      <c r="F15">
        <v>0.12</v>
      </c>
      <c r="G15"/>
    </row>
    <row r="16" spans="1:8" ht="15" customHeight="1">
      <c r="A16" s="15" t="str">
        <f>TRIM(VentilationStandardsTable[[#This Row],[Ventilation Standard]])&amp;TRIM(VentilationStandardsTable[[#This Row],[Primary Space Type]])&amp;TRIM(VentilationStandardsTable[[#This Row],[Secondary Space Type]])</f>
        <v>ASHRAE 62.1-1999Dry Cleaners, LaundriesCommercial laundry</v>
      </c>
      <c r="B16" s="2" t="s">
        <v>636</v>
      </c>
      <c r="C16" t="s">
        <v>540</v>
      </c>
      <c r="D16" t="s">
        <v>541</v>
      </c>
      <c r="E16">
        <v>25</v>
      </c>
      <c r="F16">
        <v>0</v>
      </c>
      <c r="G16"/>
    </row>
    <row r="17" spans="1:7" ht="15" customHeight="1">
      <c r="A17" s="15" t="str">
        <f>TRIM(VentilationStandardsTable[[#This Row],[Ventilation Standard]])&amp;TRIM(VentilationStandardsTable[[#This Row],[Primary Space Type]])&amp;TRIM(VentilationStandardsTable[[#This Row],[Secondary Space Type]])</f>
        <v>ASHRAE 62.1-1999Dry Cleaners, LaundriesCommercial dry cleaner</v>
      </c>
      <c r="B17" s="2" t="s">
        <v>636</v>
      </c>
      <c r="C17" t="s">
        <v>540</v>
      </c>
      <c r="D17" t="s">
        <v>542</v>
      </c>
      <c r="E17">
        <v>30</v>
      </c>
      <c r="F17">
        <v>0</v>
      </c>
      <c r="G17"/>
    </row>
    <row r="18" spans="1:7" ht="15" customHeight="1">
      <c r="A18" s="15" t="str">
        <f>TRIM(VentilationStandardsTable[[#This Row],[Ventilation Standard]])&amp;TRIM(VentilationStandardsTable[[#This Row],[Primary Space Type]])&amp;TRIM(VentilationStandardsTable[[#This Row],[Secondary Space Type]])</f>
        <v>ASHRAE 62.1-1999Dry Cleaners, LaundriesStorage, pick up</v>
      </c>
      <c r="B18" s="2" t="s">
        <v>636</v>
      </c>
      <c r="C18" t="s">
        <v>540</v>
      </c>
      <c r="D18" t="s">
        <v>543</v>
      </c>
      <c r="E18">
        <v>35</v>
      </c>
      <c r="F18">
        <v>0</v>
      </c>
      <c r="G18"/>
    </row>
    <row r="19" spans="1:7" ht="15" customHeight="1">
      <c r="A19" s="15" t="str">
        <f>TRIM(VentilationStandardsTable[[#This Row],[Ventilation Standard]])&amp;TRIM(VentilationStandardsTable[[#This Row],[Primary Space Type]])&amp;TRIM(VentilationStandardsTable[[#This Row],[Secondary Space Type]])</f>
        <v>ASHRAE 62.1-1999Dry Cleaners, LaundriesCoin-operated laundries</v>
      </c>
      <c r="B19" s="2" t="s">
        <v>636</v>
      </c>
      <c r="C19" t="s">
        <v>540</v>
      </c>
      <c r="D19" t="s">
        <v>544</v>
      </c>
      <c r="E19">
        <v>15</v>
      </c>
      <c r="F19">
        <v>0</v>
      </c>
      <c r="G19"/>
    </row>
    <row r="20" spans="1:7" ht="15" customHeight="1">
      <c r="A20" s="15" t="str">
        <f>TRIM(VentilationStandardsTable[[#This Row],[Ventilation Standard]])&amp;TRIM(VentilationStandardsTable[[#This Row],[Primary Space Type]])&amp;TRIM(VentilationStandardsTable[[#This Row],[Secondary Space Type]])</f>
        <v>ASHRAE 62.1-1999Dry Cleaners, LaundriesCoin-operated dry cleaner</v>
      </c>
      <c r="B20" s="2" t="s">
        <v>636</v>
      </c>
      <c r="C20" t="s">
        <v>540</v>
      </c>
      <c r="D20" t="s">
        <v>545</v>
      </c>
      <c r="E20">
        <v>15</v>
      </c>
      <c r="F20">
        <v>0</v>
      </c>
      <c r="G20"/>
    </row>
    <row r="21" spans="1:7" ht="15" customHeight="1">
      <c r="A21" s="15" t="str">
        <f>TRIM(VentilationStandardsTable[[#This Row],[Ventilation Standard]])&amp;TRIM(VentilationStandardsTable[[#This Row],[Primary Space Type]])&amp;TRIM(VentilationStandardsTable[[#This Row],[Secondary Space Type]])</f>
        <v>ASHRAE 62.1-1999EducationClassroom</v>
      </c>
      <c r="B21" s="2" t="s">
        <v>636</v>
      </c>
      <c r="C21" t="s">
        <v>617</v>
      </c>
      <c r="D21" t="s">
        <v>618</v>
      </c>
      <c r="E21">
        <v>15</v>
      </c>
      <c r="F21">
        <v>0</v>
      </c>
      <c r="G21"/>
    </row>
    <row r="22" spans="1:7" ht="15" customHeight="1">
      <c r="A22" s="15" t="str">
        <f>TRIM(VentilationStandardsTable[[#This Row],[Ventilation Standard]])&amp;TRIM(VentilationStandardsTable[[#This Row],[Primary Space Type]])&amp;TRIM(VentilationStandardsTable[[#This Row],[Secondary Space Type]])</f>
        <v>ASHRAE 62.1-1999EducationLaboratories</v>
      </c>
      <c r="B22" s="2" t="s">
        <v>636</v>
      </c>
      <c r="C22" t="s">
        <v>617</v>
      </c>
      <c r="D22" t="s">
        <v>619</v>
      </c>
      <c r="E22">
        <v>20</v>
      </c>
      <c r="F22">
        <v>0</v>
      </c>
      <c r="G22"/>
    </row>
    <row r="23" spans="1:7" ht="15" customHeight="1">
      <c r="A23" s="15" t="str">
        <f>TRIM(VentilationStandardsTable[[#This Row],[Ventilation Standard]])&amp;TRIM(VentilationStandardsTable[[#This Row],[Primary Space Type]])&amp;TRIM(VentilationStandardsTable[[#This Row],[Secondary Space Type]])</f>
        <v>ASHRAE 62.1-1999EducationTraining shop</v>
      </c>
      <c r="B23" s="2" t="s">
        <v>636</v>
      </c>
      <c r="C23" t="s">
        <v>617</v>
      </c>
      <c r="D23" t="s">
        <v>620</v>
      </c>
      <c r="E23">
        <v>20</v>
      </c>
      <c r="F23">
        <v>0</v>
      </c>
      <c r="G23"/>
    </row>
    <row r="24" spans="1:7" ht="15" customHeight="1">
      <c r="A24" s="15" t="str">
        <f>TRIM(VentilationStandardsTable[[#This Row],[Ventilation Standard]])&amp;TRIM(VentilationStandardsTable[[#This Row],[Primary Space Type]])&amp;TRIM(VentilationStandardsTable[[#This Row],[Secondary Space Type]])</f>
        <v>ASHRAE 62.1-1999EducationMusic rooms</v>
      </c>
      <c r="B24" s="2" t="s">
        <v>636</v>
      </c>
      <c r="C24" t="s">
        <v>617</v>
      </c>
      <c r="D24" t="s">
        <v>621</v>
      </c>
      <c r="E24">
        <v>15</v>
      </c>
      <c r="F24">
        <v>0</v>
      </c>
      <c r="G24"/>
    </row>
    <row r="25" spans="1:7" ht="15" customHeight="1">
      <c r="A25" s="15" t="str">
        <f>TRIM(VentilationStandardsTable[[#This Row],[Ventilation Standard]])&amp;TRIM(VentilationStandardsTable[[#This Row],[Primary Space Type]])&amp;TRIM(VentilationStandardsTable[[#This Row],[Secondary Space Type]])</f>
        <v>ASHRAE 62.1-1999EducationLibraries</v>
      </c>
      <c r="B25" s="2" t="s">
        <v>636</v>
      </c>
      <c r="C25" t="s">
        <v>617</v>
      </c>
      <c r="D25" t="s">
        <v>622</v>
      </c>
      <c r="E25">
        <v>15</v>
      </c>
      <c r="F25">
        <v>0</v>
      </c>
      <c r="G25"/>
    </row>
    <row r="26" spans="1:7" ht="15" customHeight="1">
      <c r="A26" s="15" t="str">
        <f>TRIM(VentilationStandardsTable[[#This Row],[Ventilation Standard]])&amp;TRIM(VentilationStandardsTable[[#This Row],[Primary Space Type]])&amp;TRIM(VentilationStandardsTable[[#This Row],[Secondary Space Type]])</f>
        <v>ASHRAE 62.1-1999EducationAuditorium</v>
      </c>
      <c r="B26" s="2" t="s">
        <v>636</v>
      </c>
      <c r="C26" t="s">
        <v>617</v>
      </c>
      <c r="D26" t="s">
        <v>604</v>
      </c>
      <c r="E26">
        <v>15</v>
      </c>
      <c r="F26">
        <v>0</v>
      </c>
      <c r="G26"/>
    </row>
    <row r="27" spans="1:7" ht="15" customHeight="1">
      <c r="A27" s="15" t="str">
        <f>TRIM(VentilationStandardsTable[[#This Row],[Ventilation Standard]])&amp;TRIM(VentilationStandardsTable[[#This Row],[Primary Space Type]])&amp;TRIM(VentilationStandardsTable[[#This Row],[Secondary Space Type]])</f>
        <v>ASHRAE 62.1-1999EducationSmoking lounges</v>
      </c>
      <c r="B27" s="2" t="s">
        <v>636</v>
      </c>
      <c r="C27" t="s">
        <v>617</v>
      </c>
      <c r="D27" t="s">
        <v>625</v>
      </c>
      <c r="E27">
        <v>60</v>
      </c>
      <c r="F27">
        <v>0</v>
      </c>
      <c r="G27"/>
    </row>
    <row r="28" spans="1:7" ht="15" customHeight="1">
      <c r="A28" s="15" t="str">
        <f>TRIM(VentilationStandardsTable[[#This Row],[Ventilation Standard]])&amp;TRIM(VentilationStandardsTable[[#This Row],[Primary Space Type]])&amp;TRIM(VentilationStandardsTable[[#This Row],[Secondary Space Type]])</f>
        <v>ASHRAE 62.1-1999EducationCorridors</v>
      </c>
      <c r="B28" s="2" t="s">
        <v>636</v>
      </c>
      <c r="C28" t="s">
        <v>617</v>
      </c>
      <c r="D28" t="s">
        <v>624</v>
      </c>
      <c r="E28">
        <v>0</v>
      </c>
      <c r="F28">
        <v>0.1</v>
      </c>
      <c r="G28"/>
    </row>
    <row r="29" spans="1:7" ht="15" customHeight="1">
      <c r="A29" s="15" t="str">
        <f>TRIM(VentilationStandardsTable[[#This Row],[Ventilation Standard]])&amp;TRIM(VentilationStandardsTable[[#This Row],[Primary Space Type]])&amp;TRIM(VentilationStandardsTable[[#This Row],[Secondary Space Type]])</f>
        <v>ASHRAE 62.1-1999EducationLocker rooms</v>
      </c>
      <c r="B29" s="2" t="s">
        <v>636</v>
      </c>
      <c r="C29" t="s">
        <v>617</v>
      </c>
      <c r="D29" t="s">
        <v>623</v>
      </c>
      <c r="E29">
        <v>0</v>
      </c>
      <c r="F29">
        <v>0.5</v>
      </c>
      <c r="G29"/>
    </row>
    <row r="30" spans="1:7" ht="15" customHeight="1">
      <c r="A30" s="15" t="str">
        <f>TRIM(VentilationStandardsTable[[#This Row],[Ventilation Standard]])&amp;TRIM(VentilationStandardsTable[[#This Row],[Primary Space Type]])&amp;TRIM(VentilationStandardsTable[[#This Row],[Secondary Space Type]])</f>
        <v>ASHRAE 62.1-2004Educational FacilitiesLecture classroom</v>
      </c>
      <c r="B30" s="2" t="s">
        <v>637</v>
      </c>
      <c r="C30" t="s">
        <v>1862</v>
      </c>
      <c r="D30" t="s">
        <v>1867</v>
      </c>
      <c r="E30">
        <v>7.5</v>
      </c>
      <c r="F30">
        <v>0.06</v>
      </c>
      <c r="G30"/>
    </row>
    <row r="31" spans="1:7" ht="15" customHeight="1">
      <c r="A31" s="15" t="str">
        <f>TRIM(VentilationStandardsTable[[#This Row],[Ventilation Standard]])&amp;TRIM(VentilationStandardsTable[[#This Row],[Primary Space Type]])&amp;TRIM(VentilationStandardsTable[[#This Row],[Secondary Space Type]])</f>
        <v>ASHRAE 62.1-2004Educational FacilitiesLecture hall (fixed seats)</v>
      </c>
      <c r="B31" s="2" t="s">
        <v>637</v>
      </c>
      <c r="C31" t="s">
        <v>1862</v>
      </c>
      <c r="D31" t="s">
        <v>1868</v>
      </c>
      <c r="E31">
        <v>7.5</v>
      </c>
      <c r="F31">
        <v>0.06</v>
      </c>
      <c r="G31"/>
    </row>
    <row r="32" spans="1:7" ht="15" customHeight="1">
      <c r="A32" s="15" t="str">
        <f>TRIM(VentilationStandardsTable[[#This Row],[Ventilation Standard]])&amp;TRIM(VentilationStandardsTable[[#This Row],[Primary Space Type]])&amp;TRIM(VentilationStandardsTable[[#This Row],[Secondary Space Type]])</f>
        <v>ASHRAE 62.1-2004Educational FacilitiesMusic/theater/dance</v>
      </c>
      <c r="B32" s="2" t="s">
        <v>637</v>
      </c>
      <c r="C32" t="s">
        <v>1862</v>
      </c>
      <c r="D32" t="s">
        <v>1869</v>
      </c>
      <c r="E32">
        <v>10</v>
      </c>
      <c r="F32">
        <v>0.06</v>
      </c>
      <c r="G32"/>
    </row>
    <row r="33" spans="1:8" ht="15" customHeight="1">
      <c r="A33" s="15" t="str">
        <f>TRIM(VentilationStandardsTable[[#This Row],[Ventilation Standard]])&amp;TRIM(VentilationStandardsTable[[#This Row],[Primary Space Type]])&amp;TRIM(VentilationStandardsTable[[#This Row],[Secondary Space Type]])</f>
        <v>ASHRAE 62.1-2004Educational FacilitiesMultiuse assembly</v>
      </c>
      <c r="B33" s="2" t="s">
        <v>637</v>
      </c>
      <c r="C33" t="s">
        <v>1862</v>
      </c>
      <c r="D33" t="s">
        <v>1870</v>
      </c>
      <c r="E33">
        <v>7.5</v>
      </c>
      <c r="F33">
        <v>0.06</v>
      </c>
      <c r="G33"/>
    </row>
    <row r="34" spans="1:8" ht="15" customHeight="1">
      <c r="A34" s="15" t="str">
        <f>TRIM(VentilationStandardsTable[[#This Row],[Ventilation Standard]])&amp;TRIM(VentilationStandardsTable[[#This Row],[Primary Space Type]])&amp;TRIM(VentilationStandardsTable[[#This Row],[Secondary Space Type]])</f>
        <v>ASHRAE 62.1-2007Educational FacilitiesLecture classroom</v>
      </c>
      <c r="B34" s="2" t="s">
        <v>638</v>
      </c>
      <c r="C34" t="s">
        <v>1862</v>
      </c>
      <c r="D34" t="s">
        <v>1867</v>
      </c>
      <c r="E34">
        <v>7.5</v>
      </c>
      <c r="F34">
        <v>0.06</v>
      </c>
      <c r="G34"/>
    </row>
    <row r="35" spans="1:8" ht="15" customHeight="1">
      <c r="A35" s="15" t="str">
        <f>TRIM(VentilationStandardsTable[[#This Row],[Ventilation Standard]])&amp;TRIM(VentilationStandardsTable[[#This Row],[Primary Space Type]])&amp;TRIM(VentilationStandardsTable[[#This Row],[Secondary Space Type]])</f>
        <v>ASHRAE 62.1-2007Educational FacilitiesLecture hall (fixed seats)</v>
      </c>
      <c r="B35" s="2" t="s">
        <v>638</v>
      </c>
      <c r="C35" t="s">
        <v>1862</v>
      </c>
      <c r="D35" t="s">
        <v>1868</v>
      </c>
      <c r="E35">
        <v>7.5</v>
      </c>
      <c r="F35">
        <v>0.06</v>
      </c>
      <c r="G35"/>
    </row>
    <row r="36" spans="1:8" ht="15" customHeight="1">
      <c r="A36" s="15" t="str">
        <f>TRIM(VentilationStandardsTable[[#This Row],[Ventilation Standard]])&amp;TRIM(VentilationStandardsTable[[#This Row],[Primary Space Type]])&amp;TRIM(VentilationStandardsTable[[#This Row],[Secondary Space Type]])</f>
        <v>ASHRAE 62.1-2007Educational FacilitiesMusic/theater/dance</v>
      </c>
      <c r="B36" s="2" t="s">
        <v>638</v>
      </c>
      <c r="C36" t="s">
        <v>1862</v>
      </c>
      <c r="D36" t="s">
        <v>1869</v>
      </c>
      <c r="E36">
        <v>10</v>
      </c>
      <c r="F36">
        <v>0.06</v>
      </c>
      <c r="G36"/>
    </row>
    <row r="37" spans="1:8" ht="15" customHeight="1">
      <c r="A37" s="15" t="str">
        <f>TRIM(VentilationStandardsTable[[#This Row],[Ventilation Standard]])&amp;TRIM(VentilationStandardsTable[[#This Row],[Primary Space Type]])&amp;TRIM(VentilationStandardsTable[[#This Row],[Secondary Space Type]])</f>
        <v>ASHRAE 62.1-2007Educational FacilitiesMultiuse assembly</v>
      </c>
      <c r="B37" s="2" t="s">
        <v>638</v>
      </c>
      <c r="C37" t="s">
        <v>1862</v>
      </c>
      <c r="D37" t="s">
        <v>1870</v>
      </c>
      <c r="E37">
        <v>7.5</v>
      </c>
      <c r="F37">
        <v>0.06</v>
      </c>
      <c r="G37"/>
    </row>
    <row r="38" spans="1:8" ht="15" customHeight="1">
      <c r="A38" s="15" t="str">
        <f>TRIM(VentilationStandardsTable[[#This Row],[Ventilation Standard]])&amp;TRIM(VentilationStandardsTable[[#This Row],[Primary Space Type]])&amp;TRIM(VentilationStandardsTable[[#This Row],[Secondary Space Type]])</f>
        <v>ASHRAE 62.1-2004Educational FacilitiesClassrooms (ages 5-8)</v>
      </c>
      <c r="B38" s="2" t="s">
        <v>637</v>
      </c>
      <c r="C38" t="s">
        <v>1862</v>
      </c>
      <c r="D38" t="s">
        <v>2162</v>
      </c>
      <c r="E38">
        <v>10</v>
      </c>
      <c r="F38">
        <v>0.12</v>
      </c>
      <c r="G38"/>
    </row>
    <row r="39" spans="1:8" ht="15" customHeight="1">
      <c r="A39" s="15" t="str">
        <f>TRIM(VentilationStandardsTable[[#This Row],[Ventilation Standard]])&amp;TRIM(VentilationStandardsTable[[#This Row],[Primary Space Type]])&amp;TRIM(VentilationStandardsTable[[#This Row],[Secondary Space Type]])</f>
        <v>ASHRAE 62.1-2004Educational FacilitiesClassrooms (age 9 plus)</v>
      </c>
      <c r="B39" s="2" t="s">
        <v>637</v>
      </c>
      <c r="C39" t="s">
        <v>1862</v>
      </c>
      <c r="D39" t="s">
        <v>2163</v>
      </c>
      <c r="E39">
        <v>10</v>
      </c>
      <c r="F39">
        <v>0.12</v>
      </c>
      <c r="G39"/>
    </row>
    <row r="40" spans="1:8" ht="15" customHeight="1">
      <c r="A40" s="15" t="str">
        <f>TRIM(VentilationStandardsTable[[#This Row],[Ventilation Standard]])&amp;TRIM(VentilationStandardsTable[[#This Row],[Primary Space Type]])&amp;TRIM(VentilationStandardsTable[[#This Row],[Secondary Space Type]])</f>
        <v>ASHRAE 62.1-2004Educational FacilitiesComputer lab</v>
      </c>
      <c r="B40" s="2" t="s">
        <v>637</v>
      </c>
      <c r="C40" t="s">
        <v>1862</v>
      </c>
      <c r="D40" t="s">
        <v>2164</v>
      </c>
      <c r="E40">
        <v>10</v>
      </c>
      <c r="F40">
        <v>0.12</v>
      </c>
      <c r="G40"/>
    </row>
    <row r="41" spans="1:8" ht="15" customHeight="1">
      <c r="A41" s="15" t="str">
        <f>TRIM(VentilationStandardsTable[[#This Row],[Ventilation Standard]])&amp;TRIM(VentilationStandardsTable[[#This Row],[Primary Space Type]])&amp;TRIM(VentilationStandardsTable[[#This Row],[Secondary Space Type]])</f>
        <v>ASHRAE 62.1-2004Educational FacilitiesMedia center</v>
      </c>
      <c r="B41" s="2" t="s">
        <v>637</v>
      </c>
      <c r="C41" t="s">
        <v>1862</v>
      </c>
      <c r="D41" t="s">
        <v>2165</v>
      </c>
      <c r="E41">
        <v>10</v>
      </c>
      <c r="F41">
        <v>0.12</v>
      </c>
      <c r="G41"/>
      <c r="H41" t="s">
        <v>659</v>
      </c>
    </row>
    <row r="42" spans="1:8" ht="15" customHeight="1">
      <c r="A42" s="15" t="str">
        <f>TRIM(VentilationStandardsTable[[#This Row],[Ventilation Standard]])&amp;TRIM(VentilationStandardsTable[[#This Row],[Primary Space Type]])&amp;TRIM(VentilationStandardsTable[[#This Row],[Secondary Space Type]])</f>
        <v>ASHRAE 62.1-2007Educational FacilitiesClassrooms (ages 5-8)</v>
      </c>
      <c r="B42" s="2" t="s">
        <v>638</v>
      </c>
      <c r="C42" t="s">
        <v>1862</v>
      </c>
      <c r="D42" t="s">
        <v>2162</v>
      </c>
      <c r="E42">
        <v>10</v>
      </c>
      <c r="F42">
        <v>0.12</v>
      </c>
      <c r="G42"/>
    </row>
    <row r="43" spans="1:8" ht="15" customHeight="1">
      <c r="A43" s="15" t="str">
        <f>TRIM(VentilationStandardsTable[[#This Row],[Ventilation Standard]])&amp;TRIM(VentilationStandardsTable[[#This Row],[Primary Space Type]])&amp;TRIM(VentilationStandardsTable[[#This Row],[Secondary Space Type]])</f>
        <v>ASHRAE 62.1-2007Educational FacilitiesClassrooms (age 9 plus)</v>
      </c>
      <c r="B43" s="2" t="s">
        <v>638</v>
      </c>
      <c r="C43" t="s">
        <v>1862</v>
      </c>
      <c r="D43" t="s">
        <v>2163</v>
      </c>
      <c r="E43">
        <v>10</v>
      </c>
      <c r="F43">
        <v>0.12</v>
      </c>
      <c r="G43"/>
    </row>
    <row r="44" spans="1:8" ht="15" customHeight="1">
      <c r="A44" s="15" t="str">
        <f>TRIM(VentilationStandardsTable[[#This Row],[Ventilation Standard]])&amp;TRIM(VentilationStandardsTable[[#This Row],[Primary Space Type]])&amp;TRIM(VentilationStandardsTable[[#This Row],[Secondary Space Type]])</f>
        <v>ASHRAE 62.1-2007Educational FacilitiesComputer lab</v>
      </c>
      <c r="B44" s="2" t="s">
        <v>638</v>
      </c>
      <c r="C44" t="s">
        <v>1862</v>
      </c>
      <c r="D44" t="s">
        <v>2164</v>
      </c>
      <c r="E44">
        <v>10</v>
      </c>
      <c r="F44">
        <v>0.12</v>
      </c>
      <c r="G44"/>
    </row>
    <row r="45" spans="1:8" ht="15" customHeight="1">
      <c r="A45" s="15" t="str">
        <f>TRIM(VentilationStandardsTable[[#This Row],[Ventilation Standard]])&amp;TRIM(VentilationStandardsTable[[#This Row],[Primary Space Type]])&amp;TRIM(VentilationStandardsTable[[#This Row],[Secondary Space Type]])</f>
        <v>ASHRAE 62.1-2007Educational FacilitiesMedia center</v>
      </c>
      <c r="B45" s="2" t="s">
        <v>638</v>
      </c>
      <c r="C45" t="s">
        <v>1862</v>
      </c>
      <c r="D45" t="s">
        <v>2165</v>
      </c>
      <c r="E45">
        <v>10</v>
      </c>
      <c r="F45">
        <v>0.12</v>
      </c>
      <c r="G45"/>
      <c r="H45" t="s">
        <v>659</v>
      </c>
    </row>
    <row r="46" spans="1:8" ht="15" customHeight="1">
      <c r="A46" s="15" t="str">
        <f>TRIM(VentilationStandardsTable[[#This Row],[Ventilation Standard]])&amp;TRIM(VentilationStandardsTable[[#This Row],[Primary Space Type]])&amp;TRIM(VentilationStandardsTable[[#This Row],[Secondary Space Type]])</f>
        <v>ASHRAE 62.1-2004Educational FacilitiesDaycare (through age 4)</v>
      </c>
      <c r="B46" s="2" t="s">
        <v>637</v>
      </c>
      <c r="C46" t="s">
        <v>1862</v>
      </c>
      <c r="D46" t="s">
        <v>2166</v>
      </c>
      <c r="E46">
        <v>10</v>
      </c>
      <c r="F46">
        <v>0.18</v>
      </c>
      <c r="G46"/>
    </row>
    <row r="47" spans="1:8" ht="15" customHeight="1">
      <c r="A47" s="15" t="str">
        <f>TRIM(VentilationStandardsTable[[#This Row],[Ventilation Standard]])&amp;TRIM(VentilationStandardsTable[[#This Row],[Primary Space Type]])&amp;TRIM(VentilationStandardsTable[[#This Row],[Secondary Space Type]])</f>
        <v>ASHRAE 62.1-2004Educational FacilitiesArt classroom</v>
      </c>
      <c r="B47" s="2" t="s">
        <v>637</v>
      </c>
      <c r="C47" t="s">
        <v>1862</v>
      </c>
      <c r="D47" t="s">
        <v>2167</v>
      </c>
      <c r="E47">
        <v>10</v>
      </c>
      <c r="F47">
        <v>0.18</v>
      </c>
      <c r="G47"/>
    </row>
    <row r="48" spans="1:8" ht="15" customHeight="1">
      <c r="A48" s="15" t="str">
        <f>TRIM(VentilationStandardsTable[[#This Row],[Ventilation Standard]])&amp;TRIM(VentilationStandardsTable[[#This Row],[Primary Space Type]])&amp;TRIM(VentilationStandardsTable[[#This Row],[Secondary Space Type]])</f>
        <v>ASHRAE 62.1-2004Educational FacilitiesScience laboratories</v>
      </c>
      <c r="B48" s="2" t="s">
        <v>637</v>
      </c>
      <c r="C48" t="s">
        <v>1862</v>
      </c>
      <c r="D48" t="s">
        <v>2168</v>
      </c>
      <c r="E48">
        <v>10</v>
      </c>
      <c r="F48">
        <v>0.18</v>
      </c>
      <c r="G48"/>
      <c r="H48" t="s">
        <v>655</v>
      </c>
    </row>
    <row r="49" spans="1:8" ht="15" customHeight="1">
      <c r="A49" s="15" t="str">
        <f>TRIM(VentilationStandardsTable[[#This Row],[Ventilation Standard]])&amp;TRIM(VentilationStandardsTable[[#This Row],[Primary Space Type]])&amp;TRIM(VentilationStandardsTable[[#This Row],[Secondary Space Type]])</f>
        <v>ASHRAE 62.1-2004Educational FacilitiesWood/metal shop</v>
      </c>
      <c r="B49" s="2" t="s">
        <v>637</v>
      </c>
      <c r="C49" t="s">
        <v>1862</v>
      </c>
      <c r="D49" t="s">
        <v>2169</v>
      </c>
      <c r="E49">
        <v>10</v>
      </c>
      <c r="F49">
        <v>0.18</v>
      </c>
      <c r="G49"/>
    </row>
    <row r="50" spans="1:8" ht="15" customHeight="1">
      <c r="A50" s="15" t="str">
        <f>TRIM(VentilationStandardsTable[[#This Row],[Ventilation Standard]])&amp;TRIM(VentilationStandardsTable[[#This Row],[Primary Space Type]])&amp;TRIM(VentilationStandardsTable[[#This Row],[Secondary Space Type]])</f>
        <v>ASHRAE 62.1-2007Educational FacilitiesDaycare (through age 4)</v>
      </c>
      <c r="B50" s="2" t="s">
        <v>638</v>
      </c>
      <c r="C50" t="s">
        <v>1862</v>
      </c>
      <c r="D50" t="s">
        <v>2166</v>
      </c>
      <c r="E50">
        <v>10</v>
      </c>
      <c r="F50">
        <v>0.18</v>
      </c>
      <c r="G50"/>
    </row>
    <row r="51" spans="1:8" ht="15" customHeight="1">
      <c r="A51" s="15" t="str">
        <f>TRIM(VentilationStandardsTable[[#This Row],[Ventilation Standard]])&amp;TRIM(VentilationStandardsTable[[#This Row],[Primary Space Type]])&amp;TRIM(VentilationStandardsTable[[#This Row],[Secondary Space Type]])</f>
        <v>ASHRAE 62.1-2007Educational FacilitiesArt classroom</v>
      </c>
      <c r="B51" s="2" t="s">
        <v>638</v>
      </c>
      <c r="C51" t="s">
        <v>1862</v>
      </c>
      <c r="D51" t="s">
        <v>2167</v>
      </c>
      <c r="E51">
        <v>10</v>
      </c>
      <c r="F51">
        <v>0.18</v>
      </c>
      <c r="G51"/>
    </row>
    <row r="52" spans="1:8" ht="15" customHeight="1">
      <c r="A52" s="15" t="str">
        <f>TRIM(VentilationStandardsTable[[#This Row],[Ventilation Standard]])&amp;TRIM(VentilationStandardsTable[[#This Row],[Primary Space Type]])&amp;TRIM(VentilationStandardsTable[[#This Row],[Secondary Space Type]])</f>
        <v>ASHRAE 62.1-2007Educational FacilitiesScience laboratories</v>
      </c>
      <c r="B52" s="2" t="s">
        <v>638</v>
      </c>
      <c r="C52" t="s">
        <v>1862</v>
      </c>
      <c r="D52" t="s">
        <v>2168</v>
      </c>
      <c r="E52">
        <v>10</v>
      </c>
      <c r="F52">
        <v>0.18</v>
      </c>
      <c r="G52"/>
      <c r="H52" t="s">
        <v>655</v>
      </c>
    </row>
    <row r="53" spans="1:8" ht="15" customHeight="1">
      <c r="A53" s="15" t="str">
        <f>TRIM(VentilationStandardsTable[[#This Row],[Ventilation Standard]])&amp;TRIM(VentilationStandardsTable[[#This Row],[Primary Space Type]])&amp;TRIM(VentilationStandardsTable[[#This Row],[Secondary Space Type]])</f>
        <v>ASHRAE 62.1-2007Educational FacilitiesWood/metal shop</v>
      </c>
      <c r="B53" s="2" t="s">
        <v>638</v>
      </c>
      <c r="C53" t="s">
        <v>1862</v>
      </c>
      <c r="D53" t="s">
        <v>2169</v>
      </c>
      <c r="E53">
        <v>10</v>
      </c>
      <c r="F53">
        <v>0.18</v>
      </c>
      <c r="G53"/>
    </row>
    <row r="54" spans="1:8" ht="15" customHeight="1">
      <c r="A54" s="15" t="str">
        <f>TRIM(VentilationStandardsTable[[#This Row],[Ventilation Standard]])&amp;TRIM(VentilationStandardsTable[[#This Row],[Primary Space Type]])&amp;TRIM(VentilationStandardsTable[[#This Row],[Secondary Space Type]])</f>
        <v>ASHRAE 62.1-1999Food and Beverage ServiceDining rooms</v>
      </c>
      <c r="B54" s="2" t="s">
        <v>636</v>
      </c>
      <c r="C54" t="s">
        <v>546</v>
      </c>
      <c r="D54" t="s">
        <v>547</v>
      </c>
      <c r="E54">
        <v>20</v>
      </c>
      <c r="F54">
        <v>0</v>
      </c>
      <c r="G54"/>
    </row>
    <row r="55" spans="1:8" ht="15" customHeight="1">
      <c r="A55" s="15" t="str">
        <f>TRIM(VentilationStandardsTable[[#This Row],[Ventilation Standard]])&amp;TRIM(VentilationStandardsTable[[#This Row],[Primary Space Type]])&amp;TRIM(VentilationStandardsTable[[#This Row],[Secondary Space Type]])</f>
        <v>ASHRAE 62.1-1999Food and Beverage ServiceCafeteria, fast food</v>
      </c>
      <c r="B55" s="2" t="s">
        <v>636</v>
      </c>
      <c r="C55" t="s">
        <v>546</v>
      </c>
      <c r="D55" t="s">
        <v>548</v>
      </c>
      <c r="E55">
        <v>20</v>
      </c>
      <c r="F55">
        <v>0</v>
      </c>
      <c r="G55"/>
    </row>
    <row r="56" spans="1:8" ht="15" customHeight="1">
      <c r="A56" s="15" t="str">
        <f>TRIM(VentilationStandardsTable[[#This Row],[Ventilation Standard]])&amp;TRIM(VentilationStandardsTable[[#This Row],[Primary Space Type]])&amp;TRIM(VentilationStandardsTable[[#This Row],[Secondary Space Type]])</f>
        <v>ASHRAE 62.1-1999Food and Beverage ServiceBars, cocktail lounges</v>
      </c>
      <c r="B56" s="2" t="s">
        <v>636</v>
      </c>
      <c r="C56" t="s">
        <v>546</v>
      </c>
      <c r="D56" t="s">
        <v>549</v>
      </c>
      <c r="E56">
        <v>30</v>
      </c>
      <c r="F56">
        <v>0</v>
      </c>
      <c r="G56"/>
    </row>
    <row r="57" spans="1:8" ht="15" customHeight="1">
      <c r="A57" s="15" t="str">
        <f>TRIM(VentilationStandardsTable[[#This Row],[Ventilation Standard]])&amp;TRIM(VentilationStandardsTable[[#This Row],[Primary Space Type]])&amp;TRIM(VentilationStandardsTable[[#This Row],[Secondary Space Type]])</f>
        <v>ASHRAE 62.1-1999Food and Beverage ServiceKitchens (cooking)</v>
      </c>
      <c r="B57" s="2" t="s">
        <v>636</v>
      </c>
      <c r="C57" t="s">
        <v>546</v>
      </c>
      <c r="D57" t="s">
        <v>550</v>
      </c>
      <c r="E57">
        <v>15</v>
      </c>
      <c r="F57">
        <v>0</v>
      </c>
      <c r="G57"/>
      <c r="H57" t="s">
        <v>551</v>
      </c>
    </row>
    <row r="58" spans="1:8" ht="15" customHeight="1">
      <c r="A58" s="15" t="str">
        <f>TRIM(VentilationStandardsTable[[#This Row],[Ventilation Standard]])&amp;TRIM(VentilationStandardsTable[[#This Row],[Primary Space Type]])&amp;TRIM(VentilationStandardsTable[[#This Row],[Secondary Space Type]])</f>
        <v>ASHRAE 62.1-2004Food and Beverage ServiceRestaurant dining rooms</v>
      </c>
      <c r="B58" s="2" t="s">
        <v>637</v>
      </c>
      <c r="C58" t="s">
        <v>546</v>
      </c>
      <c r="D58" t="s">
        <v>2170</v>
      </c>
      <c r="E58">
        <v>7.5</v>
      </c>
      <c r="F58">
        <v>0.18</v>
      </c>
      <c r="G58"/>
    </row>
    <row r="59" spans="1:8" ht="15" customHeight="1">
      <c r="A59" s="15" t="str">
        <f>TRIM(VentilationStandardsTable[[#This Row],[Ventilation Standard]])&amp;TRIM(VentilationStandardsTable[[#This Row],[Primary Space Type]])&amp;TRIM(VentilationStandardsTable[[#This Row],[Secondary Space Type]])</f>
        <v>ASHRAE 62.1-2004Food and Beverage ServiceCafeteria/fast food dining</v>
      </c>
      <c r="B59" s="2" t="s">
        <v>637</v>
      </c>
      <c r="C59" t="s">
        <v>546</v>
      </c>
      <c r="D59" t="s">
        <v>2171</v>
      </c>
      <c r="E59">
        <v>7.5</v>
      </c>
      <c r="F59">
        <v>0.18</v>
      </c>
      <c r="G59"/>
    </row>
    <row r="60" spans="1:8" ht="15" customHeight="1">
      <c r="A60" s="15" t="str">
        <f>TRIM(VentilationStandardsTable[[#This Row],[Ventilation Standard]])&amp;TRIM(VentilationStandardsTable[[#This Row],[Primary Space Type]])&amp;TRIM(VentilationStandardsTable[[#This Row],[Secondary Space Type]])</f>
        <v>ASHRAE 62.1-2004Food and Beverage ServiceBars, cocktail lounges</v>
      </c>
      <c r="B60" s="2" t="s">
        <v>637</v>
      </c>
      <c r="C60" t="s">
        <v>546</v>
      </c>
      <c r="D60" t="s">
        <v>549</v>
      </c>
      <c r="E60">
        <v>7.5</v>
      </c>
      <c r="F60">
        <v>0.18</v>
      </c>
      <c r="G60"/>
    </row>
    <row r="61" spans="1:8" ht="15" customHeight="1">
      <c r="A61" s="15" t="str">
        <f>TRIM(VentilationStandardsTable[[#This Row],[Ventilation Standard]])&amp;TRIM(VentilationStandardsTable[[#This Row],[Primary Space Type]])&amp;TRIM(VentilationStandardsTable[[#This Row],[Secondary Space Type]])</f>
        <v>ASHRAE 62.1-2007Food and Beverage ServiceRestaurant dining rooms</v>
      </c>
      <c r="B61" s="2" t="s">
        <v>638</v>
      </c>
      <c r="C61" t="s">
        <v>546</v>
      </c>
      <c r="D61" t="s">
        <v>2170</v>
      </c>
      <c r="E61">
        <v>7.5</v>
      </c>
      <c r="F61">
        <v>0.18</v>
      </c>
      <c r="G61"/>
    </row>
    <row r="62" spans="1:8" ht="15" customHeight="1">
      <c r="A62" s="15" t="str">
        <f>TRIM(VentilationStandardsTable[[#This Row],[Ventilation Standard]])&amp;TRIM(VentilationStandardsTable[[#This Row],[Primary Space Type]])&amp;TRIM(VentilationStandardsTable[[#This Row],[Secondary Space Type]])</f>
        <v>ASHRAE 62.1-2007Food and Beverage ServiceCafeteria/fast food dining</v>
      </c>
      <c r="B62" s="2" t="s">
        <v>638</v>
      </c>
      <c r="C62" t="s">
        <v>546</v>
      </c>
      <c r="D62" t="s">
        <v>2171</v>
      </c>
      <c r="E62">
        <v>7.5</v>
      </c>
      <c r="F62">
        <v>0.18</v>
      </c>
      <c r="G62"/>
    </row>
    <row r="63" spans="1:8" ht="15" customHeight="1">
      <c r="A63" s="15" t="str">
        <f>TRIM(VentilationStandardsTable[[#This Row],[Ventilation Standard]])&amp;TRIM(VentilationStandardsTable[[#This Row],[Primary Space Type]])&amp;TRIM(VentilationStandardsTable[[#This Row],[Secondary Space Type]])</f>
        <v>ASHRAE 62.1-2007Food and Beverage ServiceBars, cocktail lounges</v>
      </c>
      <c r="B63" s="2" t="s">
        <v>638</v>
      </c>
      <c r="C63" t="s">
        <v>546</v>
      </c>
      <c r="D63" t="s">
        <v>549</v>
      </c>
      <c r="E63">
        <v>7.5</v>
      </c>
      <c r="F63">
        <v>0.18</v>
      </c>
      <c r="G63"/>
    </row>
    <row r="64" spans="1:8" ht="15" customHeight="1">
      <c r="A64" s="15" t="str">
        <f>TRIM(VentilationStandardsTable[[#This Row],[Ventilation Standard]])&amp;TRIM(VentilationStandardsTable[[#This Row],[Primary Space Type]])&amp;TRIM(VentilationStandardsTable[[#This Row],[Secondary Space Type]])</f>
        <v>ASHRAE 62.1-1999Garages, Repair, Service StationsEnclosed parking garage</v>
      </c>
      <c r="B64" s="2" t="s">
        <v>636</v>
      </c>
      <c r="C64" t="s">
        <v>552</v>
      </c>
      <c r="D64" t="s">
        <v>553</v>
      </c>
      <c r="E64">
        <v>0</v>
      </c>
      <c r="F64">
        <v>1.5</v>
      </c>
      <c r="G64"/>
    </row>
    <row r="65" spans="1:8" ht="15" customHeight="1">
      <c r="A65" s="15" t="str">
        <f>TRIM(VentilationStandardsTable[[#This Row],[Ventilation Standard]])&amp;TRIM(VentilationStandardsTable[[#This Row],[Primary Space Type]])&amp;TRIM(VentilationStandardsTable[[#This Row],[Secondary Space Type]])</f>
        <v>ASHRAE 62.1-1999Garages, Repair, Service StationsAuto repair rooms</v>
      </c>
      <c r="B65" s="2" t="s">
        <v>636</v>
      </c>
      <c r="C65" t="s">
        <v>552</v>
      </c>
      <c r="D65" t="s">
        <v>554</v>
      </c>
      <c r="E65">
        <v>0</v>
      </c>
      <c r="F65">
        <v>1.5</v>
      </c>
      <c r="G65"/>
    </row>
    <row r="66" spans="1:8" ht="15" customHeight="1">
      <c r="A66" s="15" t="str">
        <f>TRIM(VentilationStandardsTable[[#This Row],[Ventilation Standard]])&amp;TRIM(VentilationStandardsTable[[#This Row],[Primary Space Type]])&amp;TRIM(VentilationStandardsTable[[#This Row],[Secondary Space Type]])</f>
        <v>ASHRAE 62.1-2004GeneralConference/meeting</v>
      </c>
      <c r="B66" s="2" t="s">
        <v>637</v>
      </c>
      <c r="C66" t="s">
        <v>751</v>
      </c>
      <c r="D66" t="s">
        <v>1871</v>
      </c>
      <c r="E66">
        <v>5</v>
      </c>
      <c r="F66">
        <v>0.06</v>
      </c>
      <c r="G66"/>
    </row>
    <row r="67" spans="1:8" ht="15" customHeight="1">
      <c r="A67" s="15" t="str">
        <f>TRIM(VentilationStandardsTable[[#This Row],[Ventilation Standard]])&amp;TRIM(VentilationStandardsTable[[#This Row],[Primary Space Type]])&amp;TRIM(VentilationStandardsTable[[#This Row],[Secondary Space Type]])</f>
        <v>ASHRAE 62.1-2004GeneralCorridors</v>
      </c>
      <c r="B67" s="2" t="s">
        <v>637</v>
      </c>
      <c r="C67" t="s">
        <v>751</v>
      </c>
      <c r="D67" t="s">
        <v>624</v>
      </c>
      <c r="E67"/>
      <c r="F67">
        <v>0.06</v>
      </c>
      <c r="G67"/>
    </row>
    <row r="68" spans="1:8" ht="15" customHeight="1">
      <c r="A68" s="15" t="str">
        <f>TRIM(VentilationStandardsTable[[#This Row],[Ventilation Standard]])&amp;TRIM(VentilationStandardsTable[[#This Row],[Primary Space Type]])&amp;TRIM(VentilationStandardsTable[[#This Row],[Secondary Space Type]])</f>
        <v>ASHRAE 62.1-2007GeneralConference/meeting</v>
      </c>
      <c r="B68" s="2" t="s">
        <v>638</v>
      </c>
      <c r="C68" t="s">
        <v>751</v>
      </c>
      <c r="D68" t="s">
        <v>1871</v>
      </c>
      <c r="E68">
        <v>5</v>
      </c>
      <c r="F68">
        <v>0.06</v>
      </c>
      <c r="G68"/>
    </row>
    <row r="69" spans="1:8" ht="15" customHeight="1">
      <c r="A69" s="15" t="str">
        <f>TRIM(VentilationStandardsTable[[#This Row],[Ventilation Standard]])&amp;TRIM(VentilationStandardsTable[[#This Row],[Primary Space Type]])&amp;TRIM(VentilationStandardsTable[[#This Row],[Secondary Space Type]])</f>
        <v>ASHRAE 62.1-2007GeneralCorridors</v>
      </c>
      <c r="B69" s="2" t="s">
        <v>638</v>
      </c>
      <c r="C69" t="s">
        <v>751</v>
      </c>
      <c r="D69" t="s">
        <v>624</v>
      </c>
      <c r="E69"/>
      <c r="F69">
        <v>0.06</v>
      </c>
      <c r="G69"/>
    </row>
    <row r="70" spans="1:8" ht="15" customHeight="1">
      <c r="A70" s="15" t="str">
        <f>TRIM(VentilationStandardsTable[[#This Row],[Ventilation Standard]])&amp;TRIM(VentilationStandardsTable[[#This Row],[Primary Space Type]])&amp;TRIM(VentilationStandardsTable[[#This Row],[Secondary Space Type]])</f>
        <v>ASHRAE 62.1-2004GeneralStorage rooms</v>
      </c>
      <c r="B70" s="2" t="s">
        <v>637</v>
      </c>
      <c r="C70" t="s">
        <v>751</v>
      </c>
      <c r="D70" t="s">
        <v>579</v>
      </c>
      <c r="E70"/>
      <c r="F70">
        <v>0.12</v>
      </c>
      <c r="G70"/>
      <c r="H70" t="s">
        <v>671</v>
      </c>
    </row>
    <row r="71" spans="1:8" ht="15" customHeight="1">
      <c r="A71" s="15" t="str">
        <f>TRIM(VentilationStandardsTable[[#This Row],[Ventilation Standard]])&amp;TRIM(VentilationStandardsTable[[#This Row],[Primary Space Type]])&amp;TRIM(VentilationStandardsTable[[#This Row],[Secondary Space Type]])</f>
        <v>ASHRAE 62.1-2007GeneralStorage rooms</v>
      </c>
      <c r="B71" s="2" t="s">
        <v>638</v>
      </c>
      <c r="C71" t="s">
        <v>751</v>
      </c>
      <c r="D71" t="s">
        <v>579</v>
      </c>
      <c r="E71"/>
      <c r="F71">
        <v>0.12</v>
      </c>
      <c r="G71"/>
      <c r="H71" t="s">
        <v>671</v>
      </c>
    </row>
    <row r="72" spans="1:8" ht="15" customHeight="1">
      <c r="A72" s="15" t="str">
        <f>TRIM(VentilationStandardsTable[[#This Row],[Ventilation Standard]])&amp;TRIM(VentilationStandardsTable[[#This Row],[Primary Space Type]])&amp;TRIM(VentilationStandardsTable[[#This Row],[Secondary Space Type]])</f>
        <v>GGHC v2.2Health CareBathroom/ Public</v>
      </c>
      <c r="B72" s="2" t="s">
        <v>943</v>
      </c>
      <c r="C72" s="20" t="s">
        <v>768</v>
      </c>
      <c r="D72" t="s">
        <v>897</v>
      </c>
      <c r="F72">
        <v>0.15</v>
      </c>
      <c r="G72"/>
    </row>
    <row r="73" spans="1:8" ht="15" customHeight="1">
      <c r="A73" s="15" t="str">
        <f>TRIM(VentilationStandardsTable[[#This Row],[Ventilation Standard]])&amp;TRIM(VentilationStandardsTable[[#This Row],[Primary Space Type]])&amp;TRIM(VentilationStandardsTable[[#This Row],[Secondary Space Type]])</f>
        <v>GGHC v2.2Health CareBedpan Room</v>
      </c>
      <c r="B73" s="2" t="s">
        <v>943</v>
      </c>
      <c r="C73" s="20" t="s">
        <v>768</v>
      </c>
      <c r="D73" t="s">
        <v>898</v>
      </c>
      <c r="F73">
        <v>0.15</v>
      </c>
      <c r="G73"/>
    </row>
    <row r="74" spans="1:8" ht="15" customHeight="1">
      <c r="A74" s="15" t="str">
        <f>TRIM(VentilationStandardsTable[[#This Row],[Ventilation Standard]])&amp;TRIM(VentilationStandardsTable[[#This Row],[Primary Space Type]])&amp;TRIM(VentilationStandardsTable[[#This Row],[Secondary Space Type]])</f>
        <v>GGHC v2.2Health CareLobby</v>
      </c>
      <c r="B74" s="2" t="s">
        <v>943</v>
      </c>
      <c r="C74" s="20" t="s">
        <v>768</v>
      </c>
      <c r="D74" t="s">
        <v>774</v>
      </c>
      <c r="F74">
        <v>0.15</v>
      </c>
      <c r="G74"/>
    </row>
    <row r="75" spans="1:8" ht="15" customHeight="1">
      <c r="A75" s="15" t="str">
        <f>TRIM(VentilationStandardsTable[[#This Row],[Ventilation Standard]])&amp;TRIM(VentilationStandardsTable[[#This Row],[Primary Space Type]])&amp;TRIM(VentilationStandardsTable[[#This Row],[Secondary Space Type]])</f>
        <v>GGHC v2.2Health CareLockers</v>
      </c>
      <c r="B75" s="2" t="s">
        <v>943</v>
      </c>
      <c r="C75" s="20" t="s">
        <v>768</v>
      </c>
      <c r="D75" t="s">
        <v>918</v>
      </c>
      <c r="F75">
        <v>0.15</v>
      </c>
      <c r="G75"/>
    </row>
    <row r="76" spans="1:8" ht="15" customHeight="1">
      <c r="A76" s="15" t="str">
        <f>TRIM(VentilationStandardsTable[[#This Row],[Ventilation Standard]])&amp;TRIM(VentilationStandardsTable[[#This Row],[Primary Space Type]])&amp;TRIM(VentilationStandardsTable[[#This Row],[Secondary Space Type]])</f>
        <v>GGHC v2.2Health CareMechanical Equipment Room</v>
      </c>
      <c r="B76" s="2" t="s">
        <v>943</v>
      </c>
      <c r="C76" s="20" t="s">
        <v>768</v>
      </c>
      <c r="D76" t="s">
        <v>920</v>
      </c>
      <c r="F76">
        <v>0.15</v>
      </c>
      <c r="G76"/>
    </row>
    <row r="77" spans="1:8" ht="15" customHeight="1">
      <c r="A77" s="15" t="str">
        <f>TRIM(VentilationStandardsTable[[#This Row],[Ventilation Standard]])&amp;TRIM(VentilationStandardsTable[[#This Row],[Primary Space Type]])&amp;TRIM(VentilationStandardsTable[[#This Row],[Secondary Space Type]])</f>
        <v>GGHC v2.2Health CareMedical Records</v>
      </c>
      <c r="B77" s="2" t="s">
        <v>943</v>
      </c>
      <c r="C77" s="20" t="s">
        <v>768</v>
      </c>
      <c r="D77" t="s">
        <v>921</v>
      </c>
      <c r="F77">
        <v>0.15</v>
      </c>
      <c r="G77"/>
    </row>
    <row r="78" spans="1:8" ht="15" customHeight="1">
      <c r="A78" s="15" t="str">
        <f>TRIM(VentilationStandardsTable[[#This Row],[Ventilation Standard]])&amp;TRIM(VentilationStandardsTable[[#This Row],[Primary Space Type]])&amp;TRIM(VentilationStandardsTable[[#This Row],[Secondary Space Type]])</f>
        <v>GGHC v2.2Health CareNursing Stations- General</v>
      </c>
      <c r="B78" s="2" t="s">
        <v>943</v>
      </c>
      <c r="C78" s="20" t="s">
        <v>768</v>
      </c>
      <c r="D78" t="s">
        <v>925</v>
      </c>
      <c r="F78">
        <v>0.15</v>
      </c>
      <c r="G78"/>
    </row>
    <row r="79" spans="1:8" ht="15" customHeight="1">
      <c r="A79" s="15" t="str">
        <f>TRIM(VentilationStandardsTable[[#This Row],[Ventilation Standard]])&amp;TRIM(VentilationStandardsTable[[#This Row],[Primary Space Type]])&amp;TRIM(VentilationStandardsTable[[#This Row],[Secondary Space Type]])</f>
        <v>GGHC v2.2Health CareStairways</v>
      </c>
      <c r="B79" s="2" t="s">
        <v>943</v>
      </c>
      <c r="C79" s="20" t="s">
        <v>768</v>
      </c>
      <c r="D79" t="s">
        <v>933</v>
      </c>
      <c r="F79">
        <v>0.15</v>
      </c>
      <c r="G79"/>
    </row>
    <row r="80" spans="1:8" ht="15" customHeight="1">
      <c r="A80" s="15" t="str">
        <f>TRIM(VentilationStandardsTable[[#This Row],[Ventilation Standard]])&amp;TRIM(VentilationStandardsTable[[#This Row],[Primary Space Type]])&amp;TRIM(VentilationStandardsTable[[#This Row],[Secondary Space Type]])</f>
        <v>GGHC v2.2Health CareWaiting Areas/Lounges</v>
      </c>
      <c r="B80" s="2" t="s">
        <v>943</v>
      </c>
      <c r="C80" s="20" t="s">
        <v>768</v>
      </c>
      <c r="D80" t="s">
        <v>941</v>
      </c>
      <c r="F80">
        <v>0.15</v>
      </c>
      <c r="G80"/>
    </row>
    <row r="81" spans="1:7" ht="15" customHeight="1">
      <c r="A81" s="15" t="str">
        <f>TRIM(VentilationStandardsTable[[#This Row],[Ventilation Standard]])&amp;TRIM(VentilationStandardsTable[[#This Row],[Primary Space Type]])&amp;TRIM(VentilationStandardsTable[[#This Row],[Secondary Space Type]])</f>
        <v>GGHC v2.2Health CareAngiographic-All Other Types</v>
      </c>
      <c r="B81" s="2" t="s">
        <v>943</v>
      </c>
      <c r="C81" s="20" t="s">
        <v>768</v>
      </c>
      <c r="D81" t="s">
        <v>894</v>
      </c>
      <c r="F81">
        <v>0.3</v>
      </c>
      <c r="G81"/>
    </row>
    <row r="82" spans="1:7" ht="15" customHeight="1">
      <c r="A82" s="15" t="str">
        <f>TRIM(VentilationStandardsTable[[#This Row],[Ventilation Standard]])&amp;TRIM(VentilationStandardsTable[[#This Row],[Primary Space Type]])&amp;TRIM(VentilationStandardsTable[[#This Row],[Secondary Space Type]])</f>
        <v>GGHC v2.2Health CareAutopsy</v>
      </c>
      <c r="B82" s="2" t="s">
        <v>943</v>
      </c>
      <c r="C82" s="20" t="s">
        <v>768</v>
      </c>
      <c r="D82" t="s">
        <v>896</v>
      </c>
      <c r="F82">
        <v>0.3</v>
      </c>
      <c r="G82"/>
    </row>
    <row r="83" spans="1:7" ht="15" customHeight="1">
      <c r="A83" s="15" t="str">
        <f>TRIM(VentilationStandardsTable[[#This Row],[Ventilation Standard]])&amp;TRIM(VentilationStandardsTable[[#This Row],[Primary Space Type]])&amp;TRIM(VentilationStandardsTable[[#This Row],[Secondary Space Type]])</f>
        <v>GGHC v2.2Health CareCast Room</v>
      </c>
      <c r="B83" s="2" t="s">
        <v>943</v>
      </c>
      <c r="C83" s="20" t="s">
        <v>768</v>
      </c>
      <c r="D83" t="s">
        <v>899</v>
      </c>
      <c r="F83">
        <v>0.3</v>
      </c>
      <c r="G83"/>
    </row>
    <row r="84" spans="1:7" ht="15" customHeight="1">
      <c r="A84" s="15" t="str">
        <f>TRIM(VentilationStandardsTable[[#This Row],[Ventilation Standard]])&amp;TRIM(VentilationStandardsTable[[#This Row],[Primary Space Type]])&amp;TRIM(VentilationStandardsTable[[#This Row],[Secondary Space Type]])</f>
        <v>GGHC v2.2Health CareClean Linen Storage</v>
      </c>
      <c r="B84" s="2" t="s">
        <v>943</v>
      </c>
      <c r="C84" s="20" t="s">
        <v>768</v>
      </c>
      <c r="D84" t="s">
        <v>900</v>
      </c>
      <c r="F84">
        <v>0.3</v>
      </c>
      <c r="G84"/>
    </row>
    <row r="85" spans="1:7" ht="15" customHeight="1">
      <c r="A85" s="15" t="str">
        <f>TRIM(VentilationStandardsTable[[#This Row],[Ventilation Standard]])&amp;TRIM(VentilationStandardsTable[[#This Row],[Primary Space Type]])&amp;TRIM(VentilationStandardsTable[[#This Row],[Secondary Space Type]])</f>
        <v>GGHC v2.2Health CareClean Utility / Workroom</v>
      </c>
      <c r="B85" s="2" t="s">
        <v>943</v>
      </c>
      <c r="C85" s="20" t="s">
        <v>768</v>
      </c>
      <c r="D85" t="s">
        <v>901</v>
      </c>
      <c r="F85">
        <v>0.3</v>
      </c>
      <c r="G85"/>
    </row>
    <row r="86" spans="1:7" ht="15" customHeight="1">
      <c r="A86" s="15" t="str">
        <f>TRIM(VentilationStandardsTable[[#This Row],[Ventilation Standard]])&amp;TRIM(VentilationStandardsTable[[#This Row],[Primary Space Type]])&amp;TRIM(VentilationStandardsTable[[#This Row],[Secondary Space Type]])</f>
        <v>GGHC v2.2Health CareCorridors</v>
      </c>
      <c r="B86" s="2" t="s">
        <v>943</v>
      </c>
      <c r="C86" s="20" t="s">
        <v>768</v>
      </c>
      <c r="D86" t="s">
        <v>624</v>
      </c>
      <c r="F86">
        <v>0.3</v>
      </c>
      <c r="G86"/>
    </row>
    <row r="87" spans="1:7" ht="15" customHeight="1">
      <c r="A87" s="15" t="str">
        <f>TRIM(VentilationStandardsTable[[#This Row],[Ventilation Standard]])&amp;TRIM(VentilationStandardsTable[[#This Row],[Primary Space Type]])&amp;TRIM(VentilationStandardsTable[[#This Row],[Secondary Space Type]])</f>
        <v>GGHC v2.2Health CareDarkroom</v>
      </c>
      <c r="B87" s="2" t="s">
        <v>943</v>
      </c>
      <c r="C87" s="20" t="s">
        <v>768</v>
      </c>
      <c r="D87" t="s">
        <v>904</v>
      </c>
      <c r="F87">
        <v>0.3</v>
      </c>
      <c r="G87"/>
    </row>
    <row r="88" spans="1:7" ht="15" customHeight="1">
      <c r="A88" s="15" t="str">
        <f>TRIM(VentilationStandardsTable[[#This Row],[Ventilation Standard]])&amp;TRIM(VentilationStandardsTable[[#This Row],[Primary Space Type]])&amp;TRIM(VentilationStandardsTable[[#This Row],[Secondary Space Type]])</f>
        <v>GGHC v2.2Health CareDecontamination</v>
      </c>
      <c r="B88" s="2" t="s">
        <v>943</v>
      </c>
      <c r="C88" s="20" t="s">
        <v>768</v>
      </c>
      <c r="D88" t="s">
        <v>905</v>
      </c>
      <c r="F88">
        <v>0.3</v>
      </c>
      <c r="G88"/>
    </row>
    <row r="89" spans="1:7" ht="15" customHeight="1">
      <c r="A89" s="15" t="str">
        <f>TRIM(VentilationStandardsTable[[#This Row],[Ventilation Standard]])&amp;TRIM(VentilationStandardsTable[[#This Row],[Primary Space Type]])&amp;TRIM(VentilationStandardsTable[[#This Row],[Secondary Space Type]])</f>
        <v>GGHC v2.2Health CareDietary Day Storage</v>
      </c>
      <c r="B89" s="2" t="s">
        <v>943</v>
      </c>
      <c r="C89" s="20" t="s">
        <v>768</v>
      </c>
      <c r="D89" t="s">
        <v>907</v>
      </c>
      <c r="F89">
        <v>0.3</v>
      </c>
      <c r="G89"/>
    </row>
    <row r="90" spans="1:7" ht="15" customHeight="1">
      <c r="A90" s="15" t="str">
        <f>TRIM(VentilationStandardsTable[[#This Row],[Ventilation Standard]])&amp;TRIM(VentilationStandardsTable[[#This Row],[Primary Space Type]])&amp;TRIM(VentilationStandardsTable[[#This Row],[Secondary Space Type]])</f>
        <v>GGHC v2.2Health CareDishwashing</v>
      </c>
      <c r="B90" s="2" t="s">
        <v>943</v>
      </c>
      <c r="C90" s="20" t="s">
        <v>768</v>
      </c>
      <c r="D90" t="s">
        <v>909</v>
      </c>
      <c r="F90">
        <v>0.3</v>
      </c>
      <c r="G90"/>
    </row>
    <row r="91" spans="1:7" ht="15" customHeight="1">
      <c r="A91" s="15" t="str">
        <f>TRIM(VentilationStandardsTable[[#This Row],[Ventilation Standard]])&amp;TRIM(VentilationStandardsTable[[#This Row],[Primary Space Type]])&amp;TRIM(VentilationStandardsTable[[#This Row],[Secondary Space Type]])</f>
        <v>GGHC v2.2Health CareEndoscopy</v>
      </c>
      <c r="B91" s="2" t="s">
        <v>943</v>
      </c>
      <c r="C91" s="20" t="s">
        <v>768</v>
      </c>
      <c r="D91" t="s">
        <v>910</v>
      </c>
      <c r="F91">
        <v>0.3</v>
      </c>
      <c r="G91"/>
    </row>
    <row r="92" spans="1:7" ht="15" customHeight="1">
      <c r="A92" s="15" t="str">
        <f>TRIM(VentilationStandardsTable[[#This Row],[Ventilation Standard]])&amp;TRIM(VentilationStandardsTable[[#This Row],[Primary Space Type]])&amp;TRIM(VentilationStandardsTable[[#This Row],[Secondary Space Type]])</f>
        <v>GGHC v2.2Health CareHistology</v>
      </c>
      <c r="B92" s="2" t="s">
        <v>943</v>
      </c>
      <c r="C92" s="20" t="s">
        <v>768</v>
      </c>
      <c r="D92" t="s">
        <v>911</v>
      </c>
      <c r="F92">
        <v>0.3</v>
      </c>
      <c r="G92"/>
    </row>
    <row r="93" spans="1:7" ht="15" customHeight="1">
      <c r="A93" s="15" t="str">
        <f>TRIM(VentilationStandardsTable[[#This Row],[Ventilation Standard]])&amp;TRIM(VentilationStandardsTable[[#This Row],[Primary Space Type]])&amp;TRIM(VentilationStandardsTable[[#This Row],[Secondary Space Type]])</f>
        <v>GGHC v2.2Health CareIsolation</v>
      </c>
      <c r="B93" s="2" t="s">
        <v>943</v>
      </c>
      <c r="C93" s="20" t="s">
        <v>768</v>
      </c>
      <c r="D93" t="s">
        <v>912</v>
      </c>
      <c r="F93">
        <v>0.3</v>
      </c>
      <c r="G93"/>
    </row>
    <row r="94" spans="1:7" ht="15" customHeight="1">
      <c r="A94" s="15" t="str">
        <f>TRIM(VentilationStandardsTable[[#This Row],[Ventilation Standard]])&amp;TRIM(VentilationStandardsTable[[#This Row],[Primary Space Type]])&amp;TRIM(VentilationStandardsTable[[#This Row],[Secondary Space Type]])</f>
        <v>GGHC v2.2Health CareKitchen, Food Preparation</v>
      </c>
      <c r="B94" s="2" t="s">
        <v>943</v>
      </c>
      <c r="C94" s="20" t="s">
        <v>768</v>
      </c>
      <c r="D94" t="s">
        <v>914</v>
      </c>
      <c r="F94">
        <v>0.3</v>
      </c>
      <c r="G94"/>
    </row>
    <row r="95" spans="1:7" ht="15" customHeight="1">
      <c r="A95" s="15" t="str">
        <f>TRIM(VentilationStandardsTable[[#This Row],[Ventilation Standard]])&amp;TRIM(VentilationStandardsTable[[#This Row],[Primary Space Type]])&amp;TRIM(VentilationStandardsTable[[#This Row],[Secondary Space Type]])</f>
        <v>GGHC v2.2Health CareLabor/ Delivery/Recovery</v>
      </c>
      <c r="B95" s="2" t="s">
        <v>943</v>
      </c>
      <c r="C95" s="20" t="s">
        <v>768</v>
      </c>
      <c r="D95" t="s">
        <v>915</v>
      </c>
      <c r="F95">
        <v>0.3</v>
      </c>
      <c r="G95"/>
    </row>
    <row r="96" spans="1:7" ht="15" customHeight="1">
      <c r="A96" s="15" t="str">
        <f>TRIM(VentilationStandardsTable[[#This Row],[Ventilation Standard]])&amp;TRIM(VentilationStandardsTable[[#This Row],[Primary Space Type]])&amp;TRIM(VentilationStandardsTable[[#This Row],[Secondary Space Type]])</f>
        <v>GGHC v2.2Health CareL / D / R / Post Partum</v>
      </c>
      <c r="B96" s="2" t="s">
        <v>943</v>
      </c>
      <c r="C96" s="20" t="s">
        <v>768</v>
      </c>
      <c r="D96" t="s">
        <v>916</v>
      </c>
      <c r="F96">
        <v>0.3</v>
      </c>
      <c r="G96"/>
    </row>
    <row r="97" spans="1:7" ht="15" customHeight="1">
      <c r="A97" s="15" t="str">
        <f>TRIM(VentilationStandardsTable[[#This Row],[Ventilation Standard]])&amp;TRIM(VentilationStandardsTable[[#This Row],[Primary Space Type]])&amp;TRIM(VentilationStandardsTable[[#This Row],[Secondary Space Type]])</f>
        <v>GGHC v2.2Health CareLaboratory</v>
      </c>
      <c r="B97" s="2" t="s">
        <v>943</v>
      </c>
      <c r="C97" s="20" t="s">
        <v>768</v>
      </c>
      <c r="D97" t="s">
        <v>773</v>
      </c>
      <c r="F97">
        <v>0.3</v>
      </c>
      <c r="G97"/>
    </row>
    <row r="98" spans="1:7" ht="15" customHeight="1">
      <c r="A98" s="15" t="str">
        <f>TRIM(VentilationStandardsTable[[#This Row],[Ventilation Standard]])&amp;TRIM(VentilationStandardsTable[[#This Row],[Primary Space Type]])&amp;TRIM(VentilationStandardsTable[[#This Row],[Secondary Space Type]])</f>
        <v>GGHC v2.2Health CareLinen Storage, Clean</v>
      </c>
      <c r="B98" s="2" t="s">
        <v>943</v>
      </c>
      <c r="C98" s="20" t="s">
        <v>768</v>
      </c>
      <c r="D98" t="s">
        <v>917</v>
      </c>
      <c r="F98">
        <v>0.3</v>
      </c>
      <c r="G98"/>
    </row>
    <row r="99" spans="1:7" ht="15" customHeight="1">
      <c r="A99" s="15" t="str">
        <f>TRIM(VentilationStandardsTable[[#This Row],[Ventilation Standard]])&amp;TRIM(VentilationStandardsTable[[#This Row],[Primary Space Type]])&amp;TRIM(VentilationStandardsTable[[#This Row],[Secondary Space Type]])</f>
        <v>GGHC v2.2Health CareMammography</v>
      </c>
      <c r="B99" s="2" t="s">
        <v>943</v>
      </c>
      <c r="C99" s="20" t="s">
        <v>768</v>
      </c>
      <c r="D99" t="s">
        <v>919</v>
      </c>
      <c r="F99">
        <v>0.3</v>
      </c>
      <c r="G99"/>
    </row>
    <row r="100" spans="1:7" ht="15" customHeight="1">
      <c r="A100" s="15" t="str">
        <f>TRIM(VentilationStandardsTable[[#This Row],[Ventilation Standard]])&amp;TRIM(VentilationStandardsTable[[#This Row],[Primary Space Type]])&amp;TRIM(VentilationStandardsTable[[#This Row],[Secondary Space Type]])</f>
        <v>GGHC v2.2Health CareNuclear Medicine, Hot Lab</v>
      </c>
      <c r="B100" s="2" t="s">
        <v>943</v>
      </c>
      <c r="C100" s="20" t="s">
        <v>768</v>
      </c>
      <c r="D100" t="s">
        <v>922</v>
      </c>
      <c r="F100">
        <v>0.3</v>
      </c>
      <c r="G100"/>
    </row>
    <row r="101" spans="1:7" ht="15" customHeight="1">
      <c r="A101" s="15" t="str">
        <f>TRIM(VentilationStandardsTable[[#This Row],[Ventilation Standard]])&amp;TRIM(VentilationStandardsTable[[#This Row],[Primary Space Type]])&amp;TRIM(VentilationStandardsTable[[#This Row],[Secondary Space Type]])</f>
        <v>GGHC v2.2Health CarePathology</v>
      </c>
      <c r="B101" s="2" t="s">
        <v>943</v>
      </c>
      <c r="C101" s="20" t="s">
        <v>768</v>
      </c>
      <c r="D101" t="s">
        <v>926</v>
      </c>
      <c r="F101">
        <v>0.3</v>
      </c>
      <c r="G101"/>
    </row>
    <row r="102" spans="1:7" ht="15" customHeight="1">
      <c r="A102" s="15" t="str">
        <f>TRIM(VentilationStandardsTable[[#This Row],[Ventilation Standard]])&amp;TRIM(VentilationStandardsTable[[#This Row],[Primary Space Type]])&amp;TRIM(VentilationStandardsTable[[#This Row],[Secondary Space Type]])</f>
        <v>GGHC v2.2Health CarePatient Room</v>
      </c>
      <c r="B102" s="2" t="s">
        <v>943</v>
      </c>
      <c r="C102" s="20" t="s">
        <v>768</v>
      </c>
      <c r="D102" t="s">
        <v>777</v>
      </c>
      <c r="F102">
        <v>0.3</v>
      </c>
      <c r="G102"/>
    </row>
    <row r="103" spans="1:7" ht="15" customHeight="1">
      <c r="A103" s="15" t="str">
        <f>TRIM(VentilationStandardsTable[[#This Row],[Ventilation Standard]])&amp;TRIM(VentilationStandardsTable[[#This Row],[Primary Space Type]])&amp;TRIM(VentilationStandardsTable[[#This Row],[Secondary Space Type]])</f>
        <v>GGHC v2.2Health CarePharmacy / Medicine Room</v>
      </c>
      <c r="B103" s="2" t="s">
        <v>943</v>
      </c>
      <c r="C103" s="20" t="s">
        <v>768</v>
      </c>
      <c r="D103" t="s">
        <v>927</v>
      </c>
      <c r="F103">
        <v>0.3</v>
      </c>
      <c r="G103"/>
    </row>
    <row r="104" spans="1:7" ht="15" customHeight="1">
      <c r="A104" s="15" t="str">
        <f>TRIM(VentilationStandardsTable[[#This Row],[Ventilation Standard]])&amp;TRIM(VentilationStandardsTable[[#This Row],[Primary Space Type]])&amp;TRIM(VentilationStandardsTable[[#This Row],[Secondary Space Type]])</f>
        <v>GGHC v2.2Health CarePhysical Therapy and Hydrotherapy</v>
      </c>
      <c r="B104" s="2" t="s">
        <v>943</v>
      </c>
      <c r="C104" s="20" t="s">
        <v>768</v>
      </c>
      <c r="D104" t="s">
        <v>928</v>
      </c>
      <c r="F104">
        <v>0.3</v>
      </c>
      <c r="G104"/>
    </row>
    <row r="105" spans="1:7" ht="15" customHeight="1">
      <c r="A105" s="15" t="str">
        <f>TRIM(VentilationStandardsTable[[#This Row],[Ventilation Standard]])&amp;TRIM(VentilationStandardsTable[[#This Row],[Primary Space Type]])&amp;TRIM(VentilationStandardsTable[[#This Row],[Secondary Space Type]])</f>
        <v>GGHC v2.2Health CareRecovery</v>
      </c>
      <c r="B105" s="2" t="s">
        <v>943</v>
      </c>
      <c r="C105" s="20" t="s">
        <v>768</v>
      </c>
      <c r="D105" t="s">
        <v>881</v>
      </c>
      <c r="F105">
        <v>0.3</v>
      </c>
      <c r="G105"/>
    </row>
    <row r="106" spans="1:7" ht="15" customHeight="1">
      <c r="A106" s="15" t="str">
        <f>TRIM(VentilationStandardsTable[[#This Row],[Ventilation Standard]])&amp;TRIM(VentilationStandardsTable[[#This Row],[Primary Space Type]])&amp;TRIM(VentilationStandardsTable[[#This Row],[Secondary Space Type]])</f>
        <v>GGHC v2.2Health CareScrub Up Area, Surgical Corridor</v>
      </c>
      <c r="B106" s="2" t="s">
        <v>943</v>
      </c>
      <c r="C106" s="20" t="s">
        <v>768</v>
      </c>
      <c r="D106" t="s">
        <v>929</v>
      </c>
      <c r="F106">
        <v>0.3</v>
      </c>
      <c r="G106"/>
    </row>
    <row r="107" spans="1:7" ht="15" customHeight="1">
      <c r="A107" s="15" t="str">
        <f>TRIM(VentilationStandardsTable[[#This Row],[Ventilation Standard]])&amp;TRIM(VentilationStandardsTable[[#This Row],[Primary Space Type]])&amp;TRIM(VentilationStandardsTable[[#This Row],[Secondary Space Type]])</f>
        <v>GGHC v2.2Health CareSpecial Procedure Room, Diagnostic</v>
      </c>
      <c r="B107" s="2" t="s">
        <v>943</v>
      </c>
      <c r="C107" s="20" t="s">
        <v>768</v>
      </c>
      <c r="D107" t="s">
        <v>931</v>
      </c>
      <c r="F107">
        <v>0.3</v>
      </c>
      <c r="G107"/>
    </row>
    <row r="108" spans="1:7" ht="15" customHeight="1">
      <c r="A108" s="15" t="str">
        <f>TRIM(VentilationStandardsTable[[#This Row],[Ventilation Standard]])&amp;TRIM(VentilationStandardsTable[[#This Row],[Primary Space Type]])&amp;TRIM(VentilationStandardsTable[[#This Row],[Secondary Space Type]])</f>
        <v>GGHC v2.2Health CareSub-Sterile</v>
      </c>
      <c r="B108" s="2" t="s">
        <v>943</v>
      </c>
      <c r="C108" s="20" t="s">
        <v>768</v>
      </c>
      <c r="D108" t="s">
        <v>935</v>
      </c>
      <c r="F108">
        <v>0.3</v>
      </c>
      <c r="G108"/>
    </row>
    <row r="109" spans="1:7" ht="15" customHeight="1">
      <c r="A109" s="15" t="str">
        <f>TRIM(VentilationStandardsTable[[#This Row],[Ventilation Standard]])&amp;TRIM(VentilationStandardsTable[[#This Row],[Primary Space Type]])&amp;TRIM(VentilationStandardsTable[[#This Row],[Secondary Space Type]])</f>
        <v>GGHC v2.2Health CareSurgical Supply</v>
      </c>
      <c r="B109" s="2" t="s">
        <v>943</v>
      </c>
      <c r="C109" s="20" t="s">
        <v>768</v>
      </c>
      <c r="D109" t="s">
        <v>936</v>
      </c>
      <c r="F109">
        <v>0.3</v>
      </c>
      <c r="G109"/>
    </row>
    <row r="110" spans="1:7" ht="15" customHeight="1">
      <c r="A110" s="15" t="str">
        <f>TRIM(VentilationStandardsTable[[#This Row],[Ventilation Standard]])&amp;TRIM(VentilationStandardsTable[[#This Row],[Primary Space Type]])&amp;TRIM(VentilationStandardsTable[[#This Row],[Secondary Space Type]])</f>
        <v>GGHC v2.2Health CareTreatment / Examination</v>
      </c>
      <c r="B110" s="2" t="s">
        <v>943</v>
      </c>
      <c r="C110" s="20" t="s">
        <v>768</v>
      </c>
      <c r="D110" t="s">
        <v>939</v>
      </c>
      <c r="F110">
        <v>0.3</v>
      </c>
      <c r="G110"/>
    </row>
    <row r="111" spans="1:7" ht="15" customHeight="1">
      <c r="A111" s="15" t="str">
        <f>TRIM(VentilationStandardsTable[[#This Row],[Ventilation Standard]])&amp;TRIM(VentilationStandardsTable[[#This Row],[Primary Space Type]])&amp;TRIM(VentilationStandardsTable[[#This Row],[Secondary Space Type]])</f>
        <v>GGHC v2.2Health CareUnsterile Supply</v>
      </c>
      <c r="B111" s="2" t="s">
        <v>943</v>
      </c>
      <c r="C111" s="20" t="s">
        <v>768</v>
      </c>
      <c r="D111" t="s">
        <v>940</v>
      </c>
      <c r="F111">
        <v>0.3</v>
      </c>
      <c r="G111"/>
    </row>
    <row r="112" spans="1:7" ht="15" customHeight="1">
      <c r="A112" s="19" t="str">
        <f>TRIM(VentilationStandardsTable[[#This Row],[Ventilation Standard]])&amp;TRIM(VentilationStandardsTable[[#This Row],[Primary Space Type]])&amp;TRIM(VentilationStandardsTable[[#This Row],[Secondary Space Type]])</f>
        <v>GGHC v2.2Health CareX-ray, Diagnostic and Treatment</v>
      </c>
      <c r="B112" s="2" t="s">
        <v>943</v>
      </c>
      <c r="C112" s="20" t="s">
        <v>768</v>
      </c>
      <c r="D112" s="16" t="s">
        <v>942</v>
      </c>
      <c r="F112" s="16">
        <v>0.3</v>
      </c>
      <c r="G112" s="16"/>
    </row>
    <row r="113" spans="1:7" ht="15" customHeight="1">
      <c r="A113" s="15" t="str">
        <f>TRIM(VentilationStandardsTable[[#This Row],[Ventilation Standard]])&amp;TRIM(VentilationStandardsTable[[#This Row],[Primary Space Type]])&amp;TRIM(VentilationStandardsTable[[#This Row],[Secondary Space Type]])</f>
        <v>GGHC v2.2Health CareNursery, General</v>
      </c>
      <c r="B113" s="2" t="s">
        <v>943</v>
      </c>
      <c r="C113" s="20" t="s">
        <v>768</v>
      </c>
      <c r="D113" t="s">
        <v>923</v>
      </c>
      <c r="F113">
        <v>0.45</v>
      </c>
      <c r="G113"/>
    </row>
    <row r="114" spans="1:7" ht="15" customHeight="1">
      <c r="A114" s="15" t="str">
        <f>TRIM(VentilationStandardsTable[[#This Row],[Ventilation Standard]])&amp;TRIM(VentilationStandardsTable[[#This Row],[Primary Space Type]])&amp;TRIM(VentilationStandardsTable[[#This Row],[Secondary Space Type]])</f>
        <v>GGHC v2.2Health CareNursery, Exam</v>
      </c>
      <c r="B114" s="2" t="s">
        <v>943</v>
      </c>
      <c r="C114" s="20" t="s">
        <v>768</v>
      </c>
      <c r="D114" t="s">
        <v>924</v>
      </c>
      <c r="F114">
        <v>0.45</v>
      </c>
      <c r="G114"/>
    </row>
    <row r="115" spans="1:7" ht="15" customHeight="1">
      <c r="A115" s="15" t="str">
        <f>TRIM(VentilationStandardsTable[[#This Row],[Ventilation Standard]])&amp;TRIM(VentilationStandardsTable[[#This Row],[Primary Space Type]])&amp;TRIM(VentilationStandardsTable[[#This Row],[Secondary Space Type]])</f>
        <v>GGHC v2.2Health CareConference Rooms</v>
      </c>
      <c r="B115" s="2" t="s">
        <v>943</v>
      </c>
      <c r="C115" s="20" t="s">
        <v>768</v>
      </c>
      <c r="D115" t="s">
        <v>902</v>
      </c>
      <c r="F115">
        <v>0.5</v>
      </c>
      <c r="G115"/>
    </row>
    <row r="116" spans="1:7" ht="15" customHeight="1">
      <c r="A116" s="15" t="str">
        <f>TRIM(VentilationStandardsTable[[#This Row],[Ventilation Standard]])&amp;TRIM(VentilationStandardsTable[[#This Row],[Primary Space Type]])&amp;TRIM(VentilationStandardsTable[[#This Row],[Secondary Space Type]])</f>
        <v>GGHC v2.2Health CareAngiographic-Heart Only</v>
      </c>
      <c r="B116" s="2" t="s">
        <v>943</v>
      </c>
      <c r="C116" s="20" t="s">
        <v>768</v>
      </c>
      <c r="D116" t="s">
        <v>895</v>
      </c>
      <c r="F116">
        <v>0.75</v>
      </c>
      <c r="G116"/>
    </row>
    <row r="117" spans="1:7" ht="15" customHeight="1">
      <c r="A117" s="15" t="str">
        <f>TRIM(VentilationStandardsTable[[#This Row],[Ventilation Standard]])&amp;TRIM(VentilationStandardsTable[[#This Row],[Primary Space Type]])&amp;TRIM(VentilationStandardsTable[[#This Row],[Secondary Space Type]])</f>
        <v>GGHC v2.2Health CareCystoscopy</v>
      </c>
      <c r="B117" s="2" t="s">
        <v>943</v>
      </c>
      <c r="C117" s="20" t="s">
        <v>768</v>
      </c>
      <c r="D117" t="s">
        <v>903</v>
      </c>
      <c r="F117">
        <v>0.75</v>
      </c>
      <c r="G117"/>
    </row>
    <row r="118" spans="1:7" ht="15" customHeight="1">
      <c r="A118" s="15" t="str">
        <f>TRIM(VentilationStandardsTable[[#This Row],[Ventilation Standard]])&amp;TRIM(VentilationStandardsTable[[#This Row],[Primary Space Type]])&amp;TRIM(VentilationStandardsTable[[#This Row],[Secondary Space Type]])</f>
        <v>GGHC v2.2Health CareDelivery Room</v>
      </c>
      <c r="B118" s="2" t="s">
        <v>943</v>
      </c>
      <c r="C118" s="20" t="s">
        <v>768</v>
      </c>
      <c r="D118" t="s">
        <v>906</v>
      </c>
      <c r="F118">
        <v>0.75</v>
      </c>
      <c r="G118"/>
    </row>
    <row r="119" spans="1:7" ht="15" customHeight="1">
      <c r="A119" s="15" t="str">
        <f>TRIM(VentilationStandardsTable[[#This Row],[Ventilation Standard]])&amp;TRIM(VentilationStandardsTable[[#This Row],[Primary Space Type]])&amp;TRIM(VentilationStandardsTable[[#This Row],[Secondary Space Type]])</f>
        <v>GGHC v2.2Health CareOperating Room</v>
      </c>
      <c r="B119" s="2" t="s">
        <v>943</v>
      </c>
      <c r="C119" s="20" t="s">
        <v>768</v>
      </c>
      <c r="D119" t="s">
        <v>776</v>
      </c>
      <c r="F119">
        <v>0.75</v>
      </c>
      <c r="G119"/>
    </row>
    <row r="120" spans="1:7" ht="15" customHeight="1">
      <c r="A120" s="15" t="str">
        <f>TRIM(VentilationStandardsTable[[#This Row],[Ventilation Standard]])&amp;TRIM(VentilationStandardsTable[[#This Row],[Primary Space Type]])&amp;TRIM(VentilationStandardsTable[[#This Row],[Secondary Space Type]])</f>
        <v>GGHC v2.2Health CareSpecial Procedure Room, Invasive</v>
      </c>
      <c r="B120" s="2" t="s">
        <v>943</v>
      </c>
      <c r="C120" s="20" t="s">
        <v>768</v>
      </c>
      <c r="D120" t="s">
        <v>932</v>
      </c>
      <c r="F120">
        <v>0.75</v>
      </c>
      <c r="G120"/>
    </row>
    <row r="121" spans="1:7" ht="15" customHeight="1">
      <c r="A121" s="15" t="str">
        <f>TRIM(VentilationStandardsTable[[#This Row],[Ventilation Standard]])&amp;TRIM(VentilationStandardsTable[[#This Row],[Primary Space Type]])&amp;TRIM(VentilationStandardsTable[[#This Row],[Secondary Space Type]])</f>
        <v>GGHC v2.2Health CareTrauma</v>
      </c>
      <c r="B121" s="2" t="s">
        <v>943</v>
      </c>
      <c r="C121" s="20" t="s">
        <v>768</v>
      </c>
      <c r="D121" t="s">
        <v>938</v>
      </c>
      <c r="F121">
        <v>0.75</v>
      </c>
      <c r="G121"/>
    </row>
    <row r="122" spans="1:7" ht="15" customHeight="1">
      <c r="A122" s="15" t="str">
        <f>TRIM(VentilationStandardsTable[[#This Row],[Ventilation Standard]])&amp;TRIM(VentilationStandardsTable[[#This Row],[Primary Space Type]])&amp;TRIM(VentilationStandardsTable[[#This Row],[Secondary Space Type]])</f>
        <v>GGHC v2.2Health CareAnesthesia Storage</v>
      </c>
      <c r="B122" s="2" t="s">
        <v>943</v>
      </c>
      <c r="C122" s="20" t="s">
        <v>768</v>
      </c>
      <c r="D122" t="s">
        <v>893</v>
      </c>
      <c r="F122">
        <v>1.2</v>
      </c>
      <c r="G122"/>
    </row>
    <row r="123" spans="1:7" ht="15" customHeight="1">
      <c r="A123" s="15" t="str">
        <f>TRIM(VentilationStandardsTable[[#This Row],[Ventilation Standard]])&amp;TRIM(VentilationStandardsTable[[#This Row],[Primary Space Type]])&amp;TRIM(VentilationStandardsTable[[#This Row],[Secondary Space Type]])</f>
        <v>GGHC v2.2Health CareDining Room</v>
      </c>
      <c r="B123" s="2" t="s">
        <v>943</v>
      </c>
      <c r="C123" s="20" t="s">
        <v>768</v>
      </c>
      <c r="D123" t="s">
        <v>908</v>
      </c>
      <c r="F123">
        <v>1.5</v>
      </c>
      <c r="G123"/>
    </row>
    <row r="124" spans="1:7" ht="15" customHeight="1">
      <c r="A124" s="15" t="str">
        <f>TRIM(VentilationStandardsTable[[#This Row],[Ventilation Standard]])&amp;TRIM(VentilationStandardsTable[[#This Row],[Primary Space Type]])&amp;TRIM(VentilationStandardsTable[[#This Row],[Secondary Space Type]])</f>
        <v>GGHC v2.2Health CareJanitors Closet / Utility</v>
      </c>
      <c r="B124" s="2" t="s">
        <v>943</v>
      </c>
      <c r="C124" s="20" t="s">
        <v>768</v>
      </c>
      <c r="D124" t="s">
        <v>913</v>
      </c>
      <c r="F124">
        <v>1.5</v>
      </c>
      <c r="G124"/>
    </row>
    <row r="125" spans="1:7" ht="15" customHeight="1">
      <c r="A125" s="15" t="str">
        <f>TRIM(VentilationStandardsTable[[#This Row],[Ventilation Standard]])&amp;TRIM(VentilationStandardsTable[[#This Row],[Primary Space Type]])&amp;TRIM(VentilationStandardsTable[[#This Row],[Secondary Space Type]])</f>
        <v>GGHC v2.2Health CareSoiled Linen, Sorting</v>
      </c>
      <c r="B125" s="2" t="s">
        <v>943</v>
      </c>
      <c r="C125" s="20" t="s">
        <v>768</v>
      </c>
      <c r="D125" t="s">
        <v>930</v>
      </c>
      <c r="F125">
        <v>1.5</v>
      </c>
      <c r="G125"/>
    </row>
    <row r="126" spans="1:7" ht="15" customHeight="1">
      <c r="A126" s="15" t="str">
        <f>TRIM(VentilationStandardsTable[[#This Row],[Ventilation Standard]])&amp;TRIM(VentilationStandardsTable[[#This Row],[Primary Space Type]])&amp;TRIM(VentilationStandardsTable[[#This Row],[Secondary Space Type]])</f>
        <v>GGHC v2.2Health CareSterilizer Room</v>
      </c>
      <c r="B126" s="2" t="s">
        <v>943</v>
      </c>
      <c r="C126" s="20" t="s">
        <v>768</v>
      </c>
      <c r="D126" t="s">
        <v>934</v>
      </c>
      <c r="F126">
        <v>1.5</v>
      </c>
      <c r="G126"/>
    </row>
    <row r="127" spans="1:7" ht="15" customHeight="1">
      <c r="A127" s="15" t="str">
        <f>TRIM(VentilationStandardsTable[[#This Row],[Ventilation Standard]])&amp;TRIM(VentilationStandardsTable[[#This Row],[Primary Space Type]])&amp;TRIM(VentilationStandardsTable[[#This Row],[Secondary Space Type]])</f>
        <v>GGHC v2.2Health CareTrash Chute Room</v>
      </c>
      <c r="B127" s="2" t="s">
        <v>943</v>
      </c>
      <c r="C127" s="20" t="s">
        <v>768</v>
      </c>
      <c r="D127" t="s">
        <v>937</v>
      </c>
      <c r="F127">
        <v>1.5</v>
      </c>
      <c r="G127"/>
    </row>
    <row r="128" spans="1:7" ht="15" customHeight="1">
      <c r="A128" s="15" t="str">
        <f>TRIM(VentilationStandardsTable[[#This Row],[Ventilation Standard]])&amp;TRIM(VentilationStandardsTable[[#This Row],[Primary Space Type]])&amp;TRIM(VentilationStandardsTable[[#This Row],[Secondary Space Type]])</f>
        <v>ASHRAE 62.1-1999Hospitals, Nursing and Convalescent HomesPatient rooms</v>
      </c>
      <c r="B128" s="2" t="s">
        <v>636</v>
      </c>
      <c r="C128" t="s">
        <v>626</v>
      </c>
      <c r="D128" t="s">
        <v>627</v>
      </c>
      <c r="E128">
        <v>25</v>
      </c>
      <c r="F128">
        <v>0</v>
      </c>
      <c r="G128"/>
    </row>
    <row r="129" spans="1:8" ht="15" customHeight="1">
      <c r="A129" s="15" t="str">
        <f>TRIM(VentilationStandardsTable[[#This Row],[Ventilation Standard]])&amp;TRIM(VentilationStandardsTable[[#This Row],[Primary Space Type]])&amp;TRIM(VentilationStandardsTable[[#This Row],[Secondary Space Type]])</f>
        <v>ASHRAE 62.1-1999Hospitals, Nursing and Convalescent HomesMedical procedure</v>
      </c>
      <c r="B129" s="2" t="s">
        <v>636</v>
      </c>
      <c r="C129" t="s">
        <v>626</v>
      </c>
      <c r="D129" t="s">
        <v>628</v>
      </c>
      <c r="E129">
        <v>15</v>
      </c>
      <c r="F129">
        <v>0</v>
      </c>
      <c r="G129"/>
    </row>
    <row r="130" spans="1:8" ht="15" customHeight="1">
      <c r="A130" s="15" t="str">
        <f>TRIM(VentilationStandardsTable[[#This Row],[Ventilation Standard]])&amp;TRIM(VentilationStandardsTable[[#This Row],[Primary Space Type]])&amp;TRIM(VentilationStandardsTable[[#This Row],[Secondary Space Type]])</f>
        <v>ASHRAE 62.1-1999Hospitals, Nursing and Convalescent HomesOperating rooms</v>
      </c>
      <c r="B130" s="2" t="s">
        <v>636</v>
      </c>
      <c r="C130" t="s">
        <v>626</v>
      </c>
      <c r="D130" t="s">
        <v>629</v>
      </c>
      <c r="E130">
        <v>30</v>
      </c>
      <c r="F130">
        <v>0</v>
      </c>
      <c r="G130"/>
    </row>
    <row r="131" spans="1:8" ht="15" customHeight="1">
      <c r="A131" s="15" t="str">
        <f>TRIM(VentilationStandardsTable[[#This Row],[Ventilation Standard]])&amp;TRIM(VentilationStandardsTable[[#This Row],[Primary Space Type]])&amp;TRIM(VentilationStandardsTable[[#This Row],[Secondary Space Type]])</f>
        <v>ASHRAE 62.1-1999Hospitals, Nursing and Convalescent HomesRecovery and ICU</v>
      </c>
      <c r="B131" s="2" t="s">
        <v>636</v>
      </c>
      <c r="C131" t="s">
        <v>626</v>
      </c>
      <c r="D131" t="s">
        <v>630</v>
      </c>
      <c r="E131">
        <v>15</v>
      </c>
      <c r="F131">
        <v>0</v>
      </c>
      <c r="G131"/>
    </row>
    <row r="132" spans="1:8" ht="15" customHeight="1">
      <c r="A132" s="15" t="str">
        <f>TRIM(VentilationStandardsTable[[#This Row],[Ventilation Standard]])&amp;TRIM(VentilationStandardsTable[[#This Row],[Primary Space Type]])&amp;TRIM(VentilationStandardsTable[[#This Row],[Secondary Space Type]])</f>
        <v>ASHRAE 62.1-1999Hospitals, Nursing and Convalescent HomesPhysical therapy</v>
      </c>
      <c r="B132" s="2" t="s">
        <v>636</v>
      </c>
      <c r="C132" t="s">
        <v>626</v>
      </c>
      <c r="D132" t="s">
        <v>632</v>
      </c>
      <c r="E132">
        <v>15</v>
      </c>
      <c r="F132">
        <v>0</v>
      </c>
      <c r="G132"/>
    </row>
    <row r="133" spans="1:8" ht="15" customHeight="1">
      <c r="A133" s="15" t="str">
        <f>TRIM(VentilationStandardsTable[[#This Row],[Ventilation Standard]])&amp;TRIM(VentilationStandardsTable[[#This Row],[Primary Space Type]])&amp;TRIM(VentilationStandardsTable[[#This Row],[Secondary Space Type]])</f>
        <v>ASHRAE 62.1-1999Hospitals, Nursing and Convalescent HomesAutopsy rooms</v>
      </c>
      <c r="B133" s="2" t="s">
        <v>636</v>
      </c>
      <c r="C133" t="s">
        <v>626</v>
      </c>
      <c r="D133" t="s">
        <v>631</v>
      </c>
      <c r="E133">
        <v>0</v>
      </c>
      <c r="F133">
        <v>0.5</v>
      </c>
      <c r="G133"/>
    </row>
    <row r="134" spans="1:8" ht="15" customHeight="1">
      <c r="A134" s="15" t="str">
        <f>TRIM(VentilationStandardsTable[[#This Row],[Ventilation Standard]])&amp;TRIM(VentilationStandardsTable[[#This Row],[Primary Space Type]])&amp;TRIM(VentilationStandardsTable[[#This Row],[Secondary Space Type]])</f>
        <v>ASHRAE 62.1-2004Hospitals, Nursing and Convalescent HomesPatient rooms</v>
      </c>
      <c r="B134" s="2" t="s">
        <v>637</v>
      </c>
      <c r="C134" t="s">
        <v>626</v>
      </c>
      <c r="D134" t="s">
        <v>627</v>
      </c>
      <c r="E134">
        <v>25</v>
      </c>
      <c r="F134"/>
      <c r="G134"/>
      <c r="H134" t="s">
        <v>726</v>
      </c>
    </row>
    <row r="135" spans="1:8" ht="15" customHeight="1">
      <c r="A135" s="15" t="str">
        <f>TRIM(VentilationStandardsTable[[#This Row],[Ventilation Standard]])&amp;TRIM(VentilationStandardsTable[[#This Row],[Primary Space Type]])&amp;TRIM(VentilationStandardsTable[[#This Row],[Secondary Space Type]])</f>
        <v>ASHRAE 62.1-2004Hospitals, Nursing and Convalescent HomesMedical procedure</v>
      </c>
      <c r="B135" s="2" t="s">
        <v>637</v>
      </c>
      <c r="C135" t="s">
        <v>626</v>
      </c>
      <c r="D135" t="s">
        <v>628</v>
      </c>
      <c r="E135">
        <v>15</v>
      </c>
      <c r="F135"/>
      <c r="G135"/>
      <c r="H135" t="s">
        <v>726</v>
      </c>
    </row>
    <row r="136" spans="1:8" ht="15" customHeight="1">
      <c r="A136" s="15" t="str">
        <f>TRIM(VentilationStandardsTable[[#This Row],[Ventilation Standard]])&amp;TRIM(VentilationStandardsTable[[#This Row],[Primary Space Type]])&amp;TRIM(VentilationStandardsTable[[#This Row],[Secondary Space Type]])</f>
        <v>ASHRAE 62.1-2004Hospitals, Nursing and Convalescent HomesOperating rooms</v>
      </c>
      <c r="B136" s="2" t="s">
        <v>637</v>
      </c>
      <c r="C136" t="s">
        <v>626</v>
      </c>
      <c r="D136" t="s">
        <v>629</v>
      </c>
      <c r="E136">
        <v>30</v>
      </c>
      <c r="F136"/>
      <c r="G136"/>
      <c r="H136" t="s">
        <v>726</v>
      </c>
    </row>
    <row r="137" spans="1:8" ht="15" customHeight="1">
      <c r="A137" s="15" t="str">
        <f>TRIM(VentilationStandardsTable[[#This Row],[Ventilation Standard]])&amp;TRIM(VentilationStandardsTable[[#This Row],[Primary Space Type]])&amp;TRIM(VentilationStandardsTable[[#This Row],[Secondary Space Type]])</f>
        <v>ASHRAE 62.1-2004Hospitals, Nursing and Convalescent HomesRecovery and ICU</v>
      </c>
      <c r="B137" s="2" t="s">
        <v>637</v>
      </c>
      <c r="C137" t="s">
        <v>626</v>
      </c>
      <c r="D137" t="s">
        <v>630</v>
      </c>
      <c r="E137">
        <v>15</v>
      </c>
      <c r="F137"/>
      <c r="G137"/>
      <c r="H137" t="s">
        <v>726</v>
      </c>
    </row>
    <row r="138" spans="1:8" ht="15" customHeight="1">
      <c r="A138" s="15" t="str">
        <f>TRIM(VentilationStandardsTable[[#This Row],[Ventilation Standard]])&amp;TRIM(VentilationStandardsTable[[#This Row],[Primary Space Type]])&amp;TRIM(VentilationStandardsTable[[#This Row],[Secondary Space Type]])</f>
        <v>ASHRAE 62.1-2004Hospitals, Nursing and Convalescent HomesAutopsy rooms</v>
      </c>
      <c r="B138" s="2" t="s">
        <v>637</v>
      </c>
      <c r="C138" t="s">
        <v>626</v>
      </c>
      <c r="D138" t="s">
        <v>631</v>
      </c>
      <c r="E138"/>
      <c r="F138">
        <v>0.5</v>
      </c>
      <c r="G138"/>
      <c r="H138" t="s">
        <v>727</v>
      </c>
    </row>
    <row r="139" spans="1:8" ht="15" customHeight="1">
      <c r="A139" s="15" t="str">
        <f>TRIM(VentilationStandardsTable[[#This Row],[Ventilation Standard]])&amp;TRIM(VentilationStandardsTable[[#This Row],[Primary Space Type]])&amp;TRIM(VentilationStandardsTable[[#This Row],[Secondary Space Type]])</f>
        <v>ASHRAE 62.1-2004Hospitals, Nursing and Convalescent HomesPhysical therapy</v>
      </c>
      <c r="B139" s="2" t="s">
        <v>637</v>
      </c>
      <c r="C139" t="s">
        <v>626</v>
      </c>
      <c r="D139" t="s">
        <v>632</v>
      </c>
      <c r="E139">
        <v>15</v>
      </c>
      <c r="F139"/>
      <c r="G139"/>
    </row>
    <row r="140" spans="1:8" ht="15" customHeight="1">
      <c r="A140" s="15" t="str">
        <f>TRIM(VentilationStandardsTable[[#This Row],[Ventilation Standard]])&amp;TRIM(VentilationStandardsTable[[#This Row],[Primary Space Type]])&amp;TRIM(VentilationStandardsTable[[#This Row],[Secondary Space Type]])</f>
        <v>ASHRAE 62.1-2007Hospitals, Nursing and Convalescent HomesPatient rooms</v>
      </c>
      <c r="B140" s="2" t="s">
        <v>638</v>
      </c>
      <c r="C140" t="s">
        <v>626</v>
      </c>
      <c r="D140" t="s">
        <v>627</v>
      </c>
      <c r="E140">
        <v>25</v>
      </c>
      <c r="F140"/>
      <c r="G140"/>
      <c r="H140" t="s">
        <v>726</v>
      </c>
    </row>
    <row r="141" spans="1:8" ht="15" customHeight="1">
      <c r="A141" s="15" t="str">
        <f>TRIM(VentilationStandardsTable[[#This Row],[Ventilation Standard]])&amp;TRIM(VentilationStandardsTable[[#This Row],[Primary Space Type]])&amp;TRIM(VentilationStandardsTable[[#This Row],[Secondary Space Type]])</f>
        <v>ASHRAE 62.1-2007Hospitals, Nursing and Convalescent HomesMedical procedure</v>
      </c>
      <c r="B141" s="2" t="s">
        <v>638</v>
      </c>
      <c r="C141" t="s">
        <v>626</v>
      </c>
      <c r="D141" t="s">
        <v>628</v>
      </c>
      <c r="E141">
        <v>15</v>
      </c>
      <c r="F141"/>
      <c r="G141"/>
      <c r="H141" t="s">
        <v>726</v>
      </c>
    </row>
    <row r="142" spans="1:8" ht="15" customHeight="1">
      <c r="A142" s="15" t="str">
        <f>TRIM(VentilationStandardsTable[[#This Row],[Ventilation Standard]])&amp;TRIM(VentilationStandardsTable[[#This Row],[Primary Space Type]])&amp;TRIM(VentilationStandardsTable[[#This Row],[Secondary Space Type]])</f>
        <v>ASHRAE 62.1-2007Hospitals, Nursing and Convalescent HomesOperating rooms</v>
      </c>
      <c r="B142" s="2" t="s">
        <v>638</v>
      </c>
      <c r="C142" t="s">
        <v>626</v>
      </c>
      <c r="D142" t="s">
        <v>629</v>
      </c>
      <c r="E142">
        <v>30</v>
      </c>
      <c r="F142"/>
      <c r="G142"/>
      <c r="H142" t="s">
        <v>726</v>
      </c>
    </row>
    <row r="143" spans="1:8" ht="15" customHeight="1">
      <c r="A143" s="15" t="str">
        <f>TRIM(VentilationStandardsTable[[#This Row],[Ventilation Standard]])&amp;TRIM(VentilationStandardsTable[[#This Row],[Primary Space Type]])&amp;TRIM(VentilationStandardsTable[[#This Row],[Secondary Space Type]])</f>
        <v>ASHRAE 62.1-2007Hospitals, Nursing and Convalescent HomesRecovery and ICU</v>
      </c>
      <c r="B143" s="2" t="s">
        <v>638</v>
      </c>
      <c r="C143" t="s">
        <v>626</v>
      </c>
      <c r="D143" t="s">
        <v>630</v>
      </c>
      <c r="E143">
        <v>15</v>
      </c>
      <c r="F143"/>
      <c r="G143"/>
      <c r="H143" t="s">
        <v>726</v>
      </c>
    </row>
    <row r="144" spans="1:8" ht="15" customHeight="1">
      <c r="A144" s="15" t="str">
        <f>TRIM(VentilationStandardsTable[[#This Row],[Ventilation Standard]])&amp;TRIM(VentilationStandardsTable[[#This Row],[Primary Space Type]])&amp;TRIM(VentilationStandardsTable[[#This Row],[Secondary Space Type]])</f>
        <v>ASHRAE 62.1-2007Hospitals, Nursing and Convalescent HomesAutopsy rooms</v>
      </c>
      <c r="B144" s="2" t="s">
        <v>638</v>
      </c>
      <c r="C144" t="s">
        <v>626</v>
      </c>
      <c r="D144" t="s">
        <v>631</v>
      </c>
      <c r="E144"/>
      <c r="F144">
        <v>0.5</v>
      </c>
      <c r="G144"/>
      <c r="H144" t="s">
        <v>727</v>
      </c>
    </row>
    <row r="145" spans="1:8" ht="15" customHeight="1">
      <c r="A145" s="15" t="str">
        <f>TRIM(VentilationStandardsTable[[#This Row],[Ventilation Standard]])&amp;TRIM(VentilationStandardsTable[[#This Row],[Primary Space Type]])&amp;TRIM(VentilationStandardsTable[[#This Row],[Secondary Space Type]])</f>
        <v>ASHRAE 62.1-2007Hospitals, Nursing and Convalescent HomesPhysical therapy</v>
      </c>
      <c r="B145" s="2" t="s">
        <v>638</v>
      </c>
      <c r="C145" t="s">
        <v>626</v>
      </c>
      <c r="D145" t="s">
        <v>632</v>
      </c>
      <c r="E145">
        <v>15</v>
      </c>
      <c r="F145"/>
      <c r="G145"/>
    </row>
    <row r="146" spans="1:8" ht="15" customHeight="1">
      <c r="A146" s="15" t="str">
        <f>TRIM(VentilationStandardsTable[[#This Row],[Ventilation Standard]])&amp;TRIM(VentilationStandardsTable[[#This Row],[Primary Space Type]])&amp;TRIM(VentilationStandardsTable[[#This Row],[Secondary Space Type]])</f>
        <v>ASHRAE 62.1-1999Hotels, Motels, Resorts, DormitoriesBedrooms</v>
      </c>
      <c r="B146" s="2" t="s">
        <v>636</v>
      </c>
      <c r="C146" t="s">
        <v>944</v>
      </c>
      <c r="D146" t="s">
        <v>555</v>
      </c>
      <c r="E146">
        <v>0</v>
      </c>
      <c r="F146" s="40">
        <v>-9999</v>
      </c>
      <c r="G146"/>
      <c r="H146" t="s">
        <v>556</v>
      </c>
    </row>
    <row r="147" spans="1:8" ht="15" customHeight="1">
      <c r="A147" s="15" t="str">
        <f>TRIM(VentilationStandardsTable[[#This Row],[Ventilation Standard]])&amp;TRIM(VentilationStandardsTable[[#This Row],[Primary Space Type]])&amp;TRIM(VentilationStandardsTable[[#This Row],[Secondary Space Type]])</f>
        <v>ASHRAE 62.1-1999Hotels, Motels, Resorts, DormitoriesLiving rooms</v>
      </c>
      <c r="B147" s="2" t="s">
        <v>636</v>
      </c>
      <c r="C147" t="s">
        <v>944</v>
      </c>
      <c r="D147" t="s">
        <v>557</v>
      </c>
      <c r="E147">
        <v>0</v>
      </c>
      <c r="F147" s="40">
        <v>-9999</v>
      </c>
      <c r="G147"/>
      <c r="H147" t="s">
        <v>556</v>
      </c>
    </row>
    <row r="148" spans="1:8" ht="15" customHeight="1">
      <c r="A148" s="15" t="str">
        <f>TRIM(VentilationStandardsTable[[#This Row],[Ventilation Standard]])&amp;TRIM(VentilationStandardsTable[[#This Row],[Primary Space Type]])&amp;TRIM(VentilationStandardsTable[[#This Row],[Secondary Space Type]])</f>
        <v>ASHRAE 62.1-1999Hotels, Motels, Resorts, DormitoriesBaths</v>
      </c>
      <c r="B148" s="2" t="s">
        <v>636</v>
      </c>
      <c r="C148" t="s">
        <v>944</v>
      </c>
      <c r="D148" t="s">
        <v>558</v>
      </c>
      <c r="E148">
        <v>0</v>
      </c>
      <c r="F148" s="40">
        <v>-9999</v>
      </c>
      <c r="G148"/>
      <c r="H148" t="s">
        <v>559</v>
      </c>
    </row>
    <row r="149" spans="1:8" ht="15" customHeight="1">
      <c r="A149" s="15" t="str">
        <f>TRIM(VentilationStandardsTable[[#This Row],[Ventilation Standard]])&amp;TRIM(VentilationStandardsTable[[#This Row],[Primary Space Type]])&amp;TRIM(VentilationStandardsTable[[#This Row],[Secondary Space Type]])</f>
        <v>ASHRAE 62.1-1999Hotels, Motels, Resorts, DormitoriesLobbies</v>
      </c>
      <c r="B149" s="2" t="s">
        <v>636</v>
      </c>
      <c r="C149" t="s">
        <v>944</v>
      </c>
      <c r="D149" t="s">
        <v>560</v>
      </c>
      <c r="E149">
        <v>15</v>
      </c>
      <c r="F149">
        <v>0</v>
      </c>
      <c r="G149"/>
    </row>
    <row r="150" spans="1:8" ht="15" customHeight="1">
      <c r="A150" s="15" t="str">
        <f>TRIM(VentilationStandardsTable[[#This Row],[Ventilation Standard]])&amp;TRIM(VentilationStandardsTable[[#This Row],[Primary Space Type]])&amp;TRIM(VentilationStandardsTable[[#This Row],[Secondary Space Type]])</f>
        <v>ASHRAE 62.1-1999Hotels, Motels, Resorts, DormitoriesConference rooms</v>
      </c>
      <c r="B150" s="2" t="s">
        <v>636</v>
      </c>
      <c r="C150" t="s">
        <v>944</v>
      </c>
      <c r="D150" t="s">
        <v>561</v>
      </c>
      <c r="E150">
        <v>20</v>
      </c>
      <c r="F150">
        <v>0</v>
      </c>
      <c r="G150"/>
    </row>
    <row r="151" spans="1:8" ht="15" customHeight="1">
      <c r="A151" s="15" t="str">
        <f>TRIM(VentilationStandardsTable[[#This Row],[Ventilation Standard]])&amp;TRIM(VentilationStandardsTable[[#This Row],[Primary Space Type]])&amp;TRIM(VentilationStandardsTable[[#This Row],[Secondary Space Type]])</f>
        <v>ASHRAE 62.1-1999Hotels, Motels, Resorts, DormitoriesAssembly rooms</v>
      </c>
      <c r="B151" s="2" t="s">
        <v>636</v>
      </c>
      <c r="C151" t="s">
        <v>944</v>
      </c>
      <c r="D151" t="s">
        <v>562</v>
      </c>
      <c r="E151">
        <v>15</v>
      </c>
      <c r="F151">
        <v>0</v>
      </c>
      <c r="G151"/>
    </row>
    <row r="152" spans="1:8" ht="15" customHeight="1">
      <c r="A152" s="15" t="str">
        <f>TRIM(VentilationStandardsTable[[#This Row],[Ventilation Standard]])&amp;TRIM(VentilationStandardsTable[[#This Row],[Primary Space Type]])&amp;TRIM(VentilationStandardsTable[[#This Row],[Secondary Space Type]])</f>
        <v>ASHRAE 62.1-1999Hotels, Motels, Resorts, DormitoriesDormitory sleeping areas</v>
      </c>
      <c r="B152" s="2" t="s">
        <v>636</v>
      </c>
      <c r="C152" t="s">
        <v>944</v>
      </c>
      <c r="D152" t="s">
        <v>563</v>
      </c>
      <c r="E152">
        <v>15</v>
      </c>
      <c r="F152">
        <v>0</v>
      </c>
      <c r="G152"/>
    </row>
    <row r="153" spans="1:8" ht="15" customHeight="1">
      <c r="A153" s="15" t="str">
        <f>TRIM(VentilationStandardsTable[[#This Row],[Ventilation Standard]])&amp;TRIM(VentilationStandardsTable[[#This Row],[Primary Space Type]])&amp;TRIM(VentilationStandardsTable[[#This Row],[Secondary Space Type]])</f>
        <v>ASHRAE 62.1-1999Hotels, Motels, Resorts, DormitoriesGambling casinos</v>
      </c>
      <c r="B153" s="2" t="s">
        <v>636</v>
      </c>
      <c r="C153" t="s">
        <v>944</v>
      </c>
      <c r="D153" t="s">
        <v>564</v>
      </c>
      <c r="E153">
        <v>30</v>
      </c>
      <c r="F153">
        <v>0</v>
      </c>
      <c r="G153"/>
    </row>
    <row r="154" spans="1:8" ht="15" customHeight="1">
      <c r="A154" s="15" t="str">
        <f>TRIM(VentilationStandardsTable[[#This Row],[Ventilation Standard]])&amp;TRIM(VentilationStandardsTable[[#This Row],[Primary Space Type]])&amp;TRIM(VentilationStandardsTable[[#This Row],[Secondary Space Type]])</f>
        <v>ASHRAE 62.1-2004Hotels, Motels, Resorts, DormitoriesBedroom/living Room</v>
      </c>
      <c r="B154" s="2" t="s">
        <v>637</v>
      </c>
      <c r="C154" t="s">
        <v>944</v>
      </c>
      <c r="D154" t="s">
        <v>1872</v>
      </c>
      <c r="E154">
        <v>5</v>
      </c>
      <c r="F154">
        <v>0.06</v>
      </c>
      <c r="G154"/>
    </row>
    <row r="155" spans="1:8" ht="15" customHeight="1">
      <c r="A155" s="15" t="str">
        <f>TRIM(VentilationStandardsTable[[#This Row],[Ventilation Standard]])&amp;TRIM(VentilationStandardsTable[[#This Row],[Primary Space Type]])&amp;TRIM(VentilationStandardsTable[[#This Row],[Secondary Space Type]])</f>
        <v>ASHRAE 62.1-2004Hotels, Motels, Resorts, DormitoriesBarracks sleeping areas</v>
      </c>
      <c r="B155" s="2" t="s">
        <v>637</v>
      </c>
      <c r="C155" t="s">
        <v>944</v>
      </c>
      <c r="D155" t="s">
        <v>1873</v>
      </c>
      <c r="E155">
        <v>5</v>
      </c>
      <c r="F155">
        <v>0.06</v>
      </c>
      <c r="G155"/>
    </row>
    <row r="156" spans="1:8">
      <c r="A156" s="15" t="str">
        <f>TRIM(VentilationStandardsTable[[#This Row],[Ventilation Standard]])&amp;TRIM(VentilationStandardsTable[[#This Row],[Primary Space Type]])&amp;TRIM(VentilationStandardsTable[[#This Row],[Secondary Space Type]])</f>
        <v>ASHRAE 62.1-2004Hotels, Motels, Resorts, DormitoriesLobbies/prefunction</v>
      </c>
      <c r="B156" s="2" t="s">
        <v>637</v>
      </c>
      <c r="C156" t="s">
        <v>944</v>
      </c>
      <c r="D156" t="s">
        <v>1874</v>
      </c>
      <c r="E156">
        <v>7.5</v>
      </c>
      <c r="F156">
        <v>0.06</v>
      </c>
      <c r="G156"/>
    </row>
    <row r="157" spans="1:8">
      <c r="A157" s="15" t="str">
        <f>TRIM(VentilationStandardsTable[[#This Row],[Ventilation Standard]])&amp;TRIM(VentilationStandardsTable[[#This Row],[Primary Space Type]])&amp;TRIM(VentilationStandardsTable[[#This Row],[Secondary Space Type]])</f>
        <v>ASHRAE 62.1-2004Hotels, Motels, Resorts, DormitoriesMultipurpose assembly</v>
      </c>
      <c r="B157" s="2" t="s">
        <v>637</v>
      </c>
      <c r="C157" t="s">
        <v>944</v>
      </c>
      <c r="D157" t="s">
        <v>1875</v>
      </c>
      <c r="E157">
        <v>5</v>
      </c>
      <c r="F157">
        <v>0.06</v>
      </c>
      <c r="G157"/>
    </row>
    <row r="158" spans="1:8">
      <c r="A158" s="15" t="str">
        <f>TRIM(VentilationStandardsTable[[#This Row],[Ventilation Standard]])&amp;TRIM(VentilationStandardsTable[[#This Row],[Primary Space Type]])&amp;TRIM(VentilationStandardsTable[[#This Row],[Secondary Space Type]])</f>
        <v>ASHRAE 62.1-2007Hotels, Motels, Resorts, DormitoriesBedroom/living Room</v>
      </c>
      <c r="B158" s="2" t="s">
        <v>638</v>
      </c>
      <c r="C158" t="s">
        <v>944</v>
      </c>
      <c r="D158" t="s">
        <v>1872</v>
      </c>
      <c r="E158">
        <v>5</v>
      </c>
      <c r="F158">
        <v>0.06</v>
      </c>
      <c r="G158"/>
    </row>
    <row r="159" spans="1:8">
      <c r="A159" s="15" t="str">
        <f>TRIM(VentilationStandardsTable[[#This Row],[Ventilation Standard]])&amp;TRIM(VentilationStandardsTable[[#This Row],[Primary Space Type]])&amp;TRIM(VentilationStandardsTable[[#This Row],[Secondary Space Type]])</f>
        <v>ASHRAE 62.1-2007Hotels, Motels, Resorts, DormitoriesBarracks sleeping areas</v>
      </c>
      <c r="B159" s="2" t="s">
        <v>638</v>
      </c>
      <c r="C159" t="s">
        <v>944</v>
      </c>
      <c r="D159" t="s">
        <v>1873</v>
      </c>
      <c r="E159">
        <v>5</v>
      </c>
      <c r="F159">
        <v>0.06</v>
      </c>
      <c r="G159"/>
    </row>
    <row r="160" spans="1:8">
      <c r="A160" s="15" t="str">
        <f>TRIM(VentilationStandardsTable[[#This Row],[Ventilation Standard]])&amp;TRIM(VentilationStandardsTable[[#This Row],[Primary Space Type]])&amp;TRIM(VentilationStandardsTable[[#This Row],[Secondary Space Type]])</f>
        <v>ASHRAE 62.1-2007Hotels, Motels, Resorts, DormitoriesLobbies/prefunction</v>
      </c>
      <c r="B160" s="2" t="s">
        <v>638</v>
      </c>
      <c r="C160" t="s">
        <v>944</v>
      </c>
      <c r="D160" t="s">
        <v>1874</v>
      </c>
      <c r="E160">
        <v>7.5</v>
      </c>
      <c r="F160">
        <v>0.06</v>
      </c>
      <c r="G160"/>
    </row>
    <row r="161" spans="1:8">
      <c r="A161" s="15" t="str">
        <f>TRIM(VentilationStandardsTable[[#This Row],[Ventilation Standard]])&amp;TRIM(VentilationStandardsTable[[#This Row],[Primary Space Type]])&amp;TRIM(VentilationStandardsTable[[#This Row],[Secondary Space Type]])</f>
        <v>ASHRAE 62.1-2007Hotels, Motels, Resorts, DormitoriesMultipurpose assembly</v>
      </c>
      <c r="B161" s="2" t="s">
        <v>638</v>
      </c>
      <c r="C161" t="s">
        <v>944</v>
      </c>
      <c r="D161" t="s">
        <v>1875</v>
      </c>
      <c r="E161">
        <v>5</v>
      </c>
      <c r="F161">
        <v>0.06</v>
      </c>
      <c r="G161"/>
    </row>
    <row r="162" spans="1:8">
      <c r="A162" s="15" t="str">
        <f>TRIM(VentilationStandardsTable[[#This Row],[Ventilation Standard]])&amp;TRIM(VentilationStandardsTable[[#This Row],[Primary Space Type]])&amp;TRIM(VentilationStandardsTable[[#This Row],[Secondary Space Type]])</f>
        <v>ASHRAE 62.1-2004Miscellaneous SpacesBank vaults/safe deposit</v>
      </c>
      <c r="B162" s="2" t="s">
        <v>637</v>
      </c>
      <c r="C162" t="s">
        <v>2159</v>
      </c>
      <c r="D162" t="s">
        <v>2172</v>
      </c>
      <c r="E162">
        <v>5</v>
      </c>
      <c r="F162">
        <v>0.06</v>
      </c>
      <c r="G162"/>
    </row>
    <row r="163" spans="1:8">
      <c r="A163" s="15" t="str">
        <f>TRIM(VentilationStandardsTable[[#This Row],[Ventilation Standard]])&amp;TRIM(VentilationStandardsTable[[#This Row],[Primary Space Type]])&amp;TRIM(VentilationStandardsTable[[#This Row],[Secondary Space Type]])</f>
        <v>ASHRAE 62.1-2004Miscellaneous SpacesComputer (not printing)</v>
      </c>
      <c r="B163" s="2" t="s">
        <v>637</v>
      </c>
      <c r="C163" t="s">
        <v>2159</v>
      </c>
      <c r="D163" t="s">
        <v>2173</v>
      </c>
      <c r="E163">
        <v>5</v>
      </c>
      <c r="F163">
        <v>0.06</v>
      </c>
      <c r="G163"/>
    </row>
    <row r="164" spans="1:8">
      <c r="A164" s="15" t="str">
        <f>TRIM(VentilationStandardsTable[[#This Row],[Ventilation Standard]])&amp;TRIM(VentilationStandardsTable[[#This Row],[Primary Space Type]])&amp;TRIM(VentilationStandardsTable[[#This Row],[Secondary Space Type]])</f>
        <v>ASHRAE 62.1-2004Miscellaneous SpacesTransportation waiting</v>
      </c>
      <c r="B164" s="2" t="s">
        <v>637</v>
      </c>
      <c r="C164" t="s">
        <v>2159</v>
      </c>
      <c r="D164" t="s">
        <v>2174</v>
      </c>
      <c r="E164">
        <v>7.5</v>
      </c>
      <c r="F164">
        <v>0.06</v>
      </c>
      <c r="G164"/>
    </row>
    <row r="165" spans="1:8">
      <c r="A165" s="15" t="str">
        <f>TRIM(VentilationStandardsTable[[#This Row],[Ventilation Standard]])&amp;TRIM(VentilationStandardsTable[[#This Row],[Primary Space Type]])&amp;TRIM(VentilationStandardsTable[[#This Row],[Secondary Space Type]])</f>
        <v>ASHRAE 62.1-2004Miscellaneous SpacesWarehouses</v>
      </c>
      <c r="B165" s="2" t="s">
        <v>637</v>
      </c>
      <c r="C165" t="s">
        <v>2159</v>
      </c>
      <c r="D165" t="s">
        <v>583</v>
      </c>
      <c r="E165"/>
      <c r="F165">
        <v>0.06</v>
      </c>
      <c r="G165"/>
      <c r="H165" t="s">
        <v>671</v>
      </c>
    </row>
    <row r="166" spans="1:8">
      <c r="A166" s="15" t="str">
        <f>TRIM(VentilationStandardsTable[[#This Row],[Ventilation Standard]])&amp;TRIM(VentilationStandardsTable[[#This Row],[Primary Space Type]])&amp;TRIM(VentilationStandardsTable[[#This Row],[Secondary Space Type]])</f>
        <v>ASHRAE 62.1-2007Miscellaneous SpacesBank vaults/safe deposit</v>
      </c>
      <c r="B166" s="2" t="s">
        <v>638</v>
      </c>
      <c r="C166" t="s">
        <v>2159</v>
      </c>
      <c r="D166" t="s">
        <v>2172</v>
      </c>
      <c r="E166">
        <v>5</v>
      </c>
      <c r="F166">
        <v>0.06</v>
      </c>
      <c r="G166"/>
    </row>
    <row r="167" spans="1:8">
      <c r="A167" s="15" t="str">
        <f>TRIM(VentilationStandardsTable[[#This Row],[Ventilation Standard]])&amp;TRIM(VentilationStandardsTable[[#This Row],[Primary Space Type]])&amp;TRIM(VentilationStandardsTable[[#This Row],[Secondary Space Type]])</f>
        <v>ASHRAE 62.1-2007Miscellaneous SpacesComputer (not printing)</v>
      </c>
      <c r="B167" s="2" t="s">
        <v>638</v>
      </c>
      <c r="C167" t="s">
        <v>2159</v>
      </c>
      <c r="D167" t="s">
        <v>2173</v>
      </c>
      <c r="E167">
        <v>5</v>
      </c>
      <c r="F167">
        <v>0.06</v>
      </c>
      <c r="G167"/>
    </row>
    <row r="168" spans="1:8">
      <c r="A168" s="15" t="str">
        <f>TRIM(VentilationStandardsTable[[#This Row],[Ventilation Standard]])&amp;TRIM(VentilationStandardsTable[[#This Row],[Primary Space Type]])&amp;TRIM(VentilationStandardsTable[[#This Row],[Secondary Space Type]])</f>
        <v>ASHRAE 62.1-2007Miscellaneous SpacesTransportation waiting</v>
      </c>
      <c r="B168" s="2" t="s">
        <v>638</v>
      </c>
      <c r="C168" t="s">
        <v>2159</v>
      </c>
      <c r="D168" t="s">
        <v>2174</v>
      </c>
      <c r="E168">
        <v>7.5</v>
      </c>
      <c r="F168">
        <v>0.06</v>
      </c>
      <c r="G168"/>
    </row>
    <row r="169" spans="1:8">
      <c r="A169" s="15" t="str">
        <f>TRIM(VentilationStandardsTable[[#This Row],[Ventilation Standard]])&amp;TRIM(VentilationStandardsTable[[#This Row],[Primary Space Type]])&amp;TRIM(VentilationStandardsTable[[#This Row],[Secondary Space Type]])</f>
        <v>ASHRAE 62.1-2007Miscellaneous SpacesWarehouses</v>
      </c>
      <c r="B169" s="2" t="s">
        <v>638</v>
      </c>
      <c r="C169" t="s">
        <v>2159</v>
      </c>
      <c r="D169" t="s">
        <v>583</v>
      </c>
      <c r="E169"/>
      <c r="F169">
        <v>0.06</v>
      </c>
      <c r="G169"/>
      <c r="H169" t="s">
        <v>671</v>
      </c>
    </row>
    <row r="170" spans="1:8">
      <c r="A170" s="15" t="str">
        <f>TRIM(VentilationStandardsTable[[#This Row],[Ventilation Standard]])&amp;TRIM(VentilationStandardsTable[[#This Row],[Primary Space Type]])&amp;TRIM(VentilationStandardsTable[[#This Row],[Secondary Space Type]])</f>
        <v>ASHRAE 62.1-2004Miscellaneous SpacesPhoto studios</v>
      </c>
      <c r="B170" s="2" t="s">
        <v>637</v>
      </c>
      <c r="C170" t="s">
        <v>2159</v>
      </c>
      <c r="D170" t="s">
        <v>612</v>
      </c>
      <c r="E170">
        <v>5</v>
      </c>
      <c r="F170">
        <v>0.12</v>
      </c>
      <c r="G170"/>
    </row>
    <row r="171" spans="1:8">
      <c r="A171" s="15" t="str">
        <f>TRIM(VentilationStandardsTable[[#This Row],[Ventilation Standard]])&amp;TRIM(VentilationStandardsTable[[#This Row],[Primary Space Type]])&amp;TRIM(VentilationStandardsTable[[#This Row],[Secondary Space Type]])</f>
        <v>ASHRAE 62.1-2004Miscellaneous SpacesShipping/receiving</v>
      </c>
      <c r="B171" s="2" t="s">
        <v>637</v>
      </c>
      <c r="C171" t="s">
        <v>2159</v>
      </c>
      <c r="D171" t="s">
        <v>2175</v>
      </c>
      <c r="E171"/>
      <c r="F171">
        <v>0.12</v>
      </c>
      <c r="G171"/>
      <c r="H171" t="s">
        <v>671</v>
      </c>
    </row>
    <row r="172" spans="1:8">
      <c r="A172" s="15" t="str">
        <f>TRIM(VentilationStandardsTable[[#This Row],[Ventilation Standard]])&amp;TRIM(VentilationStandardsTable[[#This Row],[Primary Space Type]])&amp;TRIM(VentilationStandardsTable[[#This Row],[Secondary Space Type]])</f>
        <v>ASHRAE 62.1-2007Miscellaneous SpacesPhoto studios</v>
      </c>
      <c r="B172" s="2" t="s">
        <v>638</v>
      </c>
      <c r="C172" t="s">
        <v>2159</v>
      </c>
      <c r="D172" t="s">
        <v>612</v>
      </c>
      <c r="E172">
        <v>5</v>
      </c>
      <c r="F172">
        <v>0.12</v>
      </c>
      <c r="G172"/>
    </row>
    <row r="173" spans="1:8">
      <c r="A173" s="15" t="str">
        <f>TRIM(VentilationStandardsTable[[#This Row],[Ventilation Standard]])&amp;TRIM(VentilationStandardsTable[[#This Row],[Primary Space Type]])&amp;TRIM(VentilationStandardsTable[[#This Row],[Secondary Space Type]])</f>
        <v>ASHRAE 62.1-2007Miscellaneous SpacesShipping/receiving</v>
      </c>
      <c r="B173" s="2" t="s">
        <v>638</v>
      </c>
      <c r="C173" t="s">
        <v>2159</v>
      </c>
      <c r="D173" t="s">
        <v>2175</v>
      </c>
      <c r="E173"/>
      <c r="F173">
        <v>0.12</v>
      </c>
      <c r="G173"/>
      <c r="H173" t="s">
        <v>671</v>
      </c>
    </row>
    <row r="174" spans="1:8">
      <c r="A174" s="15" t="str">
        <f>TRIM(VentilationStandardsTable[[#This Row],[Ventilation Standard]])&amp;TRIM(VentilationStandardsTable[[#This Row],[Primary Space Type]])&amp;TRIM(VentilationStandardsTable[[#This Row],[Secondary Space Type]])</f>
        <v>ASHRAE 62.1-2004Miscellaneous SpacesPharmacy (prep. area)</v>
      </c>
      <c r="B174" s="2" t="s">
        <v>637</v>
      </c>
      <c r="C174" t="s">
        <v>2159</v>
      </c>
      <c r="D174" t="s">
        <v>2176</v>
      </c>
      <c r="E174">
        <v>5</v>
      </c>
      <c r="F174">
        <v>0.18</v>
      </c>
      <c r="G174"/>
    </row>
    <row r="175" spans="1:8">
      <c r="A175" s="15" t="str">
        <f>TRIM(VentilationStandardsTable[[#This Row],[Ventilation Standard]])&amp;TRIM(VentilationStandardsTable[[#This Row],[Primary Space Type]])&amp;TRIM(VentilationStandardsTable[[#This Row],[Secondary Space Type]])</f>
        <v>ASHRAE 62.1-2007Miscellaneous SpacesPharmacy (prep. area)</v>
      </c>
      <c r="B175" s="2" t="s">
        <v>638</v>
      </c>
      <c r="C175" t="s">
        <v>2159</v>
      </c>
      <c r="D175" t="s">
        <v>2176</v>
      </c>
      <c r="E175">
        <v>5</v>
      </c>
      <c r="F175">
        <v>0.18</v>
      </c>
      <c r="G175"/>
    </row>
    <row r="176" spans="1:8">
      <c r="A176" s="15" t="str">
        <f>TRIM(VentilationStandardsTable[[#This Row],[Ventilation Standard]])&amp;TRIM(VentilationStandardsTable[[#This Row],[Primary Space Type]])&amp;TRIM(VentilationStandardsTable[[#This Row],[Secondary Space Type]])</f>
        <v>AIA 2001NursingPatient Room</v>
      </c>
      <c r="B176" s="27" t="s">
        <v>947</v>
      </c>
      <c r="C176" s="29" t="s">
        <v>958</v>
      </c>
      <c r="D176" s="1" t="s">
        <v>777</v>
      </c>
      <c r="G176" s="28">
        <v>2</v>
      </c>
    </row>
    <row r="177" spans="1:7">
      <c r="A177" s="15" t="str">
        <f>TRIM(VentilationStandardsTable[[#This Row],[Ventilation Standard]])&amp;TRIM(VentilationStandardsTable[[#This Row],[Primary Space Type]])&amp;TRIM(VentilationStandardsTable[[#This Row],[Secondary Space Type]])</f>
        <v>AIA 2001NursingNewborn Nursery Suite</v>
      </c>
      <c r="B177" s="27" t="s">
        <v>947</v>
      </c>
      <c r="C177" s="29" t="s">
        <v>958</v>
      </c>
      <c r="D177" s="1" t="s">
        <v>959</v>
      </c>
      <c r="G177" s="28">
        <v>2</v>
      </c>
    </row>
    <row r="178" spans="1:7">
      <c r="A178" s="15" t="str">
        <f>TRIM(VentilationStandardsTable[[#This Row],[Ventilation Standard]])&amp;TRIM(VentilationStandardsTable[[#This Row],[Primary Space Type]])&amp;TRIM(VentilationStandardsTable[[#This Row],[Secondary Space Type]])</f>
        <v>AIA 2001NursingProtective Environment Room</v>
      </c>
      <c r="B178" s="27" t="s">
        <v>947</v>
      </c>
      <c r="C178" s="29" t="s">
        <v>958</v>
      </c>
      <c r="D178" s="1" t="s">
        <v>960</v>
      </c>
      <c r="G178" s="28">
        <v>2</v>
      </c>
    </row>
    <row r="179" spans="1:7">
      <c r="A179" s="15" t="str">
        <f>TRIM(VentilationStandardsTable[[#This Row],[Ventilation Standard]])&amp;TRIM(VentilationStandardsTable[[#This Row],[Primary Space Type]])&amp;TRIM(VentilationStandardsTable[[#This Row],[Secondary Space Type]])</f>
        <v>AIA 2001NursingAirborne Infection Isolation Room</v>
      </c>
      <c r="B179" s="27" t="s">
        <v>947</v>
      </c>
      <c r="C179" s="29" t="s">
        <v>958</v>
      </c>
      <c r="D179" s="1" t="s">
        <v>961</v>
      </c>
      <c r="G179" s="28">
        <v>2</v>
      </c>
    </row>
    <row r="180" spans="1:7">
      <c r="A180" s="15" t="str">
        <f>TRIM(VentilationStandardsTable[[#This Row],[Ventilation Standard]])&amp;TRIM(VentilationStandardsTable[[#This Row],[Primary Space Type]])&amp;TRIM(VentilationStandardsTable[[#This Row],[Secondary Space Type]])</f>
        <v>AIA 2001NursingLabor/Delivery/Recovery</v>
      </c>
      <c r="B180" s="27" t="s">
        <v>947</v>
      </c>
      <c r="C180" s="29" t="s">
        <v>958</v>
      </c>
      <c r="D180" s="1" t="s">
        <v>962</v>
      </c>
      <c r="G180" s="28">
        <v>2</v>
      </c>
    </row>
    <row r="181" spans="1:7">
      <c r="A181" s="15" t="str">
        <f>TRIM(VentilationStandardsTable[[#This Row],[Ventilation Standard]])&amp;TRIM(VentilationStandardsTable[[#This Row],[Primary Space Type]])&amp;TRIM(VentilationStandardsTable[[#This Row],[Secondary Space Type]])</f>
        <v>AIA 2001NursingLabor/Delivery/Recovery/Postpartum</v>
      </c>
      <c r="B181" s="27" t="s">
        <v>947</v>
      </c>
      <c r="C181" s="29" t="s">
        <v>958</v>
      </c>
      <c r="D181" s="1" t="s">
        <v>963</v>
      </c>
      <c r="G181" s="28">
        <v>2</v>
      </c>
    </row>
    <row r="182" spans="1:7">
      <c r="A182" s="15" t="str">
        <f>TRIM(VentilationStandardsTable[[#This Row],[Ventilation Standard]])&amp;TRIM(VentilationStandardsTable[[#This Row],[Primary Space Type]])&amp;TRIM(VentilationStandardsTable[[#This Row],[Secondary Space Type]])</f>
        <v>ASHRAE 62.1-2004Office BuildingsOffice space</v>
      </c>
      <c r="B182" s="2" t="s">
        <v>637</v>
      </c>
      <c r="C182" t="s">
        <v>1863</v>
      </c>
      <c r="D182" t="s">
        <v>566</v>
      </c>
      <c r="E182">
        <v>5</v>
      </c>
      <c r="F182">
        <v>0.06</v>
      </c>
      <c r="G182"/>
    </row>
    <row r="183" spans="1:7">
      <c r="A183" s="15" t="str">
        <f>TRIM(VentilationStandardsTable[[#This Row],[Ventilation Standard]])&amp;TRIM(VentilationStandardsTable[[#This Row],[Primary Space Type]])&amp;TRIM(VentilationStandardsTable[[#This Row],[Secondary Space Type]])</f>
        <v>ASHRAE 62.1-2004Office BuildingsReception areas</v>
      </c>
      <c r="B183" s="2" t="s">
        <v>637</v>
      </c>
      <c r="C183" t="s">
        <v>1863</v>
      </c>
      <c r="D183" t="s">
        <v>567</v>
      </c>
      <c r="E183">
        <v>5</v>
      </c>
      <c r="F183">
        <v>0.06</v>
      </c>
      <c r="G183"/>
    </row>
    <row r="184" spans="1:7">
      <c r="A184" s="15" t="str">
        <f>TRIM(VentilationStandardsTable[[#This Row],[Ventilation Standard]])&amp;TRIM(VentilationStandardsTable[[#This Row],[Primary Space Type]])&amp;TRIM(VentilationStandardsTable[[#This Row],[Secondary Space Type]])</f>
        <v>ASHRAE 62.1-2004Office BuildingsTelephone/data entry</v>
      </c>
      <c r="B184" s="2" t="s">
        <v>637</v>
      </c>
      <c r="C184" t="s">
        <v>1863</v>
      </c>
      <c r="D184" t="s">
        <v>1876</v>
      </c>
      <c r="E184">
        <v>5</v>
      </c>
      <c r="F184">
        <v>0.06</v>
      </c>
      <c r="G184"/>
    </row>
    <row r="185" spans="1:7">
      <c r="A185" s="15" t="str">
        <f>TRIM(VentilationStandardsTable[[#This Row],[Ventilation Standard]])&amp;TRIM(VentilationStandardsTable[[#This Row],[Primary Space Type]])&amp;TRIM(VentilationStandardsTable[[#This Row],[Secondary Space Type]])</f>
        <v>ASHRAE 62.1-2004Office BuildingsMain entry lobbies</v>
      </c>
      <c r="B185" s="2" t="s">
        <v>637</v>
      </c>
      <c r="C185" t="s">
        <v>1863</v>
      </c>
      <c r="D185" t="s">
        <v>1877</v>
      </c>
      <c r="E185">
        <v>5</v>
      </c>
      <c r="F185">
        <v>0.06</v>
      </c>
      <c r="G185"/>
    </row>
    <row r="186" spans="1:7">
      <c r="A186" s="15" t="str">
        <f>TRIM(VentilationStandardsTable[[#This Row],[Ventilation Standard]])&amp;TRIM(VentilationStandardsTable[[#This Row],[Primary Space Type]])&amp;TRIM(VentilationStandardsTable[[#This Row],[Secondary Space Type]])</f>
        <v>ASHRAE 62.1-2007Office BuildingsOffice space</v>
      </c>
      <c r="B186" s="2" t="s">
        <v>638</v>
      </c>
      <c r="C186" t="s">
        <v>1863</v>
      </c>
      <c r="D186" t="s">
        <v>566</v>
      </c>
      <c r="E186">
        <v>5</v>
      </c>
      <c r="F186">
        <v>0.06</v>
      </c>
      <c r="G186"/>
    </row>
    <row r="187" spans="1:7">
      <c r="A187" s="15" t="str">
        <f>TRIM(VentilationStandardsTable[[#This Row],[Ventilation Standard]])&amp;TRIM(VentilationStandardsTable[[#This Row],[Primary Space Type]])&amp;TRIM(VentilationStandardsTable[[#This Row],[Secondary Space Type]])</f>
        <v>ASHRAE 62.1-2007Office BuildingsReception areas</v>
      </c>
      <c r="B187" s="2" t="s">
        <v>638</v>
      </c>
      <c r="C187" t="s">
        <v>1863</v>
      </c>
      <c r="D187" t="s">
        <v>567</v>
      </c>
      <c r="E187">
        <v>5</v>
      </c>
      <c r="F187">
        <v>0.06</v>
      </c>
      <c r="G187"/>
    </row>
    <row r="188" spans="1:7">
      <c r="A188" s="15" t="str">
        <f>TRIM(VentilationStandardsTable[[#This Row],[Ventilation Standard]])&amp;TRIM(VentilationStandardsTable[[#This Row],[Primary Space Type]])&amp;TRIM(VentilationStandardsTable[[#This Row],[Secondary Space Type]])</f>
        <v>ASHRAE 62.1-2007Office BuildingsTelephone/data entry</v>
      </c>
      <c r="B188" s="2" t="s">
        <v>638</v>
      </c>
      <c r="C188" t="s">
        <v>1863</v>
      </c>
      <c r="D188" t="s">
        <v>1876</v>
      </c>
      <c r="E188">
        <v>5</v>
      </c>
      <c r="F188">
        <v>0.06</v>
      </c>
      <c r="G188"/>
    </row>
    <row r="189" spans="1:7">
      <c r="A189" s="15" t="str">
        <f>TRIM(VentilationStandardsTable[[#This Row],[Ventilation Standard]])&amp;TRIM(VentilationStandardsTable[[#This Row],[Primary Space Type]])&amp;TRIM(VentilationStandardsTable[[#This Row],[Secondary Space Type]])</f>
        <v>ASHRAE 62.1-2007Office BuildingsMain entry lobbies</v>
      </c>
      <c r="B189" s="2" t="s">
        <v>638</v>
      </c>
      <c r="C189" t="s">
        <v>1863</v>
      </c>
      <c r="D189" t="s">
        <v>1877</v>
      </c>
      <c r="E189">
        <v>5</v>
      </c>
      <c r="F189">
        <v>0.06</v>
      </c>
      <c r="G189"/>
    </row>
    <row r="190" spans="1:7">
      <c r="A190" s="15" t="str">
        <f>TRIM(VentilationStandardsTable[[#This Row],[Ventilation Standard]])&amp;TRIM(VentilationStandardsTable[[#This Row],[Primary Space Type]])&amp;TRIM(VentilationStandardsTable[[#This Row],[Secondary Space Type]])</f>
        <v>ASHRAE 62.1-1999OfficesOffice space</v>
      </c>
      <c r="B190" s="2" t="s">
        <v>636</v>
      </c>
      <c r="C190" t="s">
        <v>565</v>
      </c>
      <c r="D190" t="s">
        <v>566</v>
      </c>
      <c r="E190">
        <v>20</v>
      </c>
      <c r="F190">
        <v>0</v>
      </c>
      <c r="G190"/>
    </row>
    <row r="191" spans="1:7">
      <c r="A191" s="15" t="str">
        <f>TRIM(VentilationStandardsTable[[#This Row],[Ventilation Standard]])&amp;TRIM(VentilationStandardsTable[[#This Row],[Primary Space Type]])&amp;TRIM(VentilationStandardsTable[[#This Row],[Secondary Space Type]])</f>
        <v>ASHRAE 62.1-1999OfficesReception areas</v>
      </c>
      <c r="B191" s="2" t="s">
        <v>636</v>
      </c>
      <c r="C191" t="s">
        <v>565</v>
      </c>
      <c r="D191" t="s">
        <v>567</v>
      </c>
      <c r="E191">
        <v>15</v>
      </c>
      <c r="F191">
        <v>0</v>
      </c>
      <c r="G191"/>
    </row>
    <row r="192" spans="1:7">
      <c r="A192" s="15" t="str">
        <f>TRIM(VentilationStandardsTable[[#This Row],[Ventilation Standard]])&amp;TRIM(VentilationStandardsTable[[#This Row],[Primary Space Type]])&amp;TRIM(VentilationStandardsTable[[#This Row],[Secondary Space Type]])</f>
        <v>ASHRAE 62.1-1999OfficesTelecommunication centers and data entry areas</v>
      </c>
      <c r="B192" s="2" t="s">
        <v>636</v>
      </c>
      <c r="C192" t="s">
        <v>565</v>
      </c>
      <c r="D192" t="s">
        <v>568</v>
      </c>
      <c r="E192">
        <v>20</v>
      </c>
      <c r="F192">
        <v>0</v>
      </c>
      <c r="G192"/>
    </row>
    <row r="193" spans="1:7" ht="13.5" customHeight="1">
      <c r="A193" s="15" t="str">
        <f>TRIM(VentilationStandardsTable[[#This Row],[Ventilation Standard]])&amp;TRIM(VentilationStandardsTable[[#This Row],[Primary Space Type]])&amp;TRIM(VentilationStandardsTable[[#This Row],[Secondary Space Type]])</f>
        <v>ASHRAE 62.1-1999OfficesConference rooms</v>
      </c>
      <c r="B193" s="2" t="s">
        <v>636</v>
      </c>
      <c r="C193" t="s">
        <v>565</v>
      </c>
      <c r="D193" t="s">
        <v>561</v>
      </c>
      <c r="E193">
        <v>20</v>
      </c>
      <c r="F193">
        <v>0</v>
      </c>
      <c r="G193"/>
    </row>
    <row r="194" spans="1:7" ht="13.5" customHeight="1">
      <c r="A194" s="15" t="str">
        <f>TRIM(VentilationStandardsTable[[#This Row],[Ventilation Standard]])&amp;TRIM(VentilationStandardsTable[[#This Row],[Primary Space Type]])&amp;TRIM(VentilationStandardsTable[[#This Row],[Secondary Space Type]])</f>
        <v>ASHRAE 62.1-2004Public Assembly SpacesAuditorium seating area</v>
      </c>
      <c r="B194" s="2" t="s">
        <v>637</v>
      </c>
      <c r="C194" t="s">
        <v>2160</v>
      </c>
      <c r="D194" t="s">
        <v>2177</v>
      </c>
      <c r="E194">
        <v>5</v>
      </c>
      <c r="F194">
        <v>0.06</v>
      </c>
      <c r="G194"/>
    </row>
    <row r="195" spans="1:7" ht="13.5" customHeight="1">
      <c r="A195" s="15" t="str">
        <f>TRIM(VentilationStandardsTable[[#This Row],[Ventilation Standard]])&amp;TRIM(VentilationStandardsTable[[#This Row],[Primary Space Type]])&amp;TRIM(VentilationStandardsTable[[#This Row],[Secondary Space Type]])</f>
        <v>ASHRAE 62.1-2004Public Assembly SpacesPlaces of religious worship</v>
      </c>
      <c r="B195" s="2" t="s">
        <v>637</v>
      </c>
      <c r="C195" t="s">
        <v>2160</v>
      </c>
      <c r="D195" t="s">
        <v>692</v>
      </c>
      <c r="E195">
        <v>5</v>
      </c>
      <c r="F195">
        <v>0.06</v>
      </c>
      <c r="G195"/>
    </row>
    <row r="196" spans="1:7" ht="13.5" customHeight="1">
      <c r="A196" s="15" t="str">
        <f>TRIM(VentilationStandardsTable[[#This Row],[Ventilation Standard]])&amp;TRIM(VentilationStandardsTable[[#This Row],[Primary Space Type]])&amp;TRIM(VentilationStandardsTable[[#This Row],[Secondary Space Type]])</f>
        <v>ASHRAE 62.1-2004Public Assembly SpacesCourtrooms</v>
      </c>
      <c r="B196" s="2" t="s">
        <v>637</v>
      </c>
      <c r="C196" t="s">
        <v>2160</v>
      </c>
      <c r="D196" t="s">
        <v>2178</v>
      </c>
      <c r="E196">
        <v>5</v>
      </c>
      <c r="F196">
        <v>0.06</v>
      </c>
      <c r="G196"/>
    </row>
    <row r="197" spans="1:7" ht="13.5" customHeight="1">
      <c r="A197" s="15" t="str">
        <f>TRIM(VentilationStandardsTable[[#This Row],[Ventilation Standard]])&amp;TRIM(VentilationStandardsTable[[#This Row],[Primary Space Type]])&amp;TRIM(VentilationStandardsTable[[#This Row],[Secondary Space Type]])</f>
        <v>ASHRAE 62.1-2004Public Assembly SpacesLegislative chambers</v>
      </c>
      <c r="B197" s="2" t="s">
        <v>637</v>
      </c>
      <c r="C197" t="s">
        <v>2160</v>
      </c>
      <c r="D197" t="s">
        <v>2179</v>
      </c>
      <c r="E197">
        <v>5</v>
      </c>
      <c r="F197">
        <v>0.06</v>
      </c>
      <c r="G197"/>
    </row>
    <row r="198" spans="1:7" ht="13.5" customHeight="1">
      <c r="A198" s="15" t="str">
        <f>TRIM(VentilationStandardsTable[[#This Row],[Ventilation Standard]])&amp;TRIM(VentilationStandardsTable[[#This Row],[Primary Space Type]])&amp;TRIM(VentilationStandardsTable[[#This Row],[Secondary Space Type]])</f>
        <v>ASHRAE 62.1-2004Public Assembly SpacesLobbies</v>
      </c>
      <c r="B198" s="2" t="s">
        <v>637</v>
      </c>
      <c r="C198" t="s">
        <v>2160</v>
      </c>
      <c r="D198" t="s">
        <v>560</v>
      </c>
      <c r="E198">
        <v>5</v>
      </c>
      <c r="F198">
        <v>0.06</v>
      </c>
      <c r="G198"/>
    </row>
    <row r="199" spans="1:7" ht="13.5" customHeight="1">
      <c r="A199" s="15" t="str">
        <f>TRIM(VentilationStandardsTable[[#This Row],[Ventilation Standard]])&amp;TRIM(VentilationStandardsTable[[#This Row],[Primary Space Type]])&amp;TRIM(VentilationStandardsTable[[#This Row],[Secondary Space Type]])</f>
        <v>ASHRAE 62.1-2004Public Assembly SpacesMuseums/galleries</v>
      </c>
      <c r="B199" s="2" t="s">
        <v>637</v>
      </c>
      <c r="C199" t="s">
        <v>2160</v>
      </c>
      <c r="D199" t="s">
        <v>2180</v>
      </c>
      <c r="E199">
        <v>7.5</v>
      </c>
      <c r="F199">
        <v>0.06</v>
      </c>
      <c r="G199"/>
    </row>
    <row r="200" spans="1:7" ht="13.5" customHeight="1">
      <c r="A200" s="15" t="str">
        <f>TRIM(VentilationStandardsTable[[#This Row],[Ventilation Standard]])&amp;TRIM(VentilationStandardsTable[[#This Row],[Primary Space Type]])&amp;TRIM(VentilationStandardsTable[[#This Row],[Secondary Space Type]])</f>
        <v>ASHRAE 62.1-2007Public Assembly SpacesAuditorium seating area</v>
      </c>
      <c r="B200" s="2" t="s">
        <v>638</v>
      </c>
      <c r="C200" t="s">
        <v>2160</v>
      </c>
      <c r="D200" t="s">
        <v>2177</v>
      </c>
      <c r="E200">
        <v>5</v>
      </c>
      <c r="F200">
        <v>0.06</v>
      </c>
      <c r="G200"/>
    </row>
    <row r="201" spans="1:7" ht="13.5" customHeight="1">
      <c r="A201" s="15" t="str">
        <f>TRIM(VentilationStandardsTable[[#This Row],[Ventilation Standard]])&amp;TRIM(VentilationStandardsTable[[#This Row],[Primary Space Type]])&amp;TRIM(VentilationStandardsTable[[#This Row],[Secondary Space Type]])</f>
        <v>ASHRAE 62.1-2007Public Assembly SpacesPlaces of religious worship</v>
      </c>
      <c r="B201" s="2" t="s">
        <v>638</v>
      </c>
      <c r="C201" t="s">
        <v>2160</v>
      </c>
      <c r="D201" t="s">
        <v>692</v>
      </c>
      <c r="E201">
        <v>5</v>
      </c>
      <c r="F201">
        <v>0.06</v>
      </c>
      <c r="G201"/>
    </row>
    <row r="202" spans="1:7" ht="13.5" customHeight="1">
      <c r="A202" s="15" t="str">
        <f>TRIM(VentilationStandardsTable[[#This Row],[Ventilation Standard]])&amp;TRIM(VentilationStandardsTable[[#This Row],[Primary Space Type]])&amp;TRIM(VentilationStandardsTable[[#This Row],[Secondary Space Type]])</f>
        <v>ASHRAE 62.1-2007Public Assembly SpacesCourtrooms</v>
      </c>
      <c r="B202" s="2" t="s">
        <v>638</v>
      </c>
      <c r="C202" t="s">
        <v>2160</v>
      </c>
      <c r="D202" t="s">
        <v>2178</v>
      </c>
      <c r="E202">
        <v>5</v>
      </c>
      <c r="F202">
        <v>0.06</v>
      </c>
      <c r="G202"/>
    </row>
    <row r="203" spans="1:7" ht="13.5" customHeight="1">
      <c r="A203" s="15" t="str">
        <f>TRIM(VentilationStandardsTable[[#This Row],[Ventilation Standard]])&amp;TRIM(VentilationStandardsTable[[#This Row],[Primary Space Type]])&amp;TRIM(VentilationStandardsTable[[#This Row],[Secondary Space Type]])</f>
        <v>ASHRAE 62.1-2007Public Assembly SpacesLegislative chambers</v>
      </c>
      <c r="B203" s="2" t="s">
        <v>638</v>
      </c>
      <c r="C203" t="s">
        <v>2160</v>
      </c>
      <c r="D203" t="s">
        <v>2179</v>
      </c>
      <c r="E203">
        <v>5</v>
      </c>
      <c r="F203">
        <v>0.06</v>
      </c>
      <c r="G203"/>
    </row>
    <row r="204" spans="1:7" ht="13.5" customHeight="1">
      <c r="A204" s="15" t="str">
        <f>TRIM(VentilationStandardsTable[[#This Row],[Ventilation Standard]])&amp;TRIM(VentilationStandardsTable[[#This Row],[Primary Space Type]])&amp;TRIM(VentilationStandardsTable[[#This Row],[Secondary Space Type]])</f>
        <v>ASHRAE 62.1-2007Public Assembly SpacesLobbies</v>
      </c>
      <c r="B204" s="2" t="s">
        <v>638</v>
      </c>
      <c r="C204" t="s">
        <v>2160</v>
      </c>
      <c r="D204" t="s">
        <v>560</v>
      </c>
      <c r="E204">
        <v>5</v>
      </c>
      <c r="F204">
        <v>0.06</v>
      </c>
      <c r="G204"/>
    </row>
    <row r="205" spans="1:7" ht="13.5" customHeight="1">
      <c r="A205" s="15" t="str">
        <f>TRIM(VentilationStandardsTable[[#This Row],[Ventilation Standard]])&amp;TRIM(VentilationStandardsTable[[#This Row],[Primary Space Type]])&amp;TRIM(VentilationStandardsTable[[#This Row],[Secondary Space Type]])</f>
        <v>ASHRAE 62.1-2007Public Assembly SpacesMuseums/galleries</v>
      </c>
      <c r="B205" s="2" t="s">
        <v>638</v>
      </c>
      <c r="C205" t="s">
        <v>2160</v>
      </c>
      <c r="D205" t="s">
        <v>2180</v>
      </c>
      <c r="E205">
        <v>7.5</v>
      </c>
      <c r="F205">
        <v>0.06</v>
      </c>
      <c r="G205"/>
    </row>
    <row r="206" spans="1:7" ht="13.5" customHeight="1">
      <c r="A206" s="15" t="str">
        <f>TRIM(VentilationStandardsTable[[#This Row],[Ventilation Standard]])&amp;TRIM(VentilationStandardsTable[[#This Row],[Primary Space Type]])&amp;TRIM(VentilationStandardsTable[[#This Row],[Secondary Space Type]])</f>
        <v>ASHRAE 62.1-2004Public Assembly SpacesLibraries</v>
      </c>
      <c r="B206" s="2" t="s">
        <v>637</v>
      </c>
      <c r="C206" t="s">
        <v>2160</v>
      </c>
      <c r="D206" t="s">
        <v>622</v>
      </c>
      <c r="E206">
        <v>5</v>
      </c>
      <c r="F206">
        <v>0.12</v>
      </c>
      <c r="G206"/>
    </row>
    <row r="207" spans="1:7" ht="13.5" customHeight="1">
      <c r="A207" s="15" t="str">
        <f>TRIM(VentilationStandardsTable[[#This Row],[Ventilation Standard]])&amp;TRIM(VentilationStandardsTable[[#This Row],[Primary Space Type]])&amp;TRIM(VentilationStandardsTable[[#This Row],[Secondary Space Type]])</f>
        <v>ASHRAE 62.1-2004Public Assembly SpacesMuseums (children’s)</v>
      </c>
      <c r="B207" s="2" t="s">
        <v>637</v>
      </c>
      <c r="C207" t="s">
        <v>2160</v>
      </c>
      <c r="D207" t="s">
        <v>2181</v>
      </c>
      <c r="E207">
        <v>7.5</v>
      </c>
      <c r="F207">
        <v>0.12</v>
      </c>
      <c r="G207"/>
    </row>
    <row r="208" spans="1:7" ht="13.5" customHeight="1">
      <c r="A208" s="15" t="str">
        <f>TRIM(VentilationStandardsTable[[#This Row],[Ventilation Standard]])&amp;TRIM(VentilationStandardsTable[[#This Row],[Primary Space Type]])&amp;TRIM(VentilationStandardsTable[[#This Row],[Secondary Space Type]])</f>
        <v>ASHRAE 62.1-2007Public Assembly SpacesLibraries</v>
      </c>
      <c r="B208" s="2" t="s">
        <v>638</v>
      </c>
      <c r="C208" t="s">
        <v>2160</v>
      </c>
      <c r="D208" t="s">
        <v>622</v>
      </c>
      <c r="E208">
        <v>5</v>
      </c>
      <c r="F208">
        <v>0.12</v>
      </c>
      <c r="G208"/>
    </row>
    <row r="209" spans="1:8" ht="13.5" customHeight="1">
      <c r="A209" s="15" t="str">
        <f>TRIM(VentilationStandardsTable[[#This Row],[Ventilation Standard]])&amp;TRIM(VentilationStandardsTable[[#This Row],[Primary Space Type]])&amp;TRIM(VentilationStandardsTable[[#This Row],[Secondary Space Type]])</f>
        <v>ASHRAE 62.1-2007Public Assembly SpacesMuseums (children’s)</v>
      </c>
      <c r="B209" s="2" t="s">
        <v>638</v>
      </c>
      <c r="C209" t="s">
        <v>2160</v>
      </c>
      <c r="D209" t="s">
        <v>2181</v>
      </c>
      <c r="E209">
        <v>7.5</v>
      </c>
      <c r="F209">
        <v>0.12</v>
      </c>
      <c r="G209"/>
    </row>
    <row r="210" spans="1:8" ht="13.5" customHeight="1">
      <c r="A210" s="15" t="str">
        <f>TRIM(VentilationStandardsTable[[#This Row],[Ventilation Standard]])&amp;TRIM(VentilationStandardsTable[[#This Row],[Primary Space Type]])&amp;TRIM(VentilationStandardsTable[[#This Row],[Secondary Space Type]])</f>
        <v>ASHRAE 62.1-1999Public SpacesSmoking lounge</v>
      </c>
      <c r="B210" s="2" t="s">
        <v>636</v>
      </c>
      <c r="C210" t="s">
        <v>569</v>
      </c>
      <c r="D210" t="s">
        <v>574</v>
      </c>
      <c r="E210">
        <v>60</v>
      </c>
      <c r="F210">
        <v>0</v>
      </c>
      <c r="G210"/>
    </row>
    <row r="211" spans="1:8" ht="13.5" customHeight="1">
      <c r="A211" s="15" t="str">
        <f>TRIM(VentilationStandardsTable[[#This Row],[Ventilation Standard]])&amp;TRIM(VentilationStandardsTable[[#This Row],[Primary Space Type]])&amp;TRIM(VentilationStandardsTable[[#This Row],[Secondary Space Type]])</f>
        <v>ASHRAE 62.1-1999Public SpacesCorridors and utilities</v>
      </c>
      <c r="B211" s="2" t="s">
        <v>636</v>
      </c>
      <c r="C211" t="s">
        <v>569</v>
      </c>
      <c r="D211" t="s">
        <v>570</v>
      </c>
      <c r="E211">
        <v>0</v>
      </c>
      <c r="F211">
        <v>0.05</v>
      </c>
      <c r="G211"/>
    </row>
    <row r="212" spans="1:8" ht="13.5" customHeight="1">
      <c r="A212" s="15" t="str">
        <f>TRIM(VentilationStandardsTable[[#This Row],[Ventilation Standard]])&amp;TRIM(VentilationStandardsTable[[#This Row],[Primary Space Type]])&amp;TRIM(VentilationStandardsTable[[#This Row],[Secondary Space Type]])</f>
        <v>ASHRAE 62.1-1999Public SpacesLocker and dressing rooms</v>
      </c>
      <c r="B212" s="2" t="s">
        <v>636</v>
      </c>
      <c r="C212" t="s">
        <v>569</v>
      </c>
      <c r="D212" t="s">
        <v>573</v>
      </c>
      <c r="E212">
        <v>0</v>
      </c>
      <c r="F212">
        <v>0.5</v>
      </c>
      <c r="G212"/>
    </row>
    <row r="213" spans="1:8" ht="13.5" customHeight="1">
      <c r="A213" s="15" t="str">
        <f>TRIM(VentilationStandardsTable[[#This Row],[Ventilation Standard]])&amp;TRIM(VentilationStandardsTable[[#This Row],[Primary Space Type]])&amp;TRIM(VentilationStandardsTable[[#This Row],[Secondary Space Type]])</f>
        <v>ASHRAE 62.1-1999Public SpacesPublic restrooms (Assume 12 toilet/625 ft^2)</v>
      </c>
      <c r="B213" s="2" t="s">
        <v>636</v>
      </c>
      <c r="C213" t="s">
        <v>569</v>
      </c>
      <c r="D213" t="s">
        <v>571</v>
      </c>
      <c r="E213">
        <v>0</v>
      </c>
      <c r="F213">
        <v>0.96</v>
      </c>
      <c r="G213"/>
      <c r="H213" t="s">
        <v>572</v>
      </c>
    </row>
    <row r="214" spans="1:8" ht="13.5" customHeight="1">
      <c r="A214" s="15" t="str">
        <f>TRIM(VentilationStandardsTable[[#This Row],[Ventilation Standard]])&amp;TRIM(VentilationStandardsTable[[#This Row],[Primary Space Type]])&amp;TRIM(VentilationStandardsTable[[#This Row],[Secondary Space Type]])</f>
        <v>ASHRAE 62.1-1999Public SpacesElevators</v>
      </c>
      <c r="B214" s="2" t="s">
        <v>636</v>
      </c>
      <c r="C214" t="s">
        <v>569</v>
      </c>
      <c r="D214" t="s">
        <v>575</v>
      </c>
      <c r="E214">
        <v>0</v>
      </c>
      <c r="F214">
        <v>1</v>
      </c>
      <c r="G214"/>
    </row>
    <row r="215" spans="1:8" ht="13.5" customHeight="1">
      <c r="A215" s="15" t="str">
        <f>TRIM(VentilationStandardsTable[[#This Row],[Ventilation Standard]])&amp;TRIM(VentilationStandardsTable[[#This Row],[Primary Space Type]])&amp;TRIM(VentilationStandardsTable[[#This Row],[Secondary Space Type]])</f>
        <v>ASHRAE 62.1-2004RetailMall common areas</v>
      </c>
      <c r="B215" s="2" t="s">
        <v>637</v>
      </c>
      <c r="C215" t="s">
        <v>766</v>
      </c>
      <c r="D215" t="s">
        <v>2182</v>
      </c>
      <c r="E215">
        <v>7.5</v>
      </c>
      <c r="F215">
        <v>0.06</v>
      </c>
      <c r="G215"/>
    </row>
    <row r="216" spans="1:8" ht="13.5" customHeight="1">
      <c r="A216" s="15" t="str">
        <f>TRIM(VentilationStandardsTable[[#This Row],[Ventilation Standard]])&amp;TRIM(VentilationStandardsTable[[#This Row],[Primary Space Type]])&amp;TRIM(VentilationStandardsTable[[#This Row],[Secondary Space Type]])</f>
        <v>ASHRAE 62.1-2004RetailBarber shop</v>
      </c>
      <c r="B216" s="2" t="s">
        <v>637</v>
      </c>
      <c r="C216" t="s">
        <v>766</v>
      </c>
      <c r="D216" t="s">
        <v>2183</v>
      </c>
      <c r="E216">
        <v>7.5</v>
      </c>
      <c r="F216">
        <v>0.06</v>
      </c>
      <c r="G216"/>
    </row>
    <row r="217" spans="1:8" ht="13.5" customHeight="1">
      <c r="A217" s="15" t="str">
        <f>TRIM(VentilationStandardsTable[[#This Row],[Ventilation Standard]])&amp;TRIM(VentilationStandardsTable[[#This Row],[Primary Space Type]])&amp;TRIM(VentilationStandardsTable[[#This Row],[Secondary Space Type]])</f>
        <v>ASHRAE 62.1-2004RetailSupermarket</v>
      </c>
      <c r="B217" s="2" t="s">
        <v>637</v>
      </c>
      <c r="C217" t="s">
        <v>766</v>
      </c>
      <c r="D217" t="s">
        <v>945</v>
      </c>
      <c r="E217">
        <v>7.5</v>
      </c>
      <c r="F217">
        <v>0.06</v>
      </c>
      <c r="G217"/>
    </row>
    <row r="218" spans="1:8" ht="13.5" customHeight="1">
      <c r="A218" s="15" t="str">
        <f>TRIM(VentilationStandardsTable[[#This Row],[Ventilation Standard]])&amp;TRIM(VentilationStandardsTable[[#This Row],[Primary Space Type]])&amp;TRIM(VentilationStandardsTable[[#This Row],[Secondary Space Type]])</f>
        <v>ASHRAE 62.1-2004RetailSupermarket</v>
      </c>
      <c r="B218" s="2" t="s">
        <v>637</v>
      </c>
      <c r="C218" t="s">
        <v>766</v>
      </c>
      <c r="D218" t="s">
        <v>945</v>
      </c>
      <c r="E218">
        <v>7.5</v>
      </c>
      <c r="F218">
        <v>0.06</v>
      </c>
      <c r="G218"/>
    </row>
    <row r="219" spans="1:8" ht="13.5" customHeight="1">
      <c r="A219" s="15" t="str">
        <f>TRIM(VentilationStandardsTable[[#This Row],[Ventilation Standard]])&amp;TRIM(VentilationStandardsTable[[#This Row],[Primary Space Type]])&amp;TRIM(VentilationStandardsTable[[#This Row],[Secondary Space Type]])</f>
        <v>ASHRAE 62.1-2004RetailCoinoperated laundries</v>
      </c>
      <c r="B219" s="2" t="s">
        <v>637</v>
      </c>
      <c r="C219" t="s">
        <v>766</v>
      </c>
      <c r="D219" t="s">
        <v>2184</v>
      </c>
      <c r="E219">
        <v>7.5</v>
      </c>
      <c r="F219">
        <v>0.06</v>
      </c>
      <c r="G219"/>
    </row>
    <row r="220" spans="1:8" ht="13.5" customHeight="1">
      <c r="A220" s="15" t="str">
        <f>TRIM(VentilationStandardsTable[[#This Row],[Ventilation Standard]])&amp;TRIM(VentilationStandardsTable[[#This Row],[Primary Space Type]])&amp;TRIM(VentilationStandardsTable[[#This Row],[Secondary Space Type]])</f>
        <v>ASHRAE 62.1-2007RetailMall common areas</v>
      </c>
      <c r="B220" s="2" t="s">
        <v>638</v>
      </c>
      <c r="C220" t="s">
        <v>766</v>
      </c>
      <c r="D220" t="s">
        <v>2182</v>
      </c>
      <c r="E220">
        <v>7.5</v>
      </c>
      <c r="F220">
        <v>0.06</v>
      </c>
      <c r="G220"/>
    </row>
    <row r="221" spans="1:8" ht="13.5" customHeight="1">
      <c r="A221" s="15" t="str">
        <f>TRIM(VentilationStandardsTable[[#This Row],[Ventilation Standard]])&amp;TRIM(VentilationStandardsTable[[#This Row],[Primary Space Type]])&amp;TRIM(VentilationStandardsTable[[#This Row],[Secondary Space Type]])</f>
        <v>ASHRAE 62.1-2007RetailBarber shop</v>
      </c>
      <c r="B221" s="2" t="s">
        <v>638</v>
      </c>
      <c r="C221" t="s">
        <v>766</v>
      </c>
      <c r="D221" t="s">
        <v>2183</v>
      </c>
      <c r="E221">
        <v>7.5</v>
      </c>
      <c r="F221">
        <v>0.06</v>
      </c>
      <c r="G221"/>
    </row>
    <row r="222" spans="1:8" ht="13.5" customHeight="1">
      <c r="A222" s="15" t="str">
        <f>TRIM(VentilationStandardsTable[[#This Row],[Ventilation Standard]])&amp;TRIM(VentilationStandardsTable[[#This Row],[Primary Space Type]])&amp;TRIM(VentilationStandardsTable[[#This Row],[Secondary Space Type]])</f>
        <v>ASHRAE 62.1-2007RetailSupermarket</v>
      </c>
      <c r="B222" s="2" t="s">
        <v>638</v>
      </c>
      <c r="C222" t="s">
        <v>766</v>
      </c>
      <c r="D222" t="s">
        <v>945</v>
      </c>
      <c r="E222">
        <v>7.5</v>
      </c>
      <c r="F222">
        <v>0.06</v>
      </c>
      <c r="G222"/>
    </row>
    <row r="223" spans="1:8" ht="13.5" customHeight="1">
      <c r="A223" s="15" t="str">
        <f>TRIM(VentilationStandardsTable[[#This Row],[Ventilation Standard]])&amp;TRIM(VentilationStandardsTable[[#This Row],[Primary Space Type]])&amp;TRIM(VentilationStandardsTable[[#This Row],[Secondary Space Type]])</f>
        <v>ASHRAE 62.1-2007RetailCoinoperated laundries</v>
      </c>
      <c r="B223" s="2" t="s">
        <v>638</v>
      </c>
      <c r="C223" t="s">
        <v>766</v>
      </c>
      <c r="D223" t="s">
        <v>2184</v>
      </c>
      <c r="E223">
        <v>7.5</v>
      </c>
      <c r="F223">
        <v>0.06</v>
      </c>
      <c r="G223"/>
    </row>
    <row r="224" spans="1:8" ht="13.5" customHeight="1">
      <c r="A224" s="15" t="str">
        <f>TRIM(VentilationStandardsTable[[#This Row],[Ventilation Standard]])&amp;TRIM(VentilationStandardsTable[[#This Row],[Primary Space Type]])&amp;TRIM(VentilationStandardsTable[[#This Row],[Secondary Space Type]])</f>
        <v>ASHRAE 62.1-2004RetailGeneral Sales</v>
      </c>
      <c r="B224" s="2" t="s">
        <v>637</v>
      </c>
      <c r="C224" t="s">
        <v>766</v>
      </c>
      <c r="D224" t="s">
        <v>765</v>
      </c>
      <c r="E224">
        <v>7.5</v>
      </c>
      <c r="F224">
        <v>0.12</v>
      </c>
      <c r="G224"/>
    </row>
    <row r="225" spans="1:7">
      <c r="A225" s="15" t="str">
        <f>TRIM(VentilationStandardsTable[[#This Row],[Ventilation Standard]])&amp;TRIM(VentilationStandardsTable[[#This Row],[Primary Space Type]])&amp;TRIM(VentilationStandardsTable[[#This Row],[Secondary Space Type]])</f>
        <v>ASHRAE 62.1-2004RetailBeauty and nail salons</v>
      </c>
      <c r="B225" s="2" t="s">
        <v>637</v>
      </c>
      <c r="C225" t="s">
        <v>766</v>
      </c>
      <c r="D225" t="s">
        <v>2185</v>
      </c>
      <c r="E225">
        <v>20</v>
      </c>
      <c r="F225">
        <v>0.12</v>
      </c>
      <c r="G225"/>
    </row>
    <row r="226" spans="1:7">
      <c r="A226" s="15" t="str">
        <f>TRIM(VentilationStandardsTable[[#This Row],[Ventilation Standard]])&amp;TRIM(VentilationStandardsTable[[#This Row],[Primary Space Type]])&amp;TRIM(VentilationStandardsTable[[#This Row],[Secondary Space Type]])</f>
        <v>ASHRAE 62.1-2007RetailGeneral Sales</v>
      </c>
      <c r="B226" s="2" t="s">
        <v>638</v>
      </c>
      <c r="C226" t="s">
        <v>766</v>
      </c>
      <c r="D226" t="s">
        <v>765</v>
      </c>
      <c r="E226">
        <v>7.5</v>
      </c>
      <c r="F226">
        <v>0.12</v>
      </c>
      <c r="G226"/>
    </row>
    <row r="227" spans="1:7">
      <c r="A227" s="15" t="str">
        <f>TRIM(VentilationStandardsTable[[#This Row],[Ventilation Standard]])&amp;TRIM(VentilationStandardsTable[[#This Row],[Primary Space Type]])&amp;TRIM(VentilationStandardsTable[[#This Row],[Secondary Space Type]])</f>
        <v>ASHRAE 62.1-2007RetailBeauty and nail salons</v>
      </c>
      <c r="B227" s="2" t="s">
        <v>638</v>
      </c>
      <c r="C227" t="s">
        <v>766</v>
      </c>
      <c r="D227" t="s">
        <v>2185</v>
      </c>
      <c r="E227">
        <v>20</v>
      </c>
      <c r="F227">
        <v>0.12</v>
      </c>
      <c r="G227"/>
    </row>
    <row r="228" spans="1:7">
      <c r="A228" s="15" t="str">
        <f>TRIM(VentilationStandardsTable[[#This Row],[Ventilation Standard]])&amp;TRIM(VentilationStandardsTable[[#This Row],[Primary Space Type]])&amp;TRIM(VentilationStandardsTable[[#This Row],[Secondary Space Type]])</f>
        <v>ASHRAE 62.1-2004RetailPet shops (animal areas)</v>
      </c>
      <c r="B228" s="2" t="s">
        <v>637</v>
      </c>
      <c r="C228" t="s">
        <v>766</v>
      </c>
      <c r="D228" t="s">
        <v>2186</v>
      </c>
      <c r="E228">
        <v>7.5</v>
      </c>
      <c r="F228">
        <v>0.18</v>
      </c>
      <c r="G228"/>
    </row>
    <row r="229" spans="1:7">
      <c r="A229" s="15" t="str">
        <f>TRIM(VentilationStandardsTable[[#This Row],[Ventilation Standard]])&amp;TRIM(VentilationStandardsTable[[#This Row],[Primary Space Type]])&amp;TRIM(VentilationStandardsTable[[#This Row],[Secondary Space Type]])</f>
        <v>ASHRAE 62.1-2007RetailPet shops (animal areas)</v>
      </c>
      <c r="B229" s="2" t="s">
        <v>638</v>
      </c>
      <c r="C229" t="s">
        <v>766</v>
      </c>
      <c r="D229" t="s">
        <v>2186</v>
      </c>
      <c r="E229">
        <v>7.5</v>
      </c>
      <c r="F229">
        <v>0.18</v>
      </c>
      <c r="G229"/>
    </row>
    <row r="230" spans="1:7">
      <c r="A230" s="15" t="str">
        <f>TRIM(VentilationStandardsTable[[#This Row],[Ventilation Standard]])&amp;TRIM(VentilationStandardsTable[[#This Row],[Primary Space Type]])&amp;TRIM(VentilationStandardsTable[[#This Row],[Secondary Space Type]])</f>
        <v>ASHRAE 62.1-1999Retail Stores, Sales Floors, and Show Room FloorsSmoking lounge</v>
      </c>
      <c r="B230" s="2" t="s">
        <v>636</v>
      </c>
      <c r="C230" t="s">
        <v>576</v>
      </c>
      <c r="D230" t="s">
        <v>574</v>
      </c>
      <c r="E230">
        <v>60</v>
      </c>
      <c r="F230">
        <v>0</v>
      </c>
      <c r="G230"/>
    </row>
    <row r="231" spans="1:7">
      <c r="A231" s="15" t="str">
        <f>TRIM(VentilationStandardsTable[[#This Row],[Ventilation Standard]])&amp;TRIM(VentilationStandardsTable[[#This Row],[Primary Space Type]])&amp;TRIM(VentilationStandardsTable[[#This Row],[Secondary Space Type]])</f>
        <v>ASHRAE 62.1-1999Retail Stores, Sales Floors, and Show Room FloorsWarehouses</v>
      </c>
      <c r="B231" s="2" t="s">
        <v>636</v>
      </c>
      <c r="C231" t="s">
        <v>576</v>
      </c>
      <c r="D231" t="s">
        <v>583</v>
      </c>
      <c r="E231">
        <v>0</v>
      </c>
      <c r="F231">
        <v>0.05</v>
      </c>
      <c r="G231"/>
    </row>
    <row r="232" spans="1:7">
      <c r="A232" s="15" t="str">
        <f>TRIM(VentilationStandardsTable[[#This Row],[Ventilation Standard]])&amp;TRIM(VentilationStandardsTable[[#This Row],[Primary Space Type]])&amp;TRIM(VentilationStandardsTable[[#This Row],[Secondary Space Type]])</f>
        <v>ASHRAE 62.1-1999Retail Stores, Sales Floors, and Show Room FloorsStorage rooms</v>
      </c>
      <c r="B232" s="2" t="s">
        <v>636</v>
      </c>
      <c r="C232" t="s">
        <v>576</v>
      </c>
      <c r="D232" t="s">
        <v>579</v>
      </c>
      <c r="E232">
        <v>0</v>
      </c>
      <c r="F232">
        <v>0.15</v>
      </c>
      <c r="G232"/>
    </row>
    <row r="233" spans="1:7">
      <c r="A233" s="15" t="str">
        <f>TRIM(VentilationStandardsTable[[#This Row],[Ventilation Standard]])&amp;TRIM(VentilationStandardsTable[[#This Row],[Primary Space Type]])&amp;TRIM(VentilationStandardsTable[[#This Row],[Secondary Space Type]])</f>
        <v>ASHRAE 62.1-1999Retail Stores, Sales Floors, and Show Room FloorsShipping and receiving</v>
      </c>
      <c r="B233" s="2" t="s">
        <v>636</v>
      </c>
      <c r="C233" t="s">
        <v>576</v>
      </c>
      <c r="D233" t="s">
        <v>582</v>
      </c>
      <c r="E233">
        <v>0</v>
      </c>
      <c r="F233">
        <v>0.15</v>
      </c>
      <c r="G233"/>
    </row>
    <row r="234" spans="1:7">
      <c r="A234" s="15" t="str">
        <f>TRIM(VentilationStandardsTable[[#This Row],[Ventilation Standard]])&amp;TRIM(VentilationStandardsTable[[#This Row],[Primary Space Type]])&amp;TRIM(VentilationStandardsTable[[#This Row],[Secondary Space Type]])</f>
        <v>ASHRAE 62.1-1999Retail Stores, Sales Floors, and Show Room FloorsUpper floors</v>
      </c>
      <c r="B234" s="2" t="s">
        <v>636</v>
      </c>
      <c r="C234" t="s">
        <v>576</v>
      </c>
      <c r="D234" t="s">
        <v>578</v>
      </c>
      <c r="E234">
        <v>0</v>
      </c>
      <c r="F234">
        <v>0.2</v>
      </c>
      <c r="G234"/>
    </row>
    <row r="235" spans="1:7">
      <c r="A235" s="15" t="str">
        <f>TRIM(VentilationStandardsTable[[#This Row],[Ventilation Standard]])&amp;TRIM(VentilationStandardsTable[[#This Row],[Primary Space Type]])&amp;TRIM(VentilationStandardsTable[[#This Row],[Secondary Space Type]])</f>
        <v>ASHRAE 62.1-1999Retail Stores, Sales Floors, and Show Room FloorsDressing rooms</v>
      </c>
      <c r="B235" s="2" t="s">
        <v>636</v>
      </c>
      <c r="C235" t="s">
        <v>576</v>
      </c>
      <c r="D235" t="s">
        <v>580</v>
      </c>
      <c r="E235">
        <v>0</v>
      </c>
      <c r="F235">
        <v>0.2</v>
      </c>
      <c r="G235"/>
    </row>
    <row r="236" spans="1:7">
      <c r="A236" s="15" t="str">
        <f>TRIM(VentilationStandardsTable[[#This Row],[Ventilation Standard]])&amp;TRIM(VentilationStandardsTable[[#This Row],[Primary Space Type]])&amp;TRIM(VentilationStandardsTable[[#This Row],[Secondary Space Type]])</f>
        <v>ASHRAE 62.1-1999Retail Stores, Sales Floors, and Show Room FloorsMalls and arcades</v>
      </c>
      <c r="B236" s="2" t="s">
        <v>636</v>
      </c>
      <c r="C236" t="s">
        <v>576</v>
      </c>
      <c r="D236" t="s">
        <v>581</v>
      </c>
      <c r="E236">
        <v>0</v>
      </c>
      <c r="F236">
        <v>0.2</v>
      </c>
      <c r="G236"/>
    </row>
    <row r="237" spans="1:7">
      <c r="A237" s="15" t="str">
        <f>TRIM(VentilationStandardsTable[[#This Row],[Ventilation Standard]])&amp;TRIM(VentilationStandardsTable[[#This Row],[Primary Space Type]])&amp;TRIM(VentilationStandardsTable[[#This Row],[Secondary Space Type]])</f>
        <v>ASHRAE 62.1-1999Retail Stores, Sales Floors, and Show Room FloorsBasement and street</v>
      </c>
      <c r="B237" s="2" t="s">
        <v>636</v>
      </c>
      <c r="C237" t="s">
        <v>576</v>
      </c>
      <c r="D237" t="s">
        <v>577</v>
      </c>
      <c r="E237">
        <v>0</v>
      </c>
      <c r="F237">
        <v>0.3</v>
      </c>
      <c r="G237"/>
    </row>
    <row r="238" spans="1:7">
      <c r="A238" s="15" t="str">
        <f>TRIM(VentilationStandardsTable[[#This Row],[Ventilation Standard]])&amp;TRIM(VentilationStandardsTable[[#This Row],[Primary Space Type]])&amp;TRIM(VentilationStandardsTable[[#This Row],[Secondary Space Type]])</f>
        <v>ASHRAE 62.1-1999Specialty ShopsBarber</v>
      </c>
      <c r="B238" s="2" t="s">
        <v>636</v>
      </c>
      <c r="C238" t="s">
        <v>584</v>
      </c>
      <c r="D238" t="s">
        <v>585</v>
      </c>
      <c r="E238">
        <v>15</v>
      </c>
      <c r="F238">
        <v>0</v>
      </c>
      <c r="G238"/>
    </row>
    <row r="239" spans="1:7">
      <c r="A239" s="15" t="str">
        <f>TRIM(VentilationStandardsTable[[#This Row],[Ventilation Standard]])&amp;TRIM(VentilationStandardsTable[[#This Row],[Primary Space Type]])&amp;TRIM(VentilationStandardsTable[[#This Row],[Secondary Space Type]])</f>
        <v>ASHRAE 62.1-1999Specialty ShopsBeauty</v>
      </c>
      <c r="B239" s="2" t="s">
        <v>636</v>
      </c>
      <c r="C239" t="s">
        <v>584</v>
      </c>
      <c r="D239" t="s">
        <v>586</v>
      </c>
      <c r="E239">
        <v>25</v>
      </c>
      <c r="F239">
        <v>0</v>
      </c>
      <c r="G239"/>
    </row>
    <row r="240" spans="1:7">
      <c r="A240" s="15" t="str">
        <f>TRIM(VentilationStandardsTable[[#This Row],[Ventilation Standard]])&amp;TRIM(VentilationStandardsTable[[#This Row],[Primary Space Type]])&amp;TRIM(VentilationStandardsTable[[#This Row],[Secondary Space Type]])</f>
        <v>ASHRAE 62.1-1999Specialty ShopsReducing salons</v>
      </c>
      <c r="B240" s="2" t="s">
        <v>636</v>
      </c>
      <c r="C240" t="s">
        <v>584</v>
      </c>
      <c r="D240" t="s">
        <v>587</v>
      </c>
      <c r="E240">
        <v>15</v>
      </c>
      <c r="F240">
        <v>0</v>
      </c>
      <c r="G240"/>
    </row>
    <row r="241" spans="1:8">
      <c r="A241" s="15" t="str">
        <f>TRIM(VentilationStandardsTable[[#This Row],[Ventilation Standard]])&amp;TRIM(VentilationStandardsTable[[#This Row],[Primary Space Type]])&amp;TRIM(VentilationStandardsTable[[#This Row],[Secondary Space Type]])</f>
        <v>ASHRAE 62.1-1999Specialty ShopsFlorists</v>
      </c>
      <c r="B241" s="2" t="s">
        <v>636</v>
      </c>
      <c r="C241" t="s">
        <v>584</v>
      </c>
      <c r="D241" t="s">
        <v>588</v>
      </c>
      <c r="E241">
        <v>15</v>
      </c>
      <c r="F241">
        <v>0</v>
      </c>
      <c r="G241"/>
    </row>
    <row r="242" spans="1:8">
      <c r="A242" s="15" t="str">
        <f>TRIM(VentilationStandardsTable[[#This Row],[Ventilation Standard]])&amp;TRIM(VentilationStandardsTable[[#This Row],[Primary Space Type]])&amp;TRIM(VentilationStandardsTable[[#This Row],[Secondary Space Type]])</f>
        <v>ASHRAE 62.1-1999Specialty ShopsHardware, drugs, fabric</v>
      </c>
      <c r="B242" s="2" t="s">
        <v>636</v>
      </c>
      <c r="C242" t="s">
        <v>584</v>
      </c>
      <c r="D242" t="s">
        <v>590</v>
      </c>
      <c r="E242">
        <v>15</v>
      </c>
      <c r="F242">
        <v>0</v>
      </c>
      <c r="G242"/>
    </row>
    <row r="243" spans="1:8">
      <c r="A243" s="15" t="str">
        <f>TRIM(VentilationStandardsTable[[#This Row],[Ventilation Standard]])&amp;TRIM(VentilationStandardsTable[[#This Row],[Primary Space Type]])&amp;TRIM(VentilationStandardsTable[[#This Row],[Secondary Space Type]])</f>
        <v>ASHRAE 62.1-1999Specialty ShopsSupermarket</v>
      </c>
      <c r="B243" s="2" t="s">
        <v>636</v>
      </c>
      <c r="C243" t="s">
        <v>584</v>
      </c>
      <c r="D243" t="s">
        <v>945</v>
      </c>
      <c r="E243">
        <v>15</v>
      </c>
      <c r="F243">
        <v>0</v>
      </c>
      <c r="G243"/>
    </row>
    <row r="244" spans="1:8">
      <c r="A244" s="15" t="str">
        <f>TRIM(VentilationStandardsTable[[#This Row],[Ventilation Standard]])&amp;TRIM(VentilationStandardsTable[[#This Row],[Primary Space Type]])&amp;TRIM(VentilationStandardsTable[[#This Row],[Secondary Space Type]])</f>
        <v>ASHRAE 62.1-1999Specialty ShopsClothiers, furniture</v>
      </c>
      <c r="B244" s="2" t="s">
        <v>636</v>
      </c>
      <c r="C244" t="s">
        <v>584</v>
      </c>
      <c r="D244" t="s">
        <v>589</v>
      </c>
      <c r="E244">
        <v>0</v>
      </c>
      <c r="F244">
        <v>0.3</v>
      </c>
      <c r="G244"/>
    </row>
    <row r="245" spans="1:8">
      <c r="A245" s="15" t="str">
        <f>TRIM(VentilationStandardsTable[[#This Row],[Ventilation Standard]])&amp;TRIM(VentilationStandardsTable[[#This Row],[Primary Space Type]])&amp;TRIM(VentilationStandardsTable[[#This Row],[Secondary Space Type]])</f>
        <v>ASHRAE 62.1-1999Specialty ShopsPet shops</v>
      </c>
      <c r="B245" s="2" t="s">
        <v>636</v>
      </c>
      <c r="C245" t="s">
        <v>584</v>
      </c>
      <c r="D245" t="s">
        <v>591</v>
      </c>
      <c r="E245">
        <v>0</v>
      </c>
      <c r="F245">
        <v>1</v>
      </c>
      <c r="G245"/>
    </row>
    <row r="246" spans="1:8">
      <c r="A246" s="15" t="str">
        <f>TRIM(VentilationStandardsTable[[#This Row],[Ventilation Standard]])&amp;TRIM(VentilationStandardsTable[[#This Row],[Primary Space Type]])&amp;TRIM(VentilationStandardsTable[[#This Row],[Secondary Space Type]])</f>
        <v>ASHRAE 62.1-1999Sports and AmusementSpectator areas</v>
      </c>
      <c r="B246" s="2" t="s">
        <v>636</v>
      </c>
      <c r="C246" t="s">
        <v>592</v>
      </c>
      <c r="D246" t="s">
        <v>593</v>
      </c>
      <c r="E246">
        <v>15</v>
      </c>
      <c r="F246">
        <v>0</v>
      </c>
      <c r="G246"/>
    </row>
    <row r="247" spans="1:8">
      <c r="A247" s="15" t="str">
        <f>TRIM(VentilationStandardsTable[[#This Row],[Ventilation Standard]])&amp;TRIM(VentilationStandardsTable[[#This Row],[Primary Space Type]])&amp;TRIM(VentilationStandardsTable[[#This Row],[Secondary Space Type]])</f>
        <v>ASHRAE 62.1-1999Sports and AmusementGame rooms</v>
      </c>
      <c r="B247" s="2" t="s">
        <v>636</v>
      </c>
      <c r="C247" t="s">
        <v>592</v>
      </c>
      <c r="D247" t="s">
        <v>594</v>
      </c>
      <c r="E247">
        <v>25</v>
      </c>
      <c r="F247">
        <v>0</v>
      </c>
      <c r="G247"/>
    </row>
    <row r="248" spans="1:8">
      <c r="A248" s="15" t="str">
        <f>TRIM(VentilationStandardsTable[[#This Row],[Ventilation Standard]])&amp;TRIM(VentilationStandardsTable[[#This Row],[Primary Space Type]])&amp;TRIM(VentilationStandardsTable[[#This Row],[Secondary Space Type]])</f>
        <v>ASHRAE 62.1-1999Sports and AmusementPlaying floors (gymnasium)</v>
      </c>
      <c r="B248" s="2" t="s">
        <v>636</v>
      </c>
      <c r="C248" t="s">
        <v>592</v>
      </c>
      <c r="D248" t="s">
        <v>599</v>
      </c>
      <c r="E248">
        <v>20</v>
      </c>
      <c r="F248">
        <v>0</v>
      </c>
      <c r="G248"/>
    </row>
    <row r="249" spans="1:8">
      <c r="A249" s="15" t="str">
        <f>TRIM(VentilationStandardsTable[[#This Row],[Ventilation Standard]])&amp;TRIM(VentilationStandardsTable[[#This Row],[Primary Space Type]])&amp;TRIM(VentilationStandardsTable[[#This Row],[Secondary Space Type]])</f>
        <v>ASHRAE 62.1-1999Sports and AmusementBallrooms and discos</v>
      </c>
      <c r="B249" s="2" t="s">
        <v>636</v>
      </c>
      <c r="C249" t="s">
        <v>592</v>
      </c>
      <c r="D249" t="s">
        <v>600</v>
      </c>
      <c r="E249">
        <v>25</v>
      </c>
      <c r="F249">
        <v>0</v>
      </c>
      <c r="G249"/>
    </row>
    <row r="250" spans="1:8">
      <c r="A250" s="15" t="str">
        <f>TRIM(VentilationStandardsTable[[#This Row],[Ventilation Standard]])&amp;TRIM(VentilationStandardsTable[[#This Row],[Primary Space Type]])&amp;TRIM(VentilationStandardsTable[[#This Row],[Secondary Space Type]])</f>
        <v>ASHRAE 62.1-1999Sports and AmusementBowling alleys (seating areas)</v>
      </c>
      <c r="B250" s="2" t="s">
        <v>636</v>
      </c>
      <c r="C250" t="s">
        <v>592</v>
      </c>
      <c r="D250" t="s">
        <v>601</v>
      </c>
      <c r="E250">
        <v>25</v>
      </c>
      <c r="F250">
        <v>0</v>
      </c>
      <c r="G250"/>
    </row>
    <row r="251" spans="1:8">
      <c r="A251" s="15" t="str">
        <f>TRIM(VentilationStandardsTable[[#This Row],[Ventilation Standard]])&amp;TRIM(VentilationStandardsTable[[#This Row],[Primary Space Type]])&amp;TRIM(VentilationStandardsTable[[#This Row],[Secondary Space Type]])</f>
        <v>ASHRAE 62.1-1999Sports and AmusementIce arenas (playing areas)</v>
      </c>
      <c r="B251" s="2" t="s">
        <v>636</v>
      </c>
      <c r="C251" t="s">
        <v>592</v>
      </c>
      <c r="D251" t="s">
        <v>595</v>
      </c>
      <c r="E251">
        <v>0</v>
      </c>
      <c r="F251">
        <v>0.5</v>
      </c>
      <c r="G251"/>
      <c r="H251" t="s">
        <v>596</v>
      </c>
    </row>
    <row r="252" spans="1:8">
      <c r="A252" s="15" t="str">
        <f>TRIM(VentilationStandardsTable[[#This Row],[Ventilation Standard]])&amp;TRIM(VentilationStandardsTable[[#This Row],[Primary Space Type]])&amp;TRIM(VentilationStandardsTable[[#This Row],[Secondary Space Type]])</f>
        <v>ASHRAE 62.1-1999Sports and AmusementSwimming pools (pool and deck areas)</v>
      </c>
      <c r="B252" s="2" t="s">
        <v>636</v>
      </c>
      <c r="C252" t="s">
        <v>592</v>
      </c>
      <c r="D252" t="s">
        <v>597</v>
      </c>
      <c r="E252">
        <v>0</v>
      </c>
      <c r="F252">
        <v>0.5</v>
      </c>
      <c r="G252"/>
      <c r="H252" t="s">
        <v>598</v>
      </c>
    </row>
    <row r="253" spans="1:8">
      <c r="A253" s="15" t="str">
        <f>TRIM(VentilationStandardsTable[[#This Row],[Ventilation Standard]])&amp;TRIM(VentilationStandardsTable[[#This Row],[Primary Space Type]])&amp;TRIM(VentilationStandardsTable[[#This Row],[Secondary Space Type]])</f>
        <v>ASHRAE 62.1-2004Sports and EntertainmentSpectator areas</v>
      </c>
      <c r="B253" s="2" t="s">
        <v>637</v>
      </c>
      <c r="C253" t="s">
        <v>2161</v>
      </c>
      <c r="D253" t="s">
        <v>593</v>
      </c>
      <c r="E253">
        <v>7.5</v>
      </c>
      <c r="F253">
        <v>0.06</v>
      </c>
      <c r="G253"/>
    </row>
    <row r="254" spans="1:8">
      <c r="A254" s="15" t="str">
        <f>TRIM(VentilationStandardsTable[[#This Row],[Ventilation Standard]])&amp;TRIM(VentilationStandardsTable[[#This Row],[Primary Space Type]])&amp;TRIM(VentilationStandardsTable[[#This Row],[Secondary Space Type]])</f>
        <v>ASHRAE 62.1-2004Sports and EntertainmentDisco/dance floors</v>
      </c>
      <c r="B254" s="2" t="s">
        <v>637</v>
      </c>
      <c r="C254" t="s">
        <v>2161</v>
      </c>
      <c r="D254" t="s">
        <v>2187</v>
      </c>
      <c r="E254">
        <v>20</v>
      </c>
      <c r="F254">
        <v>0.06</v>
      </c>
      <c r="G254"/>
    </row>
    <row r="255" spans="1:8">
      <c r="A255" s="15" t="str">
        <f>TRIM(VentilationStandardsTable[[#This Row],[Ventilation Standard]])&amp;TRIM(VentilationStandardsTable[[#This Row],[Primary Space Type]])&amp;TRIM(VentilationStandardsTable[[#This Row],[Secondary Space Type]])</f>
        <v>ASHRAE 62.1-2004Sports and EntertainmentHealth club/aerobics room</v>
      </c>
      <c r="B255" s="2" t="s">
        <v>637</v>
      </c>
      <c r="C255" t="s">
        <v>2161</v>
      </c>
      <c r="D255" t="s">
        <v>2188</v>
      </c>
      <c r="E255">
        <v>20</v>
      </c>
      <c r="F255">
        <v>0.06</v>
      </c>
      <c r="G255"/>
    </row>
    <row r="256" spans="1:8">
      <c r="A256" s="15" t="str">
        <f>TRIM(VentilationStandardsTable[[#This Row],[Ventilation Standard]])&amp;TRIM(VentilationStandardsTable[[#This Row],[Primary Space Type]])&amp;TRIM(VentilationStandardsTable[[#This Row],[Secondary Space Type]])</f>
        <v>ASHRAE 62.1-2004Sports and EntertainmentHealth club/weight rooms</v>
      </c>
      <c r="B256" s="2" t="s">
        <v>637</v>
      </c>
      <c r="C256" t="s">
        <v>2161</v>
      </c>
      <c r="D256" t="s">
        <v>2189</v>
      </c>
      <c r="E256">
        <v>20</v>
      </c>
      <c r="F256">
        <v>0.06</v>
      </c>
      <c r="G256"/>
    </row>
    <row r="257" spans="1:8">
      <c r="A257" s="15" t="str">
        <f>TRIM(VentilationStandardsTable[[#This Row],[Ventilation Standard]])&amp;TRIM(VentilationStandardsTable[[#This Row],[Primary Space Type]])&amp;TRIM(VentilationStandardsTable[[#This Row],[Secondary Space Type]])</f>
        <v>ASHRAE 62.1-2004Sports and EntertainmentStages, studios</v>
      </c>
      <c r="B257" s="2" t="s">
        <v>637</v>
      </c>
      <c r="C257" t="s">
        <v>2161</v>
      </c>
      <c r="D257" t="s">
        <v>605</v>
      </c>
      <c r="E257">
        <v>10</v>
      </c>
      <c r="F257">
        <v>0.06</v>
      </c>
      <c r="G257"/>
      <c r="H257" t="s">
        <v>719</v>
      </c>
    </row>
    <row r="258" spans="1:8">
      <c r="A258" s="15" t="str">
        <f>TRIM(VentilationStandardsTable[[#This Row],[Ventilation Standard]])&amp;TRIM(VentilationStandardsTable[[#This Row],[Primary Space Type]])&amp;TRIM(VentilationStandardsTable[[#This Row],[Secondary Space Type]])</f>
        <v>ASHRAE 62.1-2007Sports and EntertainmentSpectator areas</v>
      </c>
      <c r="B258" s="2" t="s">
        <v>638</v>
      </c>
      <c r="C258" t="s">
        <v>2161</v>
      </c>
      <c r="D258" t="s">
        <v>593</v>
      </c>
      <c r="E258">
        <v>7.5</v>
      </c>
      <c r="F258">
        <v>0.06</v>
      </c>
      <c r="G258"/>
    </row>
    <row r="259" spans="1:8">
      <c r="A259" s="15" t="str">
        <f>TRIM(VentilationStandardsTable[[#This Row],[Ventilation Standard]])&amp;TRIM(VentilationStandardsTable[[#This Row],[Primary Space Type]])&amp;TRIM(VentilationStandardsTable[[#This Row],[Secondary Space Type]])</f>
        <v>ASHRAE 62.1-2007Sports and EntertainmentDisco/dance floors</v>
      </c>
      <c r="B259" s="2" t="s">
        <v>638</v>
      </c>
      <c r="C259" t="s">
        <v>2161</v>
      </c>
      <c r="D259" t="s">
        <v>2187</v>
      </c>
      <c r="E259">
        <v>20</v>
      </c>
      <c r="F259">
        <v>0.06</v>
      </c>
      <c r="G259"/>
    </row>
    <row r="260" spans="1:8">
      <c r="A260" s="15" t="str">
        <f>TRIM(VentilationStandardsTable[[#This Row],[Ventilation Standard]])&amp;TRIM(VentilationStandardsTable[[#This Row],[Primary Space Type]])&amp;TRIM(VentilationStandardsTable[[#This Row],[Secondary Space Type]])</f>
        <v>ASHRAE 62.1-2007Sports and EntertainmentHealth club/aerobics room</v>
      </c>
      <c r="B260" s="2" t="s">
        <v>638</v>
      </c>
      <c r="C260" t="s">
        <v>2161</v>
      </c>
      <c r="D260" t="s">
        <v>2188</v>
      </c>
      <c r="E260">
        <v>20</v>
      </c>
      <c r="F260">
        <v>0.06</v>
      </c>
      <c r="G260"/>
    </row>
    <row r="261" spans="1:8">
      <c r="A261" s="15" t="str">
        <f>TRIM(VentilationStandardsTable[[#This Row],[Ventilation Standard]])&amp;TRIM(VentilationStandardsTable[[#This Row],[Primary Space Type]])&amp;TRIM(VentilationStandardsTable[[#This Row],[Secondary Space Type]])</f>
        <v>ASHRAE 62.1-2007Sports and EntertainmentHealth club/weight rooms</v>
      </c>
      <c r="B261" s="2" t="s">
        <v>638</v>
      </c>
      <c r="C261" t="s">
        <v>2161</v>
      </c>
      <c r="D261" t="s">
        <v>2189</v>
      </c>
      <c r="E261">
        <v>20</v>
      </c>
      <c r="F261">
        <v>0.06</v>
      </c>
      <c r="G261"/>
    </row>
    <row r="262" spans="1:8">
      <c r="A262" s="15" t="str">
        <f>TRIM(VentilationStandardsTable[[#This Row],[Ventilation Standard]])&amp;TRIM(VentilationStandardsTable[[#This Row],[Primary Space Type]])&amp;TRIM(VentilationStandardsTable[[#This Row],[Secondary Space Type]])</f>
        <v>ASHRAE 62.1-2007Sports and EntertainmentStages, studios</v>
      </c>
      <c r="B262" s="2" t="s">
        <v>638</v>
      </c>
      <c r="C262" t="s">
        <v>2161</v>
      </c>
      <c r="D262" t="s">
        <v>605</v>
      </c>
      <c r="E262">
        <v>10</v>
      </c>
      <c r="F262">
        <v>0.06</v>
      </c>
      <c r="G262"/>
      <c r="H262" t="s">
        <v>719</v>
      </c>
    </row>
    <row r="263" spans="1:8">
      <c r="A263" s="15" t="str">
        <f>TRIM(VentilationStandardsTable[[#This Row],[Ventilation Standard]])&amp;TRIM(VentilationStandardsTable[[#This Row],[Primary Space Type]])&amp;TRIM(VentilationStandardsTable[[#This Row],[Secondary Space Type]])</f>
        <v>ASHRAE 62.1-2004Sports and EntertainmentBowling alley (seating)</v>
      </c>
      <c r="B263" s="2" t="s">
        <v>637</v>
      </c>
      <c r="C263" t="s">
        <v>2161</v>
      </c>
      <c r="D263" t="s">
        <v>2190</v>
      </c>
      <c r="E263">
        <v>10</v>
      </c>
      <c r="F263">
        <v>0.12</v>
      </c>
      <c r="G263"/>
    </row>
    <row r="264" spans="1:8">
      <c r="A264" s="15" t="str">
        <f>TRIM(VentilationStandardsTable[[#This Row],[Ventilation Standard]])&amp;TRIM(VentilationStandardsTable[[#This Row],[Primary Space Type]])&amp;TRIM(VentilationStandardsTable[[#This Row],[Secondary Space Type]])</f>
        <v>ASHRAE 62.1-2007Sports and EntertainmentBowling alley (seating)</v>
      </c>
      <c r="B264" s="2" t="s">
        <v>638</v>
      </c>
      <c r="C264" t="s">
        <v>2161</v>
      </c>
      <c r="D264" t="s">
        <v>2190</v>
      </c>
      <c r="E264">
        <v>10</v>
      </c>
      <c r="F264">
        <v>0.12</v>
      </c>
      <c r="G264"/>
    </row>
    <row r="265" spans="1:8">
      <c r="A265" s="15" t="str">
        <f>TRIM(VentilationStandardsTable[[#This Row],[Ventilation Standard]])&amp;TRIM(VentilationStandardsTable[[#This Row],[Primary Space Type]])&amp;TRIM(VentilationStandardsTable[[#This Row],[Secondary Space Type]])</f>
        <v>ASHRAE 62.1-2004Sports and EntertainmentGambling casinos</v>
      </c>
      <c r="B265" s="2" t="s">
        <v>637</v>
      </c>
      <c r="C265" t="s">
        <v>2161</v>
      </c>
      <c r="D265" t="s">
        <v>564</v>
      </c>
      <c r="E265">
        <v>7.5</v>
      </c>
      <c r="F265">
        <v>0.18</v>
      </c>
      <c r="G265"/>
    </row>
    <row r="266" spans="1:8">
      <c r="A266" s="15" t="str">
        <f>TRIM(VentilationStandardsTable[[#This Row],[Ventilation Standard]])&amp;TRIM(VentilationStandardsTable[[#This Row],[Primary Space Type]])&amp;TRIM(VentilationStandardsTable[[#This Row],[Secondary Space Type]])</f>
        <v>ASHRAE 62.1-2004Sports and EntertainmentGame arcades</v>
      </c>
      <c r="B266" s="2" t="s">
        <v>637</v>
      </c>
      <c r="C266" t="s">
        <v>2161</v>
      </c>
      <c r="D266" t="s">
        <v>2191</v>
      </c>
      <c r="E266">
        <v>7.5</v>
      </c>
      <c r="F266">
        <v>0.18</v>
      </c>
      <c r="G266"/>
    </row>
    <row r="267" spans="1:8">
      <c r="A267" s="15" t="str">
        <f>TRIM(VentilationStandardsTable[[#This Row],[Ventilation Standard]])&amp;TRIM(VentilationStandardsTable[[#This Row],[Primary Space Type]])&amp;TRIM(VentilationStandardsTable[[#This Row],[Secondary Space Type]])</f>
        <v>ASHRAE 62.1-2007Sports and EntertainmentGambling casinos</v>
      </c>
      <c r="B267" s="2" t="s">
        <v>638</v>
      </c>
      <c r="C267" t="s">
        <v>2161</v>
      </c>
      <c r="D267" t="s">
        <v>564</v>
      </c>
      <c r="E267">
        <v>7.5</v>
      </c>
      <c r="F267">
        <v>0.18</v>
      </c>
      <c r="G267"/>
    </row>
    <row r="268" spans="1:8">
      <c r="A268" s="15" t="str">
        <f>TRIM(VentilationStandardsTable[[#This Row],[Ventilation Standard]])&amp;TRIM(VentilationStandardsTable[[#This Row],[Primary Space Type]])&amp;TRIM(VentilationStandardsTable[[#This Row],[Secondary Space Type]])</f>
        <v>ASHRAE 62.1-2007Sports and EntertainmentGame arcades</v>
      </c>
      <c r="B268" s="2" t="s">
        <v>638</v>
      </c>
      <c r="C268" t="s">
        <v>2161</v>
      </c>
      <c r="D268" t="s">
        <v>2191</v>
      </c>
      <c r="E268">
        <v>7.5</v>
      </c>
      <c r="F268">
        <v>0.18</v>
      </c>
      <c r="G268"/>
    </row>
    <row r="269" spans="1:8">
      <c r="A269" s="15" t="str">
        <f>TRIM(VentilationStandardsTable[[#This Row],[Ventilation Standard]])&amp;TRIM(VentilationStandardsTable[[#This Row],[Primary Space Type]])&amp;TRIM(VentilationStandardsTable[[#This Row],[Secondary Space Type]])</f>
        <v>ASHRAE 62.1-2004Sports and EntertainmentSports arena (play area)</v>
      </c>
      <c r="B269" s="2" t="s">
        <v>637</v>
      </c>
      <c r="C269" t="s">
        <v>2161</v>
      </c>
      <c r="D269" t="s">
        <v>2192</v>
      </c>
      <c r="E269"/>
      <c r="F269">
        <v>0.3</v>
      </c>
      <c r="G269"/>
    </row>
    <row r="270" spans="1:8">
      <c r="A270" s="15" t="str">
        <f>TRIM(VentilationStandardsTable[[#This Row],[Ventilation Standard]])&amp;TRIM(VentilationStandardsTable[[#This Row],[Primary Space Type]])&amp;TRIM(VentilationStandardsTable[[#This Row],[Secondary Space Type]])</f>
        <v>ASHRAE 62.1-2004Sports and EntertainmentGym, stadium (play area)</v>
      </c>
      <c r="B270" s="2" t="s">
        <v>637</v>
      </c>
      <c r="C270" t="s">
        <v>2161</v>
      </c>
      <c r="D270" t="s">
        <v>2193</v>
      </c>
      <c r="E270"/>
      <c r="F270">
        <v>0.3</v>
      </c>
      <c r="G270"/>
    </row>
    <row r="271" spans="1:8">
      <c r="A271" s="15" t="str">
        <f>TRIM(VentilationStandardsTable[[#This Row],[Ventilation Standard]])&amp;TRIM(VentilationStandardsTable[[#This Row],[Primary Space Type]])&amp;TRIM(VentilationStandardsTable[[#This Row],[Secondary Space Type]])</f>
        <v>ASHRAE 62.1-2007Sports and EntertainmentSports arena (play area)</v>
      </c>
      <c r="B271" s="2" t="s">
        <v>638</v>
      </c>
      <c r="C271" t="s">
        <v>2161</v>
      </c>
      <c r="D271" t="s">
        <v>2192</v>
      </c>
      <c r="E271"/>
      <c r="F271">
        <v>0.3</v>
      </c>
      <c r="G271"/>
    </row>
    <row r="272" spans="1:8">
      <c r="A272" s="15" t="str">
        <f>TRIM(VentilationStandardsTable[[#This Row],[Ventilation Standard]])&amp;TRIM(VentilationStandardsTable[[#This Row],[Primary Space Type]])&amp;TRIM(VentilationStandardsTable[[#This Row],[Secondary Space Type]])</f>
        <v>ASHRAE 62.1-2007Sports and EntertainmentGym, stadium (play area)</v>
      </c>
      <c r="B272" s="2" t="s">
        <v>638</v>
      </c>
      <c r="C272" t="s">
        <v>2161</v>
      </c>
      <c r="D272" t="s">
        <v>2193</v>
      </c>
      <c r="E272"/>
      <c r="F272">
        <v>0.3</v>
      </c>
      <c r="G272"/>
    </row>
    <row r="273" spans="1:8">
      <c r="A273" s="15" t="str">
        <f>TRIM(VentilationStandardsTable[[#This Row],[Ventilation Standard]])&amp;TRIM(VentilationStandardsTable[[#This Row],[Primary Space Type]])&amp;TRIM(VentilationStandardsTable[[#This Row],[Secondary Space Type]])</f>
        <v>ASHRAE 62.1-2004Sports and EntertainmentSwimming (pool &amp; deck)</v>
      </c>
      <c r="B273" s="2" t="s">
        <v>637</v>
      </c>
      <c r="C273" t="s">
        <v>2161</v>
      </c>
      <c r="D273" t="s">
        <v>2194</v>
      </c>
      <c r="E273"/>
      <c r="F273">
        <v>0.48</v>
      </c>
      <c r="G273"/>
      <c r="H273" t="s">
        <v>711</v>
      </c>
    </row>
    <row r="274" spans="1:8">
      <c r="A274" s="15" t="str">
        <f>TRIM(VentilationStandardsTable[[#This Row],[Ventilation Standard]])&amp;TRIM(VentilationStandardsTable[[#This Row],[Primary Space Type]])&amp;TRIM(VentilationStandardsTable[[#This Row],[Secondary Space Type]])</f>
        <v>ASHRAE 62.1-2007Sports and EntertainmentSwimming (pool &amp; deck)</v>
      </c>
      <c r="B274" s="2" t="s">
        <v>638</v>
      </c>
      <c r="C274" t="s">
        <v>2161</v>
      </c>
      <c r="D274" t="s">
        <v>2194</v>
      </c>
      <c r="E274"/>
      <c r="F274">
        <v>0.48</v>
      </c>
      <c r="G274"/>
      <c r="H274" t="s">
        <v>711</v>
      </c>
    </row>
    <row r="275" spans="1:8">
      <c r="A275" s="15" t="str">
        <f>TRIM(VentilationStandardsTable[[#This Row],[Ventilation Standard]])&amp;TRIM(VentilationStandardsTable[[#This Row],[Primary Space Type]])&amp;TRIM(VentilationStandardsTable[[#This Row],[Secondary Space Type]])</f>
        <v>AIA 2001Surgery and Critical CareOperating/Surgical Cystoscopic Rooms</v>
      </c>
      <c r="B275" s="27" t="s">
        <v>947</v>
      </c>
      <c r="C275" s="29" t="s">
        <v>948</v>
      </c>
      <c r="D275" s="1" t="s">
        <v>949</v>
      </c>
      <c r="G275" s="28">
        <v>3</v>
      </c>
    </row>
    <row r="276" spans="1:8">
      <c r="A276" s="15" t="str">
        <f>TRIM(VentilationStandardsTable[[#This Row],[Ventilation Standard]])&amp;TRIM(VentilationStandardsTable[[#This Row],[Primary Space Type]])&amp;TRIM(VentilationStandardsTable[[#This Row],[Secondary Space Type]])</f>
        <v>AIA 2001Surgery and Critical CareDelivery Room</v>
      </c>
      <c r="B276" s="27" t="s">
        <v>947</v>
      </c>
      <c r="C276" s="29" t="s">
        <v>948</v>
      </c>
      <c r="D276" s="1" t="s">
        <v>906</v>
      </c>
      <c r="G276" s="28">
        <v>3</v>
      </c>
    </row>
    <row r="277" spans="1:8">
      <c r="A277" s="15" t="str">
        <f>TRIM(VentilationStandardsTable[[#This Row],[Ventilation Standard]])&amp;TRIM(VentilationStandardsTable[[#This Row],[Primary Space Type]])&amp;TRIM(VentilationStandardsTable[[#This Row],[Secondary Space Type]])</f>
        <v>AIA 2001Surgery and Critical CareRecovery Room</v>
      </c>
      <c r="B277" s="27" t="s">
        <v>947</v>
      </c>
      <c r="C277" s="29" t="s">
        <v>948</v>
      </c>
      <c r="D277" s="1" t="s">
        <v>783</v>
      </c>
      <c r="G277" s="28">
        <v>2</v>
      </c>
    </row>
    <row r="278" spans="1:8">
      <c r="A278" s="15" t="str">
        <f>TRIM(VentilationStandardsTable[[#This Row],[Ventilation Standard]])&amp;TRIM(VentilationStandardsTable[[#This Row],[Primary Space Type]])&amp;TRIM(VentilationStandardsTable[[#This Row],[Secondary Space Type]])</f>
        <v>AIA 2001Surgery and Critical CareCritical and Intensive Care</v>
      </c>
      <c r="B278" s="27" t="s">
        <v>947</v>
      </c>
      <c r="C278" s="29" t="s">
        <v>948</v>
      </c>
      <c r="D278" s="1" t="s">
        <v>950</v>
      </c>
      <c r="G278" s="28">
        <v>2</v>
      </c>
    </row>
    <row r="279" spans="1:8">
      <c r="A279" s="15" t="str">
        <f>TRIM(VentilationStandardsTable[[#This Row],[Ventilation Standard]])&amp;TRIM(VentilationStandardsTable[[#This Row],[Primary Space Type]])&amp;TRIM(VentilationStandardsTable[[#This Row],[Secondary Space Type]])</f>
        <v>AIA 2001Surgery and Critical CareNewborn Intensive Care</v>
      </c>
      <c r="B279" s="27" t="s">
        <v>947</v>
      </c>
      <c r="C279" s="29" t="s">
        <v>948</v>
      </c>
      <c r="D279" s="1" t="s">
        <v>951</v>
      </c>
      <c r="G279" s="28">
        <v>2</v>
      </c>
    </row>
    <row r="280" spans="1:8">
      <c r="A280" s="15" t="str">
        <f>TRIM(VentilationStandardsTable[[#This Row],[Ventilation Standard]])&amp;TRIM(VentilationStandardsTable[[#This Row],[Primary Space Type]])&amp;TRIM(VentilationStandardsTable[[#This Row],[Secondary Space Type]])</f>
        <v>AIA 2001Surgery and Critical CareTrauma Room</v>
      </c>
      <c r="B280" s="27" t="s">
        <v>947</v>
      </c>
      <c r="C280" s="29" t="s">
        <v>948</v>
      </c>
      <c r="D280" s="1" t="s">
        <v>952</v>
      </c>
      <c r="G280" s="28">
        <v>3</v>
      </c>
    </row>
    <row r="281" spans="1:8">
      <c r="A281" s="15" t="str">
        <f>TRIM(VentilationStandardsTable[[#This Row],[Ventilation Standard]])&amp;TRIM(VentilationStandardsTable[[#This Row],[Primary Space Type]])&amp;TRIM(VentilationStandardsTable[[#This Row],[Secondary Space Type]])</f>
        <v>AIA 2001Surgery and Critical CareEndoscopy</v>
      </c>
      <c r="B281" s="27" t="s">
        <v>947</v>
      </c>
      <c r="C281" s="29" t="s">
        <v>948</v>
      </c>
      <c r="D281" s="1" t="s">
        <v>910</v>
      </c>
      <c r="G281" s="28">
        <v>2</v>
      </c>
    </row>
    <row r="282" spans="1:8">
      <c r="A282" s="15" t="str">
        <f>TRIM(VentilationStandardsTable[[#This Row],[Ventilation Standard]])&amp;TRIM(VentilationStandardsTable[[#This Row],[Primary Space Type]])&amp;TRIM(VentilationStandardsTable[[#This Row],[Secondary Space Type]])</f>
        <v>AIA 2001Surgery and Critical CareBronchoscopy</v>
      </c>
      <c r="B282" s="27" t="s">
        <v>947</v>
      </c>
      <c r="C282" s="29" t="s">
        <v>948</v>
      </c>
      <c r="D282" s="1" t="s">
        <v>953</v>
      </c>
      <c r="G282" s="28">
        <v>2</v>
      </c>
    </row>
    <row r="283" spans="1:8">
      <c r="A283" s="15" t="str">
        <f>TRIM(VentilationStandardsTable[[#This Row],[Ventilation Standard]])&amp;TRIM(VentilationStandardsTable[[#This Row],[Primary Space Type]])&amp;TRIM(VentilationStandardsTable[[#This Row],[Secondary Space Type]])</f>
        <v>AIA 2001Surgery and Critical CareER Waiting Room</v>
      </c>
      <c r="B283" s="27" t="s">
        <v>947</v>
      </c>
      <c r="C283" s="29" t="s">
        <v>948</v>
      </c>
      <c r="D283" s="1" t="s">
        <v>954</v>
      </c>
      <c r="G283" s="28">
        <v>2</v>
      </c>
    </row>
    <row r="284" spans="1:8">
      <c r="A284" s="15" t="str">
        <f>TRIM(VentilationStandardsTable[[#This Row],[Ventilation Standard]])&amp;TRIM(VentilationStandardsTable[[#This Row],[Primary Space Type]])&amp;TRIM(VentilationStandardsTable[[#This Row],[Secondary Space Type]])</f>
        <v>AIA 2001Surgery and Critical CareTriage</v>
      </c>
      <c r="B284" s="27" t="s">
        <v>947</v>
      </c>
      <c r="C284" s="29" t="s">
        <v>948</v>
      </c>
      <c r="D284" s="1" t="s">
        <v>955</v>
      </c>
      <c r="G284" s="28">
        <v>2</v>
      </c>
    </row>
    <row r="285" spans="1:8">
      <c r="A285" s="15" t="str">
        <f>TRIM(VentilationStandardsTable[[#This Row],[Ventilation Standard]])&amp;TRIM(VentilationStandardsTable[[#This Row],[Primary Space Type]])&amp;TRIM(VentilationStandardsTable[[#This Row],[Secondary Space Type]])</f>
        <v>AIA 2001Surgery and Critical CareRadiology Waiting Rooms</v>
      </c>
      <c r="B285" s="27" t="s">
        <v>947</v>
      </c>
      <c r="C285" s="29" t="s">
        <v>948</v>
      </c>
      <c r="D285" s="1" t="s">
        <v>956</v>
      </c>
      <c r="G285" s="28">
        <v>2</v>
      </c>
    </row>
    <row r="286" spans="1:8">
      <c r="A286" s="15" t="str">
        <f>TRIM(VentilationStandardsTable[[#This Row],[Ventilation Standard]])&amp;TRIM(VentilationStandardsTable[[#This Row],[Primary Space Type]])&amp;TRIM(VentilationStandardsTable[[#This Row],[Secondary Space Type]])</f>
        <v>AIA 2001Surgery and Critical CareProcedure Room</v>
      </c>
      <c r="B286" s="27" t="s">
        <v>947</v>
      </c>
      <c r="C286" s="29" t="s">
        <v>948</v>
      </c>
      <c r="D286" s="1" t="s">
        <v>957</v>
      </c>
      <c r="G286" s="28">
        <v>3</v>
      </c>
    </row>
    <row r="287" spans="1:8">
      <c r="A287" s="15" t="str">
        <f>TRIM(VentilationStandardsTable[[#This Row],[Ventilation Standard]])&amp;TRIM(VentilationStandardsTable[[#This Row],[Primary Space Type]])&amp;TRIM(VentilationStandardsTable[[#This Row],[Secondary Space Type]])</f>
        <v>ASHRAE 62.1-1999TheatersTicket booths</v>
      </c>
      <c r="B287" s="2" t="s">
        <v>636</v>
      </c>
      <c r="C287" t="s">
        <v>602</v>
      </c>
      <c r="D287" t="s">
        <v>603</v>
      </c>
      <c r="E287">
        <v>20</v>
      </c>
      <c r="F287">
        <v>0</v>
      </c>
      <c r="G287"/>
    </row>
    <row r="288" spans="1:8">
      <c r="A288" s="15" t="str">
        <f>TRIM(VentilationStandardsTable[[#This Row],[Ventilation Standard]])&amp;TRIM(VentilationStandardsTable[[#This Row],[Primary Space Type]])&amp;TRIM(VentilationStandardsTable[[#This Row],[Secondary Space Type]])</f>
        <v>ASHRAE 62.1-1999TheatersLobbies</v>
      </c>
      <c r="B288" s="2" t="s">
        <v>636</v>
      </c>
      <c r="C288" t="s">
        <v>602</v>
      </c>
      <c r="D288" t="s">
        <v>560</v>
      </c>
      <c r="E288">
        <v>20</v>
      </c>
      <c r="F288">
        <v>0</v>
      </c>
      <c r="G288"/>
    </row>
    <row r="289" spans="1:7">
      <c r="A289" s="15" t="str">
        <f>TRIM(VentilationStandardsTable[[#This Row],[Ventilation Standard]])&amp;TRIM(VentilationStandardsTable[[#This Row],[Primary Space Type]])&amp;TRIM(VentilationStandardsTable[[#This Row],[Secondary Space Type]])</f>
        <v>ASHRAE 62.1-1999TheatersAuditorium</v>
      </c>
      <c r="B289" s="2" t="s">
        <v>636</v>
      </c>
      <c r="C289" t="s">
        <v>602</v>
      </c>
      <c r="D289" t="s">
        <v>604</v>
      </c>
      <c r="E289">
        <v>15</v>
      </c>
      <c r="F289">
        <v>0</v>
      </c>
      <c r="G289"/>
    </row>
    <row r="290" spans="1:7">
      <c r="A290" s="15" t="str">
        <f>TRIM(VentilationStandardsTable[[#This Row],[Ventilation Standard]])&amp;TRIM(VentilationStandardsTable[[#This Row],[Primary Space Type]])&amp;TRIM(VentilationStandardsTable[[#This Row],[Secondary Space Type]])</f>
        <v>ASHRAE 62.1-1999TheatersStages, studios</v>
      </c>
      <c r="B290" s="2" t="s">
        <v>636</v>
      </c>
      <c r="C290" t="s">
        <v>602</v>
      </c>
      <c r="D290" t="s">
        <v>605</v>
      </c>
      <c r="E290">
        <v>15</v>
      </c>
      <c r="F290">
        <v>0</v>
      </c>
      <c r="G290"/>
    </row>
    <row r="291" spans="1:7">
      <c r="A291" s="15" t="str">
        <f>TRIM(VentilationStandardsTable[[#This Row],[Ventilation Standard]])&amp;TRIM(VentilationStandardsTable[[#This Row],[Primary Space Type]])&amp;TRIM(VentilationStandardsTable[[#This Row],[Secondary Space Type]])</f>
        <v>ASHRAE 62.1-1999TransportationWaiting rooms</v>
      </c>
      <c r="B291" s="2" t="s">
        <v>636</v>
      </c>
      <c r="C291" t="s">
        <v>606</v>
      </c>
      <c r="D291" t="s">
        <v>607</v>
      </c>
      <c r="E291">
        <v>15</v>
      </c>
      <c r="F291">
        <v>0</v>
      </c>
      <c r="G291"/>
    </row>
    <row r="292" spans="1:7">
      <c r="A292" s="15" t="str">
        <f>TRIM(VentilationStandardsTable[[#This Row],[Ventilation Standard]])&amp;TRIM(VentilationStandardsTable[[#This Row],[Primary Space Type]])&amp;TRIM(VentilationStandardsTable[[#This Row],[Secondary Space Type]])</f>
        <v>ASHRAE 62.1-1999TransportationPlatforms</v>
      </c>
      <c r="B292" s="2" t="s">
        <v>636</v>
      </c>
      <c r="C292" t="s">
        <v>606</v>
      </c>
      <c r="D292" t="s">
        <v>608</v>
      </c>
      <c r="E292">
        <v>15</v>
      </c>
      <c r="F292">
        <v>0</v>
      </c>
      <c r="G292"/>
    </row>
    <row r="293" spans="1:7">
      <c r="A293" s="15" t="str">
        <f>TRIM(VentilationStandardsTable[[#This Row],[Ventilation Standard]])&amp;TRIM(VentilationStandardsTable[[#This Row],[Primary Space Type]])&amp;TRIM(VentilationStandardsTable[[#This Row],[Secondary Space Type]])</f>
        <v>ASHRAE 62.1-1999TransportationVehicles</v>
      </c>
      <c r="B293" s="2" t="s">
        <v>636</v>
      </c>
      <c r="C293" t="s">
        <v>606</v>
      </c>
      <c r="D293" t="s">
        <v>609</v>
      </c>
      <c r="E293">
        <v>15</v>
      </c>
      <c r="F293">
        <v>0</v>
      </c>
      <c r="G293"/>
    </row>
    <row r="294" spans="1:7">
      <c r="A294" s="15" t="str">
        <f>TRIM(VentilationStandardsTable[[#This Row],[Ventilation Standard]])&amp;TRIM(VentilationStandardsTable[[#This Row],[Primary Space Type]])&amp;TRIM(VentilationStandardsTable[[#This Row],[Secondary Space Type]])</f>
        <v>ASHRAE 62.1-1999WorkroomsMeat processing</v>
      </c>
      <c r="B294" s="2" t="s">
        <v>636</v>
      </c>
      <c r="C294" t="s">
        <v>610</v>
      </c>
      <c r="D294" t="s">
        <v>611</v>
      </c>
      <c r="E294">
        <v>15</v>
      </c>
      <c r="F294">
        <v>0</v>
      </c>
      <c r="G294"/>
    </row>
    <row r="295" spans="1:7">
      <c r="A295" s="15" t="str">
        <f>TRIM(VentilationStandardsTable[[#This Row],[Ventilation Standard]])&amp;TRIM(VentilationStandardsTable[[#This Row],[Primary Space Type]])&amp;TRIM(VentilationStandardsTable[[#This Row],[Secondary Space Type]])</f>
        <v>ASHRAE 62.1-1999WorkroomsPhoto studios</v>
      </c>
      <c r="B295" s="2" t="s">
        <v>636</v>
      </c>
      <c r="C295" t="s">
        <v>610</v>
      </c>
      <c r="D295" t="s">
        <v>612</v>
      </c>
      <c r="E295">
        <v>15</v>
      </c>
      <c r="F295">
        <v>0</v>
      </c>
      <c r="G295"/>
    </row>
    <row r="296" spans="1:7">
      <c r="A296" s="15" t="str">
        <f>TRIM(VentilationStandardsTable[[#This Row],[Ventilation Standard]])&amp;TRIM(VentilationStandardsTable[[#This Row],[Primary Space Type]])&amp;TRIM(VentilationStandardsTable[[#This Row],[Secondary Space Type]])</f>
        <v>ASHRAE 62.1-1999WorkroomsPharmacy</v>
      </c>
      <c r="B296" s="2" t="s">
        <v>636</v>
      </c>
      <c r="C296" t="s">
        <v>610</v>
      </c>
      <c r="D296" t="s">
        <v>614</v>
      </c>
      <c r="E296">
        <v>15</v>
      </c>
      <c r="F296">
        <v>0</v>
      </c>
      <c r="G296"/>
    </row>
    <row r="297" spans="1:7">
      <c r="A297" s="15" t="str">
        <f>TRIM(VentilationStandardsTable[[#This Row],[Ventilation Standard]])&amp;TRIM(VentilationStandardsTable[[#This Row],[Primary Space Type]])&amp;TRIM(VentilationStandardsTable[[#This Row],[Secondary Space Type]])</f>
        <v>ASHRAE 62.1-1999WorkroomsBank vaults</v>
      </c>
      <c r="B297" s="2" t="s">
        <v>636</v>
      </c>
      <c r="C297" t="s">
        <v>610</v>
      </c>
      <c r="D297" t="s">
        <v>615</v>
      </c>
      <c r="E297">
        <v>15</v>
      </c>
      <c r="F297">
        <v>0</v>
      </c>
      <c r="G297"/>
    </row>
    <row r="298" spans="1:7">
      <c r="A298" s="15" t="str">
        <f>TRIM(VentilationStandardsTable[[#This Row],[Ventilation Standard]])&amp;TRIM(VentilationStandardsTable[[#This Row],[Primary Space Type]])&amp;TRIM(VentilationStandardsTable[[#This Row],[Secondary Space Type]])</f>
        <v>ASHRAE 62.1-1999WorkroomsDarkrooms</v>
      </c>
      <c r="B298" s="2" t="s">
        <v>636</v>
      </c>
      <c r="C298" t="s">
        <v>610</v>
      </c>
      <c r="D298" t="s">
        <v>613</v>
      </c>
      <c r="E298">
        <v>0</v>
      </c>
      <c r="F298">
        <v>0.5</v>
      </c>
      <c r="G298"/>
    </row>
    <row r="299" spans="1:7">
      <c r="A299" s="15" t="str">
        <f>TRIM(VentilationStandardsTable[[#This Row],[Ventilation Standard]])&amp;TRIM(VentilationStandardsTable[[#This Row],[Primary Space Type]])&amp;TRIM(VentilationStandardsTable[[#This Row],[Secondary Space Type]])</f>
        <v>ASHRAE 62.1-1999WorkroomsDuplicating, printing</v>
      </c>
      <c r="B299" s="2" t="s">
        <v>636</v>
      </c>
      <c r="C299" t="s">
        <v>610</v>
      </c>
      <c r="D299" t="s">
        <v>616</v>
      </c>
      <c r="E299">
        <v>0</v>
      </c>
      <c r="F299">
        <v>0.5</v>
      </c>
      <c r="G299"/>
    </row>
  </sheetData>
  <dataValidations count="1">
    <dataValidation type="list" allowBlank="1" showInputMessage="1" showErrorMessage="1" sqref="B4:B299">
      <formula1>INDIRECT("StandardsTable[Name]")</formula1>
    </dataValidation>
  </dataValidations>
  <pageMargins left="0.7" right="0.7" top="0.75" bottom="0.75" header="0.3" footer="0.3"/>
  <pageSetup paperSize="17" scale="22" orientation="landscape"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80"/>
  <sheetViews>
    <sheetView workbookViewId="0">
      <pane ySplit="3" topLeftCell="A4" activePane="bottomLeft" state="frozen"/>
      <selection pane="bottomLeft" activeCell="A4" sqref="A4"/>
    </sheetView>
  </sheetViews>
  <sheetFormatPr defaultRowHeight="15"/>
  <cols>
    <col min="1" max="1" width="17.7109375" customWidth="1"/>
    <col min="2" max="2" width="28.140625" style="2" customWidth="1"/>
    <col min="3" max="3" width="27.42578125" style="1" customWidth="1"/>
    <col min="4" max="4" width="34" style="2" customWidth="1"/>
    <col min="5" max="5" width="18.7109375" style="1" bestFit="1" customWidth="1"/>
    <col min="6" max="6" width="168.85546875" bestFit="1" customWidth="1"/>
    <col min="7" max="14" width="11.28515625" customWidth="1"/>
    <col min="15" max="104" width="12.28515625" customWidth="1"/>
    <col min="105" max="1004" width="13.28515625" customWidth="1"/>
    <col min="1005" max="10004" width="14.28515625" customWidth="1"/>
    <col min="10005" max="16384" width="15.28515625" customWidth="1"/>
  </cols>
  <sheetData>
    <row r="1" spans="1:6">
      <c r="A1" t="s">
        <v>1907</v>
      </c>
    </row>
    <row r="2" spans="1:6">
      <c r="E2" s="2" t="s">
        <v>748</v>
      </c>
    </row>
    <row r="3" spans="1:6">
      <c r="A3" t="s">
        <v>892</v>
      </c>
      <c r="B3" s="2" t="s">
        <v>3</v>
      </c>
      <c r="C3" t="s">
        <v>538</v>
      </c>
      <c r="D3" t="s">
        <v>539</v>
      </c>
      <c r="E3" t="s">
        <v>639</v>
      </c>
      <c r="F3" t="s">
        <v>641</v>
      </c>
    </row>
    <row r="4" spans="1:6" ht="15" customHeight="1">
      <c r="A4" s="15" t="str">
        <f>TRIM(OccupancyStandardsTable[[#This Row],[Ventilation Standard]])&amp;TRIM(OccupancyStandardsTable[[#This Row],[Primary Space Type]])&amp;TRIM(OccupancyStandardsTable[[#This Row],[Secondary Space Type]])</f>
        <v>ASHRAE 62.1-1999Dry Cleaners, LaundriesCommercial laundry</v>
      </c>
      <c r="B4" s="2" t="s">
        <v>636</v>
      </c>
      <c r="C4" t="s">
        <v>540</v>
      </c>
      <c r="D4" t="s">
        <v>541</v>
      </c>
      <c r="E4">
        <v>10</v>
      </c>
    </row>
    <row r="5" spans="1:6" ht="15" customHeight="1">
      <c r="A5" s="15" t="str">
        <f>TRIM(OccupancyStandardsTable[[#This Row],[Ventilation Standard]])&amp;TRIM(OccupancyStandardsTable[[#This Row],[Primary Space Type]])&amp;TRIM(OccupancyStandardsTable[[#This Row],[Secondary Space Type]])</f>
        <v>ASHRAE 62.1-1999Dry Cleaners, LaundriesCommercial dry cleaner</v>
      </c>
      <c r="B5" s="2" t="s">
        <v>636</v>
      </c>
      <c r="C5" t="s">
        <v>540</v>
      </c>
      <c r="D5" t="s">
        <v>542</v>
      </c>
      <c r="E5">
        <v>30</v>
      </c>
    </row>
    <row r="6" spans="1:6" ht="15" customHeight="1">
      <c r="A6" s="15" t="str">
        <f>TRIM(OccupancyStandardsTable[[#This Row],[Ventilation Standard]])&amp;TRIM(OccupancyStandardsTable[[#This Row],[Primary Space Type]])&amp;TRIM(OccupancyStandardsTable[[#This Row],[Secondary Space Type]])</f>
        <v>ASHRAE 62.1-1999Dry Cleaners, LaundriesStorage, pick up</v>
      </c>
      <c r="B6" s="2" t="s">
        <v>636</v>
      </c>
      <c r="C6" t="s">
        <v>540</v>
      </c>
      <c r="D6" t="s">
        <v>543</v>
      </c>
      <c r="E6">
        <v>30</v>
      </c>
    </row>
    <row r="7" spans="1:6" ht="15" customHeight="1">
      <c r="A7" s="15" t="str">
        <f>TRIM(OccupancyStandardsTable[[#This Row],[Ventilation Standard]])&amp;TRIM(OccupancyStandardsTable[[#This Row],[Primary Space Type]])&amp;TRIM(OccupancyStandardsTable[[#This Row],[Secondary Space Type]])</f>
        <v>ASHRAE 62.1-1999Dry Cleaners, LaundriesCoin-operated laundries</v>
      </c>
      <c r="B7" s="2" t="s">
        <v>636</v>
      </c>
      <c r="C7" t="s">
        <v>540</v>
      </c>
      <c r="D7" t="s">
        <v>544</v>
      </c>
      <c r="E7">
        <v>20</v>
      </c>
    </row>
    <row r="8" spans="1:6" ht="15" customHeight="1">
      <c r="A8" s="15" t="str">
        <f>TRIM(OccupancyStandardsTable[[#This Row],[Ventilation Standard]])&amp;TRIM(OccupancyStandardsTable[[#This Row],[Primary Space Type]])&amp;TRIM(OccupancyStandardsTable[[#This Row],[Secondary Space Type]])</f>
        <v>ASHRAE 62.1-1999Dry Cleaners, LaundriesCoin-operated dry cleaner</v>
      </c>
      <c r="B8" s="2" t="s">
        <v>636</v>
      </c>
      <c r="C8" t="s">
        <v>540</v>
      </c>
      <c r="D8" t="s">
        <v>545</v>
      </c>
      <c r="E8">
        <v>20</v>
      </c>
    </row>
    <row r="9" spans="1:6" ht="15" customHeight="1">
      <c r="A9" s="15" t="str">
        <f>TRIM(OccupancyStandardsTable[[#This Row],[Ventilation Standard]])&amp;TRIM(OccupancyStandardsTable[[#This Row],[Primary Space Type]])&amp;TRIM(OccupancyStandardsTable[[#This Row],[Secondary Space Type]])</f>
        <v>ASHRAE 62.1-1999Food and Beverage ServiceDining rooms</v>
      </c>
      <c r="B9" s="2" t="s">
        <v>636</v>
      </c>
      <c r="C9" t="s">
        <v>546</v>
      </c>
      <c r="D9" t="s">
        <v>547</v>
      </c>
      <c r="E9">
        <v>70</v>
      </c>
    </row>
    <row r="10" spans="1:6" ht="15" customHeight="1">
      <c r="A10" s="15" t="str">
        <f>TRIM(OccupancyStandardsTable[[#This Row],[Ventilation Standard]])&amp;TRIM(OccupancyStandardsTable[[#This Row],[Primary Space Type]])&amp;TRIM(OccupancyStandardsTable[[#This Row],[Secondary Space Type]])</f>
        <v>ASHRAE 62.1-1999Food and Beverage ServiceCafeteria, fast food</v>
      </c>
      <c r="B10" s="2" t="s">
        <v>636</v>
      </c>
      <c r="C10" t="s">
        <v>546</v>
      </c>
      <c r="D10" t="s">
        <v>548</v>
      </c>
      <c r="E10">
        <v>100</v>
      </c>
    </row>
    <row r="11" spans="1:6" ht="15" customHeight="1">
      <c r="A11" s="15" t="str">
        <f>TRIM(OccupancyStandardsTable[[#This Row],[Ventilation Standard]])&amp;TRIM(OccupancyStandardsTable[[#This Row],[Primary Space Type]])&amp;TRIM(OccupancyStandardsTable[[#This Row],[Secondary Space Type]])</f>
        <v>ASHRAE 62.1-1999Food and Beverage ServiceBars, cocktail lounges</v>
      </c>
      <c r="B11" s="2" t="s">
        <v>636</v>
      </c>
      <c r="C11" t="s">
        <v>546</v>
      </c>
      <c r="D11" t="s">
        <v>549</v>
      </c>
      <c r="E11">
        <v>100</v>
      </c>
    </row>
    <row r="12" spans="1:6" ht="15" customHeight="1">
      <c r="A12" s="15" t="str">
        <f>TRIM(OccupancyStandardsTable[[#This Row],[Ventilation Standard]])&amp;TRIM(OccupancyStandardsTable[[#This Row],[Primary Space Type]])&amp;TRIM(OccupancyStandardsTable[[#This Row],[Secondary Space Type]])</f>
        <v>ASHRAE 62.1-1999Food and Beverage ServiceKitchens (cooking)</v>
      </c>
      <c r="B12" s="2" t="s">
        <v>636</v>
      </c>
      <c r="C12" t="s">
        <v>546</v>
      </c>
      <c r="D12" t="s">
        <v>550</v>
      </c>
      <c r="E12">
        <v>20</v>
      </c>
      <c r="F12" t="s">
        <v>551</v>
      </c>
    </row>
    <row r="13" spans="1:6" ht="15" customHeight="1">
      <c r="A13" s="15" t="str">
        <f>TRIM(OccupancyStandardsTable[[#This Row],[Ventilation Standard]])&amp;TRIM(OccupancyStandardsTable[[#This Row],[Primary Space Type]])&amp;TRIM(OccupancyStandardsTable[[#This Row],[Secondary Space Type]])</f>
        <v>ASHRAE 62.1-1999Garages, Repair, Service StationsEnclosed parking garage</v>
      </c>
      <c r="B13" s="2" t="s">
        <v>636</v>
      </c>
      <c r="C13" t="s">
        <v>552</v>
      </c>
      <c r="D13" t="s">
        <v>553</v>
      </c>
      <c r="E13">
        <v>0</v>
      </c>
    </row>
    <row r="14" spans="1:6" ht="15" customHeight="1">
      <c r="A14" s="15" t="str">
        <f>TRIM(OccupancyStandardsTable[[#This Row],[Ventilation Standard]])&amp;TRIM(OccupancyStandardsTable[[#This Row],[Primary Space Type]])&amp;TRIM(OccupancyStandardsTable[[#This Row],[Secondary Space Type]])</f>
        <v>ASHRAE 62.1-1999Garages, Repair, Service StationsAuto repair rooms</v>
      </c>
      <c r="B14" s="2" t="s">
        <v>636</v>
      </c>
      <c r="C14" t="s">
        <v>552</v>
      </c>
      <c r="D14" t="s">
        <v>554</v>
      </c>
      <c r="E14">
        <v>0</v>
      </c>
    </row>
    <row r="15" spans="1:6" ht="15" customHeight="1">
      <c r="A15" s="15" t="str">
        <f>TRIM(OccupancyStandardsTable[[#This Row],[Ventilation Standard]])&amp;TRIM(OccupancyStandardsTable[[#This Row],[Primary Space Type]])&amp;TRIM(OccupancyStandardsTable[[#This Row],[Secondary Space Type]])</f>
        <v>ASHRAE 62.1-1999Hotels, Motels, Resorts, DormitoriesBedrooms</v>
      </c>
      <c r="B15" s="2" t="s">
        <v>636</v>
      </c>
      <c r="C15" t="s">
        <v>944</v>
      </c>
      <c r="D15" t="s">
        <v>555</v>
      </c>
      <c r="E15">
        <v>0</v>
      </c>
      <c r="F15" t="s">
        <v>556</v>
      </c>
    </row>
    <row r="16" spans="1:6" ht="15" customHeight="1">
      <c r="A16" s="15" t="str">
        <f>TRIM(OccupancyStandardsTable[[#This Row],[Ventilation Standard]])&amp;TRIM(OccupancyStandardsTable[[#This Row],[Primary Space Type]])&amp;TRIM(OccupancyStandardsTable[[#This Row],[Secondary Space Type]])</f>
        <v>ASHRAE 62.1-1999Hotels, Motels, Resorts, DormitoriesLiving rooms</v>
      </c>
      <c r="B16" s="2" t="s">
        <v>636</v>
      </c>
      <c r="C16" t="s">
        <v>944</v>
      </c>
      <c r="D16" t="s">
        <v>557</v>
      </c>
      <c r="E16">
        <v>0</v>
      </c>
      <c r="F16" t="s">
        <v>556</v>
      </c>
    </row>
    <row r="17" spans="1:6" ht="15" customHeight="1">
      <c r="A17" s="15" t="str">
        <f>TRIM(OccupancyStandardsTable[[#This Row],[Ventilation Standard]])&amp;TRIM(OccupancyStandardsTable[[#This Row],[Primary Space Type]])&amp;TRIM(OccupancyStandardsTable[[#This Row],[Secondary Space Type]])</f>
        <v>ASHRAE 62.1-1999Hotels, Motels, Resorts, DormitoriesBaths</v>
      </c>
      <c r="B17" s="2" t="s">
        <v>636</v>
      </c>
      <c r="C17" t="s">
        <v>944</v>
      </c>
      <c r="D17" t="s">
        <v>558</v>
      </c>
      <c r="E17">
        <v>0</v>
      </c>
      <c r="F17" t="s">
        <v>559</v>
      </c>
    </row>
    <row r="18" spans="1:6" ht="15" customHeight="1">
      <c r="A18" s="15" t="str">
        <f>TRIM(OccupancyStandardsTable[[#This Row],[Ventilation Standard]])&amp;TRIM(OccupancyStandardsTable[[#This Row],[Primary Space Type]])&amp;TRIM(OccupancyStandardsTable[[#This Row],[Secondary Space Type]])</f>
        <v>ASHRAE 62.1-1999Hotels, Motels, Resorts, DormitoriesLobbies</v>
      </c>
      <c r="B18" s="2" t="s">
        <v>636</v>
      </c>
      <c r="C18" t="s">
        <v>944</v>
      </c>
      <c r="D18" t="s">
        <v>560</v>
      </c>
      <c r="E18">
        <v>30</v>
      </c>
    </row>
    <row r="19" spans="1:6" ht="15" customHeight="1">
      <c r="A19" s="15" t="str">
        <f>TRIM(OccupancyStandardsTable[[#This Row],[Ventilation Standard]])&amp;TRIM(OccupancyStandardsTable[[#This Row],[Primary Space Type]])&amp;TRIM(OccupancyStandardsTable[[#This Row],[Secondary Space Type]])</f>
        <v>ASHRAE 62.1-1999Hotels, Motels, Resorts, DormitoriesConference rooms</v>
      </c>
      <c r="B19" s="2" t="s">
        <v>636</v>
      </c>
      <c r="C19" t="s">
        <v>944</v>
      </c>
      <c r="D19" t="s">
        <v>561</v>
      </c>
      <c r="E19">
        <v>50</v>
      </c>
    </row>
    <row r="20" spans="1:6" ht="15" customHeight="1">
      <c r="A20" s="15" t="str">
        <f>TRIM(OccupancyStandardsTable[[#This Row],[Ventilation Standard]])&amp;TRIM(OccupancyStandardsTable[[#This Row],[Primary Space Type]])&amp;TRIM(OccupancyStandardsTable[[#This Row],[Secondary Space Type]])</f>
        <v>ASHRAE 62.1-1999Hotels, Motels, Resorts, DormitoriesAssembly rooms</v>
      </c>
      <c r="B20" s="2" t="s">
        <v>636</v>
      </c>
      <c r="C20" t="s">
        <v>944</v>
      </c>
      <c r="D20" t="s">
        <v>562</v>
      </c>
      <c r="E20">
        <v>120</v>
      </c>
    </row>
    <row r="21" spans="1:6" ht="15" customHeight="1">
      <c r="A21" s="15" t="str">
        <f>TRIM(OccupancyStandardsTable[[#This Row],[Ventilation Standard]])&amp;TRIM(OccupancyStandardsTable[[#This Row],[Primary Space Type]])&amp;TRIM(OccupancyStandardsTable[[#This Row],[Secondary Space Type]])</f>
        <v>ASHRAE 62.1-1999Hotels, Motels, Resorts, DormitoriesDormitory sleeping areas</v>
      </c>
      <c r="B21" s="2" t="s">
        <v>636</v>
      </c>
      <c r="C21" t="s">
        <v>944</v>
      </c>
      <c r="D21" t="s">
        <v>563</v>
      </c>
      <c r="E21">
        <v>20</v>
      </c>
    </row>
    <row r="22" spans="1:6" ht="15" customHeight="1">
      <c r="A22" s="15" t="str">
        <f>TRIM(OccupancyStandardsTable[[#This Row],[Ventilation Standard]])&amp;TRIM(OccupancyStandardsTable[[#This Row],[Primary Space Type]])&amp;TRIM(OccupancyStandardsTable[[#This Row],[Secondary Space Type]])</f>
        <v>ASHRAE 62.1-1999Hotels, Motels, Resorts, DormitoriesGambling casinos</v>
      </c>
      <c r="B22" s="2" t="s">
        <v>636</v>
      </c>
      <c r="C22" t="s">
        <v>944</v>
      </c>
      <c r="D22" t="s">
        <v>564</v>
      </c>
      <c r="E22">
        <v>120</v>
      </c>
    </row>
    <row r="23" spans="1:6" ht="15" customHeight="1">
      <c r="A23" s="15" t="str">
        <f>TRIM(OccupancyStandardsTable[[#This Row],[Ventilation Standard]])&amp;TRIM(OccupancyStandardsTable[[#This Row],[Primary Space Type]])&amp;TRIM(OccupancyStandardsTable[[#This Row],[Secondary Space Type]])</f>
        <v>ASHRAE 62.1-1999OfficesOffice space</v>
      </c>
      <c r="B23" s="2" t="s">
        <v>636</v>
      </c>
      <c r="C23" t="s">
        <v>565</v>
      </c>
      <c r="D23" t="s">
        <v>566</v>
      </c>
      <c r="E23">
        <v>7</v>
      </c>
    </row>
    <row r="24" spans="1:6" ht="15" customHeight="1">
      <c r="A24" s="15" t="str">
        <f>TRIM(OccupancyStandardsTable[[#This Row],[Ventilation Standard]])&amp;TRIM(OccupancyStandardsTable[[#This Row],[Primary Space Type]])&amp;TRIM(OccupancyStandardsTable[[#This Row],[Secondary Space Type]])</f>
        <v>ASHRAE 62.1-1999OfficesReception areas</v>
      </c>
      <c r="B24" s="2" t="s">
        <v>636</v>
      </c>
      <c r="C24" t="s">
        <v>565</v>
      </c>
      <c r="D24" t="s">
        <v>567</v>
      </c>
      <c r="E24">
        <v>60</v>
      </c>
    </row>
    <row r="25" spans="1:6" ht="15" customHeight="1">
      <c r="A25" s="15" t="str">
        <f>TRIM(OccupancyStandardsTable[[#This Row],[Ventilation Standard]])&amp;TRIM(OccupancyStandardsTable[[#This Row],[Primary Space Type]])&amp;TRIM(OccupancyStandardsTable[[#This Row],[Secondary Space Type]])</f>
        <v>ASHRAE 62.1-1999OfficesTelecommunication centers and data entry areas</v>
      </c>
      <c r="B25" s="2" t="s">
        <v>636</v>
      </c>
      <c r="C25" t="s">
        <v>565</v>
      </c>
      <c r="D25" t="s">
        <v>568</v>
      </c>
      <c r="E25">
        <v>60</v>
      </c>
    </row>
    <row r="26" spans="1:6" ht="15" customHeight="1">
      <c r="A26" s="15" t="str">
        <f>TRIM(OccupancyStandardsTable[[#This Row],[Ventilation Standard]])&amp;TRIM(OccupancyStandardsTable[[#This Row],[Primary Space Type]])&amp;TRIM(OccupancyStandardsTable[[#This Row],[Secondary Space Type]])</f>
        <v>ASHRAE 62.1-1999OfficesConference rooms</v>
      </c>
      <c r="B26" s="2" t="s">
        <v>636</v>
      </c>
      <c r="C26" t="s">
        <v>565</v>
      </c>
      <c r="D26" t="s">
        <v>561</v>
      </c>
      <c r="E26">
        <v>50</v>
      </c>
    </row>
    <row r="27" spans="1:6" ht="15" customHeight="1">
      <c r="A27" s="15" t="str">
        <f>TRIM(OccupancyStandardsTable[[#This Row],[Ventilation Standard]])&amp;TRIM(OccupancyStandardsTable[[#This Row],[Primary Space Type]])&amp;TRIM(OccupancyStandardsTable[[#This Row],[Secondary Space Type]])</f>
        <v>ASHRAE 62.1-1999Public SpacesCorridors and utilities</v>
      </c>
      <c r="B27" s="2" t="s">
        <v>636</v>
      </c>
      <c r="C27" t="s">
        <v>569</v>
      </c>
      <c r="D27" t="s">
        <v>570</v>
      </c>
      <c r="E27">
        <v>0</v>
      </c>
    </row>
    <row r="28" spans="1:6" ht="15" customHeight="1">
      <c r="A28" s="15" t="str">
        <f>TRIM(OccupancyStandardsTable[[#This Row],[Ventilation Standard]])&amp;TRIM(OccupancyStandardsTable[[#This Row],[Primary Space Type]])&amp;TRIM(OccupancyStandardsTable[[#This Row],[Secondary Space Type]])</f>
        <v>ASHRAE 62.1-1999Public SpacesPublic restrooms</v>
      </c>
      <c r="B28" s="2" t="s">
        <v>636</v>
      </c>
      <c r="C28" t="s">
        <v>569</v>
      </c>
      <c r="D28" t="s">
        <v>1042</v>
      </c>
      <c r="E28">
        <v>0</v>
      </c>
      <c r="F28" t="s">
        <v>1043</v>
      </c>
    </row>
    <row r="29" spans="1:6" ht="15" customHeight="1">
      <c r="A29" s="15" t="str">
        <f>TRIM(OccupancyStandardsTable[[#This Row],[Ventilation Standard]])&amp;TRIM(OccupancyStandardsTable[[#This Row],[Primary Space Type]])&amp;TRIM(OccupancyStandardsTable[[#This Row],[Secondary Space Type]])</f>
        <v>ASHRAE 62.1-1999Public SpacesLocker and dressing rooms</v>
      </c>
      <c r="B29" s="2" t="s">
        <v>636</v>
      </c>
      <c r="C29" t="s">
        <v>569</v>
      </c>
      <c r="D29" t="s">
        <v>573</v>
      </c>
      <c r="E29">
        <v>0</v>
      </c>
    </row>
    <row r="30" spans="1:6" ht="15" customHeight="1">
      <c r="A30" s="15" t="str">
        <f>TRIM(OccupancyStandardsTable[[#This Row],[Ventilation Standard]])&amp;TRIM(OccupancyStandardsTable[[#This Row],[Primary Space Type]])&amp;TRIM(OccupancyStandardsTable[[#This Row],[Secondary Space Type]])</f>
        <v>ASHRAE 62.1-1999Public SpacesSmoking lounge</v>
      </c>
      <c r="B30" s="2" t="s">
        <v>636</v>
      </c>
      <c r="C30" t="s">
        <v>569</v>
      </c>
      <c r="D30" t="s">
        <v>574</v>
      </c>
      <c r="E30">
        <v>70</v>
      </c>
    </row>
    <row r="31" spans="1:6" ht="15" customHeight="1">
      <c r="A31" s="15" t="str">
        <f>TRIM(OccupancyStandardsTable[[#This Row],[Ventilation Standard]])&amp;TRIM(OccupancyStandardsTable[[#This Row],[Primary Space Type]])&amp;TRIM(OccupancyStandardsTable[[#This Row],[Secondary Space Type]])</f>
        <v>ASHRAE 62.1-1999Public SpacesElevators</v>
      </c>
      <c r="B31" s="2" t="s">
        <v>636</v>
      </c>
      <c r="C31" t="s">
        <v>569</v>
      </c>
      <c r="D31" t="s">
        <v>575</v>
      </c>
      <c r="E31">
        <v>0</v>
      </c>
    </row>
    <row r="32" spans="1:6" ht="15" customHeight="1">
      <c r="A32" s="15" t="str">
        <f>TRIM(OccupancyStandardsTable[[#This Row],[Ventilation Standard]])&amp;TRIM(OccupancyStandardsTable[[#This Row],[Primary Space Type]])&amp;TRIM(OccupancyStandardsTable[[#This Row],[Secondary Space Type]])</f>
        <v>ASHRAE 62.1-1999Retail Stores, Sales Floors, and Show Room FloorsBasement and street</v>
      </c>
      <c r="B32" s="2" t="s">
        <v>636</v>
      </c>
      <c r="C32" t="s">
        <v>576</v>
      </c>
      <c r="D32" t="s">
        <v>577</v>
      </c>
      <c r="E32">
        <v>30</v>
      </c>
    </row>
    <row r="33" spans="1:5" ht="15" customHeight="1">
      <c r="A33" s="15" t="str">
        <f>TRIM(OccupancyStandardsTable[[#This Row],[Ventilation Standard]])&amp;TRIM(OccupancyStandardsTable[[#This Row],[Primary Space Type]])&amp;TRIM(OccupancyStandardsTable[[#This Row],[Secondary Space Type]])</f>
        <v>ASHRAE 62.1-1999Retail Stores, Sales Floors, and Show Room FloorsUpper floors</v>
      </c>
      <c r="B33" s="2" t="s">
        <v>636</v>
      </c>
      <c r="C33" t="s">
        <v>576</v>
      </c>
      <c r="D33" t="s">
        <v>578</v>
      </c>
      <c r="E33">
        <v>20</v>
      </c>
    </row>
    <row r="34" spans="1:5" ht="15" customHeight="1">
      <c r="A34" s="15" t="str">
        <f>TRIM(OccupancyStandardsTable[[#This Row],[Ventilation Standard]])&amp;TRIM(OccupancyStandardsTable[[#This Row],[Primary Space Type]])&amp;TRIM(OccupancyStandardsTable[[#This Row],[Secondary Space Type]])</f>
        <v>ASHRAE 62.1-1999Retail Stores, Sales Floors, and Show Room FloorsStorage rooms</v>
      </c>
      <c r="B34" s="2" t="s">
        <v>636</v>
      </c>
      <c r="C34" t="s">
        <v>576</v>
      </c>
      <c r="D34" t="s">
        <v>579</v>
      </c>
      <c r="E34">
        <v>15</v>
      </c>
    </row>
    <row r="35" spans="1:5" ht="15" customHeight="1">
      <c r="A35" s="15" t="str">
        <f>TRIM(OccupancyStandardsTable[[#This Row],[Ventilation Standard]])&amp;TRIM(OccupancyStandardsTable[[#This Row],[Primary Space Type]])&amp;TRIM(OccupancyStandardsTable[[#This Row],[Secondary Space Type]])</f>
        <v>ASHRAE 62.1-1999Retail Stores, Sales Floors, and Show Room FloorsDressing rooms</v>
      </c>
      <c r="B35" s="2" t="s">
        <v>636</v>
      </c>
      <c r="C35" t="s">
        <v>576</v>
      </c>
      <c r="D35" t="s">
        <v>580</v>
      </c>
      <c r="E35">
        <v>0</v>
      </c>
    </row>
    <row r="36" spans="1:5" ht="15" customHeight="1">
      <c r="A36" s="15" t="str">
        <f>TRIM(OccupancyStandardsTable[[#This Row],[Ventilation Standard]])&amp;TRIM(OccupancyStandardsTable[[#This Row],[Primary Space Type]])&amp;TRIM(OccupancyStandardsTable[[#This Row],[Secondary Space Type]])</f>
        <v>ASHRAE 62.1-1999Retail Stores, Sales Floors, and Show Room FloorsMalls and arcades</v>
      </c>
      <c r="B36" s="2" t="s">
        <v>636</v>
      </c>
      <c r="C36" t="s">
        <v>576</v>
      </c>
      <c r="D36" t="s">
        <v>581</v>
      </c>
      <c r="E36">
        <v>20</v>
      </c>
    </row>
    <row r="37" spans="1:5" ht="15" customHeight="1">
      <c r="A37" s="15" t="str">
        <f>TRIM(OccupancyStandardsTable[[#This Row],[Ventilation Standard]])&amp;TRIM(OccupancyStandardsTable[[#This Row],[Primary Space Type]])&amp;TRIM(OccupancyStandardsTable[[#This Row],[Secondary Space Type]])</f>
        <v>ASHRAE 62.1-1999Retail Stores, Sales Floors, and Show Room FloorsShipping and receiving</v>
      </c>
      <c r="B37" s="2" t="s">
        <v>636</v>
      </c>
      <c r="C37" t="s">
        <v>576</v>
      </c>
      <c r="D37" t="s">
        <v>582</v>
      </c>
      <c r="E37">
        <v>10</v>
      </c>
    </row>
    <row r="38" spans="1:5" ht="15" customHeight="1">
      <c r="A38" s="15" t="str">
        <f>TRIM(OccupancyStandardsTable[[#This Row],[Ventilation Standard]])&amp;TRIM(OccupancyStandardsTable[[#This Row],[Primary Space Type]])&amp;TRIM(OccupancyStandardsTable[[#This Row],[Secondary Space Type]])</f>
        <v>ASHRAE 62.1-1999Retail Stores, Sales Floors, and Show Room FloorsWarehouses</v>
      </c>
      <c r="B38" s="2" t="s">
        <v>636</v>
      </c>
      <c r="C38" t="s">
        <v>576</v>
      </c>
      <c r="D38" t="s">
        <v>583</v>
      </c>
      <c r="E38">
        <v>5</v>
      </c>
    </row>
    <row r="39" spans="1:5" ht="15" customHeight="1">
      <c r="A39" s="15" t="str">
        <f>TRIM(OccupancyStandardsTable[[#This Row],[Ventilation Standard]])&amp;TRIM(OccupancyStandardsTable[[#This Row],[Primary Space Type]])&amp;TRIM(OccupancyStandardsTable[[#This Row],[Secondary Space Type]])</f>
        <v>ASHRAE 62.1-1999Retail Stores, Sales Floors, and Show Room FloorsSmoking lounge</v>
      </c>
      <c r="B39" s="2" t="s">
        <v>636</v>
      </c>
      <c r="C39" t="s">
        <v>576</v>
      </c>
      <c r="D39" t="s">
        <v>574</v>
      </c>
      <c r="E39">
        <v>70</v>
      </c>
    </row>
    <row r="40" spans="1:5" ht="15" customHeight="1">
      <c r="A40" s="15" t="str">
        <f>TRIM(OccupancyStandardsTable[[#This Row],[Ventilation Standard]])&amp;TRIM(OccupancyStandardsTable[[#This Row],[Primary Space Type]])&amp;TRIM(OccupancyStandardsTable[[#This Row],[Secondary Space Type]])</f>
        <v>ASHRAE 62.1-1999Specialty ShopsBarber</v>
      </c>
      <c r="B40" s="2" t="s">
        <v>636</v>
      </c>
      <c r="C40" t="s">
        <v>584</v>
      </c>
      <c r="D40" t="s">
        <v>585</v>
      </c>
      <c r="E40">
        <v>25</v>
      </c>
    </row>
    <row r="41" spans="1:5" ht="15" customHeight="1">
      <c r="A41" s="15" t="str">
        <f>TRIM(OccupancyStandardsTable[[#This Row],[Ventilation Standard]])&amp;TRIM(OccupancyStandardsTable[[#This Row],[Primary Space Type]])&amp;TRIM(OccupancyStandardsTable[[#This Row],[Secondary Space Type]])</f>
        <v>ASHRAE 62.1-1999Specialty ShopsBeauty</v>
      </c>
      <c r="B41" s="2" t="s">
        <v>636</v>
      </c>
      <c r="C41" t="s">
        <v>584</v>
      </c>
      <c r="D41" t="s">
        <v>586</v>
      </c>
      <c r="E41">
        <v>25</v>
      </c>
    </row>
    <row r="42" spans="1:5" ht="15" customHeight="1">
      <c r="A42" s="15" t="str">
        <f>TRIM(OccupancyStandardsTable[[#This Row],[Ventilation Standard]])&amp;TRIM(OccupancyStandardsTable[[#This Row],[Primary Space Type]])&amp;TRIM(OccupancyStandardsTable[[#This Row],[Secondary Space Type]])</f>
        <v>ASHRAE 62.1-1999Specialty ShopsReducing salons</v>
      </c>
      <c r="B42" s="2" t="s">
        <v>636</v>
      </c>
      <c r="C42" t="s">
        <v>584</v>
      </c>
      <c r="D42" t="s">
        <v>587</v>
      </c>
      <c r="E42">
        <v>20</v>
      </c>
    </row>
    <row r="43" spans="1:5" ht="15" customHeight="1">
      <c r="A43" s="15" t="str">
        <f>TRIM(OccupancyStandardsTable[[#This Row],[Ventilation Standard]])&amp;TRIM(OccupancyStandardsTable[[#This Row],[Primary Space Type]])&amp;TRIM(OccupancyStandardsTable[[#This Row],[Secondary Space Type]])</f>
        <v>ASHRAE 62.1-1999Specialty ShopsFlorists</v>
      </c>
      <c r="B43" s="2" t="s">
        <v>636</v>
      </c>
      <c r="C43" t="s">
        <v>584</v>
      </c>
      <c r="D43" t="s">
        <v>588</v>
      </c>
      <c r="E43">
        <v>8</v>
      </c>
    </row>
    <row r="44" spans="1:5" ht="15" customHeight="1">
      <c r="A44" s="15" t="str">
        <f>TRIM(OccupancyStandardsTable[[#This Row],[Ventilation Standard]])&amp;TRIM(OccupancyStandardsTable[[#This Row],[Primary Space Type]])&amp;TRIM(OccupancyStandardsTable[[#This Row],[Secondary Space Type]])</f>
        <v>ASHRAE 62.1-1999Specialty ShopsClothiers, furniture</v>
      </c>
      <c r="B44" s="2" t="s">
        <v>636</v>
      </c>
      <c r="C44" t="s">
        <v>584</v>
      </c>
      <c r="D44" t="s">
        <v>589</v>
      </c>
      <c r="E44">
        <v>0</v>
      </c>
    </row>
    <row r="45" spans="1:5" ht="15" customHeight="1">
      <c r="A45" s="15" t="str">
        <f>TRIM(OccupancyStandardsTable[[#This Row],[Ventilation Standard]])&amp;TRIM(OccupancyStandardsTable[[#This Row],[Primary Space Type]])&amp;TRIM(OccupancyStandardsTable[[#This Row],[Secondary Space Type]])</f>
        <v>ASHRAE 62.1-1999Specialty ShopsHardware, drugs, fabric</v>
      </c>
      <c r="B45" s="2" t="s">
        <v>636</v>
      </c>
      <c r="C45" t="s">
        <v>584</v>
      </c>
      <c r="D45" t="s">
        <v>590</v>
      </c>
      <c r="E45">
        <v>8</v>
      </c>
    </row>
    <row r="46" spans="1:5" ht="15" customHeight="1">
      <c r="A46" s="15" t="str">
        <f>TRIM(OccupancyStandardsTable[[#This Row],[Ventilation Standard]])&amp;TRIM(OccupancyStandardsTable[[#This Row],[Primary Space Type]])&amp;TRIM(OccupancyStandardsTable[[#This Row],[Secondary Space Type]])</f>
        <v>ASHRAE 62.1-1999Specialty ShopsSupermarket</v>
      </c>
      <c r="B46" s="2" t="s">
        <v>636</v>
      </c>
      <c r="C46" t="s">
        <v>584</v>
      </c>
      <c r="D46" t="s">
        <v>945</v>
      </c>
      <c r="E46">
        <v>8</v>
      </c>
    </row>
    <row r="47" spans="1:5" ht="15" customHeight="1">
      <c r="A47" s="15" t="str">
        <f>TRIM(OccupancyStandardsTable[[#This Row],[Ventilation Standard]])&amp;TRIM(OccupancyStandardsTable[[#This Row],[Primary Space Type]])&amp;TRIM(OccupancyStandardsTable[[#This Row],[Secondary Space Type]])</f>
        <v>ASHRAE 62.1-1999Specialty ShopsPet shops</v>
      </c>
      <c r="B47" s="2" t="s">
        <v>636</v>
      </c>
      <c r="C47" t="s">
        <v>584</v>
      </c>
      <c r="D47" t="s">
        <v>591</v>
      </c>
      <c r="E47">
        <v>0</v>
      </c>
    </row>
    <row r="48" spans="1:5" ht="15" customHeight="1">
      <c r="A48" s="15" t="str">
        <f>TRIM(OccupancyStandardsTable[[#This Row],[Ventilation Standard]])&amp;TRIM(OccupancyStandardsTable[[#This Row],[Primary Space Type]])&amp;TRIM(OccupancyStandardsTable[[#This Row],[Secondary Space Type]])</f>
        <v>ASHRAE 62.1-1999Sports and AmusementSpectator areas</v>
      </c>
      <c r="B48" s="2" t="s">
        <v>636</v>
      </c>
      <c r="C48" t="s">
        <v>592</v>
      </c>
      <c r="D48" t="s">
        <v>593</v>
      </c>
      <c r="E48">
        <v>150</v>
      </c>
    </row>
    <row r="49" spans="1:6" ht="15" customHeight="1">
      <c r="A49" s="15" t="str">
        <f>TRIM(OccupancyStandardsTable[[#This Row],[Ventilation Standard]])&amp;TRIM(OccupancyStandardsTable[[#This Row],[Primary Space Type]])&amp;TRIM(OccupancyStandardsTable[[#This Row],[Secondary Space Type]])</f>
        <v>ASHRAE 62.1-1999Sports and AmusementGame rooms</v>
      </c>
      <c r="B49" s="2" t="s">
        <v>636</v>
      </c>
      <c r="C49" t="s">
        <v>592</v>
      </c>
      <c r="D49" t="s">
        <v>594</v>
      </c>
      <c r="E49">
        <v>70</v>
      </c>
    </row>
    <row r="50" spans="1:6" ht="15" customHeight="1">
      <c r="A50" s="15" t="str">
        <f>TRIM(OccupancyStandardsTable[[#This Row],[Ventilation Standard]])&amp;TRIM(OccupancyStandardsTable[[#This Row],[Primary Space Type]])&amp;TRIM(OccupancyStandardsTable[[#This Row],[Secondary Space Type]])</f>
        <v>ASHRAE 62.1-1999Sports and AmusementIce arenas (playing areas)</v>
      </c>
      <c r="B50" s="2" t="s">
        <v>636</v>
      </c>
      <c r="C50" t="s">
        <v>592</v>
      </c>
      <c r="D50" t="s">
        <v>595</v>
      </c>
      <c r="E50">
        <v>0</v>
      </c>
      <c r="F50" t="s">
        <v>596</v>
      </c>
    </row>
    <row r="51" spans="1:6" ht="15" customHeight="1">
      <c r="A51" s="15" t="str">
        <f>TRIM(OccupancyStandardsTable[[#This Row],[Ventilation Standard]])&amp;TRIM(OccupancyStandardsTable[[#This Row],[Primary Space Type]])&amp;TRIM(OccupancyStandardsTable[[#This Row],[Secondary Space Type]])</f>
        <v>ASHRAE 62.1-1999Sports and AmusementSwimming pools (pool and deck areas)</v>
      </c>
      <c r="B51" s="2" t="s">
        <v>636</v>
      </c>
      <c r="C51" t="s">
        <v>592</v>
      </c>
      <c r="D51" t="s">
        <v>597</v>
      </c>
      <c r="E51">
        <v>0</v>
      </c>
      <c r="F51" t="s">
        <v>598</v>
      </c>
    </row>
    <row r="52" spans="1:6" ht="15" customHeight="1">
      <c r="A52" s="15" t="str">
        <f>TRIM(OccupancyStandardsTable[[#This Row],[Ventilation Standard]])&amp;TRIM(OccupancyStandardsTable[[#This Row],[Primary Space Type]])&amp;TRIM(OccupancyStandardsTable[[#This Row],[Secondary Space Type]])</f>
        <v>ASHRAE 62.1-1999Sports and AmusementPlaying floors (gymnasium)</v>
      </c>
      <c r="B52" s="2" t="s">
        <v>636</v>
      </c>
      <c r="C52" t="s">
        <v>592</v>
      </c>
      <c r="D52" t="s">
        <v>599</v>
      </c>
      <c r="E52">
        <v>30</v>
      </c>
    </row>
    <row r="53" spans="1:6" ht="15" customHeight="1">
      <c r="A53" s="15" t="str">
        <f>TRIM(OccupancyStandardsTable[[#This Row],[Ventilation Standard]])&amp;TRIM(OccupancyStandardsTable[[#This Row],[Primary Space Type]])&amp;TRIM(OccupancyStandardsTable[[#This Row],[Secondary Space Type]])</f>
        <v>ASHRAE 62.1-1999Sports and AmusementBallrooms and discos</v>
      </c>
      <c r="B53" s="2" t="s">
        <v>636</v>
      </c>
      <c r="C53" t="s">
        <v>592</v>
      </c>
      <c r="D53" t="s">
        <v>600</v>
      </c>
      <c r="E53">
        <v>100</v>
      </c>
    </row>
    <row r="54" spans="1:6" ht="15" customHeight="1">
      <c r="A54" s="15" t="str">
        <f>TRIM(OccupancyStandardsTable[[#This Row],[Ventilation Standard]])&amp;TRIM(OccupancyStandardsTable[[#This Row],[Primary Space Type]])&amp;TRIM(OccupancyStandardsTable[[#This Row],[Secondary Space Type]])</f>
        <v>ASHRAE 62.1-1999Sports and AmusementBowling alleys (seating areas)</v>
      </c>
      <c r="B54" s="2" t="s">
        <v>636</v>
      </c>
      <c r="C54" t="s">
        <v>592</v>
      </c>
      <c r="D54" t="s">
        <v>601</v>
      </c>
      <c r="E54">
        <v>70</v>
      </c>
    </row>
    <row r="55" spans="1:6" ht="15" customHeight="1">
      <c r="A55" s="15" t="str">
        <f>TRIM(OccupancyStandardsTable[[#This Row],[Ventilation Standard]])&amp;TRIM(OccupancyStandardsTable[[#This Row],[Primary Space Type]])&amp;TRIM(OccupancyStandardsTable[[#This Row],[Secondary Space Type]])</f>
        <v>ASHRAE 62.1-1999TheatersTicket booths</v>
      </c>
      <c r="B55" s="2" t="s">
        <v>636</v>
      </c>
      <c r="C55" t="s">
        <v>602</v>
      </c>
      <c r="D55" t="s">
        <v>603</v>
      </c>
      <c r="E55">
        <v>60</v>
      </c>
    </row>
    <row r="56" spans="1:6" ht="15" customHeight="1">
      <c r="A56" s="15" t="str">
        <f>TRIM(OccupancyStandardsTable[[#This Row],[Ventilation Standard]])&amp;TRIM(OccupancyStandardsTable[[#This Row],[Primary Space Type]])&amp;TRIM(OccupancyStandardsTable[[#This Row],[Secondary Space Type]])</f>
        <v>ASHRAE 62.1-1999TheatersLobbies</v>
      </c>
      <c r="B56" s="2" t="s">
        <v>636</v>
      </c>
      <c r="C56" t="s">
        <v>602</v>
      </c>
      <c r="D56" t="s">
        <v>560</v>
      </c>
      <c r="E56">
        <v>150</v>
      </c>
    </row>
    <row r="57" spans="1:6" ht="15" customHeight="1">
      <c r="A57" s="15" t="str">
        <f>TRIM(OccupancyStandardsTable[[#This Row],[Ventilation Standard]])&amp;TRIM(OccupancyStandardsTable[[#This Row],[Primary Space Type]])&amp;TRIM(OccupancyStandardsTable[[#This Row],[Secondary Space Type]])</f>
        <v>ASHRAE 62.1-1999TheatersAuditorium</v>
      </c>
      <c r="B57" s="2" t="s">
        <v>636</v>
      </c>
      <c r="C57" t="s">
        <v>602</v>
      </c>
      <c r="D57" t="s">
        <v>604</v>
      </c>
      <c r="E57">
        <v>150</v>
      </c>
    </row>
    <row r="58" spans="1:6" ht="15" customHeight="1">
      <c r="A58" s="15" t="str">
        <f>TRIM(OccupancyStandardsTable[[#This Row],[Ventilation Standard]])&amp;TRIM(OccupancyStandardsTable[[#This Row],[Primary Space Type]])&amp;TRIM(OccupancyStandardsTable[[#This Row],[Secondary Space Type]])</f>
        <v>ASHRAE 62.1-1999TheatersStages, studios</v>
      </c>
      <c r="B58" s="2" t="s">
        <v>636</v>
      </c>
      <c r="C58" t="s">
        <v>602</v>
      </c>
      <c r="D58" t="s">
        <v>605</v>
      </c>
      <c r="E58">
        <v>70</v>
      </c>
    </row>
    <row r="59" spans="1:6" ht="15" customHeight="1">
      <c r="A59" s="15" t="str">
        <f>TRIM(OccupancyStandardsTable[[#This Row],[Ventilation Standard]])&amp;TRIM(OccupancyStandardsTable[[#This Row],[Primary Space Type]])&amp;TRIM(OccupancyStandardsTable[[#This Row],[Secondary Space Type]])</f>
        <v>ASHRAE 62.1-1999TransportationWaiting rooms</v>
      </c>
      <c r="B59" s="2" t="s">
        <v>636</v>
      </c>
      <c r="C59" t="s">
        <v>606</v>
      </c>
      <c r="D59" t="s">
        <v>607</v>
      </c>
      <c r="E59">
        <v>100</v>
      </c>
    </row>
    <row r="60" spans="1:6" ht="15" customHeight="1">
      <c r="A60" s="15" t="str">
        <f>TRIM(OccupancyStandardsTable[[#This Row],[Ventilation Standard]])&amp;TRIM(OccupancyStandardsTable[[#This Row],[Primary Space Type]])&amp;TRIM(OccupancyStandardsTable[[#This Row],[Secondary Space Type]])</f>
        <v>ASHRAE 62.1-1999TransportationPlatforms</v>
      </c>
      <c r="B60" s="2" t="s">
        <v>636</v>
      </c>
      <c r="C60" t="s">
        <v>606</v>
      </c>
      <c r="D60" t="s">
        <v>608</v>
      </c>
      <c r="E60">
        <v>100</v>
      </c>
    </row>
    <row r="61" spans="1:6" ht="15" customHeight="1">
      <c r="A61" s="15" t="str">
        <f>TRIM(OccupancyStandardsTable[[#This Row],[Ventilation Standard]])&amp;TRIM(OccupancyStandardsTable[[#This Row],[Primary Space Type]])&amp;TRIM(OccupancyStandardsTable[[#This Row],[Secondary Space Type]])</f>
        <v>ASHRAE 62.1-1999TransportationVehicles</v>
      </c>
      <c r="B61" s="2" t="s">
        <v>636</v>
      </c>
      <c r="C61" t="s">
        <v>606</v>
      </c>
      <c r="D61" t="s">
        <v>609</v>
      </c>
      <c r="E61">
        <v>150</v>
      </c>
    </row>
    <row r="62" spans="1:6" ht="15" customHeight="1">
      <c r="A62" s="15" t="str">
        <f>TRIM(OccupancyStandardsTable[[#This Row],[Ventilation Standard]])&amp;TRIM(OccupancyStandardsTable[[#This Row],[Primary Space Type]])&amp;TRIM(OccupancyStandardsTable[[#This Row],[Secondary Space Type]])</f>
        <v>ASHRAE 62.1-1999WorkroomsMeat processing</v>
      </c>
      <c r="B62" s="2" t="s">
        <v>636</v>
      </c>
      <c r="C62" t="s">
        <v>610</v>
      </c>
      <c r="D62" t="s">
        <v>611</v>
      </c>
      <c r="E62">
        <v>10</v>
      </c>
    </row>
    <row r="63" spans="1:6" ht="15" customHeight="1">
      <c r="A63" s="15" t="str">
        <f>TRIM(OccupancyStandardsTable[[#This Row],[Ventilation Standard]])&amp;TRIM(OccupancyStandardsTable[[#This Row],[Primary Space Type]])&amp;TRIM(OccupancyStandardsTable[[#This Row],[Secondary Space Type]])</f>
        <v>ASHRAE 62.1-1999WorkroomsPhoto studios</v>
      </c>
      <c r="B63" s="2" t="s">
        <v>636</v>
      </c>
      <c r="C63" t="s">
        <v>610</v>
      </c>
      <c r="D63" t="s">
        <v>612</v>
      </c>
      <c r="E63">
        <v>10</v>
      </c>
    </row>
    <row r="64" spans="1:6" ht="15" customHeight="1">
      <c r="A64" s="15" t="str">
        <f>TRIM(OccupancyStandardsTable[[#This Row],[Ventilation Standard]])&amp;TRIM(OccupancyStandardsTable[[#This Row],[Primary Space Type]])&amp;TRIM(OccupancyStandardsTable[[#This Row],[Secondary Space Type]])</f>
        <v>ASHRAE 62.1-1999WorkroomsDarkrooms</v>
      </c>
      <c r="B64" s="2" t="s">
        <v>636</v>
      </c>
      <c r="C64" t="s">
        <v>610</v>
      </c>
      <c r="D64" t="s">
        <v>613</v>
      </c>
      <c r="E64">
        <v>10</v>
      </c>
    </row>
    <row r="65" spans="1:5" ht="15" customHeight="1">
      <c r="A65" s="15" t="str">
        <f>TRIM(OccupancyStandardsTable[[#This Row],[Ventilation Standard]])&amp;TRIM(OccupancyStandardsTable[[#This Row],[Primary Space Type]])&amp;TRIM(OccupancyStandardsTable[[#This Row],[Secondary Space Type]])</f>
        <v>ASHRAE 62.1-1999WorkroomsPharmacy</v>
      </c>
      <c r="B65" s="2" t="s">
        <v>636</v>
      </c>
      <c r="C65" t="s">
        <v>610</v>
      </c>
      <c r="D65" t="s">
        <v>614</v>
      </c>
      <c r="E65">
        <v>20</v>
      </c>
    </row>
    <row r="66" spans="1:5" ht="15" customHeight="1">
      <c r="A66" s="15" t="str">
        <f>TRIM(OccupancyStandardsTable[[#This Row],[Ventilation Standard]])&amp;TRIM(OccupancyStandardsTable[[#This Row],[Primary Space Type]])&amp;TRIM(OccupancyStandardsTable[[#This Row],[Secondary Space Type]])</f>
        <v>ASHRAE 62.1-1999WorkroomsBank vaults</v>
      </c>
      <c r="B66" s="2" t="s">
        <v>636</v>
      </c>
      <c r="C66" t="s">
        <v>610</v>
      </c>
      <c r="D66" t="s">
        <v>615</v>
      </c>
      <c r="E66">
        <v>5</v>
      </c>
    </row>
    <row r="67" spans="1:5" ht="15" customHeight="1">
      <c r="A67" s="15" t="str">
        <f>TRIM(OccupancyStandardsTable[[#This Row],[Ventilation Standard]])&amp;TRIM(OccupancyStandardsTable[[#This Row],[Primary Space Type]])&amp;TRIM(OccupancyStandardsTable[[#This Row],[Secondary Space Type]])</f>
        <v>ASHRAE 62.1-1999WorkroomsDuplicating, printing</v>
      </c>
      <c r="B67" s="2" t="s">
        <v>636</v>
      </c>
      <c r="C67" t="s">
        <v>610</v>
      </c>
      <c r="D67" t="s">
        <v>616</v>
      </c>
      <c r="E67">
        <v>0</v>
      </c>
    </row>
    <row r="68" spans="1:5" ht="15" customHeight="1">
      <c r="A68" s="15" t="str">
        <f>TRIM(OccupancyStandardsTable[[#This Row],[Ventilation Standard]])&amp;TRIM(OccupancyStandardsTable[[#This Row],[Primary Space Type]])&amp;TRIM(OccupancyStandardsTable[[#This Row],[Secondary Space Type]])</f>
        <v>ASHRAE 62.1-1999EducationClassroom</v>
      </c>
      <c r="B68" s="2" t="s">
        <v>636</v>
      </c>
      <c r="C68" t="s">
        <v>617</v>
      </c>
      <c r="D68" t="s">
        <v>618</v>
      </c>
      <c r="E68">
        <v>50</v>
      </c>
    </row>
    <row r="69" spans="1:5" ht="15" customHeight="1">
      <c r="A69" s="15" t="str">
        <f>TRIM(OccupancyStandardsTable[[#This Row],[Ventilation Standard]])&amp;TRIM(OccupancyStandardsTable[[#This Row],[Primary Space Type]])&amp;TRIM(OccupancyStandardsTable[[#This Row],[Secondary Space Type]])</f>
        <v>ASHRAE 62.1-1999EducationLaboratories</v>
      </c>
      <c r="B69" s="2" t="s">
        <v>636</v>
      </c>
      <c r="C69" t="s">
        <v>617</v>
      </c>
      <c r="D69" t="s">
        <v>619</v>
      </c>
      <c r="E69">
        <v>30</v>
      </c>
    </row>
    <row r="70" spans="1:5" ht="15" customHeight="1">
      <c r="A70" s="15" t="str">
        <f>TRIM(OccupancyStandardsTable[[#This Row],[Ventilation Standard]])&amp;TRIM(OccupancyStandardsTable[[#This Row],[Primary Space Type]])&amp;TRIM(OccupancyStandardsTable[[#This Row],[Secondary Space Type]])</f>
        <v>ASHRAE 62.1-1999EducationTraining shop</v>
      </c>
      <c r="B70" s="2" t="s">
        <v>636</v>
      </c>
      <c r="C70" t="s">
        <v>617</v>
      </c>
      <c r="D70" t="s">
        <v>620</v>
      </c>
      <c r="E70">
        <v>30</v>
      </c>
    </row>
    <row r="71" spans="1:5" ht="15" customHeight="1">
      <c r="A71" s="15" t="str">
        <f>TRIM(OccupancyStandardsTable[[#This Row],[Ventilation Standard]])&amp;TRIM(OccupancyStandardsTable[[#This Row],[Primary Space Type]])&amp;TRIM(OccupancyStandardsTable[[#This Row],[Secondary Space Type]])</f>
        <v>ASHRAE 62.1-1999EducationMusic rooms</v>
      </c>
      <c r="B71" s="2" t="s">
        <v>636</v>
      </c>
      <c r="C71" t="s">
        <v>617</v>
      </c>
      <c r="D71" t="s">
        <v>621</v>
      </c>
      <c r="E71">
        <v>50</v>
      </c>
    </row>
    <row r="72" spans="1:5" ht="15" customHeight="1">
      <c r="A72" s="15" t="str">
        <f>TRIM(OccupancyStandardsTable[[#This Row],[Ventilation Standard]])&amp;TRIM(OccupancyStandardsTable[[#This Row],[Primary Space Type]])&amp;TRIM(OccupancyStandardsTable[[#This Row],[Secondary Space Type]])</f>
        <v>ASHRAE 62.1-1999EducationLibraries</v>
      </c>
      <c r="B72" s="2" t="s">
        <v>636</v>
      </c>
      <c r="C72" t="s">
        <v>617</v>
      </c>
      <c r="D72" t="s">
        <v>622</v>
      </c>
      <c r="E72">
        <v>20</v>
      </c>
    </row>
    <row r="73" spans="1:5" ht="15" customHeight="1">
      <c r="A73" s="15" t="str">
        <f>TRIM(OccupancyStandardsTable[[#This Row],[Ventilation Standard]])&amp;TRIM(OccupancyStandardsTable[[#This Row],[Primary Space Type]])&amp;TRIM(OccupancyStandardsTable[[#This Row],[Secondary Space Type]])</f>
        <v>ASHRAE 62.1-1999EducationLocker rooms</v>
      </c>
      <c r="B73" s="2" t="s">
        <v>636</v>
      </c>
      <c r="C73" t="s">
        <v>617</v>
      </c>
      <c r="D73" t="s">
        <v>623</v>
      </c>
      <c r="E73">
        <v>0</v>
      </c>
    </row>
    <row r="74" spans="1:5" ht="15" customHeight="1">
      <c r="A74" s="15" t="str">
        <f>TRIM(OccupancyStandardsTable[[#This Row],[Ventilation Standard]])&amp;TRIM(OccupancyStandardsTable[[#This Row],[Primary Space Type]])&amp;TRIM(OccupancyStandardsTable[[#This Row],[Secondary Space Type]])</f>
        <v>ASHRAE 62.1-1999EducationCorridors</v>
      </c>
      <c r="B74" s="2" t="s">
        <v>636</v>
      </c>
      <c r="C74" t="s">
        <v>617</v>
      </c>
      <c r="D74" t="s">
        <v>624</v>
      </c>
      <c r="E74">
        <v>0</v>
      </c>
    </row>
    <row r="75" spans="1:5" ht="15" customHeight="1">
      <c r="A75" s="15" t="str">
        <f>TRIM(OccupancyStandardsTable[[#This Row],[Ventilation Standard]])&amp;TRIM(OccupancyStandardsTable[[#This Row],[Primary Space Type]])&amp;TRIM(OccupancyStandardsTable[[#This Row],[Secondary Space Type]])</f>
        <v>ASHRAE 62.1-1999EducationAuditorium</v>
      </c>
      <c r="B75" s="2" t="s">
        <v>636</v>
      </c>
      <c r="C75" t="s">
        <v>617</v>
      </c>
      <c r="D75" t="s">
        <v>604</v>
      </c>
      <c r="E75">
        <v>150</v>
      </c>
    </row>
    <row r="76" spans="1:5" ht="15" customHeight="1">
      <c r="A76" s="15" t="str">
        <f>TRIM(OccupancyStandardsTable[[#This Row],[Ventilation Standard]])&amp;TRIM(OccupancyStandardsTable[[#This Row],[Primary Space Type]])&amp;TRIM(OccupancyStandardsTable[[#This Row],[Secondary Space Type]])</f>
        <v>ASHRAE 62.1-1999EducationSmoking lounges</v>
      </c>
      <c r="B76" s="2" t="s">
        <v>636</v>
      </c>
      <c r="C76" t="s">
        <v>617</v>
      </c>
      <c r="D76" t="s">
        <v>625</v>
      </c>
      <c r="E76">
        <v>70</v>
      </c>
    </row>
    <row r="77" spans="1:5" ht="15" customHeight="1">
      <c r="A77" s="15" t="str">
        <f>TRIM(OccupancyStandardsTable[[#This Row],[Ventilation Standard]])&amp;TRIM(OccupancyStandardsTable[[#This Row],[Primary Space Type]])&amp;TRIM(OccupancyStandardsTable[[#This Row],[Secondary Space Type]])</f>
        <v>ASHRAE 62.1-1999Hospitals, Nursing and Convalescent HomesPatient rooms</v>
      </c>
      <c r="B77" s="2" t="s">
        <v>636</v>
      </c>
      <c r="C77" t="s">
        <v>626</v>
      </c>
      <c r="D77" t="s">
        <v>627</v>
      </c>
      <c r="E77">
        <v>10</v>
      </c>
    </row>
    <row r="78" spans="1:5" ht="15" customHeight="1">
      <c r="A78" s="15" t="str">
        <f>TRIM(OccupancyStandardsTable[[#This Row],[Ventilation Standard]])&amp;TRIM(OccupancyStandardsTable[[#This Row],[Primary Space Type]])&amp;TRIM(OccupancyStandardsTable[[#This Row],[Secondary Space Type]])</f>
        <v>ASHRAE 62.1-1999Hospitals, Nursing and Convalescent HomesMedical procedure</v>
      </c>
      <c r="B78" s="2" t="s">
        <v>636</v>
      </c>
      <c r="C78" t="s">
        <v>626</v>
      </c>
      <c r="D78" t="s">
        <v>628</v>
      </c>
      <c r="E78">
        <v>20</v>
      </c>
    </row>
    <row r="79" spans="1:5" ht="15" customHeight="1">
      <c r="A79" s="15" t="str">
        <f>TRIM(OccupancyStandardsTable[[#This Row],[Ventilation Standard]])&amp;TRIM(OccupancyStandardsTable[[#This Row],[Primary Space Type]])&amp;TRIM(OccupancyStandardsTable[[#This Row],[Secondary Space Type]])</f>
        <v>ASHRAE 62.1-1999Hospitals, Nursing and Convalescent HomesOperating rooms</v>
      </c>
      <c r="B79" s="2" t="s">
        <v>636</v>
      </c>
      <c r="C79" t="s">
        <v>626</v>
      </c>
      <c r="D79" t="s">
        <v>629</v>
      </c>
      <c r="E79">
        <v>20</v>
      </c>
    </row>
    <row r="80" spans="1:5" ht="15" customHeight="1">
      <c r="A80" s="15" t="str">
        <f>TRIM(OccupancyStandardsTable[[#This Row],[Ventilation Standard]])&amp;TRIM(OccupancyStandardsTable[[#This Row],[Primary Space Type]])&amp;TRIM(OccupancyStandardsTable[[#This Row],[Secondary Space Type]])</f>
        <v>ASHRAE 62.1-1999Hospitals, Nursing and Convalescent HomesRecovery and ICU</v>
      </c>
      <c r="B80" s="2" t="s">
        <v>636</v>
      </c>
      <c r="C80" t="s">
        <v>626</v>
      </c>
      <c r="D80" t="s">
        <v>630</v>
      </c>
      <c r="E80">
        <v>20</v>
      </c>
    </row>
    <row r="81" spans="1:6" ht="15" customHeight="1">
      <c r="A81" s="15" t="str">
        <f>TRIM(OccupancyStandardsTable[[#This Row],[Ventilation Standard]])&amp;TRIM(OccupancyStandardsTable[[#This Row],[Primary Space Type]])&amp;TRIM(OccupancyStandardsTable[[#This Row],[Secondary Space Type]])</f>
        <v>ASHRAE 62.1-1999Hospitals, Nursing and Convalescent HomesAutopsy rooms</v>
      </c>
      <c r="B81" s="2" t="s">
        <v>636</v>
      </c>
      <c r="C81" t="s">
        <v>626</v>
      </c>
      <c r="D81" t="s">
        <v>631</v>
      </c>
      <c r="E81">
        <v>0</v>
      </c>
    </row>
    <row r="82" spans="1:6" ht="15" customHeight="1">
      <c r="A82" s="15" t="str">
        <f>TRIM(OccupancyStandardsTable[[#This Row],[Ventilation Standard]])&amp;TRIM(OccupancyStandardsTable[[#This Row],[Primary Space Type]])&amp;TRIM(OccupancyStandardsTable[[#This Row],[Secondary Space Type]])</f>
        <v>ASHRAE 62.1-1999Hospitals, Nursing and Convalescent HomesPhysical therapy</v>
      </c>
      <c r="B82" s="2" t="s">
        <v>636</v>
      </c>
      <c r="C82" t="s">
        <v>626</v>
      </c>
      <c r="D82" t="s">
        <v>632</v>
      </c>
      <c r="E82">
        <v>20</v>
      </c>
    </row>
    <row r="83" spans="1:6" ht="15" customHeight="1">
      <c r="A83" s="15" t="str">
        <f>TRIM(OccupancyStandardsTable[[#This Row],[Ventilation Standard]])&amp;TRIM(OccupancyStandardsTable[[#This Row],[Primary Space Type]])&amp;TRIM(OccupancyStandardsTable[[#This Row],[Secondary Space Type]])</f>
        <v>ASHRAE 62.1-1999Correctional FacilitiesCell</v>
      </c>
      <c r="B83" s="2" t="s">
        <v>636</v>
      </c>
      <c r="C83" t="s">
        <v>633</v>
      </c>
      <c r="D83" t="s">
        <v>643</v>
      </c>
      <c r="E83">
        <v>20</v>
      </c>
    </row>
    <row r="84" spans="1:6" ht="15" customHeight="1">
      <c r="A84" s="15" t="str">
        <f>TRIM(OccupancyStandardsTable[[#This Row],[Ventilation Standard]])&amp;TRIM(OccupancyStandardsTable[[#This Row],[Primary Space Type]])&amp;TRIM(OccupancyStandardsTable[[#This Row],[Secondary Space Type]])</f>
        <v>ASHRAE 62.1-1999Correctional FacilitiesDining halls</v>
      </c>
      <c r="B84" s="2" t="s">
        <v>636</v>
      </c>
      <c r="C84" t="s">
        <v>633</v>
      </c>
      <c r="D84" t="s">
        <v>634</v>
      </c>
      <c r="E84">
        <v>100</v>
      </c>
    </row>
    <row r="85" spans="1:6" ht="15" customHeight="1">
      <c r="A85" s="15" t="str">
        <f>TRIM(OccupancyStandardsTable[[#This Row],[Ventilation Standard]])&amp;TRIM(OccupancyStandardsTable[[#This Row],[Primary Space Type]])&amp;TRIM(OccupancyStandardsTable[[#This Row],[Secondary Space Type]])</f>
        <v>ASHRAE 62.1-1999Correctional FacilitiesGuard stations</v>
      </c>
      <c r="B85" s="2" t="s">
        <v>636</v>
      </c>
      <c r="C85" t="s">
        <v>633</v>
      </c>
      <c r="D85" t="s">
        <v>635</v>
      </c>
      <c r="E85">
        <v>40</v>
      </c>
    </row>
    <row r="86" spans="1:6" ht="15" customHeight="1">
      <c r="A86" s="15" t="str">
        <f>TRIM(OccupancyStandardsTable[[#This Row],[Ventilation Standard]])&amp;TRIM(OccupancyStandardsTable[[#This Row],[Primary Space Type]])&amp;TRIM(OccupancyStandardsTable[[#This Row],[Secondary Space Type]])</f>
        <v>ASHRAE 62.1-2004Correctional FacilitiesCell</v>
      </c>
      <c r="B86" s="2" t="s">
        <v>637</v>
      </c>
      <c r="C86" t="s">
        <v>642</v>
      </c>
      <c r="D86" t="s">
        <v>643</v>
      </c>
      <c r="E86">
        <v>25</v>
      </c>
    </row>
    <row r="87" spans="1:6" ht="15" customHeight="1">
      <c r="A87" s="15" t="str">
        <f>TRIM(OccupancyStandardsTable[[#This Row],[Ventilation Standard]])&amp;TRIM(OccupancyStandardsTable[[#This Row],[Primary Space Type]])&amp;TRIM(OccupancyStandardsTable[[#This Row],[Secondary Space Type]])</f>
        <v>ASHRAE 62.1-2004Correctional FacilitiesDay room</v>
      </c>
      <c r="B87" s="2" t="s">
        <v>637</v>
      </c>
      <c r="C87" t="s">
        <v>642</v>
      </c>
      <c r="D87" t="s">
        <v>644</v>
      </c>
      <c r="E87">
        <v>30</v>
      </c>
    </row>
    <row r="88" spans="1:6" ht="15" customHeight="1">
      <c r="A88" s="15" t="str">
        <f>TRIM(OccupancyStandardsTable[[#This Row],[Ventilation Standard]])&amp;TRIM(OccupancyStandardsTable[[#This Row],[Primary Space Type]])&amp;TRIM(OccupancyStandardsTable[[#This Row],[Secondary Space Type]])</f>
        <v>ASHRAE 62.1-2004Correctional FacilitiesGuard stations</v>
      </c>
      <c r="B88" s="2" t="s">
        <v>637</v>
      </c>
      <c r="C88" t="s">
        <v>642</v>
      </c>
      <c r="D88" t="s">
        <v>645</v>
      </c>
      <c r="E88">
        <v>15</v>
      </c>
    </row>
    <row r="89" spans="1:6" ht="15" customHeight="1">
      <c r="A89" s="15" t="str">
        <f>TRIM(OccupancyStandardsTable[[#This Row],[Ventilation Standard]])&amp;TRIM(OccupancyStandardsTable[[#This Row],[Primary Space Type]])&amp;TRIM(OccupancyStandardsTable[[#This Row],[Secondary Space Type]])</f>
        <v>ASHRAE 62.1-2004Correctional FacilitiesBooking/waiting</v>
      </c>
      <c r="B89" s="2" t="s">
        <v>637</v>
      </c>
      <c r="C89" t="s">
        <v>642</v>
      </c>
      <c r="D89" t="s">
        <v>646</v>
      </c>
      <c r="E89">
        <v>50</v>
      </c>
    </row>
    <row r="90" spans="1:6" ht="15" customHeight="1">
      <c r="A90" s="15" t="str">
        <f>TRIM(OccupancyStandardsTable[[#This Row],[Ventilation Standard]])&amp;TRIM(OccupancyStandardsTable[[#This Row],[Primary Space Type]])&amp;TRIM(OccupancyStandardsTable[[#This Row],[Secondary Space Type]])</f>
        <v>ASHRAE 62.1-2004Educational FacilitiesDaycare (through age 4)</v>
      </c>
      <c r="B90" s="2" t="s">
        <v>637</v>
      </c>
      <c r="C90" t="s">
        <v>647</v>
      </c>
      <c r="D90" t="s">
        <v>648</v>
      </c>
      <c r="E90">
        <v>25</v>
      </c>
    </row>
    <row r="91" spans="1:6" ht="15" customHeight="1">
      <c r="A91" s="15" t="str">
        <f>TRIM(OccupancyStandardsTable[[#This Row],[Ventilation Standard]])&amp;TRIM(OccupancyStandardsTable[[#This Row],[Primary Space Type]])&amp;TRIM(OccupancyStandardsTable[[#This Row],[Secondary Space Type]])</f>
        <v>ASHRAE 62.1-2004Educational FacilitiesClassrooms (ages 5-8)</v>
      </c>
      <c r="B91" s="2" t="s">
        <v>637</v>
      </c>
      <c r="C91" t="s">
        <v>647</v>
      </c>
      <c r="D91" t="s">
        <v>649</v>
      </c>
      <c r="E91">
        <v>25</v>
      </c>
    </row>
    <row r="92" spans="1:6" ht="15" customHeight="1">
      <c r="A92" s="15" t="str">
        <f>TRIM(OccupancyStandardsTable[[#This Row],[Ventilation Standard]])&amp;TRIM(OccupancyStandardsTable[[#This Row],[Primary Space Type]])&amp;TRIM(OccupancyStandardsTable[[#This Row],[Secondary Space Type]])</f>
        <v>ASHRAE 62.1-2004Educational FacilitiesClassrooms (age 9 plus)</v>
      </c>
      <c r="B92" s="2" t="s">
        <v>637</v>
      </c>
      <c r="C92" t="s">
        <v>647</v>
      </c>
      <c r="D92" t="s">
        <v>650</v>
      </c>
      <c r="E92">
        <v>35</v>
      </c>
    </row>
    <row r="93" spans="1:6" ht="15" customHeight="1">
      <c r="A93" s="15" t="str">
        <f>TRIM(OccupancyStandardsTable[[#This Row],[Ventilation Standard]])&amp;TRIM(OccupancyStandardsTable[[#This Row],[Primary Space Type]])&amp;TRIM(OccupancyStandardsTable[[#This Row],[Secondary Space Type]])</f>
        <v>ASHRAE 62.1-2004Educational FacilitiesLecture classroom</v>
      </c>
      <c r="B93" s="2" t="s">
        <v>637</v>
      </c>
      <c r="C93" t="s">
        <v>647</v>
      </c>
      <c r="D93" t="s">
        <v>651</v>
      </c>
      <c r="E93">
        <v>65</v>
      </c>
    </row>
    <row r="94" spans="1:6" ht="15" customHeight="1">
      <c r="A94" s="15" t="str">
        <f>TRIM(OccupancyStandardsTable[[#This Row],[Ventilation Standard]])&amp;TRIM(OccupancyStandardsTable[[#This Row],[Primary Space Type]])&amp;TRIM(OccupancyStandardsTable[[#This Row],[Secondary Space Type]])</f>
        <v>ASHRAE 62.1-2004Educational FacilitiesLecture hall (fixed seats)</v>
      </c>
      <c r="B94" s="2" t="s">
        <v>637</v>
      </c>
      <c r="C94" t="s">
        <v>647</v>
      </c>
      <c r="D94" t="s">
        <v>652</v>
      </c>
      <c r="E94">
        <v>150</v>
      </c>
    </row>
    <row r="95" spans="1:6" ht="15" customHeight="1">
      <c r="A95" s="15" t="str">
        <f>TRIM(OccupancyStandardsTable[[#This Row],[Ventilation Standard]])&amp;TRIM(OccupancyStandardsTable[[#This Row],[Primary Space Type]])&amp;TRIM(OccupancyStandardsTable[[#This Row],[Secondary Space Type]])</f>
        <v>ASHRAE 62.1-2004Educational FacilitiesArt classroom</v>
      </c>
      <c r="B95" s="2" t="s">
        <v>637</v>
      </c>
      <c r="C95" t="s">
        <v>647</v>
      </c>
      <c r="D95" t="s">
        <v>653</v>
      </c>
      <c r="E95">
        <v>20</v>
      </c>
    </row>
    <row r="96" spans="1:6" ht="15" customHeight="1">
      <c r="A96" s="15" t="str">
        <f>TRIM(OccupancyStandardsTable[[#This Row],[Ventilation Standard]])&amp;TRIM(OccupancyStandardsTable[[#This Row],[Primary Space Type]])&amp;TRIM(OccupancyStandardsTable[[#This Row],[Secondary Space Type]])</f>
        <v>ASHRAE 62.1-2004Educational FacilitiesScience laboratories</v>
      </c>
      <c r="B96" s="2" t="s">
        <v>637</v>
      </c>
      <c r="C96" t="s">
        <v>647</v>
      </c>
      <c r="D96" t="s">
        <v>654</v>
      </c>
      <c r="E96">
        <v>25</v>
      </c>
      <c r="F96" t="s">
        <v>655</v>
      </c>
    </row>
    <row r="97" spans="1:6" ht="15" customHeight="1">
      <c r="A97" s="15" t="str">
        <f>TRIM(OccupancyStandardsTable[[#This Row],[Ventilation Standard]])&amp;TRIM(OccupancyStandardsTable[[#This Row],[Primary Space Type]])&amp;TRIM(OccupancyStandardsTable[[#This Row],[Secondary Space Type]])</f>
        <v>ASHRAE 62.1-2004Educational FacilitiesWood/metal shop</v>
      </c>
      <c r="B97" s="2" t="s">
        <v>637</v>
      </c>
      <c r="C97" t="s">
        <v>647</v>
      </c>
      <c r="D97" t="s">
        <v>656</v>
      </c>
      <c r="E97">
        <v>20</v>
      </c>
    </row>
    <row r="98" spans="1:6" ht="15" customHeight="1">
      <c r="A98" s="15" t="str">
        <f>TRIM(OccupancyStandardsTable[[#This Row],[Ventilation Standard]])&amp;TRIM(OccupancyStandardsTable[[#This Row],[Primary Space Type]])&amp;TRIM(OccupancyStandardsTable[[#This Row],[Secondary Space Type]])</f>
        <v>ASHRAE 62.1-2004Educational FacilitiesComputer lab</v>
      </c>
      <c r="B98" s="2" t="s">
        <v>637</v>
      </c>
      <c r="C98" t="s">
        <v>647</v>
      </c>
      <c r="D98" t="s">
        <v>657</v>
      </c>
      <c r="E98">
        <v>25</v>
      </c>
    </row>
    <row r="99" spans="1:6" ht="15" customHeight="1">
      <c r="A99" s="15" t="str">
        <f>TRIM(OccupancyStandardsTable[[#This Row],[Ventilation Standard]])&amp;TRIM(OccupancyStandardsTable[[#This Row],[Primary Space Type]])&amp;TRIM(OccupancyStandardsTable[[#This Row],[Secondary Space Type]])</f>
        <v>ASHRAE 62.1-2004Educational FacilitiesMedia center</v>
      </c>
      <c r="B99" s="2" t="s">
        <v>637</v>
      </c>
      <c r="C99" t="s">
        <v>647</v>
      </c>
      <c r="D99" t="s">
        <v>658</v>
      </c>
      <c r="E99">
        <v>25</v>
      </c>
      <c r="F99" t="s">
        <v>659</v>
      </c>
    </row>
    <row r="100" spans="1:6" ht="15" customHeight="1">
      <c r="A100" s="15" t="str">
        <f>TRIM(OccupancyStandardsTable[[#This Row],[Ventilation Standard]])&amp;TRIM(OccupancyStandardsTable[[#This Row],[Primary Space Type]])&amp;TRIM(OccupancyStandardsTable[[#This Row],[Secondary Space Type]])</f>
        <v>ASHRAE 62.1-2004Educational FacilitiesMusic/theater/dance</v>
      </c>
      <c r="B100" s="2" t="s">
        <v>637</v>
      </c>
      <c r="C100" t="s">
        <v>647</v>
      </c>
      <c r="D100" t="s">
        <v>660</v>
      </c>
      <c r="E100">
        <v>35</v>
      </c>
    </row>
    <row r="101" spans="1:6" ht="15" customHeight="1">
      <c r="A101" s="15" t="str">
        <f>TRIM(OccupancyStandardsTable[[#This Row],[Ventilation Standard]])&amp;TRIM(OccupancyStandardsTable[[#This Row],[Primary Space Type]])&amp;TRIM(OccupancyStandardsTable[[#This Row],[Secondary Space Type]])</f>
        <v>ASHRAE 62.1-2004Educational FacilitiesMultiuse assembly</v>
      </c>
      <c r="B101" s="2" t="s">
        <v>637</v>
      </c>
      <c r="C101" t="s">
        <v>647</v>
      </c>
      <c r="D101" t="s">
        <v>661</v>
      </c>
      <c r="E101">
        <v>100</v>
      </c>
    </row>
    <row r="102" spans="1:6" ht="15" customHeight="1">
      <c r="A102" s="15" t="str">
        <f>TRIM(OccupancyStandardsTable[[#This Row],[Ventilation Standard]])&amp;TRIM(OccupancyStandardsTable[[#This Row],[Primary Space Type]])&amp;TRIM(OccupancyStandardsTable[[#This Row],[Secondary Space Type]])</f>
        <v>ASHRAE 62.1-2004Food and Beverage ServiceRestaurant dining rooms</v>
      </c>
      <c r="B102" s="2" t="s">
        <v>637</v>
      </c>
      <c r="C102" t="s">
        <v>662</v>
      </c>
      <c r="D102" t="s">
        <v>663</v>
      </c>
      <c r="E102">
        <v>70</v>
      </c>
    </row>
    <row r="103" spans="1:6" ht="15" customHeight="1">
      <c r="A103" s="15" t="str">
        <f>TRIM(OccupancyStandardsTable[[#This Row],[Ventilation Standard]])&amp;TRIM(OccupancyStandardsTable[[#This Row],[Primary Space Type]])&amp;TRIM(OccupancyStandardsTable[[#This Row],[Secondary Space Type]])</f>
        <v>ASHRAE 62.1-2004Food and Beverage ServiceCafeteria/fast food dining</v>
      </c>
      <c r="B103" s="2" t="s">
        <v>637</v>
      </c>
      <c r="C103" t="s">
        <v>662</v>
      </c>
      <c r="D103" t="s">
        <v>664</v>
      </c>
      <c r="E103">
        <v>100</v>
      </c>
    </row>
    <row r="104" spans="1:6" ht="15" customHeight="1">
      <c r="A104" s="15" t="str">
        <f>TRIM(OccupancyStandardsTable[[#This Row],[Ventilation Standard]])&amp;TRIM(OccupancyStandardsTable[[#This Row],[Primary Space Type]])&amp;TRIM(OccupancyStandardsTable[[#This Row],[Secondary Space Type]])</f>
        <v>ASHRAE 62.1-2004Food and Beverage ServiceBars, cocktail lounges</v>
      </c>
      <c r="B104" s="2" t="s">
        <v>637</v>
      </c>
      <c r="C104" t="s">
        <v>662</v>
      </c>
      <c r="D104" t="s">
        <v>665</v>
      </c>
      <c r="E104">
        <v>100</v>
      </c>
    </row>
    <row r="105" spans="1:6" ht="15" customHeight="1">
      <c r="A105" s="15" t="str">
        <f>TRIM(OccupancyStandardsTable[[#This Row],[Ventilation Standard]])&amp;TRIM(OccupancyStandardsTable[[#This Row],[Primary Space Type]])&amp;TRIM(OccupancyStandardsTable[[#This Row],[Secondary Space Type]])</f>
        <v>ASHRAE 62.1-2004GeneralConference/meeting</v>
      </c>
      <c r="B105" s="2" t="s">
        <v>637</v>
      </c>
      <c r="C105" t="s">
        <v>667</v>
      </c>
      <c r="D105" t="s">
        <v>668</v>
      </c>
      <c r="E105">
        <v>50</v>
      </c>
    </row>
    <row r="106" spans="1:6" ht="15" customHeight="1">
      <c r="A106" s="15" t="str">
        <f>TRIM(OccupancyStandardsTable[[#This Row],[Ventilation Standard]])&amp;TRIM(OccupancyStandardsTable[[#This Row],[Primary Space Type]])&amp;TRIM(OccupancyStandardsTable[[#This Row],[Secondary Space Type]])</f>
        <v>ASHRAE 62.1-2004GeneralCorridors</v>
      </c>
      <c r="B106" s="2" t="s">
        <v>637</v>
      </c>
      <c r="C106" t="s">
        <v>667</v>
      </c>
      <c r="D106" t="s">
        <v>669</v>
      </c>
      <c r="E106">
        <v>0</v>
      </c>
    </row>
    <row r="107" spans="1:6" ht="15" customHeight="1">
      <c r="A107" s="15" t="str">
        <f>TRIM(OccupancyStandardsTable[[#This Row],[Ventilation Standard]])&amp;TRIM(OccupancyStandardsTable[[#This Row],[Primary Space Type]])&amp;TRIM(OccupancyStandardsTable[[#This Row],[Secondary Space Type]])</f>
        <v>ASHRAE 62.1-2004GeneralStorage rooms</v>
      </c>
      <c r="B107" s="2" t="s">
        <v>637</v>
      </c>
      <c r="C107" t="s">
        <v>667</v>
      </c>
      <c r="D107" t="s">
        <v>670</v>
      </c>
      <c r="E107">
        <v>0</v>
      </c>
      <c r="F107" t="s">
        <v>671</v>
      </c>
    </row>
    <row r="108" spans="1:6" ht="15" customHeight="1">
      <c r="A108" s="15" t="str">
        <f>TRIM(OccupancyStandardsTable[[#This Row],[Ventilation Standard]])&amp;TRIM(OccupancyStandardsTable[[#This Row],[Primary Space Type]])&amp;TRIM(OccupancyStandardsTable[[#This Row],[Secondary Space Type]])</f>
        <v>ASHRAE 62.1-2004Hotels, Motels, Resorts, DormitoriesBedroom/living Room</v>
      </c>
      <c r="B108" s="2" t="s">
        <v>637</v>
      </c>
      <c r="C108" t="s">
        <v>672</v>
      </c>
      <c r="D108" t="s">
        <v>673</v>
      </c>
      <c r="E108">
        <v>10</v>
      </c>
    </row>
    <row r="109" spans="1:6" ht="15" customHeight="1">
      <c r="A109" s="15" t="str">
        <f>TRIM(OccupancyStandardsTable[[#This Row],[Ventilation Standard]])&amp;TRIM(OccupancyStandardsTable[[#This Row],[Primary Space Type]])&amp;TRIM(OccupancyStandardsTable[[#This Row],[Secondary Space Type]])</f>
        <v>ASHRAE 62.1-2004Hotels, Motels, Resorts, DormitoriesBarracks sleeping areas</v>
      </c>
      <c r="B109" s="2" t="s">
        <v>637</v>
      </c>
      <c r="C109" t="s">
        <v>672</v>
      </c>
      <c r="D109" t="s">
        <v>674</v>
      </c>
      <c r="E109">
        <v>20</v>
      </c>
    </row>
    <row r="110" spans="1:6" ht="15" customHeight="1">
      <c r="A110" s="15" t="str">
        <f>TRIM(OccupancyStandardsTable[[#This Row],[Ventilation Standard]])&amp;TRIM(OccupancyStandardsTable[[#This Row],[Primary Space Type]])&amp;TRIM(OccupancyStandardsTable[[#This Row],[Secondary Space Type]])</f>
        <v>ASHRAE 62.1-2004Hotels, Motels, Resorts, DormitoriesLobbies/prefunction</v>
      </c>
      <c r="B110" s="2" t="s">
        <v>637</v>
      </c>
      <c r="C110" t="s">
        <v>672</v>
      </c>
      <c r="D110" t="s">
        <v>675</v>
      </c>
      <c r="E110">
        <v>30</v>
      </c>
    </row>
    <row r="111" spans="1:6" ht="15" customHeight="1">
      <c r="A111" s="15" t="str">
        <f>TRIM(OccupancyStandardsTable[[#This Row],[Ventilation Standard]])&amp;TRIM(OccupancyStandardsTable[[#This Row],[Primary Space Type]])&amp;TRIM(OccupancyStandardsTable[[#This Row],[Secondary Space Type]])</f>
        <v>ASHRAE 62.1-2004Hotels, Motels, Resorts, DormitoriesMultipurpose assembly</v>
      </c>
      <c r="B111" s="2" t="s">
        <v>637</v>
      </c>
      <c r="C111" t="s">
        <v>672</v>
      </c>
      <c r="D111" t="s">
        <v>676</v>
      </c>
      <c r="E111">
        <v>120</v>
      </c>
    </row>
    <row r="112" spans="1:6" ht="15" customHeight="1">
      <c r="A112" s="15" t="str">
        <f>TRIM(OccupancyStandardsTable[[#This Row],[Ventilation Standard]])&amp;TRIM(OccupancyStandardsTable[[#This Row],[Primary Space Type]])&amp;TRIM(OccupancyStandardsTable[[#This Row],[Secondary Space Type]])</f>
        <v>ASHRAE 62.1-2004Office BuildingsOffice space</v>
      </c>
      <c r="B112" s="2" t="s">
        <v>637</v>
      </c>
      <c r="C112" t="s">
        <v>677</v>
      </c>
      <c r="D112" t="s">
        <v>678</v>
      </c>
      <c r="E112">
        <v>5</v>
      </c>
    </row>
    <row r="113" spans="1:6" ht="15" customHeight="1">
      <c r="A113" s="15" t="str">
        <f>TRIM(OccupancyStandardsTable[[#This Row],[Ventilation Standard]])&amp;TRIM(OccupancyStandardsTable[[#This Row],[Primary Space Type]])&amp;TRIM(OccupancyStandardsTable[[#This Row],[Secondary Space Type]])</f>
        <v>ASHRAE 62.1-2004Office BuildingsReception areas</v>
      </c>
      <c r="B113" s="2" t="s">
        <v>637</v>
      </c>
      <c r="C113" t="s">
        <v>677</v>
      </c>
      <c r="D113" t="s">
        <v>679</v>
      </c>
      <c r="E113">
        <v>30</v>
      </c>
    </row>
    <row r="114" spans="1:6" ht="15" customHeight="1">
      <c r="A114" s="15" t="str">
        <f>TRIM(OccupancyStandardsTable[[#This Row],[Ventilation Standard]])&amp;TRIM(OccupancyStandardsTable[[#This Row],[Primary Space Type]])&amp;TRIM(OccupancyStandardsTable[[#This Row],[Secondary Space Type]])</f>
        <v>ASHRAE 62.1-2004Office BuildingsTelephone/data entry</v>
      </c>
      <c r="B114" s="2" t="s">
        <v>637</v>
      </c>
      <c r="C114" t="s">
        <v>677</v>
      </c>
      <c r="D114" t="s">
        <v>680</v>
      </c>
      <c r="E114">
        <v>60</v>
      </c>
    </row>
    <row r="115" spans="1:6" ht="15" customHeight="1">
      <c r="A115" s="15" t="str">
        <f>TRIM(OccupancyStandardsTable[[#This Row],[Ventilation Standard]])&amp;TRIM(OccupancyStandardsTable[[#This Row],[Primary Space Type]])&amp;TRIM(OccupancyStandardsTable[[#This Row],[Secondary Space Type]])</f>
        <v>ASHRAE 62.1-2004Office BuildingsMain entry lobbies</v>
      </c>
      <c r="B115" s="2" t="s">
        <v>637</v>
      </c>
      <c r="C115" t="s">
        <v>677</v>
      </c>
      <c r="D115" t="s">
        <v>681</v>
      </c>
      <c r="E115">
        <v>10</v>
      </c>
    </row>
    <row r="116" spans="1:6" ht="15" customHeight="1">
      <c r="A116" s="15" t="str">
        <f>TRIM(OccupancyStandardsTable[[#This Row],[Ventilation Standard]])&amp;TRIM(OccupancyStandardsTable[[#This Row],[Primary Space Type]])&amp;TRIM(OccupancyStandardsTable[[#This Row],[Secondary Space Type]])</f>
        <v>ASHRAE 62.1-2004Miscellaneous SpacesBank vaults/safe deposit</v>
      </c>
      <c r="B116" s="2" t="s">
        <v>637</v>
      </c>
      <c r="C116" t="s">
        <v>682</v>
      </c>
      <c r="D116" t="s">
        <v>683</v>
      </c>
      <c r="E116">
        <v>5</v>
      </c>
    </row>
    <row r="117" spans="1:6" ht="15" customHeight="1">
      <c r="A117" s="15" t="str">
        <f>TRIM(OccupancyStandardsTable[[#This Row],[Ventilation Standard]])&amp;TRIM(OccupancyStandardsTable[[#This Row],[Primary Space Type]])&amp;TRIM(OccupancyStandardsTable[[#This Row],[Secondary Space Type]])</f>
        <v>ASHRAE 62.1-2004Miscellaneous SpacesComputer (not printing)</v>
      </c>
      <c r="B117" s="2" t="s">
        <v>637</v>
      </c>
      <c r="C117" t="s">
        <v>682</v>
      </c>
      <c r="D117" t="s">
        <v>684</v>
      </c>
      <c r="E117">
        <v>4</v>
      </c>
    </row>
    <row r="118" spans="1:6" ht="15" customHeight="1">
      <c r="A118" s="15" t="str">
        <f>TRIM(OccupancyStandardsTable[[#This Row],[Ventilation Standard]])&amp;TRIM(OccupancyStandardsTable[[#This Row],[Primary Space Type]])&amp;TRIM(OccupancyStandardsTable[[#This Row],[Secondary Space Type]])</f>
        <v>ASHRAE 62.1-2004Miscellaneous SpacesPharmacy (prep. area)</v>
      </c>
      <c r="B118" s="2" t="s">
        <v>637</v>
      </c>
      <c r="C118" t="s">
        <v>682</v>
      </c>
      <c r="D118" t="s">
        <v>685</v>
      </c>
      <c r="E118">
        <v>10</v>
      </c>
    </row>
    <row r="119" spans="1:6" ht="15" customHeight="1">
      <c r="A119" s="15" t="str">
        <f>TRIM(OccupancyStandardsTable[[#This Row],[Ventilation Standard]])&amp;TRIM(OccupancyStandardsTable[[#This Row],[Primary Space Type]])&amp;TRIM(OccupancyStandardsTable[[#This Row],[Secondary Space Type]])</f>
        <v>ASHRAE 62.1-2004Miscellaneous SpacesPhoto studios</v>
      </c>
      <c r="B119" s="2" t="s">
        <v>637</v>
      </c>
      <c r="C119" t="s">
        <v>682</v>
      </c>
      <c r="D119" t="s">
        <v>686</v>
      </c>
      <c r="E119">
        <v>10</v>
      </c>
    </row>
    <row r="120" spans="1:6" ht="15" customHeight="1">
      <c r="A120" s="15" t="str">
        <f>TRIM(OccupancyStandardsTable[[#This Row],[Ventilation Standard]])&amp;TRIM(OccupancyStandardsTable[[#This Row],[Primary Space Type]])&amp;TRIM(OccupancyStandardsTable[[#This Row],[Secondary Space Type]])</f>
        <v>ASHRAE 62.1-2004Miscellaneous SpacesShipping/receiving</v>
      </c>
      <c r="B120" s="2" t="s">
        <v>637</v>
      </c>
      <c r="C120" t="s">
        <v>682</v>
      </c>
      <c r="D120" t="s">
        <v>687</v>
      </c>
      <c r="E120">
        <v>0</v>
      </c>
      <c r="F120" t="s">
        <v>671</v>
      </c>
    </row>
    <row r="121" spans="1:6" ht="15" customHeight="1">
      <c r="A121" s="15" t="str">
        <f>TRIM(OccupancyStandardsTable[[#This Row],[Ventilation Standard]])&amp;TRIM(OccupancyStandardsTable[[#This Row],[Primary Space Type]])&amp;TRIM(OccupancyStandardsTable[[#This Row],[Secondary Space Type]])</f>
        <v>ASHRAE 62.1-2004Miscellaneous SpacesTransportation waiting</v>
      </c>
      <c r="B121" s="2" t="s">
        <v>637</v>
      </c>
      <c r="C121" t="s">
        <v>682</v>
      </c>
      <c r="D121" t="s">
        <v>688</v>
      </c>
      <c r="E121">
        <v>100</v>
      </c>
    </row>
    <row r="122" spans="1:6" ht="15" customHeight="1">
      <c r="A122" s="15" t="str">
        <f>TRIM(OccupancyStandardsTable[[#This Row],[Ventilation Standard]])&amp;TRIM(OccupancyStandardsTable[[#This Row],[Primary Space Type]])&amp;TRIM(OccupancyStandardsTable[[#This Row],[Secondary Space Type]])</f>
        <v>ASHRAE 62.1-2004Miscellaneous SpacesWarehouses</v>
      </c>
      <c r="B122" s="2" t="s">
        <v>637</v>
      </c>
      <c r="C122" t="s">
        <v>682</v>
      </c>
      <c r="D122" t="s">
        <v>689</v>
      </c>
      <c r="E122">
        <v>0</v>
      </c>
      <c r="F122" t="s">
        <v>671</v>
      </c>
    </row>
    <row r="123" spans="1:6" ht="15" customHeight="1">
      <c r="A123" s="15" t="str">
        <f>TRIM(OccupancyStandardsTable[[#This Row],[Ventilation Standard]])&amp;TRIM(OccupancyStandardsTable[[#This Row],[Primary Space Type]])&amp;TRIM(OccupancyStandardsTable[[#This Row],[Secondary Space Type]])</f>
        <v>ASHRAE 62.1-2004Public Assembly SpacesAuditorium seating area</v>
      </c>
      <c r="B123" s="2" t="s">
        <v>637</v>
      </c>
      <c r="C123" t="s">
        <v>690</v>
      </c>
      <c r="D123" t="s">
        <v>691</v>
      </c>
      <c r="E123">
        <v>150</v>
      </c>
    </row>
    <row r="124" spans="1:6" ht="15" customHeight="1">
      <c r="A124" s="15" t="str">
        <f>TRIM(OccupancyStandardsTable[[#This Row],[Ventilation Standard]])&amp;TRIM(OccupancyStandardsTable[[#This Row],[Primary Space Type]])&amp;TRIM(OccupancyStandardsTable[[#This Row],[Secondary Space Type]])</f>
        <v>ASHRAE 62.1-2004Public Assembly SpacesPlaces of religious worship</v>
      </c>
      <c r="B124" s="2" t="s">
        <v>637</v>
      </c>
      <c r="C124" t="s">
        <v>690</v>
      </c>
      <c r="D124" t="s">
        <v>692</v>
      </c>
      <c r="E124">
        <v>120</v>
      </c>
    </row>
    <row r="125" spans="1:6" ht="15" customHeight="1">
      <c r="A125" s="15" t="str">
        <f>TRIM(OccupancyStandardsTable[[#This Row],[Ventilation Standard]])&amp;TRIM(OccupancyStandardsTable[[#This Row],[Primary Space Type]])&amp;TRIM(OccupancyStandardsTable[[#This Row],[Secondary Space Type]])</f>
        <v>ASHRAE 62.1-2004Public Assembly SpacesCourtrooms</v>
      </c>
      <c r="B125" s="2" t="s">
        <v>637</v>
      </c>
      <c r="C125" t="s">
        <v>690</v>
      </c>
      <c r="D125" t="s">
        <v>693</v>
      </c>
      <c r="E125">
        <v>70</v>
      </c>
    </row>
    <row r="126" spans="1:6" ht="15" customHeight="1">
      <c r="A126" s="15" t="str">
        <f>TRIM(OccupancyStandardsTable[[#This Row],[Ventilation Standard]])&amp;TRIM(OccupancyStandardsTable[[#This Row],[Primary Space Type]])&amp;TRIM(OccupancyStandardsTable[[#This Row],[Secondary Space Type]])</f>
        <v>ASHRAE 62.1-2004Public Assembly SpacesLegislative chambers</v>
      </c>
      <c r="B126" s="2" t="s">
        <v>637</v>
      </c>
      <c r="C126" t="s">
        <v>690</v>
      </c>
      <c r="D126" t="s">
        <v>694</v>
      </c>
      <c r="E126">
        <v>50</v>
      </c>
    </row>
    <row r="127" spans="1:6" ht="15" customHeight="1">
      <c r="A127" s="15" t="str">
        <f>TRIM(OccupancyStandardsTable[[#This Row],[Ventilation Standard]])&amp;TRIM(OccupancyStandardsTable[[#This Row],[Primary Space Type]])&amp;TRIM(OccupancyStandardsTable[[#This Row],[Secondary Space Type]])</f>
        <v>ASHRAE 62.1-2004Public Assembly SpacesLibraries</v>
      </c>
      <c r="B127" s="2" t="s">
        <v>637</v>
      </c>
      <c r="C127" t="s">
        <v>690</v>
      </c>
      <c r="D127" t="s">
        <v>695</v>
      </c>
      <c r="E127">
        <v>10</v>
      </c>
    </row>
    <row r="128" spans="1:6" ht="15" customHeight="1">
      <c r="A128" s="15" t="str">
        <f>TRIM(OccupancyStandardsTable[[#This Row],[Ventilation Standard]])&amp;TRIM(OccupancyStandardsTable[[#This Row],[Primary Space Type]])&amp;TRIM(OccupancyStandardsTable[[#This Row],[Secondary Space Type]])</f>
        <v>ASHRAE 62.1-2004Public Assembly SpacesLobbies</v>
      </c>
      <c r="B128" s="2" t="s">
        <v>637</v>
      </c>
      <c r="C128" t="s">
        <v>690</v>
      </c>
      <c r="D128" t="s">
        <v>696</v>
      </c>
      <c r="E128">
        <v>150</v>
      </c>
    </row>
    <row r="129" spans="1:6" ht="15" customHeight="1">
      <c r="A129" s="15" t="str">
        <f>TRIM(OccupancyStandardsTable[[#This Row],[Ventilation Standard]])&amp;TRIM(OccupancyStandardsTable[[#This Row],[Primary Space Type]])&amp;TRIM(OccupancyStandardsTable[[#This Row],[Secondary Space Type]])</f>
        <v>ASHRAE 62.1-2004Public Assembly SpacesMuseums (children’s)</v>
      </c>
      <c r="B129" s="2" t="s">
        <v>637</v>
      </c>
      <c r="C129" t="s">
        <v>690</v>
      </c>
      <c r="D129" t="s">
        <v>697</v>
      </c>
      <c r="E129">
        <v>40</v>
      </c>
    </row>
    <row r="130" spans="1:6" ht="15" customHeight="1">
      <c r="A130" s="15" t="str">
        <f>TRIM(OccupancyStandardsTable[[#This Row],[Ventilation Standard]])&amp;TRIM(OccupancyStandardsTable[[#This Row],[Primary Space Type]])&amp;TRIM(OccupancyStandardsTable[[#This Row],[Secondary Space Type]])</f>
        <v>ASHRAE 62.1-2004Public Assembly SpacesMuseums/galleries</v>
      </c>
      <c r="B130" s="2" t="s">
        <v>637</v>
      </c>
      <c r="C130" t="s">
        <v>690</v>
      </c>
      <c r="D130" t="s">
        <v>698</v>
      </c>
      <c r="E130">
        <v>40</v>
      </c>
    </row>
    <row r="131" spans="1:6" ht="15" customHeight="1">
      <c r="A131" s="15" t="str">
        <f>TRIM(OccupancyStandardsTable[[#This Row],[Ventilation Standard]])&amp;TRIM(OccupancyStandardsTable[[#This Row],[Primary Space Type]])&amp;TRIM(OccupancyStandardsTable[[#This Row],[Secondary Space Type]])</f>
        <v>ASHRAE 62.1-2004RetailGeneral Sales</v>
      </c>
      <c r="B131" s="2" t="s">
        <v>637</v>
      </c>
      <c r="C131" t="s">
        <v>699</v>
      </c>
      <c r="D131" t="s">
        <v>765</v>
      </c>
      <c r="E131">
        <v>15</v>
      </c>
    </row>
    <row r="132" spans="1:6" ht="15" customHeight="1">
      <c r="A132" s="15" t="str">
        <f>TRIM(OccupancyStandardsTable[[#This Row],[Ventilation Standard]])&amp;TRIM(OccupancyStandardsTable[[#This Row],[Primary Space Type]])&amp;TRIM(OccupancyStandardsTable[[#This Row],[Secondary Space Type]])</f>
        <v>ASHRAE 62.1-2004RetailMall common areas</v>
      </c>
      <c r="B132" s="2" t="s">
        <v>637</v>
      </c>
      <c r="C132" t="s">
        <v>699</v>
      </c>
      <c r="D132" t="s">
        <v>700</v>
      </c>
      <c r="E132">
        <v>40</v>
      </c>
    </row>
    <row r="133" spans="1:6" ht="15" customHeight="1">
      <c r="A133" s="15" t="str">
        <f>TRIM(OccupancyStandardsTable[[#This Row],[Ventilation Standard]])&amp;TRIM(OccupancyStandardsTable[[#This Row],[Primary Space Type]])&amp;TRIM(OccupancyStandardsTable[[#This Row],[Secondary Space Type]])</f>
        <v>ASHRAE 62.1-2004RetailBarber shop</v>
      </c>
      <c r="B133" s="2" t="s">
        <v>637</v>
      </c>
      <c r="C133" t="s">
        <v>699</v>
      </c>
      <c r="D133" t="s">
        <v>701</v>
      </c>
      <c r="E133">
        <v>25</v>
      </c>
    </row>
    <row r="134" spans="1:6" ht="15" customHeight="1">
      <c r="A134" s="15" t="str">
        <f>TRIM(OccupancyStandardsTable[[#This Row],[Ventilation Standard]])&amp;TRIM(OccupancyStandardsTable[[#This Row],[Primary Space Type]])&amp;TRIM(OccupancyStandardsTable[[#This Row],[Secondary Space Type]])</f>
        <v>ASHRAE 62.1-2004RetailBeauty and nail salons</v>
      </c>
      <c r="B134" s="2" t="s">
        <v>637</v>
      </c>
      <c r="C134" t="s">
        <v>699</v>
      </c>
      <c r="D134" t="s">
        <v>702</v>
      </c>
      <c r="E134">
        <v>25</v>
      </c>
    </row>
    <row r="135" spans="1:6" ht="15" customHeight="1">
      <c r="A135" s="15" t="str">
        <f>TRIM(OccupancyStandardsTable[[#This Row],[Ventilation Standard]])&amp;TRIM(OccupancyStandardsTable[[#This Row],[Primary Space Type]])&amp;TRIM(OccupancyStandardsTable[[#This Row],[Secondary Space Type]])</f>
        <v>ASHRAE 62.1-2004RetailPet shops (animal areas)</v>
      </c>
      <c r="B135" s="2" t="s">
        <v>637</v>
      </c>
      <c r="C135" t="s">
        <v>699</v>
      </c>
      <c r="D135" t="s">
        <v>703</v>
      </c>
      <c r="E135">
        <v>10</v>
      </c>
    </row>
    <row r="136" spans="1:6" ht="15" customHeight="1">
      <c r="A136" s="15" t="str">
        <f>TRIM(OccupancyStandardsTable[[#This Row],[Ventilation Standard]])&amp;TRIM(OccupancyStandardsTable[[#This Row],[Primary Space Type]])&amp;TRIM(OccupancyStandardsTable[[#This Row],[Secondary Space Type]])</f>
        <v>ASHRAE 62.1-2004RetailSupermarket</v>
      </c>
      <c r="B136" s="2" t="s">
        <v>637</v>
      </c>
      <c r="C136" t="s">
        <v>699</v>
      </c>
      <c r="D136" t="s">
        <v>704</v>
      </c>
      <c r="E136">
        <v>8</v>
      </c>
    </row>
    <row r="137" spans="1:6" ht="15" customHeight="1">
      <c r="A137" s="15" t="str">
        <f>TRIM(OccupancyStandardsTable[[#This Row],[Ventilation Standard]])&amp;TRIM(OccupancyStandardsTable[[#This Row],[Primary Space Type]])&amp;TRIM(OccupancyStandardsTable[[#This Row],[Secondary Space Type]])</f>
        <v>ASHRAE 62.1-2004RetailSupermarket</v>
      </c>
      <c r="B137" s="2" t="s">
        <v>637</v>
      </c>
      <c r="C137" t="s">
        <v>699</v>
      </c>
      <c r="D137" t="s">
        <v>704</v>
      </c>
      <c r="E137">
        <v>8</v>
      </c>
    </row>
    <row r="138" spans="1:6" ht="15" customHeight="1">
      <c r="A138" s="15" t="str">
        <f>TRIM(OccupancyStandardsTable[[#This Row],[Ventilation Standard]])&amp;TRIM(OccupancyStandardsTable[[#This Row],[Primary Space Type]])&amp;TRIM(OccupancyStandardsTable[[#This Row],[Secondary Space Type]])</f>
        <v>ASHRAE 62.1-2004RetailCoinoperated laundries</v>
      </c>
      <c r="B138" s="2" t="s">
        <v>637</v>
      </c>
      <c r="C138" t="s">
        <v>699</v>
      </c>
      <c r="D138" t="s">
        <v>705</v>
      </c>
      <c r="E138">
        <v>20</v>
      </c>
    </row>
    <row r="139" spans="1:6" ht="15" customHeight="1">
      <c r="A139" s="15" t="str">
        <f>TRIM(OccupancyStandardsTable[[#This Row],[Ventilation Standard]])&amp;TRIM(OccupancyStandardsTable[[#This Row],[Primary Space Type]])&amp;TRIM(OccupancyStandardsTable[[#This Row],[Secondary Space Type]])</f>
        <v>ASHRAE 62.1-2004Sports and EntertainmentSports arena (play area)</v>
      </c>
      <c r="B139" s="2" t="s">
        <v>637</v>
      </c>
      <c r="C139" t="s">
        <v>706</v>
      </c>
      <c r="D139" t="s">
        <v>707</v>
      </c>
      <c r="E139">
        <v>0</v>
      </c>
    </row>
    <row r="140" spans="1:6" ht="15" customHeight="1">
      <c r="A140" s="15" t="str">
        <f>TRIM(OccupancyStandardsTable[[#This Row],[Ventilation Standard]])&amp;TRIM(OccupancyStandardsTable[[#This Row],[Primary Space Type]])&amp;TRIM(OccupancyStandardsTable[[#This Row],[Secondary Space Type]])</f>
        <v>ASHRAE 62.1-2004Sports and EntertainmentGym, stadium (play area)</v>
      </c>
      <c r="B140" s="2" t="s">
        <v>637</v>
      </c>
      <c r="C140" t="s">
        <v>706</v>
      </c>
      <c r="D140" t="s">
        <v>708</v>
      </c>
      <c r="E140">
        <v>30</v>
      </c>
    </row>
    <row r="141" spans="1:6" ht="15" customHeight="1">
      <c r="A141" s="15" t="str">
        <f>TRIM(OccupancyStandardsTable[[#This Row],[Ventilation Standard]])&amp;TRIM(OccupancyStandardsTable[[#This Row],[Primary Space Type]])&amp;TRIM(OccupancyStandardsTable[[#This Row],[Secondary Space Type]])</f>
        <v>ASHRAE 62.1-2004Sports and EntertainmentSpectator areas</v>
      </c>
      <c r="B141" s="2" t="s">
        <v>637</v>
      </c>
      <c r="C141" t="s">
        <v>706</v>
      </c>
      <c r="D141" t="s">
        <v>709</v>
      </c>
      <c r="E141">
        <v>150</v>
      </c>
    </row>
    <row r="142" spans="1:6" ht="15" customHeight="1">
      <c r="A142" s="15" t="str">
        <f>TRIM(OccupancyStandardsTable[[#This Row],[Ventilation Standard]])&amp;TRIM(OccupancyStandardsTable[[#This Row],[Primary Space Type]])&amp;TRIM(OccupancyStandardsTable[[#This Row],[Secondary Space Type]])</f>
        <v>ASHRAE 62.1-2004Sports and EntertainmentSwimming (pool &amp; deck)</v>
      </c>
      <c r="B142" s="2" t="s">
        <v>637</v>
      </c>
      <c r="C142" t="s">
        <v>706</v>
      </c>
      <c r="D142" t="s">
        <v>710</v>
      </c>
      <c r="E142">
        <v>0</v>
      </c>
      <c r="F142" t="s">
        <v>711</v>
      </c>
    </row>
    <row r="143" spans="1:6" ht="15" customHeight="1">
      <c r="A143" s="15" t="str">
        <f>TRIM(OccupancyStandardsTable[[#This Row],[Ventilation Standard]])&amp;TRIM(OccupancyStandardsTable[[#This Row],[Primary Space Type]])&amp;TRIM(OccupancyStandardsTable[[#This Row],[Secondary Space Type]])</f>
        <v>ASHRAE 62.1-2004Sports and EntertainmentDisco/dance floors</v>
      </c>
      <c r="B143" s="2" t="s">
        <v>637</v>
      </c>
      <c r="C143" t="s">
        <v>706</v>
      </c>
      <c r="D143" t="s">
        <v>712</v>
      </c>
      <c r="E143">
        <v>100</v>
      </c>
    </row>
    <row r="144" spans="1:6" ht="15" customHeight="1">
      <c r="A144" s="15" t="str">
        <f>TRIM(OccupancyStandardsTable[[#This Row],[Ventilation Standard]])&amp;TRIM(OccupancyStandardsTable[[#This Row],[Primary Space Type]])&amp;TRIM(OccupancyStandardsTable[[#This Row],[Secondary Space Type]])</f>
        <v>ASHRAE 62.1-2004Sports and EntertainmentHealth club/aerobics room</v>
      </c>
      <c r="B144" s="2" t="s">
        <v>637</v>
      </c>
      <c r="C144" t="s">
        <v>706</v>
      </c>
      <c r="D144" t="s">
        <v>713</v>
      </c>
      <c r="E144">
        <v>40</v>
      </c>
    </row>
    <row r="145" spans="1:6" ht="15" customHeight="1">
      <c r="A145" s="15" t="str">
        <f>TRIM(OccupancyStandardsTable[[#This Row],[Ventilation Standard]])&amp;TRIM(OccupancyStandardsTable[[#This Row],[Primary Space Type]])&amp;TRIM(OccupancyStandardsTable[[#This Row],[Secondary Space Type]])</f>
        <v>ASHRAE 62.1-2004Sports and EntertainmentHealth club/weight rooms</v>
      </c>
      <c r="B145" s="2" t="s">
        <v>637</v>
      </c>
      <c r="C145" t="s">
        <v>706</v>
      </c>
      <c r="D145" t="s">
        <v>714</v>
      </c>
      <c r="E145">
        <v>10</v>
      </c>
    </row>
    <row r="146" spans="1:6" ht="15" customHeight="1">
      <c r="A146" s="15" t="str">
        <f>TRIM(OccupancyStandardsTable[[#This Row],[Ventilation Standard]])&amp;TRIM(OccupancyStandardsTable[[#This Row],[Primary Space Type]])&amp;TRIM(OccupancyStandardsTable[[#This Row],[Secondary Space Type]])</f>
        <v>ASHRAE 62.1-2004Sports and EntertainmentBowling alley (seating)</v>
      </c>
      <c r="B146" s="2" t="s">
        <v>637</v>
      </c>
      <c r="C146" t="s">
        <v>706</v>
      </c>
      <c r="D146" t="s">
        <v>715</v>
      </c>
      <c r="E146">
        <v>40</v>
      </c>
    </row>
    <row r="147" spans="1:6" ht="15" customHeight="1">
      <c r="A147" s="15" t="str">
        <f>TRIM(OccupancyStandardsTable[[#This Row],[Ventilation Standard]])&amp;TRIM(OccupancyStandardsTable[[#This Row],[Primary Space Type]])&amp;TRIM(OccupancyStandardsTable[[#This Row],[Secondary Space Type]])</f>
        <v>ASHRAE 62.1-2004Sports and EntertainmentGambling casinos</v>
      </c>
      <c r="B147" s="2" t="s">
        <v>637</v>
      </c>
      <c r="C147" t="s">
        <v>706</v>
      </c>
      <c r="D147" t="s">
        <v>716</v>
      </c>
      <c r="E147">
        <v>120</v>
      </c>
    </row>
    <row r="148" spans="1:6" ht="15" customHeight="1">
      <c r="A148" s="15" t="str">
        <f>TRIM(OccupancyStandardsTable[[#This Row],[Ventilation Standard]])&amp;TRIM(OccupancyStandardsTable[[#This Row],[Primary Space Type]])&amp;TRIM(OccupancyStandardsTable[[#This Row],[Secondary Space Type]])</f>
        <v>ASHRAE 62.1-2004Sports and EntertainmentGame arcades</v>
      </c>
      <c r="B148" s="2" t="s">
        <v>637</v>
      </c>
      <c r="C148" t="s">
        <v>706</v>
      </c>
      <c r="D148" t="s">
        <v>717</v>
      </c>
      <c r="E148">
        <v>20</v>
      </c>
    </row>
    <row r="149" spans="1:6" ht="15" customHeight="1">
      <c r="A149" s="15" t="str">
        <f>TRIM(OccupancyStandardsTable[[#This Row],[Ventilation Standard]])&amp;TRIM(OccupancyStandardsTable[[#This Row],[Primary Space Type]])&amp;TRIM(OccupancyStandardsTable[[#This Row],[Secondary Space Type]])</f>
        <v>ASHRAE 62.1-2004Sports and EntertainmentStages, studios</v>
      </c>
      <c r="B149" s="2" t="s">
        <v>637</v>
      </c>
      <c r="C149" t="s">
        <v>706</v>
      </c>
      <c r="D149" t="s">
        <v>718</v>
      </c>
      <c r="E149">
        <v>70</v>
      </c>
      <c r="F149" t="s">
        <v>719</v>
      </c>
    </row>
    <row r="150" spans="1:6" ht="15" customHeight="1">
      <c r="A150" s="15" t="str">
        <f>TRIM(OccupancyStandardsTable[[#This Row],[Ventilation Standard]])&amp;TRIM(OccupancyStandardsTable[[#This Row],[Primary Space Type]])&amp;TRIM(OccupancyStandardsTable[[#This Row],[Secondary Space Type]])</f>
        <v>ASHRAE 62.1-2004Hospitals, Nursing and Convalescent HomesPatient rooms</v>
      </c>
      <c r="B150" s="2" t="s">
        <v>637</v>
      </c>
      <c r="C150" t="s">
        <v>626</v>
      </c>
      <c r="D150" t="s">
        <v>720</v>
      </c>
      <c r="E150">
        <v>10</v>
      </c>
      <c r="F150" t="s">
        <v>726</v>
      </c>
    </row>
    <row r="151" spans="1:6" ht="15" customHeight="1">
      <c r="A151" s="15" t="str">
        <f>TRIM(OccupancyStandardsTable[[#This Row],[Ventilation Standard]])&amp;TRIM(OccupancyStandardsTable[[#This Row],[Primary Space Type]])&amp;TRIM(OccupancyStandardsTable[[#This Row],[Secondary Space Type]])</f>
        <v>ASHRAE 62.1-2004Hospitals, Nursing and Convalescent HomesMedical procedure</v>
      </c>
      <c r="B151" s="2" t="s">
        <v>637</v>
      </c>
      <c r="C151" t="s">
        <v>626</v>
      </c>
      <c r="D151" t="s">
        <v>721</v>
      </c>
      <c r="E151">
        <v>20</v>
      </c>
      <c r="F151" t="s">
        <v>726</v>
      </c>
    </row>
    <row r="152" spans="1:6" ht="15" customHeight="1">
      <c r="A152" s="15" t="str">
        <f>TRIM(OccupancyStandardsTable[[#This Row],[Ventilation Standard]])&amp;TRIM(OccupancyStandardsTable[[#This Row],[Primary Space Type]])&amp;TRIM(OccupancyStandardsTable[[#This Row],[Secondary Space Type]])</f>
        <v>ASHRAE 62.1-2004Hospitals, Nursing and Convalescent HomesOperating rooms</v>
      </c>
      <c r="B152" s="2" t="s">
        <v>637</v>
      </c>
      <c r="C152" t="s">
        <v>626</v>
      </c>
      <c r="D152" t="s">
        <v>722</v>
      </c>
      <c r="E152">
        <v>20</v>
      </c>
      <c r="F152" t="s">
        <v>726</v>
      </c>
    </row>
    <row r="153" spans="1:6" ht="15" customHeight="1">
      <c r="A153" s="15" t="str">
        <f>TRIM(OccupancyStandardsTable[[#This Row],[Ventilation Standard]])&amp;TRIM(OccupancyStandardsTable[[#This Row],[Primary Space Type]])&amp;TRIM(OccupancyStandardsTable[[#This Row],[Secondary Space Type]])</f>
        <v>ASHRAE 62.1-2004Hospitals, Nursing and Convalescent HomesRecovery and ICU</v>
      </c>
      <c r="B153" s="2" t="s">
        <v>637</v>
      </c>
      <c r="C153" t="s">
        <v>626</v>
      </c>
      <c r="D153" t="s">
        <v>723</v>
      </c>
      <c r="E153">
        <v>20</v>
      </c>
      <c r="F153" t="s">
        <v>726</v>
      </c>
    </row>
    <row r="154" spans="1:6" ht="15" customHeight="1">
      <c r="A154" s="15" t="str">
        <f>TRIM(OccupancyStandardsTable[[#This Row],[Ventilation Standard]])&amp;TRIM(OccupancyStandardsTable[[#This Row],[Primary Space Type]])&amp;TRIM(OccupancyStandardsTable[[#This Row],[Secondary Space Type]])</f>
        <v>ASHRAE 62.1-2004Hospitals, Nursing and Convalescent HomesAutopsy rooms</v>
      </c>
      <c r="B154" s="2" t="s">
        <v>637</v>
      </c>
      <c r="C154" t="s">
        <v>626</v>
      </c>
      <c r="D154" t="s">
        <v>724</v>
      </c>
      <c r="E154">
        <v>20</v>
      </c>
      <c r="F154" t="s">
        <v>727</v>
      </c>
    </row>
    <row r="155" spans="1:6" ht="15" customHeight="1">
      <c r="A155" s="15" t="str">
        <f>TRIM(OccupancyStandardsTable[[#This Row],[Ventilation Standard]])&amp;TRIM(OccupancyStandardsTable[[#This Row],[Primary Space Type]])&amp;TRIM(OccupancyStandardsTable[[#This Row],[Secondary Space Type]])</f>
        <v>ASHRAE 62.1-2004Hospitals, Nursing and Convalescent HomesPhysical therapy</v>
      </c>
      <c r="B155" s="2" t="s">
        <v>637</v>
      </c>
      <c r="C155" t="s">
        <v>626</v>
      </c>
      <c r="D155" t="s">
        <v>725</v>
      </c>
      <c r="E155">
        <v>20</v>
      </c>
    </row>
    <row r="156" spans="1:6">
      <c r="A156" s="15" t="str">
        <f>TRIM(OccupancyStandardsTable[[#This Row],[Ventilation Standard]])&amp;TRIM(OccupancyStandardsTable[[#This Row],[Primary Space Type]])&amp;TRIM(OccupancyStandardsTable[[#This Row],[Secondary Space Type]])</f>
        <v>ASHRAE 62.1-2007Correctional FacilitiesCell</v>
      </c>
      <c r="B156" s="2" t="s">
        <v>638</v>
      </c>
      <c r="C156" t="s">
        <v>642</v>
      </c>
      <c r="D156" t="s">
        <v>643</v>
      </c>
      <c r="E156">
        <v>25</v>
      </c>
    </row>
    <row r="157" spans="1:6">
      <c r="A157" s="15" t="str">
        <f>TRIM(OccupancyStandardsTable[[#This Row],[Ventilation Standard]])&amp;TRIM(OccupancyStandardsTable[[#This Row],[Primary Space Type]])&amp;TRIM(OccupancyStandardsTable[[#This Row],[Secondary Space Type]])</f>
        <v>ASHRAE 62.1-2007Correctional FacilitiesDay room</v>
      </c>
      <c r="B157" s="2" t="s">
        <v>638</v>
      </c>
      <c r="C157" t="s">
        <v>642</v>
      </c>
      <c r="D157" t="s">
        <v>644</v>
      </c>
      <c r="E157">
        <v>30</v>
      </c>
    </row>
    <row r="158" spans="1:6">
      <c r="A158" s="15" t="str">
        <f>TRIM(OccupancyStandardsTable[[#This Row],[Ventilation Standard]])&amp;TRIM(OccupancyStandardsTable[[#This Row],[Primary Space Type]])&amp;TRIM(OccupancyStandardsTable[[#This Row],[Secondary Space Type]])</f>
        <v>ASHRAE 62.1-2007Correctional FacilitiesGuard stations</v>
      </c>
      <c r="B158" s="2" t="s">
        <v>638</v>
      </c>
      <c r="C158" t="s">
        <v>642</v>
      </c>
      <c r="D158" t="s">
        <v>645</v>
      </c>
      <c r="E158">
        <v>15</v>
      </c>
    </row>
    <row r="159" spans="1:6">
      <c r="A159" s="15" t="str">
        <f>TRIM(OccupancyStandardsTable[[#This Row],[Ventilation Standard]])&amp;TRIM(OccupancyStandardsTable[[#This Row],[Primary Space Type]])&amp;TRIM(OccupancyStandardsTable[[#This Row],[Secondary Space Type]])</f>
        <v>ASHRAE 62.1-2007Correctional FacilitiesBooking/waiting</v>
      </c>
      <c r="B159" s="2" t="s">
        <v>638</v>
      </c>
      <c r="C159" t="s">
        <v>642</v>
      </c>
      <c r="D159" t="s">
        <v>646</v>
      </c>
      <c r="E159">
        <v>50</v>
      </c>
    </row>
    <row r="160" spans="1:6">
      <c r="A160" s="15" t="str">
        <f>TRIM(OccupancyStandardsTable[[#This Row],[Ventilation Standard]])&amp;TRIM(OccupancyStandardsTable[[#This Row],[Primary Space Type]])&amp;TRIM(OccupancyStandardsTable[[#This Row],[Secondary Space Type]])</f>
        <v>ASHRAE 62.1-2007Educational FacilitiesDaycare (through age 4)</v>
      </c>
      <c r="B160" s="2" t="s">
        <v>638</v>
      </c>
      <c r="C160" t="s">
        <v>647</v>
      </c>
      <c r="D160" t="s">
        <v>648</v>
      </c>
      <c r="E160">
        <v>25</v>
      </c>
    </row>
    <row r="161" spans="1:6">
      <c r="A161" s="15" t="str">
        <f>TRIM(OccupancyStandardsTable[[#This Row],[Ventilation Standard]])&amp;TRIM(OccupancyStandardsTable[[#This Row],[Primary Space Type]])&amp;TRIM(OccupancyStandardsTable[[#This Row],[Secondary Space Type]])</f>
        <v>ASHRAE 62.1-2007Educational FacilitiesClassrooms (ages 5-8)</v>
      </c>
      <c r="B161" s="2" t="s">
        <v>638</v>
      </c>
      <c r="C161" t="s">
        <v>647</v>
      </c>
      <c r="D161" t="s">
        <v>649</v>
      </c>
      <c r="E161">
        <v>25</v>
      </c>
    </row>
    <row r="162" spans="1:6">
      <c r="A162" s="15" t="str">
        <f>TRIM(OccupancyStandardsTable[[#This Row],[Ventilation Standard]])&amp;TRIM(OccupancyStandardsTable[[#This Row],[Primary Space Type]])&amp;TRIM(OccupancyStandardsTable[[#This Row],[Secondary Space Type]])</f>
        <v>ASHRAE 62.1-2007Educational FacilitiesClassrooms (age 9 plus)</v>
      </c>
      <c r="B162" s="2" t="s">
        <v>638</v>
      </c>
      <c r="C162" t="s">
        <v>647</v>
      </c>
      <c r="D162" t="s">
        <v>650</v>
      </c>
      <c r="E162">
        <v>35</v>
      </c>
    </row>
    <row r="163" spans="1:6">
      <c r="A163" s="15" t="str">
        <f>TRIM(OccupancyStandardsTable[[#This Row],[Ventilation Standard]])&amp;TRIM(OccupancyStandardsTable[[#This Row],[Primary Space Type]])&amp;TRIM(OccupancyStandardsTable[[#This Row],[Secondary Space Type]])</f>
        <v>ASHRAE 62.1-2007Educational FacilitiesLecture classroom</v>
      </c>
      <c r="B163" s="2" t="s">
        <v>638</v>
      </c>
      <c r="C163" t="s">
        <v>647</v>
      </c>
      <c r="D163" t="s">
        <v>651</v>
      </c>
      <c r="E163">
        <v>65</v>
      </c>
    </row>
    <row r="164" spans="1:6">
      <c r="A164" s="15" t="str">
        <f>TRIM(OccupancyStandardsTable[[#This Row],[Ventilation Standard]])&amp;TRIM(OccupancyStandardsTable[[#This Row],[Primary Space Type]])&amp;TRIM(OccupancyStandardsTable[[#This Row],[Secondary Space Type]])</f>
        <v>ASHRAE 62.1-2007Educational FacilitiesLecture hall (fixed seats)</v>
      </c>
      <c r="B164" s="2" t="s">
        <v>638</v>
      </c>
      <c r="C164" t="s">
        <v>647</v>
      </c>
      <c r="D164" t="s">
        <v>652</v>
      </c>
      <c r="E164">
        <v>150</v>
      </c>
    </row>
    <row r="165" spans="1:6">
      <c r="A165" s="15" t="str">
        <f>TRIM(OccupancyStandardsTable[[#This Row],[Ventilation Standard]])&amp;TRIM(OccupancyStandardsTable[[#This Row],[Primary Space Type]])&amp;TRIM(OccupancyStandardsTable[[#This Row],[Secondary Space Type]])</f>
        <v>ASHRAE 62.1-2007Educational FacilitiesArt classroom</v>
      </c>
      <c r="B165" s="2" t="s">
        <v>638</v>
      </c>
      <c r="C165" t="s">
        <v>647</v>
      </c>
      <c r="D165" t="s">
        <v>653</v>
      </c>
      <c r="E165">
        <v>20</v>
      </c>
    </row>
    <row r="166" spans="1:6">
      <c r="A166" s="15" t="str">
        <f>TRIM(OccupancyStandardsTable[[#This Row],[Ventilation Standard]])&amp;TRIM(OccupancyStandardsTable[[#This Row],[Primary Space Type]])&amp;TRIM(OccupancyStandardsTable[[#This Row],[Secondary Space Type]])</f>
        <v>ASHRAE 62.1-2007Educational FacilitiesScience laboratories</v>
      </c>
      <c r="B166" s="2" t="s">
        <v>638</v>
      </c>
      <c r="C166" t="s">
        <v>647</v>
      </c>
      <c r="D166" t="s">
        <v>654</v>
      </c>
      <c r="E166">
        <v>25</v>
      </c>
      <c r="F166" t="s">
        <v>655</v>
      </c>
    </row>
    <row r="167" spans="1:6">
      <c r="A167" s="15" t="str">
        <f>TRIM(OccupancyStandardsTable[[#This Row],[Ventilation Standard]])&amp;TRIM(OccupancyStandardsTable[[#This Row],[Primary Space Type]])&amp;TRIM(OccupancyStandardsTable[[#This Row],[Secondary Space Type]])</f>
        <v>ASHRAE 62.1-2007Educational FacilitiesWood/metal shop</v>
      </c>
      <c r="B167" s="2" t="s">
        <v>638</v>
      </c>
      <c r="C167" t="s">
        <v>647</v>
      </c>
      <c r="D167" t="s">
        <v>656</v>
      </c>
      <c r="E167">
        <v>20</v>
      </c>
    </row>
    <row r="168" spans="1:6">
      <c r="A168" s="15" t="str">
        <f>TRIM(OccupancyStandardsTable[[#This Row],[Ventilation Standard]])&amp;TRIM(OccupancyStandardsTable[[#This Row],[Primary Space Type]])&amp;TRIM(OccupancyStandardsTable[[#This Row],[Secondary Space Type]])</f>
        <v>ASHRAE 62.1-2007Educational FacilitiesComputer lab</v>
      </c>
      <c r="B168" s="2" t="s">
        <v>638</v>
      </c>
      <c r="C168" t="s">
        <v>647</v>
      </c>
      <c r="D168" t="s">
        <v>657</v>
      </c>
      <c r="E168">
        <v>25</v>
      </c>
    </row>
    <row r="169" spans="1:6">
      <c r="A169" s="15" t="str">
        <f>TRIM(OccupancyStandardsTable[[#This Row],[Ventilation Standard]])&amp;TRIM(OccupancyStandardsTable[[#This Row],[Primary Space Type]])&amp;TRIM(OccupancyStandardsTable[[#This Row],[Secondary Space Type]])</f>
        <v>ASHRAE 62.1-2007Educational FacilitiesMedia center</v>
      </c>
      <c r="B169" s="2" t="s">
        <v>638</v>
      </c>
      <c r="C169" t="s">
        <v>647</v>
      </c>
      <c r="D169" t="s">
        <v>658</v>
      </c>
      <c r="E169">
        <v>25</v>
      </c>
      <c r="F169" t="s">
        <v>659</v>
      </c>
    </row>
    <row r="170" spans="1:6">
      <c r="A170" s="15" t="str">
        <f>TRIM(OccupancyStandardsTable[[#This Row],[Ventilation Standard]])&amp;TRIM(OccupancyStandardsTable[[#This Row],[Primary Space Type]])&amp;TRIM(OccupancyStandardsTable[[#This Row],[Secondary Space Type]])</f>
        <v>ASHRAE 62.1-2007Educational FacilitiesMusic/theater/dance</v>
      </c>
      <c r="B170" s="2" t="s">
        <v>638</v>
      </c>
      <c r="C170" t="s">
        <v>647</v>
      </c>
      <c r="D170" t="s">
        <v>660</v>
      </c>
      <c r="E170">
        <v>35</v>
      </c>
    </row>
    <row r="171" spans="1:6">
      <c r="A171" s="15" t="str">
        <f>TRIM(OccupancyStandardsTable[[#This Row],[Ventilation Standard]])&amp;TRIM(OccupancyStandardsTable[[#This Row],[Primary Space Type]])&amp;TRIM(OccupancyStandardsTable[[#This Row],[Secondary Space Type]])</f>
        <v>ASHRAE 62.1-2007Educational FacilitiesMultiuse assembly</v>
      </c>
      <c r="B171" s="2" t="s">
        <v>638</v>
      </c>
      <c r="C171" t="s">
        <v>647</v>
      </c>
      <c r="D171" t="s">
        <v>661</v>
      </c>
      <c r="E171">
        <v>100</v>
      </c>
    </row>
    <row r="172" spans="1:6">
      <c r="A172" s="15" t="str">
        <f>TRIM(OccupancyStandardsTable[[#This Row],[Ventilation Standard]])&amp;TRIM(OccupancyStandardsTable[[#This Row],[Primary Space Type]])&amp;TRIM(OccupancyStandardsTable[[#This Row],[Secondary Space Type]])</f>
        <v>ASHRAE 62.1-2007Food and Beverage ServiceRestaurant dining rooms</v>
      </c>
      <c r="B172" s="2" t="s">
        <v>638</v>
      </c>
      <c r="C172" t="s">
        <v>662</v>
      </c>
      <c r="D172" t="s">
        <v>663</v>
      </c>
      <c r="E172">
        <v>70</v>
      </c>
    </row>
    <row r="173" spans="1:6">
      <c r="A173" s="15" t="str">
        <f>TRIM(OccupancyStandardsTable[[#This Row],[Ventilation Standard]])&amp;TRIM(OccupancyStandardsTable[[#This Row],[Primary Space Type]])&amp;TRIM(OccupancyStandardsTable[[#This Row],[Secondary Space Type]])</f>
        <v>ASHRAE 62.1-2007Food and Beverage ServiceCafeteria/fast food dining</v>
      </c>
      <c r="B173" s="2" t="s">
        <v>638</v>
      </c>
      <c r="C173" t="s">
        <v>662</v>
      </c>
      <c r="D173" t="s">
        <v>664</v>
      </c>
      <c r="E173">
        <v>100</v>
      </c>
    </row>
    <row r="174" spans="1:6">
      <c r="A174" s="15" t="str">
        <f>TRIM(OccupancyStandardsTable[[#This Row],[Ventilation Standard]])&amp;TRIM(OccupancyStandardsTable[[#This Row],[Primary Space Type]])&amp;TRIM(OccupancyStandardsTable[[#This Row],[Secondary Space Type]])</f>
        <v>ASHRAE 62.1-2007Food and Beverage ServiceBars, cocktail lounges</v>
      </c>
      <c r="B174" s="2" t="s">
        <v>638</v>
      </c>
      <c r="C174" t="s">
        <v>662</v>
      </c>
      <c r="D174" t="s">
        <v>665</v>
      </c>
      <c r="E174">
        <v>100</v>
      </c>
    </row>
    <row r="175" spans="1:6">
      <c r="A175" s="15" t="str">
        <f>TRIM(OccupancyStandardsTable[[#This Row],[Ventilation Standard]])&amp;TRIM(OccupancyStandardsTable[[#This Row],[Primary Space Type]])&amp;TRIM(OccupancyStandardsTable[[#This Row],[Secondary Space Type]])</f>
        <v>ASHRAE 62.1-2007GeneralConference/meeting</v>
      </c>
      <c r="B175" s="2" t="s">
        <v>638</v>
      </c>
      <c r="C175" t="s">
        <v>667</v>
      </c>
      <c r="D175" t="s">
        <v>668</v>
      </c>
      <c r="E175">
        <v>50</v>
      </c>
    </row>
    <row r="176" spans="1:6">
      <c r="A176" s="15" t="str">
        <f>TRIM(OccupancyStandardsTable[[#This Row],[Ventilation Standard]])&amp;TRIM(OccupancyStandardsTable[[#This Row],[Primary Space Type]])&amp;TRIM(OccupancyStandardsTable[[#This Row],[Secondary Space Type]])</f>
        <v>ASHRAE 62.1-2007GeneralCorridors</v>
      </c>
      <c r="B176" s="2" t="s">
        <v>638</v>
      </c>
      <c r="C176" t="s">
        <v>667</v>
      </c>
      <c r="D176" t="s">
        <v>669</v>
      </c>
      <c r="E176">
        <v>0</v>
      </c>
    </row>
    <row r="177" spans="1:6">
      <c r="A177" s="15" t="str">
        <f>TRIM(OccupancyStandardsTable[[#This Row],[Ventilation Standard]])&amp;TRIM(OccupancyStandardsTable[[#This Row],[Primary Space Type]])&amp;TRIM(OccupancyStandardsTable[[#This Row],[Secondary Space Type]])</f>
        <v>ASHRAE 62.1-2007GeneralStorage rooms</v>
      </c>
      <c r="B177" s="2" t="s">
        <v>638</v>
      </c>
      <c r="C177" t="s">
        <v>667</v>
      </c>
      <c r="D177" t="s">
        <v>670</v>
      </c>
      <c r="E177">
        <v>0</v>
      </c>
      <c r="F177" t="s">
        <v>671</v>
      </c>
    </row>
    <row r="178" spans="1:6">
      <c r="A178" s="15" t="str">
        <f>TRIM(OccupancyStandardsTable[[#This Row],[Ventilation Standard]])&amp;TRIM(OccupancyStandardsTable[[#This Row],[Primary Space Type]])&amp;TRIM(OccupancyStandardsTable[[#This Row],[Secondary Space Type]])</f>
        <v>ASHRAE 62.1-2007Hotels, Motels, Resorts, DormitoriesBedroom/living Room</v>
      </c>
      <c r="B178" s="2" t="s">
        <v>638</v>
      </c>
      <c r="C178" t="s">
        <v>672</v>
      </c>
      <c r="D178" t="s">
        <v>673</v>
      </c>
      <c r="E178">
        <v>10</v>
      </c>
    </row>
    <row r="179" spans="1:6">
      <c r="A179" s="15" t="str">
        <f>TRIM(OccupancyStandardsTable[[#This Row],[Ventilation Standard]])&amp;TRIM(OccupancyStandardsTable[[#This Row],[Primary Space Type]])&amp;TRIM(OccupancyStandardsTable[[#This Row],[Secondary Space Type]])</f>
        <v>ASHRAE 62.1-2007Hotels, Motels, Resorts, DormitoriesBarracks sleeping areas</v>
      </c>
      <c r="B179" s="2" t="s">
        <v>638</v>
      </c>
      <c r="C179" t="s">
        <v>672</v>
      </c>
      <c r="D179" t="s">
        <v>674</v>
      </c>
      <c r="E179">
        <v>20</v>
      </c>
    </row>
    <row r="180" spans="1:6">
      <c r="A180" s="15" t="str">
        <f>TRIM(OccupancyStandardsTable[[#This Row],[Ventilation Standard]])&amp;TRIM(OccupancyStandardsTable[[#This Row],[Primary Space Type]])&amp;TRIM(OccupancyStandardsTable[[#This Row],[Secondary Space Type]])</f>
        <v>ASHRAE 62.1-2007Hotels, Motels, Resorts, DormitoriesLobbies/prefunction</v>
      </c>
      <c r="B180" s="2" t="s">
        <v>638</v>
      </c>
      <c r="C180" t="s">
        <v>672</v>
      </c>
      <c r="D180" t="s">
        <v>675</v>
      </c>
      <c r="E180">
        <v>30</v>
      </c>
    </row>
    <row r="181" spans="1:6">
      <c r="A181" s="15" t="str">
        <f>TRIM(OccupancyStandardsTable[[#This Row],[Ventilation Standard]])&amp;TRIM(OccupancyStandardsTable[[#This Row],[Primary Space Type]])&amp;TRIM(OccupancyStandardsTable[[#This Row],[Secondary Space Type]])</f>
        <v>ASHRAE 62.1-2007Hotels, Motels, Resorts, DormitoriesMultipurpose assembly</v>
      </c>
      <c r="B181" s="2" t="s">
        <v>638</v>
      </c>
      <c r="C181" t="s">
        <v>672</v>
      </c>
      <c r="D181" t="s">
        <v>676</v>
      </c>
      <c r="E181">
        <v>120</v>
      </c>
    </row>
    <row r="182" spans="1:6">
      <c r="A182" s="15" t="str">
        <f>TRIM(OccupancyStandardsTable[[#This Row],[Ventilation Standard]])&amp;TRIM(OccupancyStandardsTable[[#This Row],[Primary Space Type]])&amp;TRIM(OccupancyStandardsTable[[#This Row],[Secondary Space Type]])</f>
        <v>ASHRAE 62.1-2007Office BuildingsOffice space</v>
      </c>
      <c r="B182" s="2" t="s">
        <v>638</v>
      </c>
      <c r="C182" t="s">
        <v>677</v>
      </c>
      <c r="D182" t="s">
        <v>678</v>
      </c>
      <c r="E182">
        <v>5</v>
      </c>
    </row>
    <row r="183" spans="1:6">
      <c r="A183" s="15" t="str">
        <f>TRIM(OccupancyStandardsTable[[#This Row],[Ventilation Standard]])&amp;TRIM(OccupancyStandardsTable[[#This Row],[Primary Space Type]])&amp;TRIM(OccupancyStandardsTable[[#This Row],[Secondary Space Type]])</f>
        <v>ASHRAE 62.1-2007Office BuildingsReception areas</v>
      </c>
      <c r="B183" s="2" t="s">
        <v>638</v>
      </c>
      <c r="C183" t="s">
        <v>677</v>
      </c>
      <c r="D183" t="s">
        <v>679</v>
      </c>
      <c r="E183">
        <v>30</v>
      </c>
    </row>
    <row r="184" spans="1:6">
      <c r="A184" s="15" t="str">
        <f>TRIM(OccupancyStandardsTable[[#This Row],[Ventilation Standard]])&amp;TRIM(OccupancyStandardsTable[[#This Row],[Primary Space Type]])&amp;TRIM(OccupancyStandardsTable[[#This Row],[Secondary Space Type]])</f>
        <v>ASHRAE 62.1-2007Office BuildingsTelephone/data entry</v>
      </c>
      <c r="B184" s="2" t="s">
        <v>638</v>
      </c>
      <c r="C184" t="s">
        <v>677</v>
      </c>
      <c r="D184" t="s">
        <v>680</v>
      </c>
      <c r="E184">
        <v>60</v>
      </c>
    </row>
    <row r="185" spans="1:6">
      <c r="A185" s="15" t="str">
        <f>TRIM(OccupancyStandardsTable[[#This Row],[Ventilation Standard]])&amp;TRIM(OccupancyStandardsTable[[#This Row],[Primary Space Type]])&amp;TRIM(OccupancyStandardsTable[[#This Row],[Secondary Space Type]])</f>
        <v>ASHRAE 62.1-2007Office BuildingsMain entry lobbies</v>
      </c>
      <c r="B185" s="2" t="s">
        <v>638</v>
      </c>
      <c r="C185" t="s">
        <v>677</v>
      </c>
      <c r="D185" t="s">
        <v>681</v>
      </c>
      <c r="E185">
        <v>10</v>
      </c>
    </row>
    <row r="186" spans="1:6">
      <c r="A186" s="15" t="str">
        <f>TRIM(OccupancyStandardsTable[[#This Row],[Ventilation Standard]])&amp;TRIM(OccupancyStandardsTable[[#This Row],[Primary Space Type]])&amp;TRIM(OccupancyStandardsTable[[#This Row],[Secondary Space Type]])</f>
        <v>ASHRAE 62.1-2007Miscellaneous SpacesBank vaults/safe deposit</v>
      </c>
      <c r="B186" s="2" t="s">
        <v>638</v>
      </c>
      <c r="C186" t="s">
        <v>682</v>
      </c>
      <c r="D186" t="s">
        <v>683</v>
      </c>
      <c r="E186">
        <v>5</v>
      </c>
    </row>
    <row r="187" spans="1:6">
      <c r="A187" s="15" t="str">
        <f>TRIM(OccupancyStandardsTable[[#This Row],[Ventilation Standard]])&amp;TRIM(OccupancyStandardsTable[[#This Row],[Primary Space Type]])&amp;TRIM(OccupancyStandardsTable[[#This Row],[Secondary Space Type]])</f>
        <v>ASHRAE 62.1-2007Miscellaneous SpacesComputer (not printing)</v>
      </c>
      <c r="B187" s="2" t="s">
        <v>638</v>
      </c>
      <c r="C187" t="s">
        <v>682</v>
      </c>
      <c r="D187" t="s">
        <v>684</v>
      </c>
      <c r="E187">
        <v>4</v>
      </c>
    </row>
    <row r="188" spans="1:6">
      <c r="A188" s="15" t="str">
        <f>TRIM(OccupancyStandardsTable[[#This Row],[Ventilation Standard]])&amp;TRIM(OccupancyStandardsTable[[#This Row],[Primary Space Type]])&amp;TRIM(OccupancyStandardsTable[[#This Row],[Secondary Space Type]])</f>
        <v>ASHRAE 62.1-2007Miscellaneous SpacesPharmacy (prep. area)</v>
      </c>
      <c r="B188" s="2" t="s">
        <v>638</v>
      </c>
      <c r="C188" t="s">
        <v>682</v>
      </c>
      <c r="D188" t="s">
        <v>685</v>
      </c>
      <c r="E188">
        <v>10</v>
      </c>
    </row>
    <row r="189" spans="1:6">
      <c r="A189" s="15" t="str">
        <f>TRIM(OccupancyStandardsTable[[#This Row],[Ventilation Standard]])&amp;TRIM(OccupancyStandardsTable[[#This Row],[Primary Space Type]])&amp;TRIM(OccupancyStandardsTable[[#This Row],[Secondary Space Type]])</f>
        <v>ASHRAE 62.1-2007Miscellaneous SpacesPhoto studios</v>
      </c>
      <c r="B189" s="2" t="s">
        <v>638</v>
      </c>
      <c r="C189" t="s">
        <v>682</v>
      </c>
      <c r="D189" t="s">
        <v>686</v>
      </c>
      <c r="E189">
        <v>10</v>
      </c>
    </row>
    <row r="190" spans="1:6">
      <c r="A190" s="15" t="str">
        <f>TRIM(OccupancyStandardsTable[[#This Row],[Ventilation Standard]])&amp;TRIM(OccupancyStandardsTable[[#This Row],[Primary Space Type]])&amp;TRIM(OccupancyStandardsTable[[#This Row],[Secondary Space Type]])</f>
        <v>ASHRAE 62.1-2007Miscellaneous SpacesShipping/receiving</v>
      </c>
      <c r="B190" s="2" t="s">
        <v>638</v>
      </c>
      <c r="C190" t="s">
        <v>682</v>
      </c>
      <c r="D190" t="s">
        <v>687</v>
      </c>
      <c r="E190">
        <v>0</v>
      </c>
      <c r="F190" t="s">
        <v>671</v>
      </c>
    </row>
    <row r="191" spans="1:6">
      <c r="A191" s="15" t="str">
        <f>TRIM(OccupancyStandardsTable[[#This Row],[Ventilation Standard]])&amp;TRIM(OccupancyStandardsTable[[#This Row],[Primary Space Type]])&amp;TRIM(OccupancyStandardsTable[[#This Row],[Secondary Space Type]])</f>
        <v>ASHRAE 62.1-2007Miscellaneous SpacesTransportation waiting</v>
      </c>
      <c r="B191" s="2" t="s">
        <v>638</v>
      </c>
      <c r="C191" t="s">
        <v>682</v>
      </c>
      <c r="D191" t="s">
        <v>688</v>
      </c>
      <c r="E191">
        <v>100</v>
      </c>
    </row>
    <row r="192" spans="1:6">
      <c r="A192" s="15" t="str">
        <f>TRIM(OccupancyStandardsTable[[#This Row],[Ventilation Standard]])&amp;TRIM(OccupancyStandardsTable[[#This Row],[Primary Space Type]])&amp;TRIM(OccupancyStandardsTable[[#This Row],[Secondary Space Type]])</f>
        <v>ASHRAE 62.1-2007Miscellaneous SpacesWarehouses</v>
      </c>
      <c r="B192" s="2" t="s">
        <v>638</v>
      </c>
      <c r="C192" t="s">
        <v>682</v>
      </c>
      <c r="D192" t="s">
        <v>689</v>
      </c>
      <c r="E192">
        <v>0</v>
      </c>
      <c r="F192" t="s">
        <v>671</v>
      </c>
    </row>
    <row r="193" spans="1:5" ht="13.5" customHeight="1">
      <c r="A193" s="15" t="str">
        <f>TRIM(OccupancyStandardsTable[[#This Row],[Ventilation Standard]])&amp;TRIM(OccupancyStandardsTable[[#This Row],[Primary Space Type]])&amp;TRIM(OccupancyStandardsTable[[#This Row],[Secondary Space Type]])</f>
        <v>ASHRAE 62.1-2007Public Assembly SpacesAuditorium seating area</v>
      </c>
      <c r="B193" s="2" t="s">
        <v>638</v>
      </c>
      <c r="C193" t="s">
        <v>690</v>
      </c>
      <c r="D193" t="s">
        <v>691</v>
      </c>
      <c r="E193">
        <v>150</v>
      </c>
    </row>
    <row r="194" spans="1:5" ht="13.5" customHeight="1">
      <c r="A194" s="15" t="str">
        <f>TRIM(OccupancyStandardsTable[[#This Row],[Ventilation Standard]])&amp;TRIM(OccupancyStandardsTable[[#This Row],[Primary Space Type]])&amp;TRIM(OccupancyStandardsTable[[#This Row],[Secondary Space Type]])</f>
        <v>ASHRAE 62.1-2007Public Assembly SpacesPlaces of religious worship</v>
      </c>
      <c r="B194" s="2" t="s">
        <v>638</v>
      </c>
      <c r="C194" t="s">
        <v>690</v>
      </c>
      <c r="D194" t="s">
        <v>692</v>
      </c>
      <c r="E194">
        <v>120</v>
      </c>
    </row>
    <row r="195" spans="1:5" ht="13.5" customHeight="1">
      <c r="A195" s="15" t="str">
        <f>TRIM(OccupancyStandardsTable[[#This Row],[Ventilation Standard]])&amp;TRIM(OccupancyStandardsTable[[#This Row],[Primary Space Type]])&amp;TRIM(OccupancyStandardsTable[[#This Row],[Secondary Space Type]])</f>
        <v>ASHRAE 62.1-2007Public Assembly SpacesCourtrooms</v>
      </c>
      <c r="B195" s="2" t="s">
        <v>638</v>
      </c>
      <c r="C195" t="s">
        <v>690</v>
      </c>
      <c r="D195" t="s">
        <v>693</v>
      </c>
      <c r="E195">
        <v>70</v>
      </c>
    </row>
    <row r="196" spans="1:5" ht="13.5" customHeight="1">
      <c r="A196" s="15" t="str">
        <f>TRIM(OccupancyStandardsTable[[#This Row],[Ventilation Standard]])&amp;TRIM(OccupancyStandardsTable[[#This Row],[Primary Space Type]])&amp;TRIM(OccupancyStandardsTable[[#This Row],[Secondary Space Type]])</f>
        <v>ASHRAE 62.1-2007Public Assembly SpacesLegislative chambers</v>
      </c>
      <c r="B196" s="2" t="s">
        <v>638</v>
      </c>
      <c r="C196" t="s">
        <v>690</v>
      </c>
      <c r="D196" t="s">
        <v>694</v>
      </c>
      <c r="E196">
        <v>50</v>
      </c>
    </row>
    <row r="197" spans="1:5" ht="13.5" customHeight="1">
      <c r="A197" s="15" t="str">
        <f>TRIM(OccupancyStandardsTable[[#This Row],[Ventilation Standard]])&amp;TRIM(OccupancyStandardsTable[[#This Row],[Primary Space Type]])&amp;TRIM(OccupancyStandardsTable[[#This Row],[Secondary Space Type]])</f>
        <v>ASHRAE 62.1-2007Public Assembly SpacesLibraries</v>
      </c>
      <c r="B197" s="2" t="s">
        <v>638</v>
      </c>
      <c r="C197" t="s">
        <v>690</v>
      </c>
      <c r="D197" t="s">
        <v>695</v>
      </c>
      <c r="E197">
        <v>10</v>
      </c>
    </row>
    <row r="198" spans="1:5" ht="13.5" customHeight="1">
      <c r="A198" s="15" t="str">
        <f>TRIM(OccupancyStandardsTable[[#This Row],[Ventilation Standard]])&amp;TRIM(OccupancyStandardsTable[[#This Row],[Primary Space Type]])&amp;TRIM(OccupancyStandardsTable[[#This Row],[Secondary Space Type]])</f>
        <v>ASHRAE 62.1-2007Public Assembly SpacesLobbies</v>
      </c>
      <c r="B198" s="2" t="s">
        <v>638</v>
      </c>
      <c r="C198" t="s">
        <v>690</v>
      </c>
      <c r="D198" t="s">
        <v>696</v>
      </c>
      <c r="E198">
        <v>150</v>
      </c>
    </row>
    <row r="199" spans="1:5" ht="13.5" customHeight="1">
      <c r="A199" s="15" t="str">
        <f>TRIM(OccupancyStandardsTable[[#This Row],[Ventilation Standard]])&amp;TRIM(OccupancyStandardsTable[[#This Row],[Primary Space Type]])&amp;TRIM(OccupancyStandardsTable[[#This Row],[Secondary Space Type]])</f>
        <v>ASHRAE 62.1-2007Public Assembly SpacesMuseums (children’s)</v>
      </c>
      <c r="B199" s="2" t="s">
        <v>638</v>
      </c>
      <c r="C199" t="s">
        <v>690</v>
      </c>
      <c r="D199" t="s">
        <v>697</v>
      </c>
      <c r="E199">
        <v>40</v>
      </c>
    </row>
    <row r="200" spans="1:5" ht="13.5" customHeight="1">
      <c r="A200" s="15" t="str">
        <f>TRIM(OccupancyStandardsTable[[#This Row],[Ventilation Standard]])&amp;TRIM(OccupancyStandardsTable[[#This Row],[Primary Space Type]])&amp;TRIM(OccupancyStandardsTable[[#This Row],[Secondary Space Type]])</f>
        <v>ASHRAE 62.1-2007Public Assembly SpacesMuseums/galleries</v>
      </c>
      <c r="B200" s="2" t="s">
        <v>638</v>
      </c>
      <c r="C200" t="s">
        <v>690</v>
      </c>
      <c r="D200" t="s">
        <v>698</v>
      </c>
      <c r="E200">
        <v>40</v>
      </c>
    </row>
    <row r="201" spans="1:5" ht="13.5" customHeight="1">
      <c r="A201" s="15" t="str">
        <f>TRIM(OccupancyStandardsTable[[#This Row],[Ventilation Standard]])&amp;TRIM(OccupancyStandardsTable[[#This Row],[Primary Space Type]])&amp;TRIM(OccupancyStandardsTable[[#This Row],[Secondary Space Type]])</f>
        <v>ASHRAE 62.1-2007RetailGeneral Sales</v>
      </c>
      <c r="B201" s="2" t="s">
        <v>638</v>
      </c>
      <c r="C201" t="s">
        <v>699</v>
      </c>
      <c r="D201" t="s">
        <v>765</v>
      </c>
      <c r="E201">
        <v>15</v>
      </c>
    </row>
    <row r="202" spans="1:5" ht="13.5" customHeight="1">
      <c r="A202" s="15" t="str">
        <f>TRIM(OccupancyStandardsTable[[#This Row],[Ventilation Standard]])&amp;TRIM(OccupancyStandardsTable[[#This Row],[Primary Space Type]])&amp;TRIM(OccupancyStandardsTable[[#This Row],[Secondary Space Type]])</f>
        <v>ASHRAE 62.1-2007RetailMall common areas</v>
      </c>
      <c r="B202" s="2" t="s">
        <v>638</v>
      </c>
      <c r="C202" t="s">
        <v>699</v>
      </c>
      <c r="D202" t="s">
        <v>700</v>
      </c>
      <c r="E202">
        <v>40</v>
      </c>
    </row>
    <row r="203" spans="1:5" ht="13.5" customHeight="1">
      <c r="A203" s="15" t="str">
        <f>TRIM(OccupancyStandardsTable[[#This Row],[Ventilation Standard]])&amp;TRIM(OccupancyStandardsTable[[#This Row],[Primary Space Type]])&amp;TRIM(OccupancyStandardsTable[[#This Row],[Secondary Space Type]])</f>
        <v>ASHRAE 62.1-2007RetailBarber shop</v>
      </c>
      <c r="B203" s="2" t="s">
        <v>638</v>
      </c>
      <c r="C203" t="s">
        <v>699</v>
      </c>
      <c r="D203" t="s">
        <v>701</v>
      </c>
      <c r="E203">
        <v>25</v>
      </c>
    </row>
    <row r="204" spans="1:5" ht="13.5" customHeight="1">
      <c r="A204" s="15" t="str">
        <f>TRIM(OccupancyStandardsTable[[#This Row],[Ventilation Standard]])&amp;TRIM(OccupancyStandardsTable[[#This Row],[Primary Space Type]])&amp;TRIM(OccupancyStandardsTable[[#This Row],[Secondary Space Type]])</f>
        <v>ASHRAE 62.1-2007RetailBeauty and nail salons</v>
      </c>
      <c r="B204" s="2" t="s">
        <v>638</v>
      </c>
      <c r="C204" t="s">
        <v>699</v>
      </c>
      <c r="D204" t="s">
        <v>702</v>
      </c>
      <c r="E204">
        <v>25</v>
      </c>
    </row>
    <row r="205" spans="1:5" ht="13.5" customHeight="1">
      <c r="A205" s="15" t="str">
        <f>TRIM(OccupancyStandardsTable[[#This Row],[Ventilation Standard]])&amp;TRIM(OccupancyStandardsTable[[#This Row],[Primary Space Type]])&amp;TRIM(OccupancyStandardsTable[[#This Row],[Secondary Space Type]])</f>
        <v>ASHRAE 62.1-2007RetailPet shops (animal areas)</v>
      </c>
      <c r="B205" s="2" t="s">
        <v>638</v>
      </c>
      <c r="C205" t="s">
        <v>699</v>
      </c>
      <c r="D205" t="s">
        <v>703</v>
      </c>
      <c r="E205">
        <v>10</v>
      </c>
    </row>
    <row r="206" spans="1:5" ht="13.5" customHeight="1">
      <c r="A206" s="15" t="str">
        <f>TRIM(OccupancyStandardsTable[[#This Row],[Ventilation Standard]])&amp;TRIM(OccupancyStandardsTable[[#This Row],[Primary Space Type]])&amp;TRIM(OccupancyStandardsTable[[#This Row],[Secondary Space Type]])</f>
        <v>ASHRAE 62.1-2007RetailSupermarket</v>
      </c>
      <c r="B206" s="2" t="s">
        <v>638</v>
      </c>
      <c r="C206" t="s">
        <v>699</v>
      </c>
      <c r="D206" t="s">
        <v>704</v>
      </c>
      <c r="E206">
        <v>8</v>
      </c>
    </row>
    <row r="207" spans="1:5" ht="13.5" customHeight="1">
      <c r="A207" s="15" t="str">
        <f>TRIM(OccupancyStandardsTable[[#This Row],[Ventilation Standard]])&amp;TRIM(OccupancyStandardsTable[[#This Row],[Primary Space Type]])&amp;TRIM(OccupancyStandardsTable[[#This Row],[Secondary Space Type]])</f>
        <v>ASHRAE 62.1-2007RetailCoinoperated laundries</v>
      </c>
      <c r="B207" s="2" t="s">
        <v>638</v>
      </c>
      <c r="C207" t="s">
        <v>699</v>
      </c>
      <c r="D207" t="s">
        <v>705</v>
      </c>
      <c r="E207">
        <v>20</v>
      </c>
    </row>
    <row r="208" spans="1:5" ht="13.5" customHeight="1">
      <c r="A208" s="15" t="str">
        <f>TRIM(OccupancyStandardsTable[[#This Row],[Ventilation Standard]])&amp;TRIM(OccupancyStandardsTable[[#This Row],[Primary Space Type]])&amp;TRIM(OccupancyStandardsTable[[#This Row],[Secondary Space Type]])</f>
        <v>ASHRAE 62.1-2007Sports and EntertainmentSports arena (play area)</v>
      </c>
      <c r="B208" s="2" t="s">
        <v>638</v>
      </c>
      <c r="C208" t="s">
        <v>706</v>
      </c>
      <c r="D208" t="s">
        <v>707</v>
      </c>
      <c r="E208">
        <v>0</v>
      </c>
    </row>
    <row r="209" spans="1:6" ht="13.5" customHeight="1">
      <c r="A209" s="15" t="str">
        <f>TRIM(OccupancyStandardsTable[[#This Row],[Ventilation Standard]])&amp;TRIM(OccupancyStandardsTable[[#This Row],[Primary Space Type]])&amp;TRIM(OccupancyStandardsTable[[#This Row],[Secondary Space Type]])</f>
        <v>ASHRAE 62.1-2007Sports and EntertainmentGym, stadium (play area)</v>
      </c>
      <c r="B209" s="2" t="s">
        <v>638</v>
      </c>
      <c r="C209" t="s">
        <v>706</v>
      </c>
      <c r="D209" t="s">
        <v>708</v>
      </c>
      <c r="E209">
        <v>30</v>
      </c>
    </row>
    <row r="210" spans="1:6" ht="13.5" customHeight="1">
      <c r="A210" s="15" t="str">
        <f>TRIM(OccupancyStandardsTable[[#This Row],[Ventilation Standard]])&amp;TRIM(OccupancyStandardsTable[[#This Row],[Primary Space Type]])&amp;TRIM(OccupancyStandardsTable[[#This Row],[Secondary Space Type]])</f>
        <v>ASHRAE 62.1-2007Sports and EntertainmentSpectator areas</v>
      </c>
      <c r="B210" s="2" t="s">
        <v>638</v>
      </c>
      <c r="C210" t="s">
        <v>706</v>
      </c>
      <c r="D210" t="s">
        <v>709</v>
      </c>
      <c r="E210">
        <v>150</v>
      </c>
    </row>
    <row r="211" spans="1:6" ht="13.5" customHeight="1">
      <c r="A211" s="15" t="str">
        <f>TRIM(OccupancyStandardsTable[[#This Row],[Ventilation Standard]])&amp;TRIM(OccupancyStandardsTable[[#This Row],[Primary Space Type]])&amp;TRIM(OccupancyStandardsTable[[#This Row],[Secondary Space Type]])</f>
        <v>ASHRAE 62.1-2007Sports and EntertainmentSwimming (pool &amp; deck)</v>
      </c>
      <c r="B211" s="2" t="s">
        <v>638</v>
      </c>
      <c r="C211" t="s">
        <v>706</v>
      </c>
      <c r="D211" t="s">
        <v>710</v>
      </c>
      <c r="E211">
        <v>0</v>
      </c>
      <c r="F211" t="s">
        <v>711</v>
      </c>
    </row>
    <row r="212" spans="1:6" ht="13.5" customHeight="1">
      <c r="A212" s="15" t="str">
        <f>TRIM(OccupancyStandardsTable[[#This Row],[Ventilation Standard]])&amp;TRIM(OccupancyStandardsTable[[#This Row],[Primary Space Type]])&amp;TRIM(OccupancyStandardsTable[[#This Row],[Secondary Space Type]])</f>
        <v>ASHRAE 62.1-2007Sports and EntertainmentDisco/dance floors</v>
      </c>
      <c r="B212" s="2" t="s">
        <v>638</v>
      </c>
      <c r="C212" t="s">
        <v>706</v>
      </c>
      <c r="D212" t="s">
        <v>712</v>
      </c>
      <c r="E212">
        <v>100</v>
      </c>
    </row>
    <row r="213" spans="1:6" ht="13.5" customHeight="1">
      <c r="A213" s="15" t="str">
        <f>TRIM(OccupancyStandardsTable[[#This Row],[Ventilation Standard]])&amp;TRIM(OccupancyStandardsTable[[#This Row],[Primary Space Type]])&amp;TRIM(OccupancyStandardsTable[[#This Row],[Secondary Space Type]])</f>
        <v>ASHRAE 62.1-2007Sports and EntertainmentHealth club/aerobics room</v>
      </c>
      <c r="B213" s="2" t="s">
        <v>638</v>
      </c>
      <c r="C213" t="s">
        <v>706</v>
      </c>
      <c r="D213" t="s">
        <v>713</v>
      </c>
      <c r="E213">
        <v>40</v>
      </c>
    </row>
    <row r="214" spans="1:6" ht="13.5" customHeight="1">
      <c r="A214" s="15" t="str">
        <f>TRIM(OccupancyStandardsTable[[#This Row],[Ventilation Standard]])&amp;TRIM(OccupancyStandardsTable[[#This Row],[Primary Space Type]])&amp;TRIM(OccupancyStandardsTable[[#This Row],[Secondary Space Type]])</f>
        <v>ASHRAE 62.1-2007Sports and EntertainmentHealth club/weight rooms</v>
      </c>
      <c r="B214" s="2" t="s">
        <v>638</v>
      </c>
      <c r="C214" t="s">
        <v>706</v>
      </c>
      <c r="D214" t="s">
        <v>714</v>
      </c>
      <c r="E214">
        <v>10</v>
      </c>
    </row>
    <row r="215" spans="1:6" ht="13.5" customHeight="1">
      <c r="A215" s="15" t="str">
        <f>TRIM(OccupancyStandardsTable[[#This Row],[Ventilation Standard]])&amp;TRIM(OccupancyStandardsTable[[#This Row],[Primary Space Type]])&amp;TRIM(OccupancyStandardsTable[[#This Row],[Secondary Space Type]])</f>
        <v>ASHRAE 62.1-2007Sports and EntertainmentBowling alley (seating)</v>
      </c>
      <c r="B215" s="2" t="s">
        <v>638</v>
      </c>
      <c r="C215" t="s">
        <v>706</v>
      </c>
      <c r="D215" t="s">
        <v>715</v>
      </c>
      <c r="E215">
        <v>40</v>
      </c>
    </row>
    <row r="216" spans="1:6" ht="13.5" customHeight="1">
      <c r="A216" s="15" t="str">
        <f>TRIM(OccupancyStandardsTable[[#This Row],[Ventilation Standard]])&amp;TRIM(OccupancyStandardsTable[[#This Row],[Primary Space Type]])&amp;TRIM(OccupancyStandardsTable[[#This Row],[Secondary Space Type]])</f>
        <v>ASHRAE 62.1-2007Sports and EntertainmentGambling casinos</v>
      </c>
      <c r="B216" s="2" t="s">
        <v>638</v>
      </c>
      <c r="C216" t="s">
        <v>706</v>
      </c>
      <c r="D216" t="s">
        <v>716</v>
      </c>
      <c r="E216">
        <v>120</v>
      </c>
    </row>
    <row r="217" spans="1:6" ht="13.5" customHeight="1">
      <c r="A217" s="15" t="str">
        <f>TRIM(OccupancyStandardsTable[[#This Row],[Ventilation Standard]])&amp;TRIM(OccupancyStandardsTable[[#This Row],[Primary Space Type]])&amp;TRIM(OccupancyStandardsTable[[#This Row],[Secondary Space Type]])</f>
        <v>ASHRAE 62.1-2007Sports and EntertainmentGame arcades</v>
      </c>
      <c r="B217" s="2" t="s">
        <v>638</v>
      </c>
      <c r="C217" t="s">
        <v>706</v>
      </c>
      <c r="D217" t="s">
        <v>717</v>
      </c>
      <c r="E217">
        <v>20</v>
      </c>
    </row>
    <row r="218" spans="1:6" ht="13.5" customHeight="1">
      <c r="A218" s="15" t="str">
        <f>TRIM(OccupancyStandardsTable[[#This Row],[Ventilation Standard]])&amp;TRIM(OccupancyStandardsTable[[#This Row],[Primary Space Type]])&amp;TRIM(OccupancyStandardsTable[[#This Row],[Secondary Space Type]])</f>
        <v>ASHRAE 62.1-2007Sports and EntertainmentStages, studios</v>
      </c>
      <c r="B218" s="2" t="s">
        <v>638</v>
      </c>
      <c r="C218" t="s">
        <v>706</v>
      </c>
      <c r="D218" t="s">
        <v>718</v>
      </c>
      <c r="E218">
        <v>70</v>
      </c>
      <c r="F218" t="s">
        <v>719</v>
      </c>
    </row>
    <row r="219" spans="1:6" ht="13.5" customHeight="1">
      <c r="A219" s="15" t="str">
        <f>TRIM(OccupancyStandardsTable[[#This Row],[Ventilation Standard]])&amp;TRIM(OccupancyStandardsTable[[#This Row],[Primary Space Type]])&amp;TRIM(OccupancyStandardsTable[[#This Row],[Secondary Space Type]])</f>
        <v>ASHRAE 62.1-2007Hospitals, Nursing and Convalescent HomesPatient rooms</v>
      </c>
      <c r="B219" s="2" t="s">
        <v>638</v>
      </c>
      <c r="C219" t="s">
        <v>626</v>
      </c>
      <c r="D219" t="s">
        <v>720</v>
      </c>
      <c r="E219">
        <v>10</v>
      </c>
      <c r="F219" t="s">
        <v>726</v>
      </c>
    </row>
    <row r="220" spans="1:6" ht="13.5" customHeight="1">
      <c r="A220" s="15" t="str">
        <f>TRIM(OccupancyStandardsTable[[#This Row],[Ventilation Standard]])&amp;TRIM(OccupancyStandardsTable[[#This Row],[Primary Space Type]])&amp;TRIM(OccupancyStandardsTable[[#This Row],[Secondary Space Type]])</f>
        <v>ASHRAE 62.1-2007Hospitals, Nursing and Convalescent HomesMedical procedure</v>
      </c>
      <c r="B220" s="2" t="s">
        <v>638</v>
      </c>
      <c r="C220" t="s">
        <v>626</v>
      </c>
      <c r="D220" t="s">
        <v>721</v>
      </c>
      <c r="E220">
        <v>20</v>
      </c>
      <c r="F220" t="s">
        <v>726</v>
      </c>
    </row>
    <row r="221" spans="1:6" ht="13.5" customHeight="1">
      <c r="A221" s="15" t="str">
        <f>TRIM(OccupancyStandardsTable[[#This Row],[Ventilation Standard]])&amp;TRIM(OccupancyStandardsTable[[#This Row],[Primary Space Type]])&amp;TRIM(OccupancyStandardsTable[[#This Row],[Secondary Space Type]])</f>
        <v>ASHRAE 62.1-2007Hospitals, Nursing and Convalescent HomesOperating rooms</v>
      </c>
      <c r="B221" s="2" t="s">
        <v>638</v>
      </c>
      <c r="C221" t="s">
        <v>626</v>
      </c>
      <c r="D221" t="s">
        <v>722</v>
      </c>
      <c r="E221">
        <v>20</v>
      </c>
      <c r="F221" t="s">
        <v>726</v>
      </c>
    </row>
    <row r="222" spans="1:6" ht="13.5" customHeight="1">
      <c r="A222" s="15" t="str">
        <f>TRIM(OccupancyStandardsTable[[#This Row],[Ventilation Standard]])&amp;TRIM(OccupancyStandardsTable[[#This Row],[Primary Space Type]])&amp;TRIM(OccupancyStandardsTable[[#This Row],[Secondary Space Type]])</f>
        <v>ASHRAE 62.1-2007Hospitals, Nursing and Convalescent HomesRecovery and ICU</v>
      </c>
      <c r="B222" s="2" t="s">
        <v>638</v>
      </c>
      <c r="C222" t="s">
        <v>626</v>
      </c>
      <c r="D222" t="s">
        <v>723</v>
      </c>
      <c r="E222">
        <v>20</v>
      </c>
      <c r="F222" t="s">
        <v>726</v>
      </c>
    </row>
    <row r="223" spans="1:6" ht="13.5" customHeight="1">
      <c r="A223" s="15" t="str">
        <f>TRIM(OccupancyStandardsTable[[#This Row],[Ventilation Standard]])&amp;TRIM(OccupancyStandardsTable[[#This Row],[Primary Space Type]])&amp;TRIM(OccupancyStandardsTable[[#This Row],[Secondary Space Type]])</f>
        <v>ASHRAE 62.1-2007Hospitals, Nursing and Convalescent HomesAutopsy rooms</v>
      </c>
      <c r="B223" s="2" t="s">
        <v>638</v>
      </c>
      <c r="C223" t="s">
        <v>626</v>
      </c>
      <c r="D223" t="s">
        <v>724</v>
      </c>
      <c r="E223">
        <v>20</v>
      </c>
      <c r="F223" t="s">
        <v>727</v>
      </c>
    </row>
    <row r="224" spans="1:6" ht="13.5" customHeight="1">
      <c r="A224" s="15" t="str">
        <f>TRIM(OccupancyStandardsTable[[#This Row],[Ventilation Standard]])&amp;TRIM(OccupancyStandardsTable[[#This Row],[Primary Space Type]])&amp;TRIM(OccupancyStandardsTable[[#This Row],[Secondary Space Type]])</f>
        <v>ASHRAE 62.1-2007Hospitals, Nursing and Convalescent HomesPhysical therapy</v>
      </c>
      <c r="B224" s="2" t="s">
        <v>638</v>
      </c>
      <c r="C224" t="s">
        <v>626</v>
      </c>
      <c r="D224" t="s">
        <v>725</v>
      </c>
      <c r="E224">
        <v>20</v>
      </c>
    </row>
    <row r="225" spans="1:5">
      <c r="A225" s="15" t="str">
        <f>TRIM(OccupancyStandardsTable[[#This Row],[Ventilation Standard]])&amp;TRIM(OccupancyStandardsTable[[#This Row],[Primary Space Type]])&amp;TRIM(OccupancyStandardsTable[[#This Row],[Secondary Space Type]])</f>
        <v>GGHC v2.2Health CareAnesthesia Storage</v>
      </c>
      <c r="B225" s="2" t="s">
        <v>943</v>
      </c>
      <c r="C225" s="20" t="s">
        <v>768</v>
      </c>
      <c r="D225" t="s">
        <v>893</v>
      </c>
      <c r="E225">
        <v>5</v>
      </c>
    </row>
    <row r="226" spans="1:5">
      <c r="A226" s="15" t="str">
        <f>TRIM(OccupancyStandardsTable[[#This Row],[Ventilation Standard]])&amp;TRIM(OccupancyStandardsTable[[#This Row],[Primary Space Type]])&amp;TRIM(OccupancyStandardsTable[[#This Row],[Secondary Space Type]])</f>
        <v>GGHC v2.2Health CareAngiographic-All Other Types</v>
      </c>
      <c r="B226" s="2" t="s">
        <v>943</v>
      </c>
      <c r="C226" s="20" t="s">
        <v>768</v>
      </c>
      <c r="D226" t="s">
        <v>894</v>
      </c>
      <c r="E226">
        <v>5</v>
      </c>
    </row>
    <row r="227" spans="1:5">
      <c r="A227" s="15" t="str">
        <f>TRIM(OccupancyStandardsTable[[#This Row],[Ventilation Standard]])&amp;TRIM(OccupancyStandardsTable[[#This Row],[Primary Space Type]])&amp;TRIM(OccupancyStandardsTable[[#This Row],[Secondary Space Type]])</f>
        <v>GGHC v2.2Health CareAngiographic-Heart Only</v>
      </c>
      <c r="B227" s="2" t="s">
        <v>943</v>
      </c>
      <c r="C227" s="20" t="s">
        <v>768</v>
      </c>
      <c r="D227" t="s">
        <v>895</v>
      </c>
      <c r="E227">
        <v>5</v>
      </c>
    </row>
    <row r="228" spans="1:5">
      <c r="A228" s="15" t="str">
        <f>TRIM(OccupancyStandardsTable[[#This Row],[Ventilation Standard]])&amp;TRIM(OccupancyStandardsTable[[#This Row],[Primary Space Type]])&amp;TRIM(OccupancyStandardsTable[[#This Row],[Secondary Space Type]])</f>
        <v>GGHC v2.2Health CareAutopsy</v>
      </c>
      <c r="B228" s="2" t="s">
        <v>943</v>
      </c>
      <c r="C228" s="20" t="s">
        <v>768</v>
      </c>
      <c r="D228" t="s">
        <v>896</v>
      </c>
      <c r="E228">
        <v>5</v>
      </c>
    </row>
    <row r="229" spans="1:5">
      <c r="A229" s="15" t="str">
        <f>TRIM(OccupancyStandardsTable[[#This Row],[Ventilation Standard]])&amp;TRIM(OccupancyStandardsTable[[#This Row],[Primary Space Type]])&amp;TRIM(OccupancyStandardsTable[[#This Row],[Secondary Space Type]])</f>
        <v>GGHC v2.2Health CareBathroom/ Public</v>
      </c>
      <c r="B229" s="2" t="s">
        <v>943</v>
      </c>
      <c r="C229" s="20" t="s">
        <v>768</v>
      </c>
      <c r="D229" t="s">
        <v>897</v>
      </c>
      <c r="E229">
        <v>3.3</v>
      </c>
    </row>
    <row r="230" spans="1:5">
      <c r="A230" s="15" t="str">
        <f>TRIM(OccupancyStandardsTable[[#This Row],[Ventilation Standard]])&amp;TRIM(OccupancyStandardsTable[[#This Row],[Primary Space Type]])&amp;TRIM(OccupancyStandardsTable[[#This Row],[Secondary Space Type]])</f>
        <v>GGHC v2.2Health CareBedpan Room</v>
      </c>
      <c r="B230" s="2" t="s">
        <v>943</v>
      </c>
      <c r="C230" s="20" t="s">
        <v>768</v>
      </c>
      <c r="D230" t="s">
        <v>898</v>
      </c>
      <c r="E230">
        <v>5</v>
      </c>
    </row>
    <row r="231" spans="1:5">
      <c r="A231" s="15" t="str">
        <f>TRIM(OccupancyStandardsTable[[#This Row],[Ventilation Standard]])&amp;TRIM(OccupancyStandardsTable[[#This Row],[Primary Space Type]])&amp;TRIM(OccupancyStandardsTable[[#This Row],[Secondary Space Type]])</f>
        <v>GGHC v2.2Health CareCast Room</v>
      </c>
      <c r="B231" s="2" t="s">
        <v>943</v>
      </c>
      <c r="C231" s="20" t="s">
        <v>768</v>
      </c>
      <c r="D231" t="s">
        <v>899</v>
      </c>
      <c r="E231">
        <v>5</v>
      </c>
    </row>
    <row r="232" spans="1:5">
      <c r="A232" s="15" t="str">
        <f>TRIM(OccupancyStandardsTable[[#This Row],[Ventilation Standard]])&amp;TRIM(OccupancyStandardsTable[[#This Row],[Primary Space Type]])&amp;TRIM(OccupancyStandardsTable[[#This Row],[Secondary Space Type]])</f>
        <v>GGHC v2.2Health CareClean Linen Storage</v>
      </c>
      <c r="B232" s="2" t="s">
        <v>943</v>
      </c>
      <c r="C232" s="20" t="s">
        <v>768</v>
      </c>
      <c r="D232" t="s">
        <v>900</v>
      </c>
      <c r="E232">
        <v>1</v>
      </c>
    </row>
    <row r="233" spans="1:5">
      <c r="A233" s="15" t="str">
        <f>TRIM(OccupancyStandardsTable[[#This Row],[Ventilation Standard]])&amp;TRIM(OccupancyStandardsTable[[#This Row],[Primary Space Type]])&amp;TRIM(OccupancyStandardsTable[[#This Row],[Secondary Space Type]])</f>
        <v>GGHC v2.2Health CareClean Utility / Workroom</v>
      </c>
      <c r="B233" s="2" t="s">
        <v>943</v>
      </c>
      <c r="C233" s="20" t="s">
        <v>768</v>
      </c>
      <c r="D233" t="s">
        <v>901</v>
      </c>
      <c r="E233">
        <v>5</v>
      </c>
    </row>
    <row r="234" spans="1:5">
      <c r="A234" s="15" t="str">
        <f>TRIM(OccupancyStandardsTable[[#This Row],[Ventilation Standard]])&amp;TRIM(OccupancyStandardsTable[[#This Row],[Primary Space Type]])&amp;TRIM(OccupancyStandardsTable[[#This Row],[Secondary Space Type]])</f>
        <v>GGHC v2.2Health CareConference Rooms</v>
      </c>
      <c r="B234" s="2" t="s">
        <v>943</v>
      </c>
      <c r="C234" s="20" t="s">
        <v>768</v>
      </c>
      <c r="D234" t="s">
        <v>902</v>
      </c>
      <c r="E234">
        <v>20</v>
      </c>
    </row>
    <row r="235" spans="1:5">
      <c r="A235" s="15" t="str">
        <f>TRIM(OccupancyStandardsTable[[#This Row],[Ventilation Standard]])&amp;TRIM(OccupancyStandardsTable[[#This Row],[Primary Space Type]])&amp;TRIM(OccupancyStandardsTable[[#This Row],[Secondary Space Type]])</f>
        <v>GGHC v2.2Health CareCorridors</v>
      </c>
      <c r="B235" s="2" t="s">
        <v>943</v>
      </c>
      <c r="C235" s="20" t="s">
        <v>768</v>
      </c>
      <c r="D235" t="s">
        <v>624</v>
      </c>
      <c r="E235">
        <v>10</v>
      </c>
    </row>
    <row r="236" spans="1:5">
      <c r="A236" s="15" t="str">
        <f>TRIM(OccupancyStandardsTable[[#This Row],[Ventilation Standard]])&amp;TRIM(OccupancyStandardsTable[[#This Row],[Primary Space Type]])&amp;TRIM(OccupancyStandardsTable[[#This Row],[Secondary Space Type]])</f>
        <v>GGHC v2.2Health CareCystoscopy</v>
      </c>
      <c r="B236" s="2" t="s">
        <v>943</v>
      </c>
      <c r="C236" s="20" t="s">
        <v>768</v>
      </c>
      <c r="D236" t="s">
        <v>903</v>
      </c>
      <c r="E236">
        <v>5</v>
      </c>
    </row>
    <row r="237" spans="1:5">
      <c r="A237" s="15" t="str">
        <f>TRIM(OccupancyStandardsTable[[#This Row],[Ventilation Standard]])&amp;TRIM(OccupancyStandardsTable[[#This Row],[Primary Space Type]])&amp;TRIM(OccupancyStandardsTable[[#This Row],[Secondary Space Type]])</f>
        <v>GGHC v2.2Health CareDarkroom</v>
      </c>
      <c r="B237" s="2" t="s">
        <v>943</v>
      </c>
      <c r="C237" s="20" t="s">
        <v>768</v>
      </c>
      <c r="D237" t="s">
        <v>904</v>
      </c>
      <c r="E237">
        <v>5</v>
      </c>
    </row>
    <row r="238" spans="1:5">
      <c r="A238" s="15" t="str">
        <f>TRIM(OccupancyStandardsTable[[#This Row],[Ventilation Standard]])&amp;TRIM(OccupancyStandardsTable[[#This Row],[Primary Space Type]])&amp;TRIM(OccupancyStandardsTable[[#This Row],[Secondary Space Type]])</f>
        <v>GGHC v2.2Health CareDecontamination</v>
      </c>
      <c r="B238" s="2" t="s">
        <v>943</v>
      </c>
      <c r="C238" s="20" t="s">
        <v>768</v>
      </c>
      <c r="D238" t="s">
        <v>905</v>
      </c>
      <c r="E238">
        <v>5</v>
      </c>
    </row>
    <row r="239" spans="1:5">
      <c r="A239" s="15" t="str">
        <f>TRIM(OccupancyStandardsTable[[#This Row],[Ventilation Standard]])&amp;TRIM(OccupancyStandardsTable[[#This Row],[Primary Space Type]])&amp;TRIM(OccupancyStandardsTable[[#This Row],[Secondary Space Type]])</f>
        <v>GGHC v2.2Health CareDelivery Room</v>
      </c>
      <c r="B239" s="2" t="s">
        <v>943</v>
      </c>
      <c r="C239" s="20" t="s">
        <v>768</v>
      </c>
      <c r="D239" t="s">
        <v>906</v>
      </c>
      <c r="E239">
        <v>5</v>
      </c>
    </row>
    <row r="240" spans="1:5">
      <c r="A240" s="15" t="str">
        <f>TRIM(OccupancyStandardsTable[[#This Row],[Ventilation Standard]])&amp;TRIM(OccupancyStandardsTable[[#This Row],[Primary Space Type]])&amp;TRIM(OccupancyStandardsTable[[#This Row],[Secondary Space Type]])</f>
        <v>GGHC v2.2Health CareDietary Day Storage</v>
      </c>
      <c r="B240" s="2" t="s">
        <v>943</v>
      </c>
      <c r="C240" s="20" t="s">
        <v>768</v>
      </c>
      <c r="D240" t="s">
        <v>907</v>
      </c>
      <c r="E240">
        <v>2</v>
      </c>
    </row>
    <row r="241" spans="1:5">
      <c r="A241" s="15" t="str">
        <f>TRIM(OccupancyStandardsTable[[#This Row],[Ventilation Standard]])&amp;TRIM(OccupancyStandardsTable[[#This Row],[Primary Space Type]])&amp;TRIM(OccupancyStandardsTable[[#This Row],[Secondary Space Type]])</f>
        <v>GGHC v2.2Health CareDining Room</v>
      </c>
      <c r="B241" s="2" t="s">
        <v>943</v>
      </c>
      <c r="C241" s="20" t="s">
        <v>768</v>
      </c>
      <c r="D241" t="s">
        <v>908</v>
      </c>
      <c r="E241">
        <v>10</v>
      </c>
    </row>
    <row r="242" spans="1:5">
      <c r="A242" s="15" t="str">
        <f>TRIM(OccupancyStandardsTable[[#This Row],[Ventilation Standard]])&amp;TRIM(OccupancyStandardsTable[[#This Row],[Primary Space Type]])&amp;TRIM(OccupancyStandardsTable[[#This Row],[Secondary Space Type]])</f>
        <v>GGHC v2.2Health CareDishwashing</v>
      </c>
      <c r="B242" s="2" t="s">
        <v>943</v>
      </c>
      <c r="C242" s="20" t="s">
        <v>768</v>
      </c>
      <c r="D242" t="s">
        <v>909</v>
      </c>
      <c r="E242">
        <v>5</v>
      </c>
    </row>
    <row r="243" spans="1:5">
      <c r="A243" s="15" t="str">
        <f>TRIM(OccupancyStandardsTable[[#This Row],[Ventilation Standard]])&amp;TRIM(OccupancyStandardsTable[[#This Row],[Primary Space Type]])&amp;TRIM(OccupancyStandardsTable[[#This Row],[Secondary Space Type]])</f>
        <v>GGHC v2.2Health CareEndoscopy</v>
      </c>
      <c r="B243" s="2" t="s">
        <v>943</v>
      </c>
      <c r="C243" s="20" t="s">
        <v>768</v>
      </c>
      <c r="D243" t="s">
        <v>910</v>
      </c>
      <c r="E243">
        <v>5</v>
      </c>
    </row>
    <row r="244" spans="1:5">
      <c r="A244" s="15" t="str">
        <f>TRIM(OccupancyStandardsTable[[#This Row],[Ventilation Standard]])&amp;TRIM(OccupancyStandardsTable[[#This Row],[Primary Space Type]])&amp;TRIM(OccupancyStandardsTable[[#This Row],[Secondary Space Type]])</f>
        <v>GGHC v2.2Health CareHistology</v>
      </c>
      <c r="B244" s="2" t="s">
        <v>943</v>
      </c>
      <c r="C244" s="20" t="s">
        <v>768</v>
      </c>
      <c r="D244" t="s">
        <v>911</v>
      </c>
      <c r="E244">
        <v>5</v>
      </c>
    </row>
    <row r="245" spans="1:5">
      <c r="A245" s="15" t="str">
        <f>TRIM(OccupancyStandardsTable[[#This Row],[Ventilation Standard]])&amp;TRIM(OccupancyStandardsTable[[#This Row],[Primary Space Type]])&amp;TRIM(OccupancyStandardsTable[[#This Row],[Secondary Space Type]])</f>
        <v>GGHC v2.2Health CareIsolation</v>
      </c>
      <c r="B245" s="2" t="s">
        <v>943</v>
      </c>
      <c r="C245" s="20" t="s">
        <v>768</v>
      </c>
      <c r="D245" t="s">
        <v>912</v>
      </c>
      <c r="E245">
        <v>5</v>
      </c>
    </row>
    <row r="246" spans="1:5">
      <c r="A246" s="15" t="str">
        <f>TRIM(OccupancyStandardsTable[[#This Row],[Ventilation Standard]])&amp;TRIM(OccupancyStandardsTable[[#This Row],[Primary Space Type]])&amp;TRIM(OccupancyStandardsTable[[#This Row],[Secondary Space Type]])</f>
        <v>GGHC v2.2Health CareJanitors Closet / Utility</v>
      </c>
      <c r="B246" s="2" t="s">
        <v>943</v>
      </c>
      <c r="C246" s="20" t="s">
        <v>768</v>
      </c>
      <c r="D246" t="s">
        <v>913</v>
      </c>
      <c r="E246">
        <v>1</v>
      </c>
    </row>
    <row r="247" spans="1:5">
      <c r="A247" s="15" t="str">
        <f>TRIM(OccupancyStandardsTable[[#This Row],[Ventilation Standard]])&amp;TRIM(OccupancyStandardsTable[[#This Row],[Primary Space Type]])&amp;TRIM(OccupancyStandardsTable[[#This Row],[Secondary Space Type]])</f>
        <v>GGHC v2.2Health CareKitchen, Food Preparation</v>
      </c>
      <c r="B247" s="2" t="s">
        <v>943</v>
      </c>
      <c r="C247" s="20" t="s">
        <v>768</v>
      </c>
      <c r="D247" t="s">
        <v>914</v>
      </c>
      <c r="E247">
        <v>5</v>
      </c>
    </row>
    <row r="248" spans="1:5">
      <c r="A248" s="15" t="str">
        <f>TRIM(OccupancyStandardsTable[[#This Row],[Ventilation Standard]])&amp;TRIM(OccupancyStandardsTable[[#This Row],[Primary Space Type]])&amp;TRIM(OccupancyStandardsTable[[#This Row],[Secondary Space Type]])</f>
        <v>GGHC v2.2Health CareLabor/ Delivery/Recovery</v>
      </c>
      <c r="B248" s="2" t="s">
        <v>943</v>
      </c>
      <c r="C248" s="20" t="s">
        <v>768</v>
      </c>
      <c r="D248" t="s">
        <v>915</v>
      </c>
      <c r="E248">
        <v>5</v>
      </c>
    </row>
    <row r="249" spans="1:5">
      <c r="A249" s="15" t="str">
        <f>TRIM(OccupancyStandardsTable[[#This Row],[Ventilation Standard]])&amp;TRIM(OccupancyStandardsTable[[#This Row],[Primary Space Type]])&amp;TRIM(OccupancyStandardsTable[[#This Row],[Secondary Space Type]])</f>
        <v>GGHC v2.2Health CareL / D / R / Post Partum</v>
      </c>
      <c r="B249" s="2" t="s">
        <v>943</v>
      </c>
      <c r="C249" s="20" t="s">
        <v>768</v>
      </c>
      <c r="D249" t="s">
        <v>916</v>
      </c>
      <c r="E249">
        <v>5</v>
      </c>
    </row>
    <row r="250" spans="1:5">
      <c r="A250" s="15" t="str">
        <f>TRIM(OccupancyStandardsTable[[#This Row],[Ventilation Standard]])&amp;TRIM(OccupancyStandardsTable[[#This Row],[Primary Space Type]])&amp;TRIM(OccupancyStandardsTable[[#This Row],[Secondary Space Type]])</f>
        <v>GGHC v2.2Health CareLaboratory</v>
      </c>
      <c r="B250" s="2" t="s">
        <v>943</v>
      </c>
      <c r="C250" s="20" t="s">
        <v>768</v>
      </c>
      <c r="D250" t="s">
        <v>773</v>
      </c>
      <c r="E250">
        <v>5</v>
      </c>
    </row>
    <row r="251" spans="1:5">
      <c r="A251" s="15" t="str">
        <f>TRIM(OccupancyStandardsTable[[#This Row],[Ventilation Standard]])&amp;TRIM(OccupancyStandardsTable[[#This Row],[Primary Space Type]])&amp;TRIM(OccupancyStandardsTable[[#This Row],[Secondary Space Type]])</f>
        <v>GGHC v2.2Health CareLinen Storage, Clean</v>
      </c>
      <c r="B251" s="2" t="s">
        <v>943</v>
      </c>
      <c r="C251" s="20" t="s">
        <v>768</v>
      </c>
      <c r="D251" t="s">
        <v>917</v>
      </c>
      <c r="E251">
        <v>2</v>
      </c>
    </row>
    <row r="252" spans="1:5">
      <c r="A252" s="15" t="str">
        <f>TRIM(OccupancyStandardsTable[[#This Row],[Ventilation Standard]])&amp;TRIM(OccupancyStandardsTable[[#This Row],[Primary Space Type]])&amp;TRIM(OccupancyStandardsTable[[#This Row],[Secondary Space Type]])</f>
        <v>GGHC v2.2Health CareLobby</v>
      </c>
      <c r="B252" s="2" t="s">
        <v>943</v>
      </c>
      <c r="C252" s="20" t="s">
        <v>768</v>
      </c>
      <c r="D252" t="s">
        <v>774</v>
      </c>
      <c r="E252">
        <v>10</v>
      </c>
    </row>
    <row r="253" spans="1:5">
      <c r="A253" s="15" t="str">
        <f>TRIM(OccupancyStandardsTable[[#This Row],[Ventilation Standard]])&amp;TRIM(OccupancyStandardsTable[[#This Row],[Primary Space Type]])&amp;TRIM(OccupancyStandardsTable[[#This Row],[Secondary Space Type]])</f>
        <v>GGHC v2.2Health CareLockers</v>
      </c>
      <c r="B253" s="2" t="s">
        <v>943</v>
      </c>
      <c r="C253" s="20" t="s">
        <v>768</v>
      </c>
      <c r="D253" t="s">
        <v>918</v>
      </c>
      <c r="E253">
        <v>10</v>
      </c>
    </row>
    <row r="254" spans="1:5">
      <c r="A254" s="15" t="str">
        <f>TRIM(OccupancyStandardsTable[[#This Row],[Ventilation Standard]])&amp;TRIM(OccupancyStandardsTable[[#This Row],[Primary Space Type]])&amp;TRIM(OccupancyStandardsTable[[#This Row],[Secondary Space Type]])</f>
        <v>GGHC v2.2Health CareMammography</v>
      </c>
      <c r="B254" s="2" t="s">
        <v>943</v>
      </c>
      <c r="C254" s="20" t="s">
        <v>768</v>
      </c>
      <c r="D254" t="s">
        <v>919</v>
      </c>
      <c r="E254">
        <v>5</v>
      </c>
    </row>
    <row r="255" spans="1:5">
      <c r="A255" s="15" t="str">
        <f>TRIM(OccupancyStandardsTable[[#This Row],[Ventilation Standard]])&amp;TRIM(OccupancyStandardsTable[[#This Row],[Primary Space Type]])&amp;TRIM(OccupancyStandardsTable[[#This Row],[Secondary Space Type]])</f>
        <v>GGHC v2.2Health CareMechanical Equipment Room</v>
      </c>
      <c r="B255" s="2" t="s">
        <v>943</v>
      </c>
      <c r="C255" s="20" t="s">
        <v>768</v>
      </c>
      <c r="D255" t="s">
        <v>920</v>
      </c>
      <c r="E255">
        <v>0.5</v>
      </c>
    </row>
    <row r="256" spans="1:5">
      <c r="A256" s="15" t="str">
        <f>TRIM(OccupancyStandardsTable[[#This Row],[Ventilation Standard]])&amp;TRIM(OccupancyStandardsTable[[#This Row],[Primary Space Type]])&amp;TRIM(OccupancyStandardsTable[[#This Row],[Secondary Space Type]])</f>
        <v>GGHC v2.2Health CareMedical Records</v>
      </c>
      <c r="B256" s="2" t="s">
        <v>943</v>
      </c>
      <c r="C256" s="20" t="s">
        <v>768</v>
      </c>
      <c r="D256" t="s">
        <v>921</v>
      </c>
      <c r="E256">
        <v>2</v>
      </c>
    </row>
    <row r="257" spans="1:5">
      <c r="A257" s="15" t="str">
        <f>TRIM(OccupancyStandardsTable[[#This Row],[Ventilation Standard]])&amp;TRIM(OccupancyStandardsTable[[#This Row],[Primary Space Type]])&amp;TRIM(OccupancyStandardsTable[[#This Row],[Secondary Space Type]])</f>
        <v>GGHC v2.2Health CareNuclear Medicine, Hot Lab</v>
      </c>
      <c r="B257" s="2" t="s">
        <v>943</v>
      </c>
      <c r="C257" s="20" t="s">
        <v>768</v>
      </c>
      <c r="D257" t="s">
        <v>922</v>
      </c>
      <c r="E257">
        <v>5</v>
      </c>
    </row>
    <row r="258" spans="1:5">
      <c r="A258" s="15" t="str">
        <f>TRIM(OccupancyStandardsTable[[#This Row],[Ventilation Standard]])&amp;TRIM(OccupancyStandardsTable[[#This Row],[Primary Space Type]])&amp;TRIM(OccupancyStandardsTable[[#This Row],[Secondary Space Type]])</f>
        <v>GGHC v2.2Health CareNursery, General</v>
      </c>
      <c r="B258" s="2" t="s">
        <v>943</v>
      </c>
      <c r="C258" s="20" t="s">
        <v>768</v>
      </c>
      <c r="D258" t="s">
        <v>923</v>
      </c>
      <c r="E258">
        <v>5</v>
      </c>
    </row>
    <row r="259" spans="1:5">
      <c r="A259" s="15" t="str">
        <f>TRIM(OccupancyStandardsTable[[#This Row],[Ventilation Standard]])&amp;TRIM(OccupancyStandardsTable[[#This Row],[Primary Space Type]])&amp;TRIM(OccupancyStandardsTable[[#This Row],[Secondary Space Type]])</f>
        <v>GGHC v2.2Health CareNursery, Exam</v>
      </c>
      <c r="B259" s="2" t="s">
        <v>943</v>
      </c>
      <c r="C259" s="20" t="s">
        <v>768</v>
      </c>
      <c r="D259" t="s">
        <v>924</v>
      </c>
      <c r="E259">
        <v>5</v>
      </c>
    </row>
    <row r="260" spans="1:5">
      <c r="A260" s="15" t="str">
        <f>TRIM(OccupancyStandardsTable[[#This Row],[Ventilation Standard]])&amp;TRIM(OccupancyStandardsTable[[#This Row],[Primary Space Type]])&amp;TRIM(OccupancyStandardsTable[[#This Row],[Secondary Space Type]])</f>
        <v>GGHC v2.2Health CareNursing Stations- General</v>
      </c>
      <c r="B260" s="2" t="s">
        <v>943</v>
      </c>
      <c r="C260" s="20" t="s">
        <v>768</v>
      </c>
      <c r="D260" t="s">
        <v>925</v>
      </c>
      <c r="E260">
        <v>5</v>
      </c>
    </row>
    <row r="261" spans="1:5">
      <c r="A261" s="15" t="str">
        <f>TRIM(OccupancyStandardsTable[[#This Row],[Ventilation Standard]])&amp;TRIM(OccupancyStandardsTable[[#This Row],[Primary Space Type]])&amp;TRIM(OccupancyStandardsTable[[#This Row],[Secondary Space Type]])</f>
        <v>GGHC v2.2Health CareOperating Room</v>
      </c>
      <c r="B261" s="2" t="s">
        <v>943</v>
      </c>
      <c r="C261" s="20" t="s">
        <v>768</v>
      </c>
      <c r="D261" t="s">
        <v>776</v>
      </c>
      <c r="E261">
        <v>5</v>
      </c>
    </row>
    <row r="262" spans="1:5">
      <c r="A262" s="15" t="str">
        <f>TRIM(OccupancyStandardsTable[[#This Row],[Ventilation Standard]])&amp;TRIM(OccupancyStandardsTable[[#This Row],[Primary Space Type]])&amp;TRIM(OccupancyStandardsTable[[#This Row],[Secondary Space Type]])</f>
        <v>GGHC v2.2Health CarePathology</v>
      </c>
      <c r="B262" s="2" t="s">
        <v>943</v>
      </c>
      <c r="C262" s="20" t="s">
        <v>768</v>
      </c>
      <c r="D262" t="s">
        <v>926</v>
      </c>
      <c r="E262">
        <v>5</v>
      </c>
    </row>
    <row r="263" spans="1:5">
      <c r="A263" s="15" t="str">
        <f>TRIM(OccupancyStandardsTable[[#This Row],[Ventilation Standard]])&amp;TRIM(OccupancyStandardsTable[[#This Row],[Primary Space Type]])&amp;TRIM(OccupancyStandardsTable[[#This Row],[Secondary Space Type]])</f>
        <v>GGHC v2.2Health CarePatient Room</v>
      </c>
      <c r="B263" s="2" t="s">
        <v>943</v>
      </c>
      <c r="C263" s="20" t="s">
        <v>768</v>
      </c>
      <c r="D263" t="s">
        <v>777</v>
      </c>
      <c r="E263">
        <v>5</v>
      </c>
    </row>
    <row r="264" spans="1:5">
      <c r="A264" s="15" t="str">
        <f>TRIM(OccupancyStandardsTable[[#This Row],[Ventilation Standard]])&amp;TRIM(OccupancyStandardsTable[[#This Row],[Primary Space Type]])&amp;TRIM(OccupancyStandardsTable[[#This Row],[Secondary Space Type]])</f>
        <v>GGHC v2.2Health CarePharmacy / Medicine Room</v>
      </c>
      <c r="B264" s="2" t="s">
        <v>943</v>
      </c>
      <c r="C264" s="20" t="s">
        <v>768</v>
      </c>
      <c r="D264" t="s">
        <v>927</v>
      </c>
      <c r="E264">
        <v>5</v>
      </c>
    </row>
    <row r="265" spans="1:5">
      <c r="A265" s="15" t="str">
        <f>TRIM(OccupancyStandardsTable[[#This Row],[Ventilation Standard]])&amp;TRIM(OccupancyStandardsTable[[#This Row],[Primary Space Type]])&amp;TRIM(OccupancyStandardsTable[[#This Row],[Secondary Space Type]])</f>
        <v>GGHC v2.2Health CarePhysical Therapy and Hydrotherapy</v>
      </c>
      <c r="B265" s="2" t="s">
        <v>943</v>
      </c>
      <c r="C265" s="20" t="s">
        <v>768</v>
      </c>
      <c r="D265" t="s">
        <v>928</v>
      </c>
      <c r="E265">
        <v>5</v>
      </c>
    </row>
    <row r="266" spans="1:5">
      <c r="A266" s="15" t="str">
        <f>TRIM(OccupancyStandardsTable[[#This Row],[Ventilation Standard]])&amp;TRIM(OccupancyStandardsTable[[#This Row],[Primary Space Type]])&amp;TRIM(OccupancyStandardsTable[[#This Row],[Secondary Space Type]])</f>
        <v>GGHC v2.2Health CareRecovery</v>
      </c>
      <c r="B266" s="2" t="s">
        <v>943</v>
      </c>
      <c r="C266" s="20" t="s">
        <v>768</v>
      </c>
      <c r="D266" t="s">
        <v>881</v>
      </c>
      <c r="E266">
        <v>5</v>
      </c>
    </row>
    <row r="267" spans="1:5">
      <c r="A267" s="15" t="str">
        <f>TRIM(OccupancyStandardsTable[[#This Row],[Ventilation Standard]])&amp;TRIM(OccupancyStandardsTable[[#This Row],[Primary Space Type]])&amp;TRIM(OccupancyStandardsTable[[#This Row],[Secondary Space Type]])</f>
        <v>GGHC v2.2Health CareScrub Up Area, Surgical Corridor</v>
      </c>
      <c r="B267" s="2" t="s">
        <v>943</v>
      </c>
      <c r="C267" s="20" t="s">
        <v>768</v>
      </c>
      <c r="D267" t="s">
        <v>929</v>
      </c>
      <c r="E267">
        <v>5</v>
      </c>
    </row>
    <row r="268" spans="1:5">
      <c r="A268" s="15" t="str">
        <f>TRIM(OccupancyStandardsTable[[#This Row],[Ventilation Standard]])&amp;TRIM(OccupancyStandardsTable[[#This Row],[Primary Space Type]])&amp;TRIM(OccupancyStandardsTable[[#This Row],[Secondary Space Type]])</f>
        <v>GGHC v2.2Health CareSoiled Linen, Sorting</v>
      </c>
      <c r="B268" s="2" t="s">
        <v>943</v>
      </c>
      <c r="C268" s="20" t="s">
        <v>768</v>
      </c>
      <c r="D268" t="s">
        <v>930</v>
      </c>
      <c r="E268">
        <v>5</v>
      </c>
    </row>
    <row r="269" spans="1:5">
      <c r="A269" s="15" t="str">
        <f>TRIM(OccupancyStandardsTable[[#This Row],[Ventilation Standard]])&amp;TRIM(OccupancyStandardsTable[[#This Row],[Primary Space Type]])&amp;TRIM(OccupancyStandardsTable[[#This Row],[Secondary Space Type]])</f>
        <v>GGHC v2.2Health CareSpecial Procedure Room, Diagnostic</v>
      </c>
      <c r="B269" s="2" t="s">
        <v>943</v>
      </c>
      <c r="C269" s="20" t="s">
        <v>768</v>
      </c>
      <c r="D269" t="s">
        <v>931</v>
      </c>
      <c r="E269">
        <v>5</v>
      </c>
    </row>
    <row r="270" spans="1:5">
      <c r="A270" s="15" t="str">
        <f>TRIM(OccupancyStandardsTable[[#This Row],[Ventilation Standard]])&amp;TRIM(OccupancyStandardsTable[[#This Row],[Primary Space Type]])&amp;TRIM(OccupancyStandardsTable[[#This Row],[Secondary Space Type]])</f>
        <v>GGHC v2.2Health CareSpecial Procedure Room, Invasive</v>
      </c>
      <c r="B270" s="2" t="s">
        <v>943</v>
      </c>
      <c r="C270" s="20" t="s">
        <v>768</v>
      </c>
      <c r="D270" t="s">
        <v>932</v>
      </c>
      <c r="E270">
        <v>5</v>
      </c>
    </row>
    <row r="271" spans="1:5">
      <c r="A271" s="15" t="str">
        <f>TRIM(OccupancyStandardsTable[[#This Row],[Ventilation Standard]])&amp;TRIM(OccupancyStandardsTable[[#This Row],[Primary Space Type]])&amp;TRIM(OccupancyStandardsTable[[#This Row],[Secondary Space Type]])</f>
        <v>GGHC v2.2Health CareStairways</v>
      </c>
      <c r="B271" s="2" t="s">
        <v>943</v>
      </c>
      <c r="C271" s="20" t="s">
        <v>768</v>
      </c>
      <c r="D271" t="s">
        <v>933</v>
      </c>
      <c r="E271">
        <v>1</v>
      </c>
    </row>
    <row r="272" spans="1:5">
      <c r="A272" s="15" t="str">
        <f>TRIM(OccupancyStandardsTable[[#This Row],[Ventilation Standard]])&amp;TRIM(OccupancyStandardsTable[[#This Row],[Primary Space Type]])&amp;TRIM(OccupancyStandardsTable[[#This Row],[Secondary Space Type]])</f>
        <v>GGHC v2.2Health CareSterilizer Room</v>
      </c>
      <c r="B272" s="2" t="s">
        <v>943</v>
      </c>
      <c r="C272" s="20" t="s">
        <v>768</v>
      </c>
      <c r="D272" t="s">
        <v>934</v>
      </c>
      <c r="E272">
        <v>5</v>
      </c>
    </row>
    <row r="273" spans="1:5">
      <c r="A273" s="15" t="str">
        <f>TRIM(OccupancyStandardsTable[[#This Row],[Ventilation Standard]])&amp;TRIM(OccupancyStandardsTable[[#This Row],[Primary Space Type]])&amp;TRIM(OccupancyStandardsTable[[#This Row],[Secondary Space Type]])</f>
        <v>GGHC v2.2Health CareSub-Sterile</v>
      </c>
      <c r="B273" s="2" t="s">
        <v>943</v>
      </c>
      <c r="C273" s="20" t="s">
        <v>768</v>
      </c>
      <c r="D273" t="s">
        <v>935</v>
      </c>
      <c r="E273">
        <v>5</v>
      </c>
    </row>
    <row r="274" spans="1:5">
      <c r="A274" s="15" t="str">
        <f>TRIM(OccupancyStandardsTable[[#This Row],[Ventilation Standard]])&amp;TRIM(OccupancyStandardsTable[[#This Row],[Primary Space Type]])&amp;TRIM(OccupancyStandardsTable[[#This Row],[Secondary Space Type]])</f>
        <v>GGHC v2.2Health CareSurgical Supply</v>
      </c>
      <c r="B274" s="2" t="s">
        <v>943</v>
      </c>
      <c r="C274" s="20" t="s">
        <v>768</v>
      </c>
      <c r="D274" t="s">
        <v>936</v>
      </c>
      <c r="E274">
        <v>5</v>
      </c>
    </row>
    <row r="275" spans="1:5">
      <c r="A275" s="15" t="str">
        <f>TRIM(OccupancyStandardsTable[[#This Row],[Ventilation Standard]])&amp;TRIM(OccupancyStandardsTable[[#This Row],[Primary Space Type]])&amp;TRIM(OccupancyStandardsTable[[#This Row],[Secondary Space Type]])</f>
        <v>GGHC v2.2Health CareTrash Chute Room</v>
      </c>
      <c r="B275" s="2" t="s">
        <v>943</v>
      </c>
      <c r="C275" s="20" t="s">
        <v>768</v>
      </c>
      <c r="D275" t="s">
        <v>937</v>
      </c>
      <c r="E275">
        <v>0.5</v>
      </c>
    </row>
    <row r="276" spans="1:5">
      <c r="A276" s="15" t="str">
        <f>TRIM(OccupancyStandardsTable[[#This Row],[Ventilation Standard]])&amp;TRIM(OccupancyStandardsTable[[#This Row],[Primary Space Type]])&amp;TRIM(OccupancyStandardsTable[[#This Row],[Secondary Space Type]])</f>
        <v>GGHC v2.2Health CareTrauma</v>
      </c>
      <c r="B276" s="2" t="s">
        <v>943</v>
      </c>
      <c r="C276" s="20" t="s">
        <v>768</v>
      </c>
      <c r="D276" t="s">
        <v>938</v>
      </c>
      <c r="E276">
        <v>5</v>
      </c>
    </row>
    <row r="277" spans="1:5">
      <c r="A277" s="15" t="str">
        <f>TRIM(OccupancyStandardsTable[[#This Row],[Ventilation Standard]])&amp;TRIM(OccupancyStandardsTable[[#This Row],[Primary Space Type]])&amp;TRIM(OccupancyStandardsTable[[#This Row],[Secondary Space Type]])</f>
        <v>GGHC v2.2Health CareTreatment / Examination</v>
      </c>
      <c r="B277" s="2" t="s">
        <v>943</v>
      </c>
      <c r="C277" s="20" t="s">
        <v>768</v>
      </c>
      <c r="D277" t="s">
        <v>939</v>
      </c>
      <c r="E277">
        <v>5</v>
      </c>
    </row>
    <row r="278" spans="1:5">
      <c r="A278" s="15" t="str">
        <f>TRIM(OccupancyStandardsTable[[#This Row],[Ventilation Standard]])&amp;TRIM(OccupancyStandardsTable[[#This Row],[Primary Space Type]])&amp;TRIM(OccupancyStandardsTable[[#This Row],[Secondary Space Type]])</f>
        <v>GGHC v2.2Health CareUnsterile Supply</v>
      </c>
      <c r="B278" s="2" t="s">
        <v>943</v>
      </c>
      <c r="C278" s="20" t="s">
        <v>768</v>
      </c>
      <c r="D278" t="s">
        <v>940</v>
      </c>
      <c r="E278">
        <v>2</v>
      </c>
    </row>
    <row r="279" spans="1:5">
      <c r="A279" s="15" t="str">
        <f>TRIM(OccupancyStandardsTable[[#This Row],[Ventilation Standard]])&amp;TRIM(OccupancyStandardsTable[[#This Row],[Primary Space Type]])&amp;TRIM(OccupancyStandardsTable[[#This Row],[Secondary Space Type]])</f>
        <v>GGHC v2.2Health CareWaiting Areas/Lounges</v>
      </c>
      <c r="B279" s="2" t="s">
        <v>943</v>
      </c>
      <c r="C279" s="20" t="s">
        <v>768</v>
      </c>
      <c r="D279" t="s">
        <v>941</v>
      </c>
      <c r="E279">
        <v>10</v>
      </c>
    </row>
    <row r="280" spans="1:5">
      <c r="A280" s="19" t="str">
        <f>TRIM(OccupancyStandardsTable[[#This Row],[Ventilation Standard]])&amp;TRIM(OccupancyStandardsTable[[#This Row],[Primary Space Type]])&amp;TRIM(OccupancyStandardsTable[[#This Row],[Secondary Space Type]])</f>
        <v>GGHC v2.2Health CareX-ray, Diagnostic and Treatment</v>
      </c>
      <c r="B280" s="2" t="s">
        <v>943</v>
      </c>
      <c r="C280" s="20" t="s">
        <v>768</v>
      </c>
      <c r="D280" s="16" t="s">
        <v>942</v>
      </c>
      <c r="E280">
        <v>5</v>
      </c>
    </row>
  </sheetData>
  <pageMargins left="0.7" right="0.7" top="0.75" bottom="0.75" header="0.3" footer="0.3"/>
  <pageSetup paperSize="17" scale="22" orientation="landscape"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13"/>
  <sheetViews>
    <sheetView workbookViewId="0">
      <pane ySplit="3" topLeftCell="A4" activePane="bottomLeft" state="frozen"/>
      <selection pane="bottomLeft" activeCell="A4" sqref="A4"/>
    </sheetView>
  </sheetViews>
  <sheetFormatPr defaultRowHeight="15"/>
  <cols>
    <col min="1" max="1" width="19.140625" customWidth="1"/>
    <col min="2" max="2" width="21.140625" style="2" bestFit="1" customWidth="1"/>
    <col min="3" max="3" width="21.7109375" customWidth="1"/>
    <col min="4" max="4" width="36.7109375" bestFit="1" customWidth="1"/>
    <col min="5" max="5" width="12.42578125" style="2" bestFit="1" customWidth="1"/>
    <col min="6" max="6" width="10.7109375" style="2" bestFit="1" customWidth="1"/>
    <col min="7" max="7" width="17.7109375" style="2" bestFit="1" customWidth="1"/>
  </cols>
  <sheetData>
    <row r="1" spans="1:7">
      <c r="A1" t="s">
        <v>1908</v>
      </c>
    </row>
    <row r="3" spans="1:7">
      <c r="A3" s="12" t="s">
        <v>784</v>
      </c>
      <c r="B3" s="14" t="s">
        <v>742</v>
      </c>
      <c r="C3" s="11" t="s">
        <v>538</v>
      </c>
      <c r="D3" s="11" t="s">
        <v>539</v>
      </c>
      <c r="E3" s="8" t="s">
        <v>7</v>
      </c>
      <c r="F3" s="8" t="s">
        <v>5</v>
      </c>
      <c r="G3" s="8" t="s">
        <v>865</v>
      </c>
    </row>
    <row r="4" spans="1:7">
      <c r="A4" s="13" t="s">
        <v>2449</v>
      </c>
      <c r="B4" s="4" t="s">
        <v>743</v>
      </c>
      <c r="C4" s="3" t="s">
        <v>749</v>
      </c>
      <c r="D4" s="5" t="s">
        <v>728</v>
      </c>
      <c r="E4" s="6">
        <v>1.5</v>
      </c>
      <c r="F4" s="38"/>
      <c r="G4" s="6">
        <v>1</v>
      </c>
    </row>
    <row r="5" spans="1:7">
      <c r="A5" s="13" t="s">
        <v>2450</v>
      </c>
      <c r="B5" s="4" t="s">
        <v>743</v>
      </c>
      <c r="C5" s="3" t="s">
        <v>749</v>
      </c>
      <c r="D5" s="5" t="s">
        <v>729</v>
      </c>
      <c r="E5" s="6">
        <v>1.4</v>
      </c>
      <c r="F5" s="38"/>
      <c r="G5" s="6">
        <v>2</v>
      </c>
    </row>
    <row r="6" spans="1:7">
      <c r="A6" s="13" t="s">
        <v>2451</v>
      </c>
      <c r="B6" s="4" t="s">
        <v>743</v>
      </c>
      <c r="C6" s="3" t="s">
        <v>749</v>
      </c>
      <c r="D6" s="5" t="s">
        <v>730</v>
      </c>
      <c r="E6" s="6">
        <v>1.4</v>
      </c>
      <c r="F6" s="38"/>
      <c r="G6" s="6">
        <v>3</v>
      </c>
    </row>
    <row r="7" spans="1:7">
      <c r="A7" s="13" t="s">
        <v>2452</v>
      </c>
      <c r="B7" s="4" t="s">
        <v>743</v>
      </c>
      <c r="C7" s="3" t="s">
        <v>749</v>
      </c>
      <c r="D7" s="5" t="s">
        <v>1830</v>
      </c>
      <c r="E7" s="6">
        <v>1.5</v>
      </c>
      <c r="F7" s="38"/>
      <c r="G7" s="6">
        <v>4</v>
      </c>
    </row>
    <row r="8" spans="1:7">
      <c r="A8" s="13" t="s">
        <v>2453</v>
      </c>
      <c r="B8" s="4" t="s">
        <v>743</v>
      </c>
      <c r="C8" s="3" t="s">
        <v>749</v>
      </c>
      <c r="D8" s="5" t="s">
        <v>1831</v>
      </c>
      <c r="E8" s="6">
        <v>1.8</v>
      </c>
      <c r="F8" s="38"/>
      <c r="G8" s="6">
        <v>5</v>
      </c>
    </row>
    <row r="9" spans="1:7">
      <c r="A9" s="13" t="s">
        <v>2454</v>
      </c>
      <c r="B9" s="4" t="s">
        <v>743</v>
      </c>
      <c r="C9" s="3" t="s">
        <v>749</v>
      </c>
      <c r="D9" s="5" t="s">
        <v>1832</v>
      </c>
      <c r="E9" s="6">
        <v>1.9</v>
      </c>
      <c r="F9" s="38"/>
      <c r="G9" s="6">
        <v>6</v>
      </c>
    </row>
    <row r="10" spans="1:7">
      <c r="A10" s="13" t="s">
        <v>2455</v>
      </c>
      <c r="B10" s="4" t="s">
        <v>743</v>
      </c>
      <c r="C10" s="3" t="s">
        <v>749</v>
      </c>
      <c r="D10" s="5" t="s">
        <v>731</v>
      </c>
      <c r="E10" s="6">
        <v>1.5</v>
      </c>
      <c r="F10" s="38"/>
      <c r="G10" s="6">
        <v>7</v>
      </c>
    </row>
    <row r="11" spans="1:7">
      <c r="A11" s="13" t="s">
        <v>2456</v>
      </c>
      <c r="B11" s="4" t="s">
        <v>743</v>
      </c>
      <c r="C11" s="3" t="s">
        <v>749</v>
      </c>
      <c r="D11" s="5" t="s">
        <v>1833</v>
      </c>
      <c r="E11" s="6">
        <v>1.4</v>
      </c>
      <c r="F11" s="38"/>
      <c r="G11" s="6">
        <v>8</v>
      </c>
    </row>
    <row r="12" spans="1:7">
      <c r="A12" s="13" t="s">
        <v>2457</v>
      </c>
      <c r="B12" s="4" t="s">
        <v>743</v>
      </c>
      <c r="C12" s="3" t="s">
        <v>749</v>
      </c>
      <c r="D12" s="5" t="s">
        <v>1834</v>
      </c>
      <c r="E12" s="6">
        <v>1.7</v>
      </c>
      <c r="F12" s="38"/>
      <c r="G12" s="6">
        <v>9</v>
      </c>
    </row>
    <row r="13" spans="1:7">
      <c r="A13" s="13" t="s">
        <v>2458</v>
      </c>
      <c r="B13" s="4" t="s">
        <v>743</v>
      </c>
      <c r="C13" s="3" t="s">
        <v>749</v>
      </c>
      <c r="D13" s="5" t="s">
        <v>1835</v>
      </c>
      <c r="E13" s="6">
        <v>1.6</v>
      </c>
      <c r="F13" s="38"/>
      <c r="G13" s="6">
        <v>10</v>
      </c>
    </row>
    <row r="14" spans="1:7">
      <c r="A14" s="13" t="s">
        <v>2459</v>
      </c>
      <c r="B14" s="4" t="s">
        <v>743</v>
      </c>
      <c r="C14" s="3" t="s">
        <v>749</v>
      </c>
      <c r="D14" s="5" t="s">
        <v>767</v>
      </c>
      <c r="E14" s="6">
        <v>1.6</v>
      </c>
      <c r="F14" s="38"/>
      <c r="G14" s="6">
        <v>11</v>
      </c>
    </row>
    <row r="15" spans="1:7">
      <c r="A15" s="13" t="s">
        <v>2460</v>
      </c>
      <c r="B15" s="4" t="s">
        <v>743</v>
      </c>
      <c r="C15" s="3" t="s">
        <v>749</v>
      </c>
      <c r="D15" s="5" t="s">
        <v>1836</v>
      </c>
      <c r="E15" s="6">
        <v>1.7</v>
      </c>
      <c r="F15" s="38"/>
      <c r="G15" s="6">
        <v>12</v>
      </c>
    </row>
    <row r="16" spans="1:7">
      <c r="A16" s="13" t="s">
        <v>2461</v>
      </c>
      <c r="B16" s="4" t="s">
        <v>743</v>
      </c>
      <c r="C16" s="3" t="s">
        <v>749</v>
      </c>
      <c r="D16" s="5" t="s">
        <v>732</v>
      </c>
      <c r="E16" s="6">
        <v>1.5</v>
      </c>
      <c r="F16" s="38"/>
      <c r="G16" s="6">
        <v>13</v>
      </c>
    </row>
    <row r="17" spans="1:7">
      <c r="A17" s="13" t="s">
        <v>2462</v>
      </c>
      <c r="B17" s="4" t="s">
        <v>743</v>
      </c>
      <c r="C17" s="3" t="s">
        <v>749</v>
      </c>
      <c r="D17" s="5" t="s">
        <v>733</v>
      </c>
      <c r="E17" s="6">
        <v>2.2000000000000002</v>
      </c>
      <c r="F17" s="38"/>
      <c r="G17" s="6">
        <v>14</v>
      </c>
    </row>
    <row r="18" spans="1:7">
      <c r="A18" s="13" t="s">
        <v>2463</v>
      </c>
      <c r="B18" s="4" t="s">
        <v>743</v>
      </c>
      <c r="C18" s="3" t="s">
        <v>749</v>
      </c>
      <c r="D18" s="5" t="s">
        <v>1837</v>
      </c>
      <c r="E18" s="6">
        <v>2</v>
      </c>
      <c r="F18" s="38"/>
      <c r="G18" s="6">
        <v>15</v>
      </c>
    </row>
    <row r="19" spans="1:7">
      <c r="A19" s="13" t="s">
        <v>2464</v>
      </c>
      <c r="B19" s="4" t="s">
        <v>743</v>
      </c>
      <c r="C19" s="3" t="s">
        <v>749</v>
      </c>
      <c r="D19" s="5" t="s">
        <v>1838</v>
      </c>
      <c r="E19" s="6">
        <v>1.6</v>
      </c>
      <c r="F19" s="38"/>
      <c r="G19" s="6">
        <v>16</v>
      </c>
    </row>
    <row r="20" spans="1:7">
      <c r="A20" s="13" t="s">
        <v>2465</v>
      </c>
      <c r="B20" s="4" t="s">
        <v>743</v>
      </c>
      <c r="C20" s="3" t="s">
        <v>749</v>
      </c>
      <c r="D20" s="5" t="s">
        <v>734</v>
      </c>
      <c r="E20" s="6">
        <v>1</v>
      </c>
      <c r="F20" s="38"/>
      <c r="G20" s="6">
        <v>17</v>
      </c>
    </row>
    <row r="21" spans="1:7">
      <c r="A21" s="13" t="s">
        <v>2466</v>
      </c>
      <c r="B21" s="4" t="s">
        <v>743</v>
      </c>
      <c r="C21" s="3" t="s">
        <v>749</v>
      </c>
      <c r="D21" s="5" t="s">
        <v>1839</v>
      </c>
      <c r="E21" s="6">
        <v>1.6</v>
      </c>
      <c r="F21" s="38"/>
      <c r="G21" s="6">
        <v>18</v>
      </c>
    </row>
    <row r="22" spans="1:7">
      <c r="A22" s="13" t="s">
        <v>2467</v>
      </c>
      <c r="B22" s="4" t="s">
        <v>743</v>
      </c>
      <c r="C22" s="3" t="s">
        <v>749</v>
      </c>
      <c r="D22" s="5" t="s">
        <v>750</v>
      </c>
      <c r="E22" s="6">
        <v>1.3</v>
      </c>
      <c r="F22" s="38"/>
      <c r="G22" s="6">
        <v>19</v>
      </c>
    </row>
    <row r="23" spans="1:7">
      <c r="A23" s="13" t="s">
        <v>2468</v>
      </c>
      <c r="B23" s="4" t="s">
        <v>743</v>
      </c>
      <c r="C23" s="3" t="s">
        <v>749</v>
      </c>
      <c r="D23" s="5" t="s">
        <v>735</v>
      </c>
      <c r="E23" s="6">
        <v>0.3</v>
      </c>
      <c r="F23" s="38"/>
      <c r="G23" s="6">
        <v>20</v>
      </c>
    </row>
    <row r="24" spans="1:7">
      <c r="A24" s="13" t="s">
        <v>2469</v>
      </c>
      <c r="B24" s="4" t="s">
        <v>743</v>
      </c>
      <c r="C24" s="3" t="s">
        <v>749</v>
      </c>
      <c r="D24" s="5" t="s">
        <v>736</v>
      </c>
      <c r="E24" s="6">
        <v>1.2</v>
      </c>
      <c r="F24" s="38"/>
      <c r="G24" s="6">
        <v>21</v>
      </c>
    </row>
    <row r="25" spans="1:7">
      <c r="A25" s="13" t="s">
        <v>2470</v>
      </c>
      <c r="B25" s="4" t="s">
        <v>743</v>
      </c>
      <c r="C25" s="3" t="s">
        <v>749</v>
      </c>
      <c r="D25" s="5" t="s">
        <v>1840</v>
      </c>
      <c r="E25" s="6">
        <v>1.5</v>
      </c>
      <c r="F25" s="38"/>
      <c r="G25" s="6">
        <v>22</v>
      </c>
    </row>
    <row r="26" spans="1:7">
      <c r="A26" s="13" t="s">
        <v>2471</v>
      </c>
      <c r="B26" s="4" t="s">
        <v>743</v>
      </c>
      <c r="C26" s="3" t="s">
        <v>749</v>
      </c>
      <c r="D26" s="5" t="s">
        <v>737</v>
      </c>
      <c r="E26" s="6">
        <v>1.3</v>
      </c>
      <c r="F26" s="38"/>
      <c r="G26" s="6">
        <v>23</v>
      </c>
    </row>
    <row r="27" spans="1:7">
      <c r="A27" s="13" t="s">
        <v>2472</v>
      </c>
      <c r="B27" s="4" t="s">
        <v>743</v>
      </c>
      <c r="C27" s="3" t="s">
        <v>749</v>
      </c>
      <c r="D27" s="5" t="s">
        <v>738</v>
      </c>
      <c r="E27" s="6">
        <v>1.6</v>
      </c>
      <c r="F27" s="38"/>
      <c r="G27" s="6">
        <v>24</v>
      </c>
    </row>
    <row r="28" spans="1:7">
      <c r="A28" s="13" t="s">
        <v>2473</v>
      </c>
      <c r="B28" s="4" t="s">
        <v>743</v>
      </c>
      <c r="C28" s="3" t="s">
        <v>749</v>
      </c>
      <c r="D28" s="5" t="s">
        <v>1841</v>
      </c>
      <c r="E28" s="6">
        <v>2.2000000000000002</v>
      </c>
      <c r="F28" s="38"/>
      <c r="G28" s="6">
        <v>25</v>
      </c>
    </row>
    <row r="29" spans="1:7">
      <c r="A29" s="13" t="s">
        <v>2474</v>
      </c>
      <c r="B29" s="4" t="s">
        <v>743</v>
      </c>
      <c r="C29" s="3" t="s">
        <v>749</v>
      </c>
      <c r="D29" s="5" t="s">
        <v>766</v>
      </c>
      <c r="E29" s="6">
        <v>1.9</v>
      </c>
      <c r="F29" s="38"/>
      <c r="G29" s="6">
        <v>26</v>
      </c>
    </row>
    <row r="30" spans="1:7">
      <c r="A30" s="13" t="s">
        <v>2475</v>
      </c>
      <c r="B30" s="4" t="s">
        <v>743</v>
      </c>
      <c r="C30" s="3" t="s">
        <v>749</v>
      </c>
      <c r="D30" s="5" t="s">
        <v>1842</v>
      </c>
      <c r="E30" s="6">
        <v>1.5</v>
      </c>
      <c r="F30" s="38"/>
      <c r="G30" s="6">
        <v>27</v>
      </c>
    </row>
    <row r="31" spans="1:7">
      <c r="A31" s="13" t="s">
        <v>2476</v>
      </c>
      <c r="B31" s="4" t="s">
        <v>743</v>
      </c>
      <c r="C31" s="3" t="s">
        <v>749</v>
      </c>
      <c r="D31" s="5" t="s">
        <v>1843</v>
      </c>
      <c r="E31" s="6">
        <v>1.5</v>
      </c>
      <c r="F31" s="38"/>
      <c r="G31" s="6">
        <v>28</v>
      </c>
    </row>
    <row r="32" spans="1:7">
      <c r="A32" s="13" t="s">
        <v>2477</v>
      </c>
      <c r="B32" s="4" t="s">
        <v>743</v>
      </c>
      <c r="C32" s="3" t="s">
        <v>749</v>
      </c>
      <c r="D32" s="5" t="s">
        <v>1844</v>
      </c>
      <c r="E32" s="6">
        <v>1.4</v>
      </c>
      <c r="F32" s="38"/>
      <c r="G32" s="6">
        <v>29</v>
      </c>
    </row>
    <row r="33" spans="1:7">
      <c r="A33" s="13" t="s">
        <v>2478</v>
      </c>
      <c r="B33" s="4" t="s">
        <v>743</v>
      </c>
      <c r="C33" s="3" t="s">
        <v>749</v>
      </c>
      <c r="D33" s="5" t="s">
        <v>606</v>
      </c>
      <c r="E33" s="6">
        <v>1.2</v>
      </c>
      <c r="F33" s="38"/>
      <c r="G33" s="6">
        <v>30</v>
      </c>
    </row>
    <row r="34" spans="1:7">
      <c r="A34" s="13" t="s">
        <v>2479</v>
      </c>
      <c r="B34" s="4" t="s">
        <v>743</v>
      </c>
      <c r="C34" s="3" t="s">
        <v>749</v>
      </c>
      <c r="D34" s="5" t="s">
        <v>769</v>
      </c>
      <c r="E34" s="6">
        <v>1.2</v>
      </c>
      <c r="F34" s="38"/>
      <c r="G34" s="6">
        <v>31</v>
      </c>
    </row>
    <row r="35" spans="1:7">
      <c r="A35" s="13" t="s">
        <v>2480</v>
      </c>
      <c r="B35" s="4" t="s">
        <v>743</v>
      </c>
      <c r="C35" s="3" t="s">
        <v>749</v>
      </c>
      <c r="D35" s="5" t="s">
        <v>740</v>
      </c>
      <c r="E35" s="6">
        <v>1.7</v>
      </c>
      <c r="F35" s="38"/>
      <c r="G35" s="6">
        <v>32</v>
      </c>
    </row>
    <row r="36" spans="1:7">
      <c r="A36" s="13" t="s">
        <v>2481</v>
      </c>
      <c r="B36" s="4" t="s">
        <v>743</v>
      </c>
      <c r="C36" s="7" t="s">
        <v>882</v>
      </c>
      <c r="D36" s="7" t="s">
        <v>751</v>
      </c>
      <c r="E36" s="8">
        <v>1.5</v>
      </c>
      <c r="F36" s="37"/>
      <c r="G36" s="6">
        <v>33</v>
      </c>
    </row>
    <row r="37" spans="1:7">
      <c r="A37" s="13" t="s">
        <v>2482</v>
      </c>
      <c r="B37" s="4" t="s">
        <v>743</v>
      </c>
      <c r="C37" s="7" t="s">
        <v>1008</v>
      </c>
      <c r="D37" s="7" t="s">
        <v>751</v>
      </c>
      <c r="E37" s="8">
        <v>1.3</v>
      </c>
      <c r="F37" s="37"/>
      <c r="G37" s="6">
        <v>34</v>
      </c>
    </row>
    <row r="38" spans="1:7">
      <c r="A38" s="13" t="s">
        <v>2483</v>
      </c>
      <c r="B38" s="4" t="s">
        <v>743</v>
      </c>
      <c r="C38" s="7" t="s">
        <v>867</v>
      </c>
      <c r="D38" s="7" t="s">
        <v>751</v>
      </c>
      <c r="E38" s="8">
        <v>1.5</v>
      </c>
      <c r="F38" s="37"/>
      <c r="G38" s="6">
        <v>35</v>
      </c>
    </row>
    <row r="39" spans="1:7">
      <c r="A39" s="13" t="s">
        <v>2484</v>
      </c>
      <c r="B39" s="4" t="s">
        <v>743</v>
      </c>
      <c r="C39" s="7" t="s">
        <v>871</v>
      </c>
      <c r="D39" s="7" t="s">
        <v>751</v>
      </c>
      <c r="E39" s="8">
        <v>1.6</v>
      </c>
      <c r="F39" s="37"/>
      <c r="G39" s="6">
        <v>36</v>
      </c>
    </row>
    <row r="40" spans="1:7">
      <c r="A40" s="13" t="s">
        <v>2485</v>
      </c>
      <c r="B40" s="4" t="s">
        <v>743</v>
      </c>
      <c r="C40" s="7" t="s">
        <v>871</v>
      </c>
      <c r="D40" s="7" t="s">
        <v>1845</v>
      </c>
      <c r="E40" s="8">
        <v>1.4</v>
      </c>
      <c r="F40" s="37"/>
      <c r="G40" s="6">
        <v>37</v>
      </c>
    </row>
    <row r="41" spans="1:7">
      <c r="A41" s="13" t="s">
        <v>2486</v>
      </c>
      <c r="B41" s="4" t="s">
        <v>743</v>
      </c>
      <c r="C41" s="7" t="s">
        <v>774</v>
      </c>
      <c r="D41" s="7" t="s">
        <v>751</v>
      </c>
      <c r="E41" s="8">
        <v>1.8</v>
      </c>
      <c r="F41" s="37"/>
      <c r="G41" s="6">
        <v>38</v>
      </c>
    </row>
    <row r="42" spans="1:7">
      <c r="A42" s="13" t="s">
        <v>2487</v>
      </c>
      <c r="B42" s="4" t="s">
        <v>743</v>
      </c>
      <c r="C42" s="9" t="s">
        <v>774</v>
      </c>
      <c r="D42" s="7" t="s">
        <v>870</v>
      </c>
      <c r="E42" s="8">
        <v>1.8</v>
      </c>
      <c r="F42" s="37"/>
      <c r="G42" s="6">
        <v>39</v>
      </c>
    </row>
    <row r="43" spans="1:7">
      <c r="A43" s="13" t="s">
        <v>2488</v>
      </c>
      <c r="B43" s="4" t="s">
        <v>743</v>
      </c>
      <c r="C43" s="9" t="s">
        <v>774</v>
      </c>
      <c r="D43" s="7" t="s">
        <v>1846</v>
      </c>
      <c r="E43" s="8">
        <v>1.2</v>
      </c>
      <c r="F43" s="37"/>
      <c r="G43" s="6">
        <v>40</v>
      </c>
    </row>
    <row r="44" spans="1:7">
      <c r="A44" s="13" t="s">
        <v>2489</v>
      </c>
      <c r="B44" s="4" t="s">
        <v>743</v>
      </c>
      <c r="C44" s="9" t="s">
        <v>774</v>
      </c>
      <c r="D44" s="7" t="s">
        <v>1847</v>
      </c>
      <c r="E44" s="8">
        <v>0.8</v>
      </c>
      <c r="F44" s="37"/>
      <c r="G44" s="6">
        <v>41</v>
      </c>
    </row>
    <row r="45" spans="1:7">
      <c r="A45" s="13" t="s">
        <v>2490</v>
      </c>
      <c r="B45" s="4" t="s">
        <v>743</v>
      </c>
      <c r="C45" s="7" t="s">
        <v>866</v>
      </c>
      <c r="D45" s="7" t="s">
        <v>751</v>
      </c>
      <c r="E45" s="8">
        <v>0.5</v>
      </c>
      <c r="F45" s="37"/>
      <c r="G45" s="6">
        <v>42</v>
      </c>
    </row>
    <row r="46" spans="1:7">
      <c r="A46" s="13" t="s">
        <v>2491</v>
      </c>
      <c r="B46" s="4" t="s">
        <v>743</v>
      </c>
      <c r="C46" s="7" t="s">
        <v>866</v>
      </c>
      <c r="D46" s="7" t="s">
        <v>1848</v>
      </c>
      <c r="E46" s="8">
        <v>0.5</v>
      </c>
      <c r="F46" s="37"/>
      <c r="G46" s="6">
        <v>43</v>
      </c>
    </row>
    <row r="47" spans="1:7">
      <c r="A47" s="13" t="s">
        <v>2492</v>
      </c>
      <c r="B47" s="4" t="s">
        <v>743</v>
      </c>
      <c r="C47" s="7" t="s">
        <v>866</v>
      </c>
      <c r="D47" s="7" t="s">
        <v>1849</v>
      </c>
      <c r="E47" s="8">
        <v>0.5</v>
      </c>
      <c r="F47" s="37"/>
      <c r="G47" s="6">
        <v>44</v>
      </c>
    </row>
    <row r="48" spans="1:7">
      <c r="A48" s="13" t="s">
        <v>2493</v>
      </c>
      <c r="B48" s="4" t="s">
        <v>743</v>
      </c>
      <c r="C48" s="7" t="s">
        <v>866</v>
      </c>
      <c r="D48" s="7" t="s">
        <v>1850</v>
      </c>
      <c r="E48" s="8">
        <v>0.5</v>
      </c>
      <c r="F48" s="37"/>
      <c r="G48" s="6">
        <v>45</v>
      </c>
    </row>
    <row r="49" spans="1:7">
      <c r="A49" s="13" t="s">
        <v>2494</v>
      </c>
      <c r="B49" s="4" t="s">
        <v>743</v>
      </c>
      <c r="C49" s="7" t="s">
        <v>866</v>
      </c>
      <c r="D49" s="7" t="s">
        <v>1845</v>
      </c>
      <c r="E49" s="8">
        <v>1.9</v>
      </c>
      <c r="F49" s="37"/>
      <c r="G49" s="6">
        <v>46</v>
      </c>
    </row>
    <row r="50" spans="1:7">
      <c r="A50" s="13" t="s">
        <v>2495</v>
      </c>
      <c r="B50" s="4" t="s">
        <v>743</v>
      </c>
      <c r="C50" s="7" t="s">
        <v>866</v>
      </c>
      <c r="D50" s="7" t="s">
        <v>1851</v>
      </c>
      <c r="E50" s="8">
        <v>3.2</v>
      </c>
      <c r="F50" s="37"/>
      <c r="G50" s="6">
        <v>47</v>
      </c>
    </row>
    <row r="51" spans="1:7">
      <c r="A51" s="13" t="s">
        <v>2496</v>
      </c>
      <c r="B51" s="4" t="s">
        <v>743</v>
      </c>
      <c r="C51" s="7" t="s">
        <v>866</v>
      </c>
      <c r="D51" s="7" t="s">
        <v>1852</v>
      </c>
      <c r="E51" s="8">
        <v>0.5</v>
      </c>
      <c r="F51" s="37"/>
      <c r="G51" s="6">
        <v>48</v>
      </c>
    </row>
    <row r="52" spans="1:7">
      <c r="A52" s="13" t="s">
        <v>2497</v>
      </c>
      <c r="B52" s="4" t="s">
        <v>743</v>
      </c>
      <c r="C52" s="7" t="s">
        <v>866</v>
      </c>
      <c r="D52" s="7" t="s">
        <v>1846</v>
      </c>
      <c r="E52" s="8">
        <v>1.8</v>
      </c>
      <c r="F52" s="37"/>
      <c r="G52" s="6">
        <v>49</v>
      </c>
    </row>
    <row r="53" spans="1:7">
      <c r="A53" s="13" t="s">
        <v>2498</v>
      </c>
      <c r="B53" s="4" t="s">
        <v>743</v>
      </c>
      <c r="C53" s="7" t="s">
        <v>866</v>
      </c>
      <c r="D53" s="7" t="s">
        <v>1847</v>
      </c>
      <c r="E53" s="8">
        <v>1.3</v>
      </c>
      <c r="F53" s="37"/>
      <c r="G53" s="6">
        <v>50</v>
      </c>
    </row>
    <row r="54" spans="1:7">
      <c r="A54" s="13" t="s">
        <v>2499</v>
      </c>
      <c r="B54" s="4" t="s">
        <v>743</v>
      </c>
      <c r="C54" s="7" t="s">
        <v>866</v>
      </c>
      <c r="D54" s="7" t="s">
        <v>1853</v>
      </c>
      <c r="E54" s="8">
        <v>1</v>
      </c>
      <c r="F54" s="37"/>
      <c r="G54" s="6">
        <v>51</v>
      </c>
    </row>
    <row r="55" spans="1:7">
      <c r="A55" s="13" t="s">
        <v>2500</v>
      </c>
      <c r="B55" s="4" t="s">
        <v>743</v>
      </c>
      <c r="C55" s="7" t="s">
        <v>762</v>
      </c>
      <c r="D55" s="7" t="s">
        <v>763</v>
      </c>
      <c r="E55" s="8">
        <v>1.3</v>
      </c>
      <c r="F55" s="37"/>
      <c r="G55" s="6">
        <v>52</v>
      </c>
    </row>
    <row r="56" spans="1:7">
      <c r="A56" s="13" t="s">
        <v>2501</v>
      </c>
      <c r="B56" s="4" t="s">
        <v>743</v>
      </c>
      <c r="C56" s="7" t="s">
        <v>762</v>
      </c>
      <c r="D56" s="7" t="s">
        <v>764</v>
      </c>
      <c r="E56" s="8">
        <v>0.2</v>
      </c>
      <c r="F56" s="37"/>
      <c r="G56" s="6">
        <v>53</v>
      </c>
    </row>
    <row r="57" spans="1:7">
      <c r="A57" s="13" t="s">
        <v>2502</v>
      </c>
      <c r="B57" s="4" t="s">
        <v>743</v>
      </c>
      <c r="C57" s="7" t="s">
        <v>879</v>
      </c>
      <c r="D57" s="7" t="s">
        <v>751</v>
      </c>
      <c r="E57" s="8">
        <v>1.4</v>
      </c>
      <c r="F57" s="37"/>
      <c r="G57" s="6">
        <v>54</v>
      </c>
    </row>
    <row r="58" spans="1:7">
      <c r="A58" s="13" t="s">
        <v>2503</v>
      </c>
      <c r="B58" s="4" t="s">
        <v>743</v>
      </c>
      <c r="C58" s="7" t="s">
        <v>879</v>
      </c>
      <c r="D58" s="7" t="s">
        <v>868</v>
      </c>
      <c r="E58" s="8">
        <v>1.4</v>
      </c>
      <c r="F58" s="37"/>
      <c r="G58" s="6">
        <v>55</v>
      </c>
    </row>
    <row r="59" spans="1:7">
      <c r="A59" s="13" t="s">
        <v>2504</v>
      </c>
      <c r="B59" s="4" t="s">
        <v>743</v>
      </c>
      <c r="C59" s="7" t="s">
        <v>771</v>
      </c>
      <c r="D59" s="7" t="s">
        <v>751</v>
      </c>
      <c r="E59" s="8">
        <v>1.4</v>
      </c>
      <c r="F59" s="37"/>
      <c r="G59" s="6">
        <v>56</v>
      </c>
    </row>
    <row r="60" spans="1:7">
      <c r="A60" s="13" t="s">
        <v>2505</v>
      </c>
      <c r="B60" s="4" t="s">
        <v>743</v>
      </c>
      <c r="C60" s="7" t="s">
        <v>771</v>
      </c>
      <c r="D60" s="7" t="s">
        <v>1845</v>
      </c>
      <c r="E60" s="8">
        <v>1.4</v>
      </c>
      <c r="F60" s="37"/>
      <c r="G60" s="6">
        <v>57</v>
      </c>
    </row>
    <row r="61" spans="1:7">
      <c r="A61" s="13" t="s">
        <v>2506</v>
      </c>
      <c r="B61" s="4" t="s">
        <v>743</v>
      </c>
      <c r="C61" s="7" t="s">
        <v>771</v>
      </c>
      <c r="D61" s="7" t="s">
        <v>870</v>
      </c>
      <c r="E61" s="8">
        <v>1</v>
      </c>
      <c r="F61" s="37"/>
      <c r="G61" s="6">
        <v>58</v>
      </c>
    </row>
    <row r="62" spans="1:7">
      <c r="A62" s="13" t="s">
        <v>2507</v>
      </c>
      <c r="B62" s="4" t="s">
        <v>743</v>
      </c>
      <c r="C62" s="7" t="s">
        <v>771</v>
      </c>
      <c r="D62" s="7" t="s">
        <v>1854</v>
      </c>
      <c r="E62" s="8">
        <v>1.2</v>
      </c>
      <c r="F62" s="37"/>
      <c r="G62" s="6">
        <v>59</v>
      </c>
    </row>
    <row r="63" spans="1:7">
      <c r="A63" s="13" t="s">
        <v>2508</v>
      </c>
      <c r="B63" s="4" t="s">
        <v>743</v>
      </c>
      <c r="C63" s="7" t="s">
        <v>771</v>
      </c>
      <c r="D63" s="7" t="s">
        <v>1855</v>
      </c>
      <c r="E63" s="8">
        <v>1.2</v>
      </c>
      <c r="F63" s="37"/>
      <c r="G63" s="6">
        <v>60</v>
      </c>
    </row>
    <row r="64" spans="1:7">
      <c r="A64" s="13" t="s">
        <v>2509</v>
      </c>
      <c r="B64" s="4" t="s">
        <v>743</v>
      </c>
      <c r="C64" s="7" t="s">
        <v>771</v>
      </c>
      <c r="D64" s="7" t="s">
        <v>873</v>
      </c>
      <c r="E64" s="8">
        <v>2.2000000000000002</v>
      </c>
      <c r="F64" s="37"/>
      <c r="G64" s="6">
        <v>61</v>
      </c>
    </row>
    <row r="65" spans="1:7">
      <c r="A65" s="13" t="s">
        <v>2510</v>
      </c>
      <c r="B65" s="4" t="s">
        <v>743</v>
      </c>
      <c r="C65" s="7" t="s">
        <v>666</v>
      </c>
      <c r="D65" s="7" t="s">
        <v>751</v>
      </c>
      <c r="E65" s="8">
        <v>2.2000000000000002</v>
      </c>
      <c r="F65" s="37"/>
      <c r="G65" s="6">
        <v>62</v>
      </c>
    </row>
    <row r="66" spans="1:7">
      <c r="A66" s="13" t="s">
        <v>2511</v>
      </c>
      <c r="B66" s="4" t="s">
        <v>743</v>
      </c>
      <c r="C66" s="7" t="s">
        <v>773</v>
      </c>
      <c r="D66" s="7" t="s">
        <v>751</v>
      </c>
      <c r="E66" s="8">
        <v>1.8</v>
      </c>
      <c r="F66" s="37"/>
      <c r="G66" s="6">
        <v>63</v>
      </c>
    </row>
    <row r="67" spans="1:7">
      <c r="A67" s="13" t="s">
        <v>2512</v>
      </c>
      <c r="B67" s="4" t="s">
        <v>743</v>
      </c>
      <c r="C67" s="7" t="s">
        <v>886</v>
      </c>
      <c r="D67" s="7" t="s">
        <v>751</v>
      </c>
      <c r="E67" s="8">
        <v>1</v>
      </c>
      <c r="F67" s="37"/>
      <c r="G67" s="6">
        <v>64</v>
      </c>
    </row>
    <row r="68" spans="1:7">
      <c r="A68" s="13" t="s">
        <v>2513</v>
      </c>
      <c r="B68" s="4" t="s">
        <v>743</v>
      </c>
      <c r="C68" s="7" t="s">
        <v>883</v>
      </c>
      <c r="D68" s="7" t="s">
        <v>751</v>
      </c>
      <c r="E68" s="8">
        <v>0.8</v>
      </c>
      <c r="F68" s="37"/>
      <c r="G68" s="6">
        <v>65</v>
      </c>
    </row>
    <row r="69" spans="1:7">
      <c r="A69" s="13" t="s">
        <v>2514</v>
      </c>
      <c r="B69" s="4" t="s">
        <v>743</v>
      </c>
      <c r="C69" s="7" t="s">
        <v>872</v>
      </c>
      <c r="D69" s="7" t="s">
        <v>751</v>
      </c>
      <c r="E69" s="8">
        <v>0.7</v>
      </c>
      <c r="F69" s="37"/>
      <c r="G69" s="6">
        <v>66</v>
      </c>
    </row>
    <row r="70" spans="1:7">
      <c r="A70" s="13" t="s">
        <v>2515</v>
      </c>
      <c r="B70" s="4" t="s">
        <v>743</v>
      </c>
      <c r="C70" s="7" t="s">
        <v>872</v>
      </c>
      <c r="D70" s="7" t="s">
        <v>868</v>
      </c>
      <c r="E70" s="8">
        <v>1.6</v>
      </c>
      <c r="F70" s="37"/>
      <c r="G70" s="6">
        <v>67</v>
      </c>
    </row>
    <row r="71" spans="1:7">
      <c r="A71" s="13" t="s">
        <v>2516</v>
      </c>
      <c r="B71" s="4" t="s">
        <v>743</v>
      </c>
      <c r="C71" s="7" t="s">
        <v>872</v>
      </c>
      <c r="D71" s="7" t="s">
        <v>1856</v>
      </c>
      <c r="E71" s="8">
        <v>0.5</v>
      </c>
      <c r="F71" s="37"/>
      <c r="G71" s="6">
        <v>68</v>
      </c>
    </row>
    <row r="72" spans="1:7">
      <c r="A72" s="13" t="s">
        <v>2517</v>
      </c>
      <c r="B72" s="4" t="s">
        <v>743</v>
      </c>
      <c r="C72" s="7" t="s">
        <v>1826</v>
      </c>
      <c r="D72" s="7" t="s">
        <v>751</v>
      </c>
      <c r="E72" s="8">
        <v>0.9</v>
      </c>
      <c r="F72" s="37"/>
      <c r="G72" s="6">
        <v>69</v>
      </c>
    </row>
    <row r="73" spans="1:7">
      <c r="A73" s="13" t="s">
        <v>2518</v>
      </c>
      <c r="B73" s="4" t="s">
        <v>743</v>
      </c>
      <c r="C73" s="7" t="s">
        <v>770</v>
      </c>
      <c r="D73" s="7" t="s">
        <v>751</v>
      </c>
      <c r="E73" s="8">
        <v>1.1000000000000001</v>
      </c>
      <c r="F73" s="37"/>
      <c r="G73" s="6">
        <v>70</v>
      </c>
    </row>
    <row r="74" spans="1:7">
      <c r="A74" s="13" t="s">
        <v>2519</v>
      </c>
      <c r="B74" s="4" t="s">
        <v>743</v>
      </c>
      <c r="C74" s="7" t="s">
        <v>770</v>
      </c>
      <c r="D74" s="7" t="s">
        <v>868</v>
      </c>
      <c r="E74" s="8">
        <v>2.9</v>
      </c>
      <c r="F74" s="37"/>
      <c r="G74" s="6">
        <v>71</v>
      </c>
    </row>
    <row r="75" spans="1:7">
      <c r="A75" s="13" t="s">
        <v>2520</v>
      </c>
      <c r="B75" s="4" t="s">
        <v>743</v>
      </c>
      <c r="C75" s="7" t="s">
        <v>1827</v>
      </c>
      <c r="D75" s="7" t="s">
        <v>751</v>
      </c>
      <c r="E75" s="8">
        <v>0.3</v>
      </c>
      <c r="F75" s="37"/>
      <c r="G75" s="6">
        <v>72</v>
      </c>
    </row>
    <row r="76" spans="1:7">
      <c r="A76" s="13" t="s">
        <v>2521</v>
      </c>
      <c r="B76" s="4" t="s">
        <v>743</v>
      </c>
      <c r="C76" s="7" t="s">
        <v>1827</v>
      </c>
      <c r="D76" s="7" t="s">
        <v>1857</v>
      </c>
      <c r="E76" s="8">
        <v>1.4</v>
      </c>
      <c r="F76" s="37"/>
      <c r="G76" s="6">
        <v>73</v>
      </c>
    </row>
    <row r="77" spans="1:7">
      <c r="A77" s="13" t="s">
        <v>2522</v>
      </c>
      <c r="B77" s="4" t="s">
        <v>743</v>
      </c>
      <c r="C77" s="7" t="s">
        <v>877</v>
      </c>
      <c r="D77" s="7" t="s">
        <v>880</v>
      </c>
      <c r="E77" s="8">
        <v>1.9</v>
      </c>
      <c r="F77" s="38"/>
      <c r="G77" s="6">
        <v>74</v>
      </c>
    </row>
    <row r="78" spans="1:7">
      <c r="A78" s="13" t="s">
        <v>2523</v>
      </c>
      <c r="B78" s="4" t="s">
        <v>743</v>
      </c>
      <c r="C78" s="7" t="s">
        <v>877</v>
      </c>
      <c r="D78" s="7" t="s">
        <v>772</v>
      </c>
      <c r="E78" s="8">
        <v>1.1000000000000001</v>
      </c>
      <c r="F78" s="37"/>
      <c r="G78" s="6">
        <v>75</v>
      </c>
    </row>
    <row r="79" spans="1:7">
      <c r="A79" s="13" t="s">
        <v>2524</v>
      </c>
      <c r="B79" s="4" t="s">
        <v>743</v>
      </c>
      <c r="C79" s="7" t="s">
        <v>1828</v>
      </c>
      <c r="D79" s="7" t="s">
        <v>1858</v>
      </c>
      <c r="E79" s="8">
        <v>2.1</v>
      </c>
      <c r="F79" s="37"/>
      <c r="G79" s="6">
        <v>76</v>
      </c>
    </row>
    <row r="80" spans="1:7">
      <c r="A80" s="13" t="s">
        <v>2525</v>
      </c>
      <c r="B80" s="4" t="s">
        <v>743</v>
      </c>
      <c r="C80" s="7" t="s">
        <v>1828</v>
      </c>
      <c r="D80" s="7" t="s">
        <v>1859</v>
      </c>
      <c r="E80" s="8">
        <v>1.1000000000000001</v>
      </c>
      <c r="F80" s="37"/>
      <c r="G80" s="6">
        <v>77</v>
      </c>
    </row>
    <row r="81" spans="1:7">
      <c r="A81" s="13" t="s">
        <v>2526</v>
      </c>
      <c r="B81" s="4" t="s">
        <v>743</v>
      </c>
      <c r="C81" s="7" t="s">
        <v>1828</v>
      </c>
      <c r="D81" s="7" t="s">
        <v>1860</v>
      </c>
      <c r="E81" s="8">
        <v>1.1000000000000001</v>
      </c>
      <c r="F81" s="37"/>
      <c r="G81" s="6">
        <v>78</v>
      </c>
    </row>
    <row r="82" spans="1:7">
      <c r="A82" s="13" t="s">
        <v>2527</v>
      </c>
      <c r="B82" s="4" t="s">
        <v>743</v>
      </c>
      <c r="C82" s="7" t="s">
        <v>1829</v>
      </c>
      <c r="D82" s="7" t="s">
        <v>1861</v>
      </c>
      <c r="E82" s="8">
        <v>0.9</v>
      </c>
      <c r="F82" s="37"/>
      <c r="G82" s="6">
        <v>79</v>
      </c>
    </row>
    <row r="83" spans="1:7">
      <c r="A83" s="13" t="s">
        <v>2528</v>
      </c>
      <c r="B83" s="4" t="s">
        <v>743</v>
      </c>
      <c r="C83" s="7" t="s">
        <v>1829</v>
      </c>
      <c r="D83" s="7" t="s">
        <v>1880</v>
      </c>
      <c r="E83" s="8">
        <v>1.1000000000000001</v>
      </c>
      <c r="F83" s="37"/>
      <c r="G83" s="6">
        <v>80</v>
      </c>
    </row>
    <row r="84" spans="1:7">
      <c r="A84" s="13" t="s">
        <v>2529</v>
      </c>
      <c r="B84" s="4" t="s">
        <v>743</v>
      </c>
      <c r="C84" s="7" t="s">
        <v>738</v>
      </c>
      <c r="D84" s="7" t="s">
        <v>1881</v>
      </c>
      <c r="E84" s="8">
        <v>1.7</v>
      </c>
      <c r="F84" s="37"/>
      <c r="G84" s="6">
        <v>81</v>
      </c>
    </row>
    <row r="85" spans="1:7">
      <c r="A85" s="13" t="s">
        <v>2530</v>
      </c>
      <c r="B85" s="4" t="s">
        <v>743</v>
      </c>
      <c r="C85" s="7" t="s">
        <v>729</v>
      </c>
      <c r="D85" s="7" t="s">
        <v>1882</v>
      </c>
      <c r="E85" s="8">
        <v>3.3</v>
      </c>
      <c r="F85" s="37"/>
      <c r="G85" s="6">
        <v>82</v>
      </c>
    </row>
    <row r="86" spans="1:7">
      <c r="A86" s="13" t="s">
        <v>2531</v>
      </c>
      <c r="B86" s="4" t="s">
        <v>743</v>
      </c>
      <c r="C86" s="7" t="s">
        <v>732</v>
      </c>
      <c r="D86" s="7" t="s">
        <v>1883</v>
      </c>
      <c r="E86" s="8">
        <v>1.4</v>
      </c>
      <c r="F86" s="37"/>
      <c r="G86" s="6">
        <v>83</v>
      </c>
    </row>
    <row r="87" spans="1:7">
      <c r="A87" s="13" t="s">
        <v>2532</v>
      </c>
      <c r="B87" s="4" t="s">
        <v>743</v>
      </c>
      <c r="C87" s="7" t="s">
        <v>732</v>
      </c>
      <c r="D87" s="7" t="s">
        <v>1884</v>
      </c>
      <c r="E87" s="8">
        <v>1.9</v>
      </c>
      <c r="F87" s="37"/>
      <c r="G87" s="6">
        <v>84</v>
      </c>
    </row>
    <row r="88" spans="1:7">
      <c r="A88" s="13" t="s">
        <v>2533</v>
      </c>
      <c r="B88" s="4" t="s">
        <v>743</v>
      </c>
      <c r="C88" s="7" t="s">
        <v>732</v>
      </c>
      <c r="D88" s="7" t="s">
        <v>885</v>
      </c>
      <c r="E88" s="8">
        <v>1.8</v>
      </c>
      <c r="F88" s="37"/>
      <c r="G88" s="6">
        <v>85</v>
      </c>
    </row>
    <row r="89" spans="1:7">
      <c r="A89" s="13" t="s">
        <v>2534</v>
      </c>
      <c r="B89" s="4" t="s">
        <v>743</v>
      </c>
      <c r="C89" s="7" t="s">
        <v>767</v>
      </c>
      <c r="D89" s="7" t="s">
        <v>875</v>
      </c>
      <c r="E89" s="8">
        <v>2.8</v>
      </c>
      <c r="F89" s="37"/>
      <c r="G89" s="6">
        <v>86</v>
      </c>
    </row>
    <row r="90" spans="1:7">
      <c r="A90" s="13" t="s">
        <v>2535</v>
      </c>
      <c r="B90" s="4" t="s">
        <v>743</v>
      </c>
      <c r="C90" s="7" t="s">
        <v>767</v>
      </c>
      <c r="D90" s="7" t="s">
        <v>881</v>
      </c>
      <c r="E90" s="8">
        <v>2.6</v>
      </c>
      <c r="F90" s="37"/>
      <c r="G90" s="6">
        <v>87</v>
      </c>
    </row>
    <row r="91" spans="1:7">
      <c r="A91" s="13" t="s">
        <v>2536</v>
      </c>
      <c r="B91" s="4" t="s">
        <v>743</v>
      </c>
      <c r="C91" s="7" t="s">
        <v>767</v>
      </c>
      <c r="D91" s="7" t="s">
        <v>775</v>
      </c>
      <c r="E91" s="8">
        <v>1.8</v>
      </c>
      <c r="F91" s="37"/>
      <c r="G91" s="6">
        <v>88</v>
      </c>
    </row>
    <row r="92" spans="1:7">
      <c r="A92" s="13" t="s">
        <v>2537</v>
      </c>
      <c r="B92" s="4" t="s">
        <v>743</v>
      </c>
      <c r="C92" s="7" t="s">
        <v>767</v>
      </c>
      <c r="D92" s="7" t="s">
        <v>876</v>
      </c>
      <c r="E92" s="8">
        <v>1.6</v>
      </c>
      <c r="F92" s="37"/>
      <c r="G92" s="6">
        <v>89</v>
      </c>
    </row>
    <row r="93" spans="1:7">
      <c r="A93" s="13" t="s">
        <v>2538</v>
      </c>
      <c r="B93" s="4" t="s">
        <v>743</v>
      </c>
      <c r="C93" s="7" t="s">
        <v>767</v>
      </c>
      <c r="D93" s="7" t="s">
        <v>614</v>
      </c>
      <c r="E93" s="8">
        <v>2.2999999999999998</v>
      </c>
      <c r="F93" s="37"/>
      <c r="G93" s="6">
        <v>90</v>
      </c>
    </row>
    <row r="94" spans="1:7">
      <c r="A94" s="13" t="s">
        <v>2539</v>
      </c>
      <c r="B94" s="4" t="s">
        <v>743</v>
      </c>
      <c r="C94" s="7" t="s">
        <v>767</v>
      </c>
      <c r="D94" s="7" t="s">
        <v>777</v>
      </c>
      <c r="E94" s="8">
        <v>1.2</v>
      </c>
      <c r="F94" s="37"/>
      <c r="G94" s="6">
        <v>91</v>
      </c>
    </row>
    <row r="95" spans="1:7">
      <c r="A95" s="13" t="s">
        <v>2540</v>
      </c>
      <c r="B95" s="4" t="s">
        <v>743</v>
      </c>
      <c r="C95" s="7" t="s">
        <v>767</v>
      </c>
      <c r="D95" s="7" t="s">
        <v>776</v>
      </c>
      <c r="E95" s="8">
        <v>7.6</v>
      </c>
      <c r="F95" s="37"/>
      <c r="G95" s="6">
        <v>92</v>
      </c>
    </row>
    <row r="96" spans="1:7">
      <c r="A96" s="13" t="s">
        <v>2541</v>
      </c>
      <c r="B96" s="4" t="s">
        <v>743</v>
      </c>
      <c r="C96" s="7" t="s">
        <v>767</v>
      </c>
      <c r="D96" s="7" t="s">
        <v>1885</v>
      </c>
      <c r="E96" s="8">
        <v>1</v>
      </c>
      <c r="F96" s="37"/>
      <c r="G96" s="6">
        <v>93</v>
      </c>
    </row>
    <row r="97" spans="1:7">
      <c r="A97" s="13" t="s">
        <v>2542</v>
      </c>
      <c r="B97" s="4" t="s">
        <v>743</v>
      </c>
      <c r="C97" s="7" t="s">
        <v>767</v>
      </c>
      <c r="D97" s="7" t="s">
        <v>782</v>
      </c>
      <c r="E97" s="8">
        <v>3</v>
      </c>
      <c r="F97" s="37"/>
      <c r="G97" s="6">
        <v>94</v>
      </c>
    </row>
    <row r="98" spans="1:7">
      <c r="A98" s="13" t="s">
        <v>2543</v>
      </c>
      <c r="B98" s="4" t="s">
        <v>743</v>
      </c>
      <c r="C98" s="7" t="s">
        <v>767</v>
      </c>
      <c r="D98" s="7" t="s">
        <v>778</v>
      </c>
      <c r="E98" s="8">
        <v>1.9</v>
      </c>
      <c r="F98" s="37"/>
      <c r="G98" s="6">
        <v>95</v>
      </c>
    </row>
    <row r="99" spans="1:7">
      <c r="A99" s="13" t="s">
        <v>2544</v>
      </c>
      <c r="B99" s="4" t="s">
        <v>743</v>
      </c>
      <c r="C99" s="7" t="s">
        <v>767</v>
      </c>
      <c r="D99" s="7" t="s">
        <v>779</v>
      </c>
      <c r="E99" s="8">
        <v>0.4</v>
      </c>
      <c r="F99" s="37"/>
      <c r="G99" s="6">
        <v>96</v>
      </c>
    </row>
    <row r="100" spans="1:7">
      <c r="A100" s="13" t="s">
        <v>2545</v>
      </c>
      <c r="B100" s="4" t="s">
        <v>743</v>
      </c>
      <c r="C100" s="7" t="s">
        <v>767</v>
      </c>
      <c r="D100" s="7" t="s">
        <v>1886</v>
      </c>
      <c r="E100" s="8">
        <v>0.7</v>
      </c>
      <c r="F100" s="37"/>
      <c r="G100" s="6">
        <v>97</v>
      </c>
    </row>
    <row r="101" spans="1:7">
      <c r="A101" s="13" t="s">
        <v>2546</v>
      </c>
      <c r="B101" s="4" t="s">
        <v>743</v>
      </c>
      <c r="C101" s="7" t="s">
        <v>757</v>
      </c>
      <c r="D101" s="7" t="s">
        <v>758</v>
      </c>
      <c r="E101" s="8">
        <v>1.4</v>
      </c>
      <c r="F101" s="37"/>
      <c r="G101" s="6">
        <v>98</v>
      </c>
    </row>
    <row r="102" spans="1:7">
      <c r="A102" s="13" t="s">
        <v>2547</v>
      </c>
      <c r="B102" s="4" t="s">
        <v>743</v>
      </c>
      <c r="C102" s="7" t="s">
        <v>1878</v>
      </c>
      <c r="D102" s="7" t="s">
        <v>1887</v>
      </c>
      <c r="E102" s="8">
        <v>2.1</v>
      </c>
      <c r="F102" s="37"/>
      <c r="G102" s="6">
        <v>99</v>
      </c>
    </row>
    <row r="103" spans="1:7">
      <c r="A103" s="13" t="s">
        <v>2548</v>
      </c>
      <c r="B103" s="4" t="s">
        <v>743</v>
      </c>
      <c r="C103" s="7" t="s">
        <v>1878</v>
      </c>
      <c r="D103" s="7" t="s">
        <v>1888</v>
      </c>
      <c r="E103" s="8">
        <v>3</v>
      </c>
      <c r="F103" s="37"/>
      <c r="G103" s="6">
        <v>100</v>
      </c>
    </row>
    <row r="104" spans="1:7">
      <c r="A104" s="13" t="s">
        <v>2549</v>
      </c>
      <c r="B104" s="4" t="s">
        <v>743</v>
      </c>
      <c r="C104" s="7" t="s">
        <v>1878</v>
      </c>
      <c r="D104" s="7" t="s">
        <v>1889</v>
      </c>
      <c r="E104" s="8">
        <v>6.2</v>
      </c>
      <c r="F104" s="37"/>
      <c r="G104" s="6">
        <v>101</v>
      </c>
    </row>
    <row r="105" spans="1:7">
      <c r="A105" s="13" t="s">
        <v>2550</v>
      </c>
      <c r="B105" s="4" t="s">
        <v>743</v>
      </c>
      <c r="C105" s="7" t="s">
        <v>1878</v>
      </c>
      <c r="D105" s="7" t="s">
        <v>1890</v>
      </c>
      <c r="E105" s="8">
        <v>0.8</v>
      </c>
      <c r="F105" s="37"/>
      <c r="G105" s="6">
        <v>102</v>
      </c>
    </row>
    <row r="106" spans="1:7">
      <c r="A106" s="13" t="s">
        <v>2551</v>
      </c>
      <c r="B106" s="4" t="s">
        <v>743</v>
      </c>
      <c r="C106" s="7" t="s">
        <v>1878</v>
      </c>
      <c r="D106" s="7" t="s">
        <v>1891</v>
      </c>
      <c r="E106" s="8">
        <v>0.5</v>
      </c>
      <c r="F106" s="37"/>
      <c r="G106" s="6">
        <v>103</v>
      </c>
    </row>
    <row r="107" spans="1:7">
      <c r="A107" s="13" t="s">
        <v>2552</v>
      </c>
      <c r="B107" s="4" t="s">
        <v>743</v>
      </c>
      <c r="C107" s="9" t="s">
        <v>752</v>
      </c>
      <c r="D107" s="7" t="s">
        <v>753</v>
      </c>
      <c r="E107" s="8">
        <v>2.5</v>
      </c>
      <c r="F107" s="37"/>
      <c r="G107" s="6">
        <v>104</v>
      </c>
    </row>
    <row r="108" spans="1:7">
      <c r="A108" s="13" t="s">
        <v>2553</v>
      </c>
      <c r="B108" s="4" t="s">
        <v>743</v>
      </c>
      <c r="C108" s="7" t="s">
        <v>731</v>
      </c>
      <c r="D108" s="7" t="s">
        <v>754</v>
      </c>
      <c r="E108" s="8">
        <v>1.9</v>
      </c>
      <c r="F108" s="37"/>
      <c r="G108" s="6">
        <v>105</v>
      </c>
    </row>
    <row r="109" spans="1:7">
      <c r="A109" s="13" t="s">
        <v>2554</v>
      </c>
      <c r="B109" s="4" t="s">
        <v>743</v>
      </c>
      <c r="C109" s="7" t="s">
        <v>1839</v>
      </c>
      <c r="D109" s="7" t="s">
        <v>1892</v>
      </c>
      <c r="E109" s="8">
        <v>1.6</v>
      </c>
      <c r="F109" s="37"/>
      <c r="G109" s="6">
        <v>106</v>
      </c>
    </row>
    <row r="110" spans="1:7">
      <c r="A110" s="13" t="s">
        <v>2555</v>
      </c>
      <c r="B110" s="4" t="s">
        <v>743</v>
      </c>
      <c r="C110" s="7" t="s">
        <v>1839</v>
      </c>
      <c r="D110" s="7" t="s">
        <v>1893</v>
      </c>
      <c r="E110" s="8">
        <v>2.5</v>
      </c>
      <c r="F110" s="37"/>
      <c r="G110" s="6">
        <v>107</v>
      </c>
    </row>
    <row r="111" spans="1:7">
      <c r="A111" s="13" t="s">
        <v>2556</v>
      </c>
      <c r="B111" s="4" t="s">
        <v>743</v>
      </c>
      <c r="C111" s="7" t="s">
        <v>739</v>
      </c>
      <c r="D111" s="7" t="s">
        <v>751</v>
      </c>
      <c r="E111" s="8">
        <v>1.3</v>
      </c>
      <c r="F111" s="37"/>
      <c r="G111" s="6">
        <v>108</v>
      </c>
    </row>
    <row r="112" spans="1:7">
      <c r="A112" s="13" t="s">
        <v>2557</v>
      </c>
      <c r="B112" s="4" t="s">
        <v>743</v>
      </c>
      <c r="C112" s="7" t="s">
        <v>740</v>
      </c>
      <c r="D112" s="7" t="s">
        <v>751</v>
      </c>
      <c r="E112" s="8">
        <v>2.5</v>
      </c>
      <c r="F112" s="37"/>
      <c r="G112" s="6">
        <v>109</v>
      </c>
    </row>
    <row r="113" spans="1:7">
      <c r="A113" s="13" t="s">
        <v>2558</v>
      </c>
      <c r="B113" s="4" t="s">
        <v>743</v>
      </c>
      <c r="C113" s="7" t="s">
        <v>760</v>
      </c>
      <c r="D113" s="7" t="s">
        <v>761</v>
      </c>
      <c r="E113" s="8">
        <v>2.4</v>
      </c>
      <c r="F113" s="37"/>
      <c r="G113" s="6">
        <v>110</v>
      </c>
    </row>
    <row r="114" spans="1:7">
      <c r="A114" s="13" t="s">
        <v>2559</v>
      </c>
      <c r="B114" s="4" t="s">
        <v>743</v>
      </c>
      <c r="C114" s="7" t="s">
        <v>1879</v>
      </c>
      <c r="D114" s="7" t="s">
        <v>1894</v>
      </c>
      <c r="E114" s="8">
        <v>5.2</v>
      </c>
      <c r="F114" s="37"/>
      <c r="G114" s="6">
        <v>111</v>
      </c>
    </row>
    <row r="115" spans="1:7">
      <c r="A115" s="13" t="s">
        <v>2560</v>
      </c>
      <c r="B115" s="4" t="s">
        <v>743</v>
      </c>
      <c r="C115" s="7" t="s">
        <v>1879</v>
      </c>
      <c r="D115" s="7" t="s">
        <v>1895</v>
      </c>
      <c r="E115" s="8">
        <v>2.2999999999999998</v>
      </c>
      <c r="F115" s="37"/>
      <c r="G115" s="6">
        <v>112</v>
      </c>
    </row>
    <row r="116" spans="1:7">
      <c r="A116" s="13" t="s">
        <v>2561</v>
      </c>
      <c r="B116" s="4" t="s">
        <v>743</v>
      </c>
      <c r="C116" s="7" t="s">
        <v>755</v>
      </c>
      <c r="D116" s="7" t="s">
        <v>781</v>
      </c>
      <c r="E116" s="8">
        <v>2.1</v>
      </c>
      <c r="F116" s="37"/>
      <c r="G116" s="6">
        <v>113</v>
      </c>
    </row>
    <row r="117" spans="1:7">
      <c r="A117" s="13" t="s">
        <v>2562</v>
      </c>
      <c r="B117" s="4" t="s">
        <v>743</v>
      </c>
      <c r="C117" s="7" t="s">
        <v>755</v>
      </c>
      <c r="D117" s="7" t="s">
        <v>874</v>
      </c>
      <c r="E117" s="8">
        <v>1.8</v>
      </c>
      <c r="F117" s="37"/>
      <c r="G117" s="6">
        <v>114</v>
      </c>
    </row>
    <row r="118" spans="1:7">
      <c r="A118" s="13" t="s">
        <v>2563</v>
      </c>
      <c r="B118" s="4" t="s">
        <v>743</v>
      </c>
      <c r="C118" s="7" t="s">
        <v>1843</v>
      </c>
      <c r="D118" s="7" t="s">
        <v>1896</v>
      </c>
      <c r="E118" s="8">
        <v>3.8</v>
      </c>
      <c r="F118" s="37"/>
      <c r="G118" s="6">
        <v>115</v>
      </c>
    </row>
    <row r="119" spans="1:7">
      <c r="A119" s="13" t="s">
        <v>2564</v>
      </c>
      <c r="B119" s="4" t="s">
        <v>743</v>
      </c>
      <c r="C119" s="7" t="s">
        <v>1843</v>
      </c>
      <c r="D119" s="7" t="s">
        <v>1897</v>
      </c>
      <c r="E119" s="8">
        <v>4.3</v>
      </c>
      <c r="F119" s="37"/>
      <c r="G119" s="6">
        <v>116</v>
      </c>
    </row>
    <row r="120" spans="1:7">
      <c r="A120" s="13" t="s">
        <v>2565</v>
      </c>
      <c r="B120" s="4" t="s">
        <v>743</v>
      </c>
      <c r="C120" s="7" t="s">
        <v>1843</v>
      </c>
      <c r="D120" s="7" t="s">
        <v>1898</v>
      </c>
      <c r="E120" s="8">
        <v>1.9</v>
      </c>
      <c r="F120" s="37"/>
      <c r="G120" s="6">
        <v>117</v>
      </c>
    </row>
    <row r="121" spans="1:7">
      <c r="A121" s="13" t="s">
        <v>2566</v>
      </c>
      <c r="B121" s="4" t="s">
        <v>743</v>
      </c>
      <c r="C121" s="7" t="s">
        <v>769</v>
      </c>
      <c r="D121" s="7" t="s">
        <v>878</v>
      </c>
      <c r="E121" s="8">
        <v>1.6</v>
      </c>
      <c r="F121" s="37"/>
      <c r="G121" s="6">
        <v>118</v>
      </c>
    </row>
    <row r="122" spans="1:7">
      <c r="A122" s="13" t="s">
        <v>2567</v>
      </c>
      <c r="B122" s="4" t="s">
        <v>743</v>
      </c>
      <c r="C122" s="7" t="s">
        <v>769</v>
      </c>
      <c r="D122" s="7" t="s">
        <v>869</v>
      </c>
      <c r="E122" s="8">
        <v>1.1000000000000001</v>
      </c>
      <c r="F122" s="37"/>
      <c r="G122" s="6">
        <v>119</v>
      </c>
    </row>
    <row r="123" spans="1:7">
      <c r="A123" s="13" t="s">
        <v>2568</v>
      </c>
      <c r="B123" s="4" t="s">
        <v>743</v>
      </c>
      <c r="C123" s="7" t="s">
        <v>735</v>
      </c>
      <c r="D123" s="7" t="s">
        <v>759</v>
      </c>
      <c r="E123" s="8">
        <v>0.2</v>
      </c>
      <c r="F123" s="37"/>
      <c r="G123" s="6">
        <v>120</v>
      </c>
    </row>
    <row r="124" spans="1:7">
      <c r="A124" s="13" t="s">
        <v>2569</v>
      </c>
      <c r="B124" s="4" t="s">
        <v>743</v>
      </c>
      <c r="C124" s="7" t="s">
        <v>606</v>
      </c>
      <c r="D124" s="7" t="s">
        <v>1899</v>
      </c>
      <c r="E124" s="8">
        <v>0.7</v>
      </c>
      <c r="F124" s="37"/>
      <c r="G124" s="6">
        <v>121</v>
      </c>
    </row>
    <row r="125" spans="1:7">
      <c r="A125" s="13" t="s">
        <v>2570</v>
      </c>
      <c r="B125" s="4" t="s">
        <v>743</v>
      </c>
      <c r="C125" s="7" t="s">
        <v>606</v>
      </c>
      <c r="D125" s="7" t="s">
        <v>1900</v>
      </c>
      <c r="E125" s="8">
        <v>1.3</v>
      </c>
      <c r="F125" s="37"/>
      <c r="G125" s="6">
        <v>122</v>
      </c>
    </row>
    <row r="126" spans="1:7">
      <c r="A126" s="13" t="s">
        <v>2571</v>
      </c>
      <c r="B126" s="4" t="s">
        <v>743</v>
      </c>
      <c r="C126" s="7" t="s">
        <v>606</v>
      </c>
      <c r="D126" s="7" t="s">
        <v>1901</v>
      </c>
      <c r="E126" s="8">
        <v>1.8</v>
      </c>
      <c r="F126" s="37"/>
      <c r="G126" s="6">
        <v>123</v>
      </c>
    </row>
    <row r="127" spans="1:7">
      <c r="A127" s="13" t="s">
        <v>2572</v>
      </c>
      <c r="B127" s="4" t="s">
        <v>743</v>
      </c>
      <c r="C127" s="3" t="s">
        <v>741</v>
      </c>
      <c r="D127" s="3" t="s">
        <v>751</v>
      </c>
      <c r="E127" s="8">
        <v>0</v>
      </c>
      <c r="F127" s="37"/>
      <c r="G127" s="6">
        <v>124</v>
      </c>
    </row>
    <row r="128" spans="1:7">
      <c r="A128" s="13" t="s">
        <v>2573</v>
      </c>
      <c r="B128" s="4" t="s">
        <v>743</v>
      </c>
      <c r="C128" s="5" t="s">
        <v>756</v>
      </c>
      <c r="D128" s="5" t="s">
        <v>751</v>
      </c>
      <c r="E128" s="8">
        <v>0</v>
      </c>
      <c r="F128" s="38"/>
      <c r="G128" s="6">
        <v>125</v>
      </c>
    </row>
    <row r="129" spans="1:7">
      <c r="A129" s="13" t="s">
        <v>2574</v>
      </c>
      <c r="B129" s="4" t="s">
        <v>744</v>
      </c>
      <c r="C129" s="10" t="s">
        <v>749</v>
      </c>
      <c r="D129" s="7" t="s">
        <v>728</v>
      </c>
      <c r="E129" s="8">
        <v>0.9</v>
      </c>
      <c r="F129" s="37"/>
      <c r="G129" s="6">
        <v>126</v>
      </c>
    </row>
    <row r="130" spans="1:7">
      <c r="A130" s="13" t="s">
        <v>2575</v>
      </c>
      <c r="B130" s="4" t="s">
        <v>744</v>
      </c>
      <c r="C130" s="10" t="s">
        <v>749</v>
      </c>
      <c r="D130" s="7" t="s">
        <v>729</v>
      </c>
      <c r="E130" s="8">
        <v>1.2</v>
      </c>
      <c r="F130" s="37"/>
      <c r="G130" s="6">
        <v>127</v>
      </c>
    </row>
    <row r="131" spans="1:7">
      <c r="A131" s="13" t="s">
        <v>2576</v>
      </c>
      <c r="B131" s="4" t="s">
        <v>744</v>
      </c>
      <c r="C131" s="10" t="s">
        <v>749</v>
      </c>
      <c r="D131" s="7" t="s">
        <v>730</v>
      </c>
      <c r="E131" s="8">
        <v>1.2</v>
      </c>
      <c r="F131" s="37"/>
      <c r="G131" s="6">
        <v>128</v>
      </c>
    </row>
    <row r="132" spans="1:7">
      <c r="A132" s="13" t="s">
        <v>2577</v>
      </c>
      <c r="B132" s="4" t="s">
        <v>744</v>
      </c>
      <c r="C132" s="10" t="s">
        <v>749</v>
      </c>
      <c r="D132" s="7" t="s">
        <v>1830</v>
      </c>
      <c r="E132" s="8">
        <v>1.3</v>
      </c>
      <c r="F132" s="37"/>
      <c r="G132" s="6">
        <v>129</v>
      </c>
    </row>
    <row r="133" spans="1:7">
      <c r="A133" s="13" t="s">
        <v>2578</v>
      </c>
      <c r="B133" s="4" t="s">
        <v>744</v>
      </c>
      <c r="C133" s="10" t="s">
        <v>749</v>
      </c>
      <c r="D133" s="7" t="s">
        <v>1831</v>
      </c>
      <c r="E133" s="8">
        <v>1.4</v>
      </c>
      <c r="F133" s="37"/>
      <c r="G133" s="6">
        <v>130</v>
      </c>
    </row>
    <row r="134" spans="1:7">
      <c r="A134" s="13" t="s">
        <v>2579</v>
      </c>
      <c r="B134" s="4" t="s">
        <v>744</v>
      </c>
      <c r="C134" s="10" t="s">
        <v>749</v>
      </c>
      <c r="D134" s="7" t="s">
        <v>1832</v>
      </c>
      <c r="E134" s="8">
        <v>1.6</v>
      </c>
      <c r="F134" s="37"/>
      <c r="G134" s="6">
        <v>131</v>
      </c>
    </row>
    <row r="135" spans="1:7">
      <c r="A135" s="13" t="s">
        <v>2580</v>
      </c>
      <c r="B135" s="4" t="s">
        <v>744</v>
      </c>
      <c r="C135" s="10" t="s">
        <v>749</v>
      </c>
      <c r="D135" s="7" t="s">
        <v>731</v>
      </c>
      <c r="E135" s="8">
        <v>1</v>
      </c>
      <c r="F135" s="37"/>
      <c r="G135" s="6">
        <v>132</v>
      </c>
    </row>
    <row r="136" spans="1:7">
      <c r="A136" s="13" t="s">
        <v>2581</v>
      </c>
      <c r="B136" s="4" t="s">
        <v>744</v>
      </c>
      <c r="C136" s="10" t="s">
        <v>749</v>
      </c>
      <c r="D136" s="7" t="s">
        <v>1833</v>
      </c>
      <c r="E136" s="8">
        <v>1</v>
      </c>
      <c r="F136" s="37"/>
      <c r="G136" s="6">
        <v>133</v>
      </c>
    </row>
    <row r="137" spans="1:7">
      <c r="A137" s="13" t="s">
        <v>2582</v>
      </c>
      <c r="B137" s="4" t="s">
        <v>744</v>
      </c>
      <c r="C137" s="10" t="s">
        <v>749</v>
      </c>
      <c r="D137" s="7" t="s">
        <v>1834</v>
      </c>
      <c r="E137" s="8">
        <v>1.1000000000000001</v>
      </c>
      <c r="F137" s="37"/>
      <c r="G137" s="6">
        <v>134</v>
      </c>
    </row>
    <row r="138" spans="1:7">
      <c r="A138" s="13" t="s">
        <v>2583</v>
      </c>
      <c r="B138" s="4" t="s">
        <v>744</v>
      </c>
      <c r="C138" s="10" t="s">
        <v>749</v>
      </c>
      <c r="D138" s="7" t="s">
        <v>1835</v>
      </c>
      <c r="E138" s="8">
        <v>1</v>
      </c>
      <c r="F138" s="37"/>
      <c r="G138" s="6">
        <v>135</v>
      </c>
    </row>
    <row r="139" spans="1:7">
      <c r="A139" s="13" t="s">
        <v>2584</v>
      </c>
      <c r="B139" s="4" t="s">
        <v>744</v>
      </c>
      <c r="C139" s="10" t="s">
        <v>749</v>
      </c>
      <c r="D139" s="7" t="s">
        <v>767</v>
      </c>
      <c r="E139" s="8">
        <v>1.2</v>
      </c>
      <c r="F139" s="37"/>
      <c r="G139" s="6">
        <v>136</v>
      </c>
    </row>
    <row r="140" spans="1:7">
      <c r="A140" s="13" t="s">
        <v>2585</v>
      </c>
      <c r="B140" s="4" t="s">
        <v>744</v>
      </c>
      <c r="C140" s="10" t="s">
        <v>749</v>
      </c>
      <c r="D140" s="7" t="s">
        <v>1836</v>
      </c>
      <c r="E140" s="8">
        <v>1</v>
      </c>
      <c r="F140" s="37"/>
      <c r="G140" s="6">
        <v>137</v>
      </c>
    </row>
    <row r="141" spans="1:7">
      <c r="A141" s="13" t="s">
        <v>2586</v>
      </c>
      <c r="B141" s="4" t="s">
        <v>744</v>
      </c>
      <c r="C141" s="10" t="s">
        <v>749</v>
      </c>
      <c r="D141" s="7" t="s">
        <v>732</v>
      </c>
      <c r="E141" s="8">
        <v>1.3</v>
      </c>
      <c r="F141" s="37"/>
      <c r="G141" s="6">
        <v>138</v>
      </c>
    </row>
    <row r="142" spans="1:7">
      <c r="A142" s="13" t="s">
        <v>2587</v>
      </c>
      <c r="B142" s="4" t="s">
        <v>744</v>
      </c>
      <c r="C142" s="10" t="s">
        <v>749</v>
      </c>
      <c r="D142" s="7" t="s">
        <v>733</v>
      </c>
      <c r="E142" s="8">
        <v>1.3</v>
      </c>
      <c r="F142" s="37"/>
      <c r="G142" s="6">
        <v>139</v>
      </c>
    </row>
    <row r="143" spans="1:7">
      <c r="A143" s="13" t="s">
        <v>2588</v>
      </c>
      <c r="B143" s="4" t="s">
        <v>744</v>
      </c>
      <c r="C143" s="10" t="s">
        <v>749</v>
      </c>
      <c r="D143" s="7" t="s">
        <v>1837</v>
      </c>
      <c r="E143" s="8">
        <v>1</v>
      </c>
      <c r="F143" s="37"/>
      <c r="G143" s="6">
        <v>140</v>
      </c>
    </row>
    <row r="144" spans="1:7">
      <c r="A144" s="13" t="s">
        <v>2589</v>
      </c>
      <c r="B144" s="4" t="s">
        <v>744</v>
      </c>
      <c r="C144" s="10" t="s">
        <v>749</v>
      </c>
      <c r="D144" s="7" t="s">
        <v>1838</v>
      </c>
      <c r="E144" s="8">
        <v>1.2</v>
      </c>
      <c r="F144" s="37"/>
      <c r="G144" s="6">
        <v>141</v>
      </c>
    </row>
    <row r="145" spans="1:7">
      <c r="A145" s="13" t="s">
        <v>2590</v>
      </c>
      <c r="B145" s="4" t="s">
        <v>744</v>
      </c>
      <c r="C145" s="10" t="s">
        <v>749</v>
      </c>
      <c r="D145" s="7" t="s">
        <v>734</v>
      </c>
      <c r="E145" s="8">
        <v>0.7</v>
      </c>
      <c r="F145" s="37"/>
      <c r="G145" s="6">
        <v>142</v>
      </c>
    </row>
    <row r="146" spans="1:7">
      <c r="A146" s="13" t="s">
        <v>2591</v>
      </c>
      <c r="B146" s="4" t="s">
        <v>744</v>
      </c>
      <c r="C146" s="10" t="s">
        <v>749</v>
      </c>
      <c r="D146" s="7" t="s">
        <v>1839</v>
      </c>
      <c r="E146" s="8">
        <v>1.1000000000000001</v>
      </c>
      <c r="F146" s="37"/>
      <c r="G146" s="6">
        <v>143</v>
      </c>
    </row>
    <row r="147" spans="1:7">
      <c r="A147" s="13" t="s">
        <v>2592</v>
      </c>
      <c r="B147" s="4" t="s">
        <v>744</v>
      </c>
      <c r="C147" s="10" t="s">
        <v>749</v>
      </c>
      <c r="D147" s="7" t="s">
        <v>750</v>
      </c>
      <c r="E147" s="8">
        <v>1</v>
      </c>
      <c r="F147" s="37"/>
      <c r="G147" s="6">
        <v>144</v>
      </c>
    </row>
    <row r="148" spans="1:7">
      <c r="A148" s="13" t="s">
        <v>2593</v>
      </c>
      <c r="B148" s="4" t="s">
        <v>744</v>
      </c>
      <c r="C148" s="10" t="s">
        <v>749</v>
      </c>
      <c r="D148" s="7" t="s">
        <v>735</v>
      </c>
      <c r="E148" s="8">
        <v>0.3</v>
      </c>
      <c r="F148" s="37"/>
      <c r="G148" s="6">
        <v>145</v>
      </c>
    </row>
    <row r="149" spans="1:7">
      <c r="A149" s="13" t="s">
        <v>2594</v>
      </c>
      <c r="B149" s="4" t="s">
        <v>744</v>
      </c>
      <c r="C149" s="10" t="s">
        <v>749</v>
      </c>
      <c r="D149" s="7" t="s">
        <v>736</v>
      </c>
      <c r="E149" s="8">
        <v>1</v>
      </c>
      <c r="F149" s="37"/>
      <c r="G149" s="6">
        <v>146</v>
      </c>
    </row>
    <row r="150" spans="1:7">
      <c r="A150" s="13" t="s">
        <v>2595</v>
      </c>
      <c r="B150" s="4" t="s">
        <v>744</v>
      </c>
      <c r="C150" s="10" t="s">
        <v>749</v>
      </c>
      <c r="D150" s="7" t="s">
        <v>1840</v>
      </c>
      <c r="E150" s="8">
        <v>1.6</v>
      </c>
      <c r="F150" s="37"/>
      <c r="G150" s="6">
        <v>147</v>
      </c>
    </row>
    <row r="151" spans="1:7">
      <c r="A151" s="13" t="s">
        <v>2596</v>
      </c>
      <c r="B151" s="4" t="s">
        <v>744</v>
      </c>
      <c r="C151" s="10" t="s">
        <v>749</v>
      </c>
      <c r="D151" s="7" t="s">
        <v>737</v>
      </c>
      <c r="E151" s="8">
        <v>1</v>
      </c>
      <c r="F151" s="37"/>
      <c r="G151" s="6">
        <v>148</v>
      </c>
    </row>
    <row r="152" spans="1:7">
      <c r="A152" s="13" t="s">
        <v>2597</v>
      </c>
      <c r="B152" s="4" t="s">
        <v>744</v>
      </c>
      <c r="C152" s="10" t="s">
        <v>749</v>
      </c>
      <c r="D152" s="7" t="s">
        <v>738</v>
      </c>
      <c r="E152" s="8">
        <v>1.1000000000000001</v>
      </c>
      <c r="F152" s="37"/>
      <c r="G152" s="6">
        <v>149</v>
      </c>
    </row>
    <row r="153" spans="1:7">
      <c r="A153" s="13" t="s">
        <v>2598</v>
      </c>
      <c r="B153" s="4" t="s">
        <v>744</v>
      </c>
      <c r="C153" s="10" t="s">
        <v>749</v>
      </c>
      <c r="D153" s="7" t="s">
        <v>1841</v>
      </c>
      <c r="E153" s="8">
        <v>1.3</v>
      </c>
      <c r="F153" s="37"/>
      <c r="G153" s="6">
        <v>150</v>
      </c>
    </row>
    <row r="154" spans="1:7">
      <c r="A154" s="13" t="s">
        <v>2599</v>
      </c>
      <c r="B154" s="4" t="s">
        <v>744</v>
      </c>
      <c r="C154" s="10" t="s">
        <v>749</v>
      </c>
      <c r="D154" s="7" t="s">
        <v>766</v>
      </c>
      <c r="E154" s="8">
        <v>1.5</v>
      </c>
      <c r="F154" s="37"/>
      <c r="G154" s="6">
        <v>151</v>
      </c>
    </row>
    <row r="155" spans="1:7">
      <c r="A155" s="13" t="s">
        <v>2600</v>
      </c>
      <c r="B155" s="4" t="s">
        <v>744</v>
      </c>
      <c r="C155" s="10" t="s">
        <v>749</v>
      </c>
      <c r="D155" s="7" t="s">
        <v>1842</v>
      </c>
      <c r="E155" s="8">
        <v>1.2</v>
      </c>
      <c r="F155" s="37"/>
      <c r="G155" s="6">
        <v>152</v>
      </c>
    </row>
    <row r="156" spans="1:7">
      <c r="A156" s="13" t="s">
        <v>2601</v>
      </c>
      <c r="B156" s="4" t="s">
        <v>744</v>
      </c>
      <c r="C156" s="10" t="s">
        <v>749</v>
      </c>
      <c r="D156" s="7" t="s">
        <v>1843</v>
      </c>
      <c r="E156" s="8">
        <v>1.1000000000000001</v>
      </c>
      <c r="F156" s="37"/>
      <c r="G156" s="6">
        <v>153</v>
      </c>
    </row>
    <row r="157" spans="1:7">
      <c r="A157" s="13" t="s">
        <v>2602</v>
      </c>
      <c r="B157" s="4" t="s">
        <v>744</v>
      </c>
      <c r="C157" s="10" t="s">
        <v>749</v>
      </c>
      <c r="D157" s="7" t="s">
        <v>1844</v>
      </c>
      <c r="E157" s="8">
        <v>1.1000000000000001</v>
      </c>
      <c r="F157" s="37"/>
      <c r="G157" s="6">
        <v>154</v>
      </c>
    </row>
    <row r="158" spans="1:7">
      <c r="A158" s="13" t="s">
        <v>2603</v>
      </c>
      <c r="B158" s="4" t="s">
        <v>744</v>
      </c>
      <c r="C158" s="10" t="s">
        <v>749</v>
      </c>
      <c r="D158" s="7" t="s">
        <v>606</v>
      </c>
      <c r="E158" s="8">
        <v>1</v>
      </c>
      <c r="F158" s="37"/>
      <c r="G158" s="6">
        <v>155</v>
      </c>
    </row>
    <row r="159" spans="1:7">
      <c r="A159" s="13" t="s">
        <v>2604</v>
      </c>
      <c r="B159" s="4" t="s">
        <v>744</v>
      </c>
      <c r="C159" s="10" t="s">
        <v>749</v>
      </c>
      <c r="D159" s="7" t="s">
        <v>769</v>
      </c>
      <c r="E159" s="8">
        <v>0.8</v>
      </c>
      <c r="F159" s="37"/>
      <c r="G159" s="6">
        <v>156</v>
      </c>
    </row>
    <row r="160" spans="1:7">
      <c r="A160" s="13" t="s">
        <v>2605</v>
      </c>
      <c r="B160" s="4" t="s">
        <v>744</v>
      </c>
      <c r="C160" s="10" t="s">
        <v>749</v>
      </c>
      <c r="D160" s="7" t="s">
        <v>740</v>
      </c>
      <c r="E160" s="8">
        <v>1.4</v>
      </c>
      <c r="F160" s="37"/>
      <c r="G160" s="6">
        <v>157</v>
      </c>
    </row>
    <row r="161" spans="1:7">
      <c r="A161" s="13" t="s">
        <v>2606</v>
      </c>
      <c r="B161" s="4" t="s">
        <v>744</v>
      </c>
      <c r="C161" s="7" t="s">
        <v>882</v>
      </c>
      <c r="D161" s="7" t="s">
        <v>751</v>
      </c>
      <c r="E161" s="8">
        <v>1.1000000000000001</v>
      </c>
      <c r="F161" s="37"/>
      <c r="G161" s="6">
        <v>158</v>
      </c>
    </row>
    <row r="162" spans="1:7">
      <c r="A162" s="13" t="s">
        <v>2607</v>
      </c>
      <c r="B162" s="4" t="s">
        <v>744</v>
      </c>
      <c r="C162" s="7" t="s">
        <v>1008</v>
      </c>
      <c r="D162" s="7" t="s">
        <v>751</v>
      </c>
      <c r="E162" s="8">
        <v>1.1000000000000001</v>
      </c>
      <c r="F162" s="37"/>
      <c r="G162" s="6">
        <v>159</v>
      </c>
    </row>
    <row r="163" spans="1:7">
      <c r="A163" s="13" t="s">
        <v>2608</v>
      </c>
      <c r="B163" s="4" t="s">
        <v>744</v>
      </c>
      <c r="C163" s="7" t="s">
        <v>867</v>
      </c>
      <c r="D163" s="7" t="s">
        <v>751</v>
      </c>
      <c r="E163" s="8">
        <v>1.3</v>
      </c>
      <c r="F163" s="37"/>
      <c r="G163" s="6">
        <v>160</v>
      </c>
    </row>
    <row r="164" spans="1:7">
      <c r="A164" s="13" t="s">
        <v>2609</v>
      </c>
      <c r="B164" s="4" t="s">
        <v>744</v>
      </c>
      <c r="C164" s="7" t="s">
        <v>871</v>
      </c>
      <c r="D164" s="7" t="s">
        <v>751</v>
      </c>
      <c r="E164" s="8">
        <v>1.4</v>
      </c>
      <c r="F164" s="37"/>
      <c r="G164" s="6">
        <v>161</v>
      </c>
    </row>
    <row r="165" spans="1:7">
      <c r="A165" s="13" t="s">
        <v>2610</v>
      </c>
      <c r="B165" s="4" t="s">
        <v>744</v>
      </c>
      <c r="C165" s="7" t="s">
        <v>871</v>
      </c>
      <c r="D165" s="7" t="s">
        <v>1845</v>
      </c>
      <c r="E165" s="8">
        <v>1.3</v>
      </c>
      <c r="F165" s="37"/>
      <c r="G165" s="6">
        <v>162</v>
      </c>
    </row>
    <row r="166" spans="1:7">
      <c r="A166" s="13" t="s">
        <v>2611</v>
      </c>
      <c r="B166" s="4" t="s">
        <v>744</v>
      </c>
      <c r="C166" s="7" t="s">
        <v>774</v>
      </c>
      <c r="D166" s="7" t="s">
        <v>751</v>
      </c>
      <c r="E166" s="8">
        <v>1.3</v>
      </c>
      <c r="F166" s="37"/>
      <c r="G166" s="6">
        <v>163</v>
      </c>
    </row>
    <row r="167" spans="1:7">
      <c r="A167" s="13" t="s">
        <v>2612</v>
      </c>
      <c r="B167" s="4" t="s">
        <v>744</v>
      </c>
      <c r="C167" s="7" t="s">
        <v>774</v>
      </c>
      <c r="D167" s="7" t="s">
        <v>870</v>
      </c>
      <c r="E167" s="8">
        <v>1.1000000000000001</v>
      </c>
      <c r="F167" s="37"/>
      <c r="G167" s="6">
        <v>164</v>
      </c>
    </row>
    <row r="168" spans="1:7">
      <c r="A168" s="13" t="s">
        <v>2613</v>
      </c>
      <c r="B168" s="4" t="s">
        <v>744</v>
      </c>
      <c r="C168" s="7" t="s">
        <v>774</v>
      </c>
      <c r="D168" s="7" t="s">
        <v>1846</v>
      </c>
      <c r="E168" s="8">
        <v>3.3</v>
      </c>
      <c r="F168" s="37"/>
      <c r="G168" s="6">
        <v>165</v>
      </c>
    </row>
    <row r="169" spans="1:7">
      <c r="A169" s="13" t="s">
        <v>2614</v>
      </c>
      <c r="B169" s="4" t="s">
        <v>744</v>
      </c>
      <c r="C169" s="7" t="s">
        <v>774</v>
      </c>
      <c r="D169" s="7" t="s">
        <v>1847</v>
      </c>
      <c r="E169" s="8">
        <v>1.1000000000000001</v>
      </c>
      <c r="F169" s="37"/>
      <c r="G169" s="6">
        <v>166</v>
      </c>
    </row>
    <row r="170" spans="1:7">
      <c r="A170" s="13" t="s">
        <v>2615</v>
      </c>
      <c r="B170" s="4" t="s">
        <v>744</v>
      </c>
      <c r="C170" s="7" t="s">
        <v>866</v>
      </c>
      <c r="D170" s="7" t="s">
        <v>751</v>
      </c>
      <c r="E170" s="8">
        <v>0.9</v>
      </c>
      <c r="F170" s="37"/>
      <c r="G170" s="6">
        <v>167</v>
      </c>
    </row>
    <row r="171" spans="1:7">
      <c r="A171" s="13" t="s">
        <v>2616</v>
      </c>
      <c r="B171" s="4" t="s">
        <v>744</v>
      </c>
      <c r="C171" s="7" t="s">
        <v>866</v>
      </c>
      <c r="D171" s="7" t="s">
        <v>1848</v>
      </c>
      <c r="E171" s="8">
        <v>0.4</v>
      </c>
      <c r="F171" s="37"/>
      <c r="G171" s="6">
        <v>168</v>
      </c>
    </row>
    <row r="172" spans="1:7">
      <c r="A172" s="13" t="s">
        <v>2617</v>
      </c>
      <c r="B172" s="4" t="s">
        <v>744</v>
      </c>
      <c r="C172" s="7" t="s">
        <v>866</v>
      </c>
      <c r="D172" s="7" t="s">
        <v>1849</v>
      </c>
      <c r="E172" s="8">
        <v>0.3</v>
      </c>
      <c r="F172" s="37"/>
      <c r="G172" s="6">
        <v>169</v>
      </c>
    </row>
    <row r="173" spans="1:7">
      <c r="A173" s="13" t="s">
        <v>2618</v>
      </c>
      <c r="B173" s="4" t="s">
        <v>744</v>
      </c>
      <c r="C173" s="7" t="s">
        <v>866</v>
      </c>
      <c r="D173" s="7" t="s">
        <v>1850</v>
      </c>
      <c r="E173" s="8">
        <v>0.7</v>
      </c>
      <c r="F173" s="37"/>
      <c r="G173" s="6">
        <v>170</v>
      </c>
    </row>
    <row r="174" spans="1:7">
      <c r="A174" s="13" t="s">
        <v>2619</v>
      </c>
      <c r="B174" s="4" t="s">
        <v>744</v>
      </c>
      <c r="C174" s="7" t="s">
        <v>866</v>
      </c>
      <c r="D174" s="7" t="s">
        <v>1845</v>
      </c>
      <c r="E174" s="8">
        <v>0.7</v>
      </c>
      <c r="F174" s="37"/>
      <c r="G174" s="6">
        <v>171</v>
      </c>
    </row>
    <row r="175" spans="1:7">
      <c r="A175" s="13" t="s">
        <v>2620</v>
      </c>
      <c r="B175" s="4" t="s">
        <v>744</v>
      </c>
      <c r="C175" s="7" t="s">
        <v>866</v>
      </c>
      <c r="D175" s="7" t="s">
        <v>1851</v>
      </c>
      <c r="E175" s="8">
        <v>1.7</v>
      </c>
      <c r="F175" s="37"/>
      <c r="G175" s="6">
        <v>172</v>
      </c>
    </row>
    <row r="176" spans="1:7">
      <c r="A176" s="13" t="s">
        <v>2621</v>
      </c>
      <c r="B176" s="4" t="s">
        <v>744</v>
      </c>
      <c r="C176" s="7" t="s">
        <v>866</v>
      </c>
      <c r="D176" s="7" t="s">
        <v>1852</v>
      </c>
      <c r="E176" s="8">
        <v>0.4</v>
      </c>
      <c r="F176" s="37"/>
      <c r="G176" s="6">
        <v>173</v>
      </c>
    </row>
    <row r="177" spans="1:7">
      <c r="A177" s="13" t="s">
        <v>2622</v>
      </c>
      <c r="B177" s="4" t="s">
        <v>744</v>
      </c>
      <c r="C177" s="7" t="s">
        <v>866</v>
      </c>
      <c r="D177" s="7" t="s">
        <v>1846</v>
      </c>
      <c r="E177" s="8">
        <v>2.6</v>
      </c>
      <c r="F177" s="37"/>
      <c r="G177" s="6">
        <v>174</v>
      </c>
    </row>
    <row r="178" spans="1:7">
      <c r="A178" s="13" t="s">
        <v>2623</v>
      </c>
      <c r="B178" s="4" t="s">
        <v>744</v>
      </c>
      <c r="C178" s="7" t="s">
        <v>866</v>
      </c>
      <c r="D178" s="7" t="s">
        <v>1847</v>
      </c>
      <c r="E178" s="8">
        <v>1.2</v>
      </c>
      <c r="F178" s="37"/>
      <c r="G178" s="6">
        <v>175</v>
      </c>
    </row>
    <row r="179" spans="1:7">
      <c r="A179" s="13" t="s">
        <v>2624</v>
      </c>
      <c r="B179" s="4" t="s">
        <v>744</v>
      </c>
      <c r="C179" s="7" t="s">
        <v>866</v>
      </c>
      <c r="D179" s="7" t="s">
        <v>1853</v>
      </c>
      <c r="E179" s="8">
        <v>0.5</v>
      </c>
      <c r="F179" s="37"/>
      <c r="G179" s="6">
        <v>176</v>
      </c>
    </row>
    <row r="180" spans="1:7">
      <c r="A180" s="13" t="s">
        <v>2625</v>
      </c>
      <c r="B180" s="4" t="s">
        <v>744</v>
      </c>
      <c r="C180" s="7" t="s">
        <v>762</v>
      </c>
      <c r="D180" s="7" t="s">
        <v>763</v>
      </c>
      <c r="E180" s="8">
        <v>0.6</v>
      </c>
      <c r="F180" s="37"/>
      <c r="G180" s="6">
        <v>177</v>
      </c>
    </row>
    <row r="181" spans="1:7">
      <c r="A181" s="13" t="s">
        <v>2626</v>
      </c>
      <c r="B181" s="4" t="s">
        <v>744</v>
      </c>
      <c r="C181" s="7" t="s">
        <v>762</v>
      </c>
      <c r="D181" s="7" t="s">
        <v>764</v>
      </c>
      <c r="E181" s="8">
        <v>0.2</v>
      </c>
      <c r="F181" s="37"/>
      <c r="G181" s="6">
        <v>178</v>
      </c>
    </row>
    <row r="182" spans="1:7">
      <c r="A182" s="13" t="s">
        <v>2627</v>
      </c>
      <c r="B182" s="4" t="s">
        <v>744</v>
      </c>
      <c r="C182" s="7" t="s">
        <v>879</v>
      </c>
      <c r="D182" s="7" t="s">
        <v>751</v>
      </c>
      <c r="E182" s="8">
        <v>1.2</v>
      </c>
      <c r="F182" s="37"/>
      <c r="G182" s="6">
        <v>179</v>
      </c>
    </row>
    <row r="183" spans="1:7">
      <c r="A183" s="13" t="s">
        <v>2628</v>
      </c>
      <c r="B183" s="4" t="s">
        <v>744</v>
      </c>
      <c r="C183" s="7" t="s">
        <v>879</v>
      </c>
      <c r="D183" s="7" t="s">
        <v>868</v>
      </c>
      <c r="E183" s="8">
        <v>0.8</v>
      </c>
      <c r="F183" s="37"/>
      <c r="G183" s="6">
        <v>180</v>
      </c>
    </row>
    <row r="184" spans="1:7">
      <c r="A184" s="13" t="s">
        <v>2629</v>
      </c>
      <c r="B184" s="4" t="s">
        <v>744</v>
      </c>
      <c r="C184" s="7" t="s">
        <v>771</v>
      </c>
      <c r="D184" s="7" t="s">
        <v>751</v>
      </c>
      <c r="E184" s="8">
        <v>0.9</v>
      </c>
      <c r="F184" s="37"/>
      <c r="G184" s="6">
        <v>181</v>
      </c>
    </row>
    <row r="185" spans="1:7">
      <c r="A185" s="13" t="s">
        <v>2630</v>
      </c>
      <c r="B185" s="4" t="s">
        <v>744</v>
      </c>
      <c r="C185" s="7" t="s">
        <v>771</v>
      </c>
      <c r="D185" s="7" t="s">
        <v>1845</v>
      </c>
      <c r="E185" s="8">
        <v>1.3</v>
      </c>
      <c r="F185" s="37"/>
      <c r="G185" s="6">
        <v>182</v>
      </c>
    </row>
    <row r="186" spans="1:7">
      <c r="A186" s="13" t="s">
        <v>2631</v>
      </c>
      <c r="B186" s="4" t="s">
        <v>744</v>
      </c>
      <c r="C186" s="7" t="s">
        <v>771</v>
      </c>
      <c r="D186" s="7" t="s">
        <v>870</v>
      </c>
      <c r="E186" s="8">
        <v>1.3</v>
      </c>
      <c r="F186" s="37"/>
      <c r="G186" s="6">
        <v>183</v>
      </c>
    </row>
    <row r="187" spans="1:7">
      <c r="A187" s="13" t="s">
        <v>2632</v>
      </c>
      <c r="B187" s="4" t="s">
        <v>744</v>
      </c>
      <c r="C187" s="7" t="s">
        <v>771</v>
      </c>
      <c r="D187" s="7" t="s">
        <v>1854</v>
      </c>
      <c r="E187" s="8">
        <v>1.2</v>
      </c>
      <c r="F187" s="37"/>
      <c r="G187" s="6">
        <v>184</v>
      </c>
    </row>
    <row r="188" spans="1:7">
      <c r="A188" s="13" t="s">
        <v>2633</v>
      </c>
      <c r="B188" s="4" t="s">
        <v>744</v>
      </c>
      <c r="C188" s="7" t="s">
        <v>771</v>
      </c>
      <c r="D188" s="7" t="s">
        <v>1855</v>
      </c>
      <c r="E188" s="8">
        <v>1.4</v>
      </c>
      <c r="F188" s="37"/>
      <c r="G188" s="6">
        <v>185</v>
      </c>
    </row>
    <row r="189" spans="1:7">
      <c r="A189" s="13" t="s">
        <v>2634</v>
      </c>
      <c r="B189" s="4" t="s">
        <v>744</v>
      </c>
      <c r="C189" s="7" t="s">
        <v>771</v>
      </c>
      <c r="D189" s="7" t="s">
        <v>873</v>
      </c>
      <c r="E189" s="8">
        <v>2.1</v>
      </c>
      <c r="F189" s="37"/>
      <c r="G189" s="6">
        <v>186</v>
      </c>
    </row>
    <row r="190" spans="1:7">
      <c r="A190" s="13" t="s">
        <v>2635</v>
      </c>
      <c r="B190" s="4" t="s">
        <v>744</v>
      </c>
      <c r="C190" s="7" t="s">
        <v>666</v>
      </c>
      <c r="D190" s="7" t="s">
        <v>751</v>
      </c>
      <c r="E190" s="8">
        <v>1.2</v>
      </c>
      <c r="F190" s="37"/>
      <c r="G190" s="6">
        <v>187</v>
      </c>
    </row>
    <row r="191" spans="1:7">
      <c r="A191" s="13" t="s">
        <v>2636</v>
      </c>
      <c r="B191" s="4" t="s">
        <v>744</v>
      </c>
      <c r="C191" s="7" t="s">
        <v>773</v>
      </c>
      <c r="D191" s="7" t="s">
        <v>751</v>
      </c>
      <c r="E191" s="8">
        <v>1.4</v>
      </c>
      <c r="F191" s="37"/>
      <c r="G191" s="6">
        <v>188</v>
      </c>
    </row>
    <row r="192" spans="1:7">
      <c r="A192" s="13" t="s">
        <v>2637</v>
      </c>
      <c r="B192" s="4" t="s">
        <v>744</v>
      </c>
      <c r="C192" s="7" t="s">
        <v>886</v>
      </c>
      <c r="D192" s="7" t="s">
        <v>751</v>
      </c>
      <c r="E192" s="8">
        <v>0.9</v>
      </c>
      <c r="F192" s="37"/>
      <c r="G192" s="6">
        <v>189</v>
      </c>
    </row>
    <row r="193" spans="1:7">
      <c r="A193" s="13" t="s">
        <v>2638</v>
      </c>
      <c r="B193" s="4" t="s">
        <v>744</v>
      </c>
      <c r="C193" s="7" t="s">
        <v>883</v>
      </c>
      <c r="D193" s="7" t="s">
        <v>751</v>
      </c>
      <c r="E193" s="8">
        <v>0.6</v>
      </c>
      <c r="F193" s="37"/>
      <c r="G193" s="6">
        <v>190</v>
      </c>
    </row>
    <row r="194" spans="1:7">
      <c r="A194" s="13" t="s">
        <v>2639</v>
      </c>
      <c r="B194" s="4" t="s">
        <v>744</v>
      </c>
      <c r="C194" s="7" t="s">
        <v>872</v>
      </c>
      <c r="D194" s="7" t="s">
        <v>751</v>
      </c>
      <c r="E194" s="8">
        <v>0.5</v>
      </c>
      <c r="F194" s="37"/>
      <c r="G194" s="6">
        <v>191</v>
      </c>
    </row>
    <row r="195" spans="1:7">
      <c r="A195" s="13" t="s">
        <v>2640</v>
      </c>
      <c r="B195" s="4" t="s">
        <v>744</v>
      </c>
      <c r="C195" s="7" t="s">
        <v>872</v>
      </c>
      <c r="D195" s="7" t="s">
        <v>868</v>
      </c>
      <c r="E195" s="8">
        <v>1</v>
      </c>
      <c r="F195" s="37"/>
      <c r="G195" s="6">
        <v>192</v>
      </c>
    </row>
    <row r="196" spans="1:7">
      <c r="A196" s="13" t="s">
        <v>2641</v>
      </c>
      <c r="B196" s="4" t="s">
        <v>744</v>
      </c>
      <c r="C196" s="7" t="s">
        <v>872</v>
      </c>
      <c r="D196" s="7" t="s">
        <v>1856</v>
      </c>
      <c r="E196" s="8">
        <v>0.5</v>
      </c>
      <c r="F196" s="37"/>
      <c r="G196" s="6">
        <v>193</v>
      </c>
    </row>
    <row r="197" spans="1:7">
      <c r="A197" s="13" t="s">
        <v>2642</v>
      </c>
      <c r="B197" s="4" t="s">
        <v>744</v>
      </c>
      <c r="C197" s="7" t="s">
        <v>1826</v>
      </c>
      <c r="D197" s="7" t="s">
        <v>751</v>
      </c>
      <c r="E197" s="8">
        <v>0.6</v>
      </c>
      <c r="F197" s="37"/>
      <c r="G197" s="6">
        <v>194</v>
      </c>
    </row>
    <row r="198" spans="1:7">
      <c r="A198" s="13" t="s">
        <v>2643</v>
      </c>
      <c r="B198" s="4" t="s">
        <v>744</v>
      </c>
      <c r="C198" s="10" t="s">
        <v>770</v>
      </c>
      <c r="D198" s="7" t="s">
        <v>751</v>
      </c>
      <c r="E198" s="8">
        <v>0.8</v>
      </c>
      <c r="F198" s="37"/>
      <c r="G198" s="6">
        <v>195</v>
      </c>
    </row>
    <row r="199" spans="1:7">
      <c r="A199" s="13" t="s">
        <v>2644</v>
      </c>
      <c r="B199" s="4" t="s">
        <v>744</v>
      </c>
      <c r="C199" s="10" t="s">
        <v>770</v>
      </c>
      <c r="D199" s="7" t="s">
        <v>868</v>
      </c>
      <c r="E199" s="8">
        <v>0.9</v>
      </c>
      <c r="F199" s="37"/>
      <c r="G199" s="6">
        <v>196</v>
      </c>
    </row>
    <row r="200" spans="1:7">
      <c r="A200" s="13" t="s">
        <v>2645</v>
      </c>
      <c r="B200" s="4" t="s">
        <v>744</v>
      </c>
      <c r="C200" s="7" t="s">
        <v>1827</v>
      </c>
      <c r="D200" s="7" t="s">
        <v>751</v>
      </c>
      <c r="E200" s="8">
        <v>0.3</v>
      </c>
      <c r="F200" s="37"/>
      <c r="G200" s="6">
        <v>197</v>
      </c>
    </row>
    <row r="201" spans="1:7">
      <c r="A201" s="13" t="s">
        <v>2646</v>
      </c>
      <c r="B201" s="4" t="s">
        <v>744</v>
      </c>
      <c r="C201" s="7" t="s">
        <v>1827</v>
      </c>
      <c r="D201" s="7" t="s">
        <v>1857</v>
      </c>
      <c r="E201" s="8">
        <v>0.8</v>
      </c>
      <c r="F201" s="37"/>
      <c r="G201" s="6">
        <v>198</v>
      </c>
    </row>
    <row r="202" spans="1:7">
      <c r="A202" s="13" t="s">
        <v>2647</v>
      </c>
      <c r="B202" s="4" t="s">
        <v>744</v>
      </c>
      <c r="C202" s="7" t="s">
        <v>877</v>
      </c>
      <c r="D202" s="7" t="s">
        <v>880</v>
      </c>
      <c r="E202" s="8">
        <v>1.4</v>
      </c>
      <c r="F202" s="37"/>
      <c r="G202" s="6">
        <v>199</v>
      </c>
    </row>
    <row r="203" spans="1:7">
      <c r="A203" s="13" t="s">
        <v>2648</v>
      </c>
      <c r="B203" s="4" t="s">
        <v>744</v>
      </c>
      <c r="C203" s="7" t="s">
        <v>877</v>
      </c>
      <c r="D203" s="7" t="s">
        <v>772</v>
      </c>
      <c r="E203" s="8">
        <v>0.9</v>
      </c>
      <c r="F203" s="37"/>
      <c r="G203" s="6">
        <v>200</v>
      </c>
    </row>
    <row r="204" spans="1:7">
      <c r="A204" s="13" t="s">
        <v>2649</v>
      </c>
      <c r="B204" s="4" t="s">
        <v>744</v>
      </c>
      <c r="C204" s="7" t="s">
        <v>1828</v>
      </c>
      <c r="D204" s="7" t="s">
        <v>1858</v>
      </c>
      <c r="E204" s="8">
        <v>1.9</v>
      </c>
      <c r="F204" s="37"/>
      <c r="G204" s="6">
        <v>201</v>
      </c>
    </row>
    <row r="205" spans="1:7">
      <c r="A205" s="13" t="s">
        <v>2650</v>
      </c>
      <c r="B205" s="4" t="s">
        <v>744</v>
      </c>
      <c r="C205" s="7" t="s">
        <v>1828</v>
      </c>
      <c r="D205" s="7" t="s">
        <v>1859</v>
      </c>
      <c r="E205" s="8">
        <v>0.9</v>
      </c>
      <c r="F205" s="37"/>
      <c r="G205" s="6">
        <v>202</v>
      </c>
    </row>
    <row r="206" spans="1:7">
      <c r="A206" s="13" t="s">
        <v>2651</v>
      </c>
      <c r="B206" s="4" t="s">
        <v>744</v>
      </c>
      <c r="C206" s="7" t="s">
        <v>1828</v>
      </c>
      <c r="D206" s="7" t="s">
        <v>1860</v>
      </c>
      <c r="E206" s="8">
        <v>1.3</v>
      </c>
      <c r="F206" s="37"/>
      <c r="G206" s="6">
        <v>203</v>
      </c>
    </row>
    <row r="207" spans="1:7">
      <c r="A207" s="13" t="s">
        <v>2652</v>
      </c>
      <c r="B207" s="4" t="s">
        <v>744</v>
      </c>
      <c r="C207" s="7" t="s">
        <v>1829</v>
      </c>
      <c r="D207" s="7" t="s">
        <v>1861</v>
      </c>
      <c r="E207" s="8">
        <v>0.8</v>
      </c>
      <c r="F207" s="37"/>
      <c r="G207" s="6">
        <v>204</v>
      </c>
    </row>
    <row r="208" spans="1:7">
      <c r="A208" s="13" t="s">
        <v>2653</v>
      </c>
      <c r="B208" s="4" t="s">
        <v>744</v>
      </c>
      <c r="C208" s="7" t="s">
        <v>1829</v>
      </c>
      <c r="D208" s="7" t="s">
        <v>1880</v>
      </c>
      <c r="E208" s="8">
        <v>0.3</v>
      </c>
      <c r="F208" s="37"/>
      <c r="G208" s="6">
        <v>205</v>
      </c>
    </row>
    <row r="209" spans="1:7">
      <c r="A209" s="13" t="s">
        <v>2654</v>
      </c>
      <c r="B209" s="4" t="s">
        <v>744</v>
      </c>
      <c r="C209" s="7" t="s">
        <v>738</v>
      </c>
      <c r="D209" s="7" t="s">
        <v>1881</v>
      </c>
      <c r="E209" s="8">
        <v>1.2</v>
      </c>
      <c r="F209" s="37"/>
      <c r="G209" s="6">
        <v>206</v>
      </c>
    </row>
    <row r="210" spans="1:7">
      <c r="A210" s="13" t="s">
        <v>2655</v>
      </c>
      <c r="B210" s="4" t="s">
        <v>744</v>
      </c>
      <c r="C210" s="7" t="s">
        <v>729</v>
      </c>
      <c r="D210" s="7" t="s">
        <v>1882</v>
      </c>
      <c r="E210" s="8">
        <v>1.3</v>
      </c>
      <c r="F210" s="37"/>
      <c r="G210" s="6">
        <v>207</v>
      </c>
    </row>
    <row r="211" spans="1:7">
      <c r="A211" s="13" t="s">
        <v>2656</v>
      </c>
      <c r="B211" s="4" t="s">
        <v>744</v>
      </c>
      <c r="C211" s="7" t="s">
        <v>732</v>
      </c>
      <c r="D211" s="7" t="s">
        <v>1883</v>
      </c>
      <c r="E211" s="8">
        <v>1.1000000000000001</v>
      </c>
      <c r="F211" s="37"/>
      <c r="G211" s="6">
        <v>208</v>
      </c>
    </row>
    <row r="212" spans="1:7">
      <c r="A212" s="13" t="s">
        <v>2657</v>
      </c>
      <c r="B212" s="4" t="s">
        <v>744</v>
      </c>
      <c r="C212" s="7" t="s">
        <v>732</v>
      </c>
      <c r="D212" s="7" t="s">
        <v>1884</v>
      </c>
      <c r="E212" s="8">
        <v>1.7</v>
      </c>
      <c r="F212" s="37"/>
      <c r="G212" s="6">
        <v>209</v>
      </c>
    </row>
    <row r="213" spans="1:7">
      <c r="A213" s="13" t="s">
        <v>2658</v>
      </c>
      <c r="B213" s="4" t="s">
        <v>744</v>
      </c>
      <c r="C213" s="7" t="s">
        <v>732</v>
      </c>
      <c r="D213" s="7" t="s">
        <v>885</v>
      </c>
      <c r="E213" s="8">
        <v>1.2</v>
      </c>
      <c r="F213" s="37"/>
      <c r="G213" s="6">
        <v>210</v>
      </c>
    </row>
    <row r="214" spans="1:7">
      <c r="A214" s="13" t="s">
        <v>2659</v>
      </c>
      <c r="B214" s="4" t="s">
        <v>744</v>
      </c>
      <c r="C214" s="7" t="s">
        <v>767</v>
      </c>
      <c r="D214" s="7" t="s">
        <v>875</v>
      </c>
      <c r="E214" s="8">
        <v>2.7</v>
      </c>
      <c r="F214" s="37"/>
      <c r="G214" s="6">
        <v>211</v>
      </c>
    </row>
    <row r="215" spans="1:7">
      <c r="A215" s="13" t="s">
        <v>2660</v>
      </c>
      <c r="B215" s="4" t="s">
        <v>744</v>
      </c>
      <c r="C215" s="7" t="s">
        <v>767</v>
      </c>
      <c r="D215" s="7" t="s">
        <v>881</v>
      </c>
      <c r="E215" s="8">
        <v>0.8</v>
      </c>
      <c r="F215" s="37"/>
      <c r="G215" s="6">
        <v>212</v>
      </c>
    </row>
    <row r="216" spans="1:7">
      <c r="A216" s="13" t="s">
        <v>2661</v>
      </c>
      <c r="B216" s="4" t="s">
        <v>744</v>
      </c>
      <c r="C216" s="7" t="s">
        <v>767</v>
      </c>
      <c r="D216" s="7" t="s">
        <v>775</v>
      </c>
      <c r="E216" s="8">
        <v>1</v>
      </c>
      <c r="F216" s="37"/>
      <c r="G216" s="6">
        <v>213</v>
      </c>
    </row>
    <row r="217" spans="1:7">
      <c r="A217" s="13" t="s">
        <v>2662</v>
      </c>
      <c r="B217" s="4" t="s">
        <v>744</v>
      </c>
      <c r="C217" s="7" t="s">
        <v>767</v>
      </c>
      <c r="D217" s="7" t="s">
        <v>876</v>
      </c>
      <c r="E217" s="8">
        <v>1.5</v>
      </c>
      <c r="F217" s="37"/>
      <c r="G217" s="6">
        <v>214</v>
      </c>
    </row>
    <row r="218" spans="1:7">
      <c r="A218" s="13" t="s">
        <v>2663</v>
      </c>
      <c r="B218" s="4" t="s">
        <v>744</v>
      </c>
      <c r="C218" s="7" t="s">
        <v>767</v>
      </c>
      <c r="D218" s="7" t="s">
        <v>614</v>
      </c>
      <c r="E218" s="8">
        <v>1.2</v>
      </c>
      <c r="F218" s="37"/>
      <c r="G218" s="6">
        <v>215</v>
      </c>
    </row>
    <row r="219" spans="1:7">
      <c r="A219" s="13" t="s">
        <v>2664</v>
      </c>
      <c r="B219" s="4" t="s">
        <v>744</v>
      </c>
      <c r="C219" s="7" t="s">
        <v>767</v>
      </c>
      <c r="D219" s="7" t="s">
        <v>777</v>
      </c>
      <c r="E219" s="8">
        <v>0.7</v>
      </c>
      <c r="F219" s="37"/>
      <c r="G219" s="6">
        <v>216</v>
      </c>
    </row>
    <row r="220" spans="1:7">
      <c r="A220" s="13" t="s">
        <v>2665</v>
      </c>
      <c r="B220" s="4" t="s">
        <v>744</v>
      </c>
      <c r="C220" s="7" t="s">
        <v>767</v>
      </c>
      <c r="D220" s="7" t="s">
        <v>776</v>
      </c>
      <c r="E220" s="8">
        <v>2.2000000000000002</v>
      </c>
      <c r="F220" s="37"/>
      <c r="G220" s="6">
        <v>217</v>
      </c>
    </row>
    <row r="221" spans="1:7">
      <c r="A221" s="13" t="s">
        <v>2666</v>
      </c>
      <c r="B221" s="4" t="s">
        <v>744</v>
      </c>
      <c r="C221" s="7" t="s">
        <v>767</v>
      </c>
      <c r="D221" s="7" t="s">
        <v>1885</v>
      </c>
      <c r="E221" s="8">
        <v>0.6</v>
      </c>
      <c r="F221" s="37"/>
      <c r="G221" s="6">
        <v>218</v>
      </c>
    </row>
    <row r="222" spans="1:7">
      <c r="A222" s="13" t="s">
        <v>2667</v>
      </c>
      <c r="B222" s="4" t="s">
        <v>744</v>
      </c>
      <c r="C222" s="7" t="s">
        <v>767</v>
      </c>
      <c r="D222" s="7" t="s">
        <v>782</v>
      </c>
      <c r="E222" s="8">
        <v>1.4</v>
      </c>
      <c r="F222" s="37"/>
      <c r="G222" s="6">
        <v>219</v>
      </c>
    </row>
    <row r="223" spans="1:7">
      <c r="A223" s="13" t="s">
        <v>2668</v>
      </c>
      <c r="B223" s="4" t="s">
        <v>744</v>
      </c>
      <c r="C223" s="7" t="s">
        <v>767</v>
      </c>
      <c r="D223" s="7" t="s">
        <v>778</v>
      </c>
      <c r="E223" s="8">
        <v>0.9</v>
      </c>
      <c r="F223" s="37"/>
      <c r="G223" s="6">
        <v>220</v>
      </c>
    </row>
    <row r="224" spans="1:7">
      <c r="A224" s="13" t="s">
        <v>2669</v>
      </c>
      <c r="B224" s="4" t="s">
        <v>744</v>
      </c>
      <c r="C224" s="7" t="s">
        <v>767</v>
      </c>
      <c r="D224" s="7" t="s">
        <v>779</v>
      </c>
      <c r="E224" s="8">
        <v>0.4</v>
      </c>
      <c r="F224" s="37"/>
      <c r="G224" s="6">
        <v>221</v>
      </c>
    </row>
    <row r="225" spans="1:7">
      <c r="A225" s="13" t="s">
        <v>2670</v>
      </c>
      <c r="B225" s="4" t="s">
        <v>744</v>
      </c>
      <c r="C225" s="7" t="s">
        <v>767</v>
      </c>
      <c r="D225" s="7" t="s">
        <v>1886</v>
      </c>
      <c r="E225" s="8">
        <v>0.6</v>
      </c>
      <c r="F225" s="37"/>
      <c r="G225" s="6">
        <v>222</v>
      </c>
    </row>
    <row r="226" spans="1:7">
      <c r="A226" s="13" t="s">
        <v>2671</v>
      </c>
      <c r="B226" s="4" t="s">
        <v>744</v>
      </c>
      <c r="C226" s="7" t="s">
        <v>757</v>
      </c>
      <c r="D226" s="7" t="s">
        <v>758</v>
      </c>
      <c r="E226" s="8">
        <v>0.7</v>
      </c>
      <c r="F226" s="37"/>
      <c r="G226" s="6">
        <v>223</v>
      </c>
    </row>
    <row r="227" spans="1:7">
      <c r="A227" s="13" t="s">
        <v>2672</v>
      </c>
      <c r="B227" s="4" t="s">
        <v>744</v>
      </c>
      <c r="C227" s="7" t="s">
        <v>1878</v>
      </c>
      <c r="D227" s="7" t="s">
        <v>1887</v>
      </c>
      <c r="E227" s="8">
        <v>1.2</v>
      </c>
      <c r="F227" s="37"/>
      <c r="G227" s="6">
        <v>224</v>
      </c>
    </row>
    <row r="228" spans="1:7">
      <c r="A228" s="13" t="s">
        <v>2673</v>
      </c>
      <c r="B228" s="4" t="s">
        <v>744</v>
      </c>
      <c r="C228" s="7" t="s">
        <v>1878</v>
      </c>
      <c r="D228" s="7" t="s">
        <v>1888</v>
      </c>
      <c r="E228" s="8">
        <v>1.7</v>
      </c>
      <c r="F228" s="37"/>
      <c r="G228" s="6">
        <v>225</v>
      </c>
    </row>
    <row r="229" spans="1:7">
      <c r="A229" s="13" t="s">
        <v>2674</v>
      </c>
      <c r="B229" s="4" t="s">
        <v>744</v>
      </c>
      <c r="C229" s="7" t="s">
        <v>1878</v>
      </c>
      <c r="D229" s="7" t="s">
        <v>1889</v>
      </c>
      <c r="E229" s="8">
        <v>2.1</v>
      </c>
      <c r="F229" s="37"/>
      <c r="G229" s="6">
        <v>226</v>
      </c>
    </row>
    <row r="230" spans="1:7">
      <c r="A230" s="13" t="s">
        <v>2675</v>
      </c>
      <c r="B230" s="4" t="s">
        <v>744</v>
      </c>
      <c r="C230" s="7" t="s">
        <v>1878</v>
      </c>
      <c r="D230" s="7" t="s">
        <v>1890</v>
      </c>
      <c r="E230" s="8">
        <v>1.2</v>
      </c>
      <c r="F230" s="37"/>
      <c r="G230" s="6">
        <v>227</v>
      </c>
    </row>
    <row r="231" spans="1:7">
      <c r="A231" s="13" t="s">
        <v>2676</v>
      </c>
      <c r="B231" s="4" t="s">
        <v>744</v>
      </c>
      <c r="C231" s="7" t="s">
        <v>1878</v>
      </c>
      <c r="D231" s="7" t="s">
        <v>1891</v>
      </c>
      <c r="E231" s="8">
        <v>0.5</v>
      </c>
      <c r="F231" s="37"/>
      <c r="G231" s="6">
        <v>228</v>
      </c>
    </row>
    <row r="232" spans="1:7">
      <c r="A232" s="13" t="s">
        <v>2677</v>
      </c>
      <c r="B232" s="4" t="s">
        <v>744</v>
      </c>
      <c r="C232" s="10" t="s">
        <v>752</v>
      </c>
      <c r="D232" s="7" t="s">
        <v>753</v>
      </c>
      <c r="E232" s="8">
        <v>1.1000000000000001</v>
      </c>
      <c r="F232" s="37"/>
      <c r="G232" s="6">
        <v>229</v>
      </c>
    </row>
    <row r="233" spans="1:7">
      <c r="A233" s="13" t="s">
        <v>2678</v>
      </c>
      <c r="B233" s="4" t="s">
        <v>744</v>
      </c>
      <c r="C233" s="7" t="s">
        <v>731</v>
      </c>
      <c r="D233" s="7" t="s">
        <v>754</v>
      </c>
      <c r="E233" s="8">
        <v>1.1000000000000001</v>
      </c>
      <c r="F233" s="37"/>
      <c r="G233" s="6">
        <v>230</v>
      </c>
    </row>
    <row r="234" spans="1:7">
      <c r="A234" s="13" t="s">
        <v>2679</v>
      </c>
      <c r="B234" s="4" t="s">
        <v>744</v>
      </c>
      <c r="C234" s="7" t="s">
        <v>1839</v>
      </c>
      <c r="D234" s="7" t="s">
        <v>1892</v>
      </c>
      <c r="E234" s="8">
        <v>1</v>
      </c>
      <c r="F234" s="37"/>
      <c r="G234" s="6">
        <v>231</v>
      </c>
    </row>
    <row r="235" spans="1:7">
      <c r="A235" s="13" t="s">
        <v>2680</v>
      </c>
      <c r="B235" s="4" t="s">
        <v>744</v>
      </c>
      <c r="C235" s="7" t="s">
        <v>1839</v>
      </c>
      <c r="D235" s="7" t="s">
        <v>1893</v>
      </c>
      <c r="E235" s="8">
        <v>1.7</v>
      </c>
      <c r="F235" s="37"/>
      <c r="G235" s="6">
        <v>232</v>
      </c>
    </row>
    <row r="236" spans="1:7">
      <c r="A236" s="13" t="s">
        <v>2681</v>
      </c>
      <c r="B236" s="4" t="s">
        <v>744</v>
      </c>
      <c r="C236" s="7" t="s">
        <v>739</v>
      </c>
      <c r="D236" s="7" t="s">
        <v>751</v>
      </c>
      <c r="E236" s="8">
        <v>1.5</v>
      </c>
      <c r="F236" s="37"/>
      <c r="G236" s="6">
        <v>233</v>
      </c>
    </row>
    <row r="237" spans="1:7">
      <c r="A237" s="13" t="s">
        <v>2682</v>
      </c>
      <c r="B237" s="4" t="s">
        <v>744</v>
      </c>
      <c r="C237" s="7" t="s">
        <v>740</v>
      </c>
      <c r="D237" s="7" t="s">
        <v>751</v>
      </c>
      <c r="E237" s="8">
        <v>1.9</v>
      </c>
      <c r="F237" s="37"/>
      <c r="G237" s="6">
        <v>234</v>
      </c>
    </row>
    <row r="238" spans="1:7">
      <c r="A238" s="13" t="s">
        <v>2683</v>
      </c>
      <c r="B238" s="4" t="s">
        <v>744</v>
      </c>
      <c r="C238" s="7" t="s">
        <v>760</v>
      </c>
      <c r="D238" s="7" t="s">
        <v>761</v>
      </c>
      <c r="E238" s="8">
        <v>1.5</v>
      </c>
      <c r="F238" s="37"/>
      <c r="G238" s="6">
        <v>235</v>
      </c>
    </row>
    <row r="239" spans="1:7">
      <c r="A239" s="13" t="s">
        <v>2684</v>
      </c>
      <c r="B239" s="4" t="s">
        <v>744</v>
      </c>
      <c r="C239" s="7" t="s">
        <v>1879</v>
      </c>
      <c r="D239" s="7" t="s">
        <v>1894</v>
      </c>
      <c r="E239" s="8">
        <v>2.4</v>
      </c>
      <c r="F239" s="37"/>
      <c r="G239" s="6">
        <v>236</v>
      </c>
    </row>
    <row r="240" spans="1:7">
      <c r="A240" s="13" t="s">
        <v>2685</v>
      </c>
      <c r="B240" s="4" t="s">
        <v>744</v>
      </c>
      <c r="C240" s="7" t="s">
        <v>1879</v>
      </c>
      <c r="D240" s="7" t="s">
        <v>1895</v>
      </c>
      <c r="E240" s="8">
        <v>0.9</v>
      </c>
      <c r="F240" s="37"/>
      <c r="G240" s="6">
        <v>237</v>
      </c>
    </row>
    <row r="241" spans="1:7">
      <c r="A241" s="13" t="s">
        <v>2686</v>
      </c>
      <c r="B241" s="4" t="s">
        <v>744</v>
      </c>
      <c r="C241" s="10" t="s">
        <v>755</v>
      </c>
      <c r="D241" s="7" t="s">
        <v>781</v>
      </c>
      <c r="E241" s="8">
        <v>2.1</v>
      </c>
      <c r="F241" s="37"/>
      <c r="G241" s="6">
        <v>238</v>
      </c>
    </row>
    <row r="242" spans="1:7">
      <c r="A242" s="13" t="s">
        <v>2687</v>
      </c>
      <c r="B242" s="4" t="s">
        <v>744</v>
      </c>
      <c r="C242" s="10" t="s">
        <v>755</v>
      </c>
      <c r="D242" s="7" t="s">
        <v>874</v>
      </c>
      <c r="E242" s="8">
        <v>1.7</v>
      </c>
      <c r="F242" s="37"/>
      <c r="G242" s="6">
        <v>239</v>
      </c>
    </row>
    <row r="243" spans="1:7">
      <c r="A243" s="13" t="s">
        <v>2688</v>
      </c>
      <c r="B243" s="4" t="s">
        <v>744</v>
      </c>
      <c r="C243" s="7" t="s">
        <v>1843</v>
      </c>
      <c r="D243" s="7" t="s">
        <v>1896</v>
      </c>
      <c r="E243" s="8">
        <v>2.7</v>
      </c>
      <c r="F243" s="37"/>
      <c r="G243" s="6">
        <v>240</v>
      </c>
    </row>
    <row r="244" spans="1:7">
      <c r="A244" s="13" t="s">
        <v>2689</v>
      </c>
      <c r="B244" s="4" t="s">
        <v>744</v>
      </c>
      <c r="C244" s="7" t="s">
        <v>1843</v>
      </c>
      <c r="D244" s="7" t="s">
        <v>1897</v>
      </c>
      <c r="E244" s="8">
        <v>2.2999999999999998</v>
      </c>
      <c r="F244" s="37"/>
      <c r="G244" s="6">
        <v>241</v>
      </c>
    </row>
    <row r="245" spans="1:7">
      <c r="A245" s="13" t="s">
        <v>2690</v>
      </c>
      <c r="B245" s="4" t="s">
        <v>744</v>
      </c>
      <c r="C245" s="7" t="s">
        <v>1843</v>
      </c>
      <c r="D245" s="7" t="s">
        <v>1898</v>
      </c>
      <c r="E245" s="8">
        <v>1.4</v>
      </c>
      <c r="F245" s="37"/>
      <c r="G245" s="6">
        <v>242</v>
      </c>
    </row>
    <row r="246" spans="1:7">
      <c r="A246" s="13" t="s">
        <v>2691</v>
      </c>
      <c r="B246" s="4" t="s">
        <v>744</v>
      </c>
      <c r="C246" s="7" t="s">
        <v>769</v>
      </c>
      <c r="D246" s="7" t="s">
        <v>878</v>
      </c>
      <c r="E246" s="8">
        <v>1.4</v>
      </c>
      <c r="F246" s="37"/>
      <c r="G246" s="6">
        <v>243</v>
      </c>
    </row>
    <row r="247" spans="1:7">
      <c r="A247" s="13" t="s">
        <v>2692</v>
      </c>
      <c r="B247" s="4" t="s">
        <v>744</v>
      </c>
      <c r="C247" s="7" t="s">
        <v>769</v>
      </c>
      <c r="D247" s="7" t="s">
        <v>869</v>
      </c>
      <c r="E247" s="8">
        <v>0.9</v>
      </c>
      <c r="F247" s="37"/>
      <c r="G247" s="6">
        <v>244</v>
      </c>
    </row>
    <row r="248" spans="1:7">
      <c r="A248" s="13" t="s">
        <v>2693</v>
      </c>
      <c r="B248" s="4" t="s">
        <v>744</v>
      </c>
      <c r="C248" s="7" t="s">
        <v>735</v>
      </c>
      <c r="D248" s="7" t="s">
        <v>759</v>
      </c>
      <c r="E248" s="8">
        <v>0.2</v>
      </c>
      <c r="F248" s="37"/>
      <c r="G248" s="6">
        <v>245</v>
      </c>
    </row>
    <row r="249" spans="1:7">
      <c r="A249" s="13" t="s">
        <v>2694</v>
      </c>
      <c r="B249" s="4" t="s">
        <v>744</v>
      </c>
      <c r="C249" s="7" t="s">
        <v>606</v>
      </c>
      <c r="D249" s="7" t="s">
        <v>1899</v>
      </c>
      <c r="E249" s="8">
        <v>0.6</v>
      </c>
      <c r="F249" s="37"/>
      <c r="G249" s="6">
        <v>246</v>
      </c>
    </row>
    <row r="250" spans="1:7">
      <c r="A250" s="13" t="s">
        <v>2695</v>
      </c>
      <c r="B250" s="4" t="s">
        <v>744</v>
      </c>
      <c r="C250" s="7" t="s">
        <v>606</v>
      </c>
      <c r="D250" s="7" t="s">
        <v>1900</v>
      </c>
      <c r="E250" s="8">
        <v>1</v>
      </c>
      <c r="F250" s="37"/>
      <c r="G250" s="6">
        <v>247</v>
      </c>
    </row>
    <row r="251" spans="1:7">
      <c r="A251" s="13" t="s">
        <v>2696</v>
      </c>
      <c r="B251" s="4" t="s">
        <v>744</v>
      </c>
      <c r="C251" s="7" t="s">
        <v>606</v>
      </c>
      <c r="D251" s="7" t="s">
        <v>1901</v>
      </c>
      <c r="E251" s="8">
        <v>1.5</v>
      </c>
      <c r="F251" s="37"/>
      <c r="G251" s="6">
        <v>248</v>
      </c>
    </row>
    <row r="252" spans="1:7">
      <c r="A252" s="13" t="s">
        <v>2697</v>
      </c>
      <c r="B252" s="4" t="s">
        <v>744</v>
      </c>
      <c r="C252" s="10" t="s">
        <v>741</v>
      </c>
      <c r="D252" s="10" t="s">
        <v>751</v>
      </c>
      <c r="E252" s="8">
        <v>0</v>
      </c>
      <c r="F252" s="37"/>
      <c r="G252" s="6">
        <v>249</v>
      </c>
    </row>
    <row r="253" spans="1:7">
      <c r="A253" s="13" t="s">
        <v>2698</v>
      </c>
      <c r="B253" s="4" t="s">
        <v>744</v>
      </c>
      <c r="C253" s="7" t="s">
        <v>756</v>
      </c>
      <c r="D253" s="7" t="s">
        <v>751</v>
      </c>
      <c r="E253" s="8">
        <v>0</v>
      </c>
      <c r="F253" s="37"/>
      <c r="G253" s="6">
        <v>250</v>
      </c>
    </row>
    <row r="254" spans="1:7">
      <c r="A254" s="13" t="s">
        <v>2699</v>
      </c>
      <c r="B254" s="4" t="s">
        <v>745</v>
      </c>
      <c r="C254" s="7" t="s">
        <v>770</v>
      </c>
      <c r="D254" s="7" t="s">
        <v>868</v>
      </c>
      <c r="E254" s="8">
        <v>0.9</v>
      </c>
      <c r="F254" s="37"/>
      <c r="G254" s="6">
        <v>321</v>
      </c>
    </row>
    <row r="255" spans="1:7">
      <c r="A255" s="13" t="s">
        <v>2700</v>
      </c>
      <c r="B255" s="4" t="s">
        <v>745</v>
      </c>
      <c r="C255" s="7" t="s">
        <v>770</v>
      </c>
      <c r="D255" s="7" t="s">
        <v>751</v>
      </c>
      <c r="E255" s="8">
        <v>0.8</v>
      </c>
      <c r="F255" s="37"/>
      <c r="G255" s="6">
        <v>320</v>
      </c>
    </row>
    <row r="256" spans="1:7">
      <c r="A256" s="13" t="s">
        <v>2701</v>
      </c>
      <c r="B256" s="4" t="s">
        <v>745</v>
      </c>
      <c r="C256" s="7" t="s">
        <v>762</v>
      </c>
      <c r="D256" s="7" t="s">
        <v>764</v>
      </c>
      <c r="E256" s="8">
        <v>0.2</v>
      </c>
      <c r="F256" s="37"/>
      <c r="G256" s="6">
        <v>303</v>
      </c>
    </row>
    <row r="257" spans="1:7">
      <c r="A257" s="13" t="s">
        <v>2702</v>
      </c>
      <c r="B257" s="4" t="s">
        <v>745</v>
      </c>
      <c r="C257" s="7" t="s">
        <v>762</v>
      </c>
      <c r="D257" s="7" t="s">
        <v>763</v>
      </c>
      <c r="E257" s="8">
        <v>0.6</v>
      </c>
      <c r="F257" s="37"/>
      <c r="G257" s="6">
        <v>302</v>
      </c>
    </row>
    <row r="258" spans="1:7">
      <c r="A258" s="13" t="s">
        <v>2703</v>
      </c>
      <c r="B258" s="4" t="s">
        <v>745</v>
      </c>
      <c r="C258" s="7" t="s">
        <v>756</v>
      </c>
      <c r="D258" s="7" t="s">
        <v>751</v>
      </c>
      <c r="E258" s="8">
        <v>0</v>
      </c>
      <c r="F258" s="37"/>
      <c r="G258" s="6">
        <v>375</v>
      </c>
    </row>
    <row r="259" spans="1:7">
      <c r="A259" s="13" t="s">
        <v>2704</v>
      </c>
      <c r="B259" s="4" t="s">
        <v>745</v>
      </c>
      <c r="C259" s="7" t="s">
        <v>866</v>
      </c>
      <c r="D259" s="7" t="s">
        <v>1850</v>
      </c>
      <c r="E259" s="8">
        <v>0.7</v>
      </c>
      <c r="F259" s="37"/>
      <c r="G259" s="6">
        <v>295</v>
      </c>
    </row>
    <row r="260" spans="1:7">
      <c r="A260" s="13" t="s">
        <v>2705</v>
      </c>
      <c r="B260" s="4" t="s">
        <v>745</v>
      </c>
      <c r="C260" s="7" t="s">
        <v>866</v>
      </c>
      <c r="D260" s="7" t="s">
        <v>1849</v>
      </c>
      <c r="E260" s="8">
        <v>0.3</v>
      </c>
      <c r="F260" s="37"/>
      <c r="G260" s="6">
        <v>294</v>
      </c>
    </row>
    <row r="261" spans="1:7">
      <c r="A261" s="13" t="s">
        <v>2706</v>
      </c>
      <c r="B261" s="4" t="s">
        <v>745</v>
      </c>
      <c r="C261" s="7" t="s">
        <v>866</v>
      </c>
      <c r="D261" s="7" t="s">
        <v>1848</v>
      </c>
      <c r="E261" s="8">
        <v>0.4</v>
      </c>
      <c r="F261" s="37"/>
      <c r="G261" s="6">
        <v>293</v>
      </c>
    </row>
    <row r="262" spans="1:7">
      <c r="A262" s="13" t="s">
        <v>2707</v>
      </c>
      <c r="B262" s="4" t="s">
        <v>745</v>
      </c>
      <c r="C262" s="7" t="s">
        <v>866</v>
      </c>
      <c r="D262" s="7" t="s">
        <v>1847</v>
      </c>
      <c r="E262" s="8">
        <v>1.2</v>
      </c>
      <c r="F262" s="37"/>
      <c r="G262" s="6">
        <v>300</v>
      </c>
    </row>
    <row r="263" spans="1:7">
      <c r="A263" s="13" t="s">
        <v>2708</v>
      </c>
      <c r="B263" s="4" t="s">
        <v>745</v>
      </c>
      <c r="C263" s="7" t="s">
        <v>866</v>
      </c>
      <c r="D263" s="7" t="s">
        <v>1845</v>
      </c>
      <c r="E263" s="8">
        <v>0.7</v>
      </c>
      <c r="F263" s="37"/>
      <c r="G263" s="6">
        <v>296</v>
      </c>
    </row>
    <row r="264" spans="1:7">
      <c r="A264" s="13" t="s">
        <v>2709</v>
      </c>
      <c r="B264" s="4" t="s">
        <v>745</v>
      </c>
      <c r="C264" s="7" t="s">
        <v>866</v>
      </c>
      <c r="D264" s="7" t="s">
        <v>1846</v>
      </c>
      <c r="E264" s="8">
        <v>2.6</v>
      </c>
      <c r="F264" s="37"/>
      <c r="G264" s="6">
        <v>299</v>
      </c>
    </row>
    <row r="265" spans="1:7">
      <c r="A265" s="13" t="s">
        <v>2710</v>
      </c>
      <c r="B265" s="4" t="s">
        <v>745</v>
      </c>
      <c r="C265" s="7" t="s">
        <v>866</v>
      </c>
      <c r="D265" s="7" t="s">
        <v>1851</v>
      </c>
      <c r="E265" s="8">
        <v>1.7</v>
      </c>
      <c r="F265" s="37"/>
      <c r="G265" s="6">
        <v>297</v>
      </c>
    </row>
    <row r="266" spans="1:7">
      <c r="A266" s="13" t="s">
        <v>2711</v>
      </c>
      <c r="B266" s="4" t="s">
        <v>745</v>
      </c>
      <c r="C266" s="7" t="s">
        <v>866</v>
      </c>
      <c r="D266" s="7" t="s">
        <v>1852</v>
      </c>
      <c r="E266" s="8">
        <v>0.4</v>
      </c>
      <c r="F266" s="37"/>
      <c r="G266" s="6">
        <v>298</v>
      </c>
    </row>
    <row r="267" spans="1:7">
      <c r="A267" s="13" t="s">
        <v>2712</v>
      </c>
      <c r="B267" s="4" t="s">
        <v>745</v>
      </c>
      <c r="C267" s="7" t="s">
        <v>866</v>
      </c>
      <c r="D267" s="7" t="s">
        <v>1853</v>
      </c>
      <c r="E267" s="8">
        <v>0.5</v>
      </c>
      <c r="F267" s="37"/>
      <c r="G267" s="6">
        <v>301</v>
      </c>
    </row>
    <row r="268" spans="1:7">
      <c r="A268" s="13" t="s">
        <v>2713</v>
      </c>
      <c r="B268" s="4" t="s">
        <v>745</v>
      </c>
      <c r="C268" s="7" t="s">
        <v>866</v>
      </c>
      <c r="D268" s="7" t="s">
        <v>751</v>
      </c>
      <c r="E268" s="8">
        <v>0.9</v>
      </c>
      <c r="F268" s="37"/>
      <c r="G268" s="6">
        <v>292</v>
      </c>
    </row>
    <row r="269" spans="1:7">
      <c r="A269" s="13" t="s">
        <v>2714</v>
      </c>
      <c r="B269" s="4" t="s">
        <v>745</v>
      </c>
      <c r="C269" s="7" t="s">
        <v>757</v>
      </c>
      <c r="D269" s="7" t="s">
        <v>758</v>
      </c>
      <c r="E269" s="8">
        <v>0.7</v>
      </c>
      <c r="F269" s="37"/>
      <c r="G269" s="6">
        <v>348</v>
      </c>
    </row>
    <row r="270" spans="1:7">
      <c r="A270" s="13" t="s">
        <v>2715</v>
      </c>
      <c r="B270" s="4" t="s">
        <v>745</v>
      </c>
      <c r="C270" s="10" t="s">
        <v>760</v>
      </c>
      <c r="D270" s="7" t="s">
        <v>761</v>
      </c>
      <c r="E270" s="8">
        <v>1.5</v>
      </c>
      <c r="F270" s="37"/>
      <c r="G270" s="6">
        <v>360</v>
      </c>
    </row>
    <row r="271" spans="1:7">
      <c r="A271" s="13" t="s">
        <v>2716</v>
      </c>
      <c r="B271" s="4" t="s">
        <v>745</v>
      </c>
      <c r="C271" s="7" t="s">
        <v>871</v>
      </c>
      <c r="D271" s="7" t="s">
        <v>1845</v>
      </c>
      <c r="E271" s="8">
        <v>1.3</v>
      </c>
      <c r="F271" s="37"/>
      <c r="G271" s="6">
        <v>287</v>
      </c>
    </row>
    <row r="272" spans="1:7">
      <c r="A272" s="13" t="s">
        <v>2717</v>
      </c>
      <c r="B272" s="4" t="s">
        <v>745</v>
      </c>
      <c r="C272" s="7" t="s">
        <v>871</v>
      </c>
      <c r="D272" s="7" t="s">
        <v>751</v>
      </c>
      <c r="E272" s="8">
        <v>1.4</v>
      </c>
      <c r="F272" s="37"/>
      <c r="G272" s="6">
        <v>286</v>
      </c>
    </row>
    <row r="273" spans="1:7">
      <c r="A273" s="13" t="s">
        <v>2718</v>
      </c>
      <c r="B273" s="4" t="s">
        <v>745</v>
      </c>
      <c r="C273" s="7" t="s">
        <v>867</v>
      </c>
      <c r="D273" s="7" t="s">
        <v>751</v>
      </c>
      <c r="E273" s="8">
        <v>1.3</v>
      </c>
      <c r="F273" s="37"/>
      <c r="G273" s="6">
        <v>285</v>
      </c>
    </row>
    <row r="274" spans="1:7">
      <c r="A274" s="13" t="s">
        <v>2719</v>
      </c>
      <c r="B274" s="4" t="s">
        <v>745</v>
      </c>
      <c r="C274" s="10" t="s">
        <v>729</v>
      </c>
      <c r="D274" s="7" t="s">
        <v>1882</v>
      </c>
      <c r="E274" s="8">
        <v>1.3</v>
      </c>
      <c r="F274" s="37"/>
      <c r="G274" s="6">
        <v>332</v>
      </c>
    </row>
    <row r="275" spans="1:7">
      <c r="A275" s="13" t="s">
        <v>2720</v>
      </c>
      <c r="B275" s="4" t="s">
        <v>745</v>
      </c>
      <c r="C275" s="10" t="s">
        <v>872</v>
      </c>
      <c r="D275" s="7" t="s">
        <v>868</v>
      </c>
      <c r="E275" s="8">
        <v>1</v>
      </c>
      <c r="F275" s="37"/>
      <c r="G275" s="6">
        <v>317</v>
      </c>
    </row>
    <row r="276" spans="1:7">
      <c r="A276" s="13" t="s">
        <v>2721</v>
      </c>
      <c r="B276" s="4" t="s">
        <v>745</v>
      </c>
      <c r="C276" s="10" t="s">
        <v>872</v>
      </c>
      <c r="D276" s="7" t="s">
        <v>1856</v>
      </c>
      <c r="E276" s="8">
        <v>0.5</v>
      </c>
      <c r="F276" s="37"/>
      <c r="G276" s="6">
        <v>318</v>
      </c>
    </row>
    <row r="277" spans="1:7">
      <c r="A277" s="13" t="s">
        <v>2722</v>
      </c>
      <c r="B277" s="4" t="s">
        <v>745</v>
      </c>
      <c r="C277" s="7" t="s">
        <v>872</v>
      </c>
      <c r="D277" s="7" t="s">
        <v>751</v>
      </c>
      <c r="E277" s="8">
        <v>0.5</v>
      </c>
      <c r="F277" s="37"/>
      <c r="G277" s="6">
        <v>316</v>
      </c>
    </row>
    <row r="278" spans="1:7">
      <c r="A278" s="13" t="s">
        <v>2723</v>
      </c>
      <c r="B278" s="4" t="s">
        <v>745</v>
      </c>
      <c r="C278" s="7" t="s">
        <v>1828</v>
      </c>
      <c r="D278" s="7" t="s">
        <v>1859</v>
      </c>
      <c r="E278" s="8">
        <v>0.9</v>
      </c>
      <c r="F278" s="37"/>
      <c r="G278" s="6">
        <v>327</v>
      </c>
    </row>
    <row r="279" spans="1:7">
      <c r="A279" s="13" t="s">
        <v>2724</v>
      </c>
      <c r="B279" s="4" t="s">
        <v>745</v>
      </c>
      <c r="C279" s="7" t="s">
        <v>1828</v>
      </c>
      <c r="D279" s="7" t="s">
        <v>1858</v>
      </c>
      <c r="E279" s="8">
        <v>1.9</v>
      </c>
      <c r="F279" s="37"/>
      <c r="G279" s="6">
        <v>326</v>
      </c>
    </row>
    <row r="280" spans="1:7">
      <c r="A280" s="13" t="s">
        <v>2725</v>
      </c>
      <c r="B280" s="4" t="s">
        <v>745</v>
      </c>
      <c r="C280" s="7" t="s">
        <v>1828</v>
      </c>
      <c r="D280" s="7" t="s">
        <v>1860</v>
      </c>
      <c r="E280" s="8">
        <v>1.3</v>
      </c>
      <c r="F280" s="37"/>
      <c r="G280" s="6">
        <v>328</v>
      </c>
    </row>
    <row r="281" spans="1:7">
      <c r="A281" s="13" t="s">
        <v>2726</v>
      </c>
      <c r="B281" s="4" t="s">
        <v>745</v>
      </c>
      <c r="C281" s="7" t="s">
        <v>771</v>
      </c>
      <c r="D281" s="7" t="s">
        <v>1855</v>
      </c>
      <c r="E281" s="8">
        <v>1.4</v>
      </c>
      <c r="F281" s="37"/>
      <c r="G281" s="6">
        <v>310</v>
      </c>
    </row>
    <row r="282" spans="1:7">
      <c r="A282" s="13" t="s">
        <v>2727</v>
      </c>
      <c r="B282" s="4" t="s">
        <v>745</v>
      </c>
      <c r="C282" s="7" t="s">
        <v>771</v>
      </c>
      <c r="D282" s="7" t="s">
        <v>873</v>
      </c>
      <c r="E282" s="8">
        <v>2.1</v>
      </c>
      <c r="F282" s="37"/>
      <c r="G282" s="6">
        <v>311</v>
      </c>
    </row>
    <row r="283" spans="1:7">
      <c r="A283" s="13" t="s">
        <v>2728</v>
      </c>
      <c r="B283" s="4" t="s">
        <v>745</v>
      </c>
      <c r="C283" s="7" t="s">
        <v>771</v>
      </c>
      <c r="D283" s="7" t="s">
        <v>870</v>
      </c>
      <c r="E283" s="8">
        <v>1.3</v>
      </c>
      <c r="F283" s="37"/>
      <c r="G283" s="6">
        <v>308</v>
      </c>
    </row>
    <row r="284" spans="1:7">
      <c r="A284" s="13" t="s">
        <v>2729</v>
      </c>
      <c r="B284" s="4" t="s">
        <v>745</v>
      </c>
      <c r="C284" s="7" t="s">
        <v>771</v>
      </c>
      <c r="D284" s="7" t="s">
        <v>1854</v>
      </c>
      <c r="E284" s="8">
        <v>1.2</v>
      </c>
      <c r="F284" s="37"/>
      <c r="G284" s="6">
        <v>309</v>
      </c>
    </row>
    <row r="285" spans="1:7">
      <c r="A285" s="13" t="s">
        <v>2730</v>
      </c>
      <c r="B285" s="4" t="s">
        <v>745</v>
      </c>
      <c r="C285" s="7" t="s">
        <v>771</v>
      </c>
      <c r="D285" s="7" t="s">
        <v>1845</v>
      </c>
      <c r="E285" s="8">
        <v>1.3</v>
      </c>
      <c r="F285" s="37"/>
      <c r="G285" s="6">
        <v>307</v>
      </c>
    </row>
    <row r="286" spans="1:7">
      <c r="A286" s="13" t="s">
        <v>2731</v>
      </c>
      <c r="B286" s="4" t="s">
        <v>745</v>
      </c>
      <c r="C286" s="7" t="s">
        <v>771</v>
      </c>
      <c r="D286" s="7" t="s">
        <v>751</v>
      </c>
      <c r="E286" s="8">
        <v>0.9</v>
      </c>
      <c r="F286" s="37"/>
      <c r="G286" s="6">
        <v>306</v>
      </c>
    </row>
    <row r="287" spans="1:7">
      <c r="A287" s="13" t="s">
        <v>2732</v>
      </c>
      <c r="B287" s="4" t="s">
        <v>745</v>
      </c>
      <c r="C287" s="7" t="s">
        <v>731</v>
      </c>
      <c r="D287" s="7" t="s">
        <v>754</v>
      </c>
      <c r="E287" s="8">
        <v>1.1000000000000001</v>
      </c>
      <c r="F287" s="37"/>
      <c r="G287" s="6">
        <v>355</v>
      </c>
    </row>
    <row r="288" spans="1:7">
      <c r="A288" s="13" t="s">
        <v>2733</v>
      </c>
      <c r="B288" s="4" t="s">
        <v>745</v>
      </c>
      <c r="C288" s="7" t="s">
        <v>883</v>
      </c>
      <c r="D288" s="7" t="s">
        <v>751</v>
      </c>
      <c r="E288" s="8">
        <v>0.6</v>
      </c>
      <c r="F288" s="37"/>
      <c r="G288" s="6">
        <v>315</v>
      </c>
    </row>
    <row r="289" spans="1:7">
      <c r="A289" s="13" t="s">
        <v>2734</v>
      </c>
      <c r="B289" s="4" t="s">
        <v>745</v>
      </c>
      <c r="C289" s="7" t="s">
        <v>739</v>
      </c>
      <c r="D289" s="7" t="s">
        <v>751</v>
      </c>
      <c r="E289" s="8">
        <v>1.5</v>
      </c>
      <c r="F289" s="37"/>
      <c r="G289" s="6">
        <v>358</v>
      </c>
    </row>
    <row r="290" spans="1:7">
      <c r="A290" s="13" t="s">
        <v>2735</v>
      </c>
      <c r="B290" s="4" t="s">
        <v>745</v>
      </c>
      <c r="C290" s="7" t="s">
        <v>741</v>
      </c>
      <c r="D290" s="10" t="s">
        <v>751</v>
      </c>
      <c r="E290" s="8">
        <v>0</v>
      </c>
      <c r="F290" s="37"/>
      <c r="G290" s="6">
        <v>374</v>
      </c>
    </row>
    <row r="291" spans="1:7">
      <c r="A291" s="13" t="s">
        <v>2736</v>
      </c>
      <c r="B291" s="4" t="s">
        <v>745</v>
      </c>
      <c r="C291" s="7" t="s">
        <v>1829</v>
      </c>
      <c r="D291" s="7" t="s">
        <v>1861</v>
      </c>
      <c r="E291" s="8">
        <v>0.8</v>
      </c>
      <c r="F291" s="37"/>
      <c r="G291" s="6">
        <v>329</v>
      </c>
    </row>
    <row r="292" spans="1:7">
      <c r="A292" s="13" t="s">
        <v>2737</v>
      </c>
      <c r="B292" s="4" t="s">
        <v>745</v>
      </c>
      <c r="C292" s="7" t="s">
        <v>1829</v>
      </c>
      <c r="D292" s="7" t="s">
        <v>1880</v>
      </c>
      <c r="E292" s="8">
        <v>0.3</v>
      </c>
      <c r="F292" s="37"/>
      <c r="G292" s="6">
        <v>330</v>
      </c>
    </row>
    <row r="293" spans="1:7">
      <c r="A293" s="13" t="s">
        <v>2738</v>
      </c>
      <c r="B293" s="4" t="s">
        <v>745</v>
      </c>
      <c r="C293" s="7" t="s">
        <v>666</v>
      </c>
      <c r="D293" s="7" t="s">
        <v>751</v>
      </c>
      <c r="E293" s="8">
        <v>1.2</v>
      </c>
      <c r="F293" s="37"/>
      <c r="G293" s="6">
        <v>312</v>
      </c>
    </row>
    <row r="294" spans="1:7">
      <c r="A294" s="13" t="s">
        <v>2739</v>
      </c>
      <c r="B294" s="4" t="s">
        <v>745</v>
      </c>
      <c r="C294" s="7" t="s">
        <v>877</v>
      </c>
      <c r="D294" s="7" t="s">
        <v>772</v>
      </c>
      <c r="E294" s="8">
        <v>0.9</v>
      </c>
      <c r="F294" s="37"/>
      <c r="G294" s="6">
        <v>325</v>
      </c>
    </row>
    <row r="295" spans="1:7">
      <c r="A295" s="13" t="s">
        <v>2740</v>
      </c>
      <c r="B295" s="4" t="s">
        <v>745</v>
      </c>
      <c r="C295" s="7" t="s">
        <v>877</v>
      </c>
      <c r="D295" s="7" t="s">
        <v>880</v>
      </c>
      <c r="E295" s="8">
        <v>1.4</v>
      </c>
      <c r="F295" s="37"/>
      <c r="G295" s="6">
        <v>324</v>
      </c>
    </row>
    <row r="296" spans="1:7">
      <c r="A296" s="13" t="s">
        <v>2741</v>
      </c>
      <c r="B296" s="4" t="s">
        <v>745</v>
      </c>
      <c r="C296" s="7" t="s">
        <v>767</v>
      </c>
      <c r="D296" s="7" t="s">
        <v>875</v>
      </c>
      <c r="E296" s="8">
        <v>2.7</v>
      </c>
      <c r="F296" s="37"/>
      <c r="G296" s="6">
        <v>336</v>
      </c>
    </row>
    <row r="297" spans="1:7">
      <c r="A297" s="13" t="s">
        <v>2742</v>
      </c>
      <c r="B297" s="4" t="s">
        <v>745</v>
      </c>
      <c r="C297" s="7" t="s">
        <v>767</v>
      </c>
      <c r="D297" s="7" t="s">
        <v>876</v>
      </c>
      <c r="E297" s="8">
        <v>1.5</v>
      </c>
      <c r="F297" s="37"/>
      <c r="G297" s="6">
        <v>339</v>
      </c>
    </row>
    <row r="298" spans="1:7">
      <c r="A298" s="13" t="s">
        <v>2743</v>
      </c>
      <c r="B298" s="4" t="s">
        <v>745</v>
      </c>
      <c r="C298" s="7" t="s">
        <v>767</v>
      </c>
      <c r="D298" s="7" t="s">
        <v>884</v>
      </c>
      <c r="E298" s="8">
        <v>0.6</v>
      </c>
      <c r="F298" s="37"/>
      <c r="G298" s="6">
        <v>347</v>
      </c>
    </row>
    <row r="299" spans="1:7">
      <c r="A299" s="13" t="s">
        <v>2744</v>
      </c>
      <c r="B299" s="4" t="s">
        <v>745</v>
      </c>
      <c r="C299" s="7" t="s">
        <v>767</v>
      </c>
      <c r="D299" s="7" t="s">
        <v>782</v>
      </c>
      <c r="E299" s="8">
        <v>1.4</v>
      </c>
      <c r="F299" s="37"/>
      <c r="G299" s="6">
        <v>344</v>
      </c>
    </row>
    <row r="300" spans="1:7">
      <c r="A300" s="13" t="s">
        <v>2745</v>
      </c>
      <c r="B300" s="4" t="s">
        <v>745</v>
      </c>
      <c r="C300" s="7" t="s">
        <v>767</v>
      </c>
      <c r="D300" s="7" t="s">
        <v>775</v>
      </c>
      <c r="E300" s="8">
        <v>1</v>
      </c>
      <c r="F300" s="37"/>
      <c r="G300" s="6">
        <v>338</v>
      </c>
    </row>
    <row r="301" spans="1:7">
      <c r="A301" s="13" t="s">
        <v>2746</v>
      </c>
      <c r="B301" s="4" t="s">
        <v>745</v>
      </c>
      <c r="C301" s="7" t="s">
        <v>767</v>
      </c>
      <c r="D301" s="7" t="s">
        <v>1885</v>
      </c>
      <c r="E301" s="8">
        <v>0.6</v>
      </c>
      <c r="F301" s="37"/>
      <c r="G301" s="6">
        <v>343</v>
      </c>
    </row>
    <row r="302" spans="1:7">
      <c r="A302" s="13" t="s">
        <v>2747</v>
      </c>
      <c r="B302" s="4" t="s">
        <v>745</v>
      </c>
      <c r="C302" s="7" t="s">
        <v>767</v>
      </c>
      <c r="D302" s="7" t="s">
        <v>776</v>
      </c>
      <c r="E302" s="8">
        <v>2.2000000000000002</v>
      </c>
      <c r="F302" s="37"/>
      <c r="G302" s="6">
        <v>342</v>
      </c>
    </row>
    <row r="303" spans="1:7">
      <c r="A303" s="13" t="s">
        <v>2748</v>
      </c>
      <c r="B303" s="4" t="s">
        <v>745</v>
      </c>
      <c r="C303" s="7" t="s">
        <v>767</v>
      </c>
      <c r="D303" s="7" t="s">
        <v>777</v>
      </c>
      <c r="E303" s="8">
        <v>0.7</v>
      </c>
      <c r="F303" s="37"/>
      <c r="G303" s="6">
        <v>341</v>
      </c>
    </row>
    <row r="304" spans="1:7">
      <c r="A304" s="13" t="s">
        <v>2749</v>
      </c>
      <c r="B304" s="4" t="s">
        <v>745</v>
      </c>
      <c r="C304" s="7" t="s">
        <v>767</v>
      </c>
      <c r="D304" s="7" t="s">
        <v>614</v>
      </c>
      <c r="E304" s="8">
        <v>1.2</v>
      </c>
      <c r="F304" s="37"/>
      <c r="G304" s="6">
        <v>340</v>
      </c>
    </row>
    <row r="305" spans="1:7">
      <c r="A305" s="13" t="s">
        <v>2750</v>
      </c>
      <c r="B305" s="4" t="s">
        <v>745</v>
      </c>
      <c r="C305" s="7" t="s">
        <v>767</v>
      </c>
      <c r="D305" s="7" t="s">
        <v>778</v>
      </c>
      <c r="E305" s="8">
        <v>0.9</v>
      </c>
      <c r="F305" s="37"/>
      <c r="G305" s="6">
        <v>345</v>
      </c>
    </row>
    <row r="306" spans="1:7">
      <c r="A306" s="13" t="s">
        <v>2751</v>
      </c>
      <c r="B306" s="4" t="s">
        <v>745</v>
      </c>
      <c r="C306" s="7" t="s">
        <v>767</v>
      </c>
      <c r="D306" s="7" t="s">
        <v>779</v>
      </c>
      <c r="E306" s="8">
        <v>0.4</v>
      </c>
      <c r="F306" s="37"/>
      <c r="G306" s="6">
        <v>346</v>
      </c>
    </row>
    <row r="307" spans="1:7">
      <c r="A307" s="13" t="s">
        <v>2752</v>
      </c>
      <c r="B307" s="4" t="s">
        <v>745</v>
      </c>
      <c r="C307" s="7" t="s">
        <v>767</v>
      </c>
      <c r="D307" s="7" t="s">
        <v>881</v>
      </c>
      <c r="E307" s="8">
        <v>0.8</v>
      </c>
      <c r="F307" s="37"/>
      <c r="G307" s="6">
        <v>337</v>
      </c>
    </row>
    <row r="308" spans="1:7">
      <c r="A308" s="13" t="s">
        <v>2753</v>
      </c>
      <c r="B308" s="4" t="s">
        <v>745</v>
      </c>
      <c r="C308" s="10" t="s">
        <v>752</v>
      </c>
      <c r="D308" s="7" t="s">
        <v>753</v>
      </c>
      <c r="E308" s="8">
        <v>1.1000000000000001</v>
      </c>
      <c r="F308" s="37"/>
      <c r="G308" s="6">
        <v>354</v>
      </c>
    </row>
    <row r="309" spans="1:7">
      <c r="A309" s="13" t="s">
        <v>2754</v>
      </c>
      <c r="B309" s="4" t="s">
        <v>745</v>
      </c>
      <c r="C309" s="7" t="s">
        <v>1827</v>
      </c>
      <c r="D309" s="7" t="s">
        <v>1857</v>
      </c>
      <c r="E309" s="8">
        <v>0.8</v>
      </c>
      <c r="F309" s="37"/>
      <c r="G309" s="6">
        <v>323</v>
      </c>
    </row>
    <row r="310" spans="1:7">
      <c r="A310" s="13" t="s">
        <v>2755</v>
      </c>
      <c r="B310" s="4" t="s">
        <v>745</v>
      </c>
      <c r="C310" s="7" t="s">
        <v>1827</v>
      </c>
      <c r="D310" s="7" t="s">
        <v>751</v>
      </c>
      <c r="E310" s="8">
        <v>0.3</v>
      </c>
      <c r="F310" s="37"/>
      <c r="G310" s="6">
        <v>322</v>
      </c>
    </row>
    <row r="311" spans="1:7">
      <c r="A311" s="13" t="s">
        <v>2756</v>
      </c>
      <c r="B311" s="4" t="s">
        <v>745</v>
      </c>
      <c r="C311" s="7" t="s">
        <v>773</v>
      </c>
      <c r="D311" s="7" t="s">
        <v>751</v>
      </c>
      <c r="E311" s="8">
        <v>1.4</v>
      </c>
      <c r="F311" s="37"/>
      <c r="G311" s="6">
        <v>313</v>
      </c>
    </row>
    <row r="312" spans="1:7">
      <c r="A312" s="13" t="s">
        <v>2757</v>
      </c>
      <c r="B312" s="4" t="s">
        <v>745</v>
      </c>
      <c r="C312" s="7" t="s">
        <v>732</v>
      </c>
      <c r="D312" s="7" t="s">
        <v>1883</v>
      </c>
      <c r="E312" s="8">
        <v>1.1000000000000001</v>
      </c>
      <c r="F312" s="37"/>
      <c r="G312" s="6">
        <v>333</v>
      </c>
    </row>
    <row r="313" spans="1:7">
      <c r="A313" s="13" t="s">
        <v>2758</v>
      </c>
      <c r="B313" s="4" t="s">
        <v>745</v>
      </c>
      <c r="C313" s="7" t="s">
        <v>732</v>
      </c>
      <c r="D313" s="7" t="s">
        <v>885</v>
      </c>
      <c r="E313" s="8">
        <v>1.2</v>
      </c>
      <c r="F313" s="37"/>
      <c r="G313" s="6">
        <v>335</v>
      </c>
    </row>
    <row r="314" spans="1:7">
      <c r="A314" s="13" t="s">
        <v>2759</v>
      </c>
      <c r="B314" s="4" t="s">
        <v>745</v>
      </c>
      <c r="C314" s="7" t="s">
        <v>732</v>
      </c>
      <c r="D314" s="7" t="s">
        <v>1884</v>
      </c>
      <c r="E314" s="8">
        <v>1.7</v>
      </c>
      <c r="F314" s="37"/>
      <c r="G314" s="6">
        <v>334</v>
      </c>
    </row>
    <row r="315" spans="1:7">
      <c r="A315" s="13" t="s">
        <v>2760</v>
      </c>
      <c r="B315" s="4" t="s">
        <v>745</v>
      </c>
      <c r="C315" s="10" t="s">
        <v>774</v>
      </c>
      <c r="D315" s="7" t="s">
        <v>870</v>
      </c>
      <c r="E315" s="8">
        <v>1.1000000000000001</v>
      </c>
      <c r="F315" s="37"/>
      <c r="G315" s="6">
        <v>289</v>
      </c>
    </row>
    <row r="316" spans="1:7">
      <c r="A316" s="13" t="s">
        <v>2761</v>
      </c>
      <c r="B316" s="4" t="s">
        <v>745</v>
      </c>
      <c r="C316" s="10" t="s">
        <v>774</v>
      </c>
      <c r="D316" s="7" t="s">
        <v>1847</v>
      </c>
      <c r="E316" s="8">
        <v>1.1000000000000001</v>
      </c>
      <c r="F316" s="37"/>
      <c r="G316" s="6">
        <v>291</v>
      </c>
    </row>
    <row r="317" spans="1:7">
      <c r="A317" s="13" t="s">
        <v>2762</v>
      </c>
      <c r="B317" s="4" t="s">
        <v>745</v>
      </c>
      <c r="C317" s="10" t="s">
        <v>774</v>
      </c>
      <c r="D317" s="7" t="s">
        <v>1846</v>
      </c>
      <c r="E317" s="8">
        <v>3.3</v>
      </c>
      <c r="F317" s="37"/>
      <c r="G317" s="6">
        <v>290</v>
      </c>
    </row>
    <row r="318" spans="1:7">
      <c r="A318" s="13" t="s">
        <v>2763</v>
      </c>
      <c r="B318" s="4" t="s">
        <v>745</v>
      </c>
      <c r="C318" s="7" t="s">
        <v>774</v>
      </c>
      <c r="D318" s="7" t="s">
        <v>751</v>
      </c>
      <c r="E318" s="8">
        <v>1.3</v>
      </c>
      <c r="F318" s="37"/>
      <c r="G318" s="6">
        <v>288</v>
      </c>
    </row>
    <row r="319" spans="1:7">
      <c r="A319" s="13" t="s">
        <v>2764</v>
      </c>
      <c r="B319" s="4" t="s">
        <v>745</v>
      </c>
      <c r="C319" s="7" t="s">
        <v>879</v>
      </c>
      <c r="D319" s="7" t="s">
        <v>868</v>
      </c>
      <c r="E319" s="8">
        <v>0.8</v>
      </c>
      <c r="F319" s="37"/>
      <c r="G319" s="6">
        <v>305</v>
      </c>
    </row>
    <row r="320" spans="1:7">
      <c r="A320" s="13" t="s">
        <v>2765</v>
      </c>
      <c r="B320" s="4" t="s">
        <v>745</v>
      </c>
      <c r="C320" s="7" t="s">
        <v>879</v>
      </c>
      <c r="D320" s="7" t="s">
        <v>751</v>
      </c>
      <c r="E320" s="8">
        <v>1.2</v>
      </c>
      <c r="F320" s="37"/>
      <c r="G320" s="6">
        <v>304</v>
      </c>
    </row>
    <row r="321" spans="1:7">
      <c r="A321" s="13" t="s">
        <v>2766</v>
      </c>
      <c r="B321" s="4" t="s">
        <v>745</v>
      </c>
      <c r="C321" s="7" t="s">
        <v>1878</v>
      </c>
      <c r="D321" s="7" t="s">
        <v>1889</v>
      </c>
      <c r="E321" s="8">
        <v>2.1</v>
      </c>
      <c r="F321" s="37"/>
      <c r="G321" s="6">
        <v>351</v>
      </c>
    </row>
    <row r="322" spans="1:7">
      <c r="A322" s="13" t="s">
        <v>2767</v>
      </c>
      <c r="B322" s="4" t="s">
        <v>745</v>
      </c>
      <c r="C322" s="7" t="s">
        <v>1878</v>
      </c>
      <c r="D322" s="7" t="s">
        <v>751</v>
      </c>
      <c r="E322" s="8">
        <v>0.5</v>
      </c>
      <c r="F322" s="37"/>
      <c r="G322" s="6">
        <v>353</v>
      </c>
    </row>
    <row r="323" spans="1:7">
      <c r="A323" s="13" t="s">
        <v>2767</v>
      </c>
      <c r="B323" s="4" t="s">
        <v>745</v>
      </c>
      <c r="C323" s="7" t="s">
        <v>1878</v>
      </c>
      <c r="D323" s="7" t="s">
        <v>751</v>
      </c>
      <c r="E323" s="8">
        <v>1.2</v>
      </c>
      <c r="F323" s="37"/>
      <c r="G323" s="6">
        <v>352</v>
      </c>
    </row>
    <row r="324" spans="1:7">
      <c r="A324" s="13" t="s">
        <v>2768</v>
      </c>
      <c r="B324" s="4" t="s">
        <v>745</v>
      </c>
      <c r="C324" s="7" t="s">
        <v>1878</v>
      </c>
      <c r="D324" s="7" t="s">
        <v>1888</v>
      </c>
      <c r="E324" s="8">
        <v>1.7</v>
      </c>
      <c r="F324" s="37"/>
      <c r="G324" s="6">
        <v>350</v>
      </c>
    </row>
    <row r="325" spans="1:7">
      <c r="A325" s="13" t="s">
        <v>2769</v>
      </c>
      <c r="B325" s="4" t="s">
        <v>745</v>
      </c>
      <c r="C325" s="7" t="s">
        <v>1878</v>
      </c>
      <c r="D325" s="7" t="s">
        <v>1887</v>
      </c>
      <c r="E325" s="8">
        <v>1.2</v>
      </c>
      <c r="F325" s="37"/>
      <c r="G325" s="6">
        <v>349</v>
      </c>
    </row>
    <row r="326" spans="1:7">
      <c r="A326" s="13" t="s">
        <v>2770</v>
      </c>
      <c r="B326" s="4" t="s">
        <v>745</v>
      </c>
      <c r="C326" s="7" t="s">
        <v>1839</v>
      </c>
      <c r="D326" s="7" t="s">
        <v>1892</v>
      </c>
      <c r="E326" s="8">
        <v>1</v>
      </c>
      <c r="F326" s="37"/>
      <c r="G326" s="6">
        <v>356</v>
      </c>
    </row>
    <row r="327" spans="1:7">
      <c r="A327" s="13" t="s">
        <v>2771</v>
      </c>
      <c r="B327" s="4" t="s">
        <v>745</v>
      </c>
      <c r="C327" s="7" t="s">
        <v>1839</v>
      </c>
      <c r="D327" s="7" t="s">
        <v>1893</v>
      </c>
      <c r="E327" s="8">
        <v>1.7</v>
      </c>
      <c r="F327" s="37"/>
      <c r="G327" s="6">
        <v>357</v>
      </c>
    </row>
    <row r="328" spans="1:7">
      <c r="A328" s="13" t="s">
        <v>2772</v>
      </c>
      <c r="B328" s="4" t="s">
        <v>745</v>
      </c>
      <c r="C328" s="7" t="s">
        <v>882</v>
      </c>
      <c r="D328" s="7" t="s">
        <v>751</v>
      </c>
      <c r="E328" s="8">
        <v>1.1000000000000001</v>
      </c>
      <c r="F328" s="37"/>
      <c r="G328" s="6">
        <v>283</v>
      </c>
    </row>
    <row r="329" spans="1:7">
      <c r="A329" s="13" t="s">
        <v>2773</v>
      </c>
      <c r="B329" s="4" t="s">
        <v>745</v>
      </c>
      <c r="C329" s="7" t="s">
        <v>1008</v>
      </c>
      <c r="D329" s="7" t="s">
        <v>751</v>
      </c>
      <c r="E329" s="8">
        <v>1.1000000000000001</v>
      </c>
      <c r="F329" s="37"/>
      <c r="G329" s="6">
        <v>284</v>
      </c>
    </row>
    <row r="330" spans="1:7">
      <c r="A330" s="13" t="s">
        <v>2774</v>
      </c>
      <c r="B330" s="4" t="s">
        <v>745</v>
      </c>
      <c r="C330" s="10" t="s">
        <v>735</v>
      </c>
      <c r="D330" s="7" t="s">
        <v>759</v>
      </c>
      <c r="E330" s="8">
        <v>0.2</v>
      </c>
      <c r="F330" s="37"/>
      <c r="G330" s="6">
        <v>370</v>
      </c>
    </row>
    <row r="331" spans="1:7">
      <c r="A331" s="13" t="s">
        <v>2775</v>
      </c>
      <c r="B331" s="4" t="s">
        <v>745</v>
      </c>
      <c r="C331" s="10" t="s">
        <v>738</v>
      </c>
      <c r="D331" s="7" t="s">
        <v>1881</v>
      </c>
      <c r="E331" s="8">
        <v>1.2</v>
      </c>
      <c r="F331" s="37"/>
      <c r="G331" s="6">
        <v>331</v>
      </c>
    </row>
    <row r="332" spans="1:7">
      <c r="A332" s="13" t="s">
        <v>2776</v>
      </c>
      <c r="B332" s="4" t="s">
        <v>745</v>
      </c>
      <c r="C332" s="7" t="s">
        <v>1879</v>
      </c>
      <c r="D332" s="7" t="s">
        <v>1895</v>
      </c>
      <c r="E332" s="8">
        <v>0.9</v>
      </c>
      <c r="F332" s="37"/>
      <c r="G332" s="6">
        <v>362</v>
      </c>
    </row>
    <row r="333" spans="1:7">
      <c r="A333" s="13" t="s">
        <v>2777</v>
      </c>
      <c r="B333" s="4" t="s">
        <v>745</v>
      </c>
      <c r="C333" s="7" t="s">
        <v>1879</v>
      </c>
      <c r="D333" s="7" t="s">
        <v>1894</v>
      </c>
      <c r="E333" s="8">
        <v>2.4</v>
      </c>
      <c r="F333" s="37"/>
      <c r="G333" s="6">
        <v>361</v>
      </c>
    </row>
    <row r="334" spans="1:7">
      <c r="A334" s="13" t="s">
        <v>2778</v>
      </c>
      <c r="B334" s="4" t="s">
        <v>745</v>
      </c>
      <c r="C334" s="7" t="s">
        <v>886</v>
      </c>
      <c r="D334" s="7" t="s">
        <v>751</v>
      </c>
      <c r="E334" s="8">
        <v>0.9</v>
      </c>
      <c r="F334" s="37"/>
      <c r="G334" s="6">
        <v>314</v>
      </c>
    </row>
    <row r="335" spans="1:7">
      <c r="A335" s="13" t="s">
        <v>2779</v>
      </c>
      <c r="B335" s="4" t="s">
        <v>745</v>
      </c>
      <c r="C335" s="7" t="s">
        <v>755</v>
      </c>
      <c r="D335" s="7" t="s">
        <v>874</v>
      </c>
      <c r="E335" s="8">
        <v>1.7</v>
      </c>
      <c r="F335" s="37"/>
      <c r="G335" s="6">
        <v>364</v>
      </c>
    </row>
    <row r="336" spans="1:7">
      <c r="A336" s="13" t="s">
        <v>2780</v>
      </c>
      <c r="B336" s="4" t="s">
        <v>745</v>
      </c>
      <c r="C336" s="7" t="s">
        <v>755</v>
      </c>
      <c r="D336" s="7" t="s">
        <v>781</v>
      </c>
      <c r="E336" s="8">
        <v>1.7</v>
      </c>
      <c r="F336" s="37"/>
      <c r="G336" s="6">
        <v>363</v>
      </c>
    </row>
    <row r="337" spans="1:7">
      <c r="A337" s="13" t="s">
        <v>2781</v>
      </c>
      <c r="B337" s="4" t="s">
        <v>745</v>
      </c>
      <c r="C337" s="7" t="s">
        <v>1843</v>
      </c>
      <c r="D337" s="7" t="s">
        <v>1897</v>
      </c>
      <c r="E337" s="8">
        <v>2.2999999999999998</v>
      </c>
      <c r="F337" s="37"/>
      <c r="G337" s="6">
        <v>366</v>
      </c>
    </row>
    <row r="338" spans="1:7">
      <c r="A338" s="13" t="s">
        <v>2782</v>
      </c>
      <c r="B338" s="4" t="s">
        <v>745</v>
      </c>
      <c r="C338" s="7" t="s">
        <v>1843</v>
      </c>
      <c r="D338" s="7" t="s">
        <v>1898</v>
      </c>
      <c r="E338" s="8">
        <v>1.4</v>
      </c>
      <c r="F338" s="37"/>
      <c r="G338" s="6">
        <v>367</v>
      </c>
    </row>
    <row r="339" spans="1:7">
      <c r="A339" s="13" t="s">
        <v>2783</v>
      </c>
      <c r="B339" s="4" t="s">
        <v>745</v>
      </c>
      <c r="C339" s="7" t="s">
        <v>1843</v>
      </c>
      <c r="D339" s="7" t="s">
        <v>1896</v>
      </c>
      <c r="E339" s="8">
        <v>2.7</v>
      </c>
      <c r="F339" s="37"/>
      <c r="G339" s="6">
        <v>365</v>
      </c>
    </row>
    <row r="340" spans="1:7">
      <c r="A340" s="13" t="s">
        <v>2784</v>
      </c>
      <c r="B340" s="4" t="s">
        <v>745</v>
      </c>
      <c r="C340" s="7" t="s">
        <v>887</v>
      </c>
      <c r="D340" s="7" t="s">
        <v>751</v>
      </c>
      <c r="E340" s="8">
        <v>0.6</v>
      </c>
      <c r="F340" s="37"/>
      <c r="G340" s="6">
        <v>319</v>
      </c>
    </row>
    <row r="341" spans="1:7">
      <c r="A341" s="13" t="s">
        <v>2785</v>
      </c>
      <c r="B341" s="4" t="s">
        <v>745</v>
      </c>
      <c r="C341" s="7" t="s">
        <v>606</v>
      </c>
      <c r="D341" s="7" t="s">
        <v>1900</v>
      </c>
      <c r="E341" s="8">
        <v>1</v>
      </c>
      <c r="F341" s="37"/>
      <c r="G341" s="6">
        <v>372</v>
      </c>
    </row>
    <row r="342" spans="1:7">
      <c r="A342" s="13" t="s">
        <v>2786</v>
      </c>
      <c r="B342" s="4" t="s">
        <v>745</v>
      </c>
      <c r="C342" s="7" t="s">
        <v>606</v>
      </c>
      <c r="D342" s="7" t="s">
        <v>1899</v>
      </c>
      <c r="E342" s="8">
        <v>0.6</v>
      </c>
      <c r="F342" s="37"/>
      <c r="G342" s="6">
        <v>371</v>
      </c>
    </row>
    <row r="343" spans="1:7">
      <c r="A343" s="13" t="s">
        <v>2787</v>
      </c>
      <c r="B343" s="4" t="s">
        <v>745</v>
      </c>
      <c r="C343" s="7" t="s">
        <v>606</v>
      </c>
      <c r="D343" s="7" t="s">
        <v>1901</v>
      </c>
      <c r="E343" s="8">
        <v>1.5</v>
      </c>
      <c r="F343" s="37"/>
      <c r="G343" s="6">
        <v>373</v>
      </c>
    </row>
    <row r="344" spans="1:7">
      <c r="A344" s="13" t="s">
        <v>2788</v>
      </c>
      <c r="B344" s="4" t="s">
        <v>745</v>
      </c>
      <c r="C344" s="7" t="s">
        <v>769</v>
      </c>
      <c r="D344" s="7" t="s">
        <v>878</v>
      </c>
      <c r="E344" s="8">
        <v>1.4</v>
      </c>
      <c r="F344" s="37"/>
      <c r="G344" s="6">
        <v>368</v>
      </c>
    </row>
    <row r="345" spans="1:7">
      <c r="A345" s="13" t="s">
        <v>2789</v>
      </c>
      <c r="B345" s="4" t="s">
        <v>745</v>
      </c>
      <c r="C345" s="7" t="s">
        <v>769</v>
      </c>
      <c r="D345" s="7" t="s">
        <v>869</v>
      </c>
      <c r="E345" s="8">
        <v>0.9</v>
      </c>
      <c r="F345" s="37"/>
      <c r="G345" s="6">
        <v>369</v>
      </c>
    </row>
    <row r="346" spans="1:7">
      <c r="A346" s="13" t="s">
        <v>2790</v>
      </c>
      <c r="B346" s="4" t="s">
        <v>745</v>
      </c>
      <c r="C346" s="10" t="s">
        <v>749</v>
      </c>
      <c r="D346" s="7" t="s">
        <v>728</v>
      </c>
      <c r="E346" s="8">
        <v>0.9</v>
      </c>
      <c r="F346" s="37"/>
      <c r="G346" s="6">
        <v>251</v>
      </c>
    </row>
    <row r="347" spans="1:7">
      <c r="A347" s="13" t="s">
        <v>2791</v>
      </c>
      <c r="B347" s="4" t="s">
        <v>745</v>
      </c>
      <c r="C347" s="10" t="s">
        <v>749</v>
      </c>
      <c r="D347" s="7" t="s">
        <v>729</v>
      </c>
      <c r="E347" s="8">
        <v>1.2</v>
      </c>
      <c r="F347" s="37"/>
      <c r="G347" s="6">
        <v>252</v>
      </c>
    </row>
    <row r="348" spans="1:7">
      <c r="A348" s="13" t="s">
        <v>2792</v>
      </c>
      <c r="B348" s="4" t="s">
        <v>745</v>
      </c>
      <c r="C348" s="10" t="s">
        <v>749</v>
      </c>
      <c r="D348" s="7" t="s">
        <v>730</v>
      </c>
      <c r="E348" s="8">
        <v>1.2</v>
      </c>
      <c r="F348" s="37"/>
      <c r="G348" s="6">
        <v>253</v>
      </c>
    </row>
    <row r="349" spans="1:7">
      <c r="A349" s="13" t="s">
        <v>2793</v>
      </c>
      <c r="B349" s="4" t="s">
        <v>745</v>
      </c>
      <c r="C349" s="10" t="s">
        <v>749</v>
      </c>
      <c r="D349" s="7" t="s">
        <v>1830</v>
      </c>
      <c r="E349" s="8">
        <v>1.3</v>
      </c>
      <c r="F349" s="37"/>
      <c r="G349" s="6">
        <v>254</v>
      </c>
    </row>
    <row r="350" spans="1:7">
      <c r="A350" s="13" t="s">
        <v>2794</v>
      </c>
      <c r="B350" s="4" t="s">
        <v>745</v>
      </c>
      <c r="C350" s="10" t="s">
        <v>749</v>
      </c>
      <c r="D350" s="7" t="s">
        <v>1831</v>
      </c>
      <c r="E350" s="8">
        <v>1.4</v>
      </c>
      <c r="F350" s="37"/>
      <c r="G350" s="6">
        <v>255</v>
      </c>
    </row>
    <row r="351" spans="1:7">
      <c r="A351" s="13" t="s">
        <v>2795</v>
      </c>
      <c r="B351" s="4" t="s">
        <v>745</v>
      </c>
      <c r="C351" s="10" t="s">
        <v>749</v>
      </c>
      <c r="D351" s="7" t="s">
        <v>1832</v>
      </c>
      <c r="E351" s="8">
        <v>1.6</v>
      </c>
      <c r="F351" s="37"/>
      <c r="G351" s="6">
        <v>256</v>
      </c>
    </row>
    <row r="352" spans="1:7">
      <c r="A352" s="13" t="s">
        <v>2796</v>
      </c>
      <c r="B352" s="4" t="s">
        <v>745</v>
      </c>
      <c r="C352" s="10" t="s">
        <v>749</v>
      </c>
      <c r="D352" s="7" t="s">
        <v>731</v>
      </c>
      <c r="E352" s="8">
        <v>1</v>
      </c>
      <c r="F352" s="37"/>
      <c r="G352" s="6">
        <v>257</v>
      </c>
    </row>
    <row r="353" spans="1:7">
      <c r="A353" s="13" t="s">
        <v>2797</v>
      </c>
      <c r="B353" s="4" t="s">
        <v>745</v>
      </c>
      <c r="C353" s="10" t="s">
        <v>749</v>
      </c>
      <c r="D353" s="7" t="s">
        <v>1833</v>
      </c>
      <c r="E353" s="8">
        <v>1</v>
      </c>
      <c r="F353" s="37"/>
      <c r="G353" s="6">
        <v>258</v>
      </c>
    </row>
    <row r="354" spans="1:7">
      <c r="A354" s="13" t="s">
        <v>2798</v>
      </c>
      <c r="B354" s="4" t="s">
        <v>745</v>
      </c>
      <c r="C354" s="10" t="s">
        <v>749</v>
      </c>
      <c r="D354" s="7" t="s">
        <v>1834</v>
      </c>
      <c r="E354" s="8">
        <v>1.1000000000000001</v>
      </c>
      <c r="F354" s="37"/>
      <c r="G354" s="6">
        <v>259</v>
      </c>
    </row>
    <row r="355" spans="1:7">
      <c r="A355" s="13" t="s">
        <v>2799</v>
      </c>
      <c r="B355" s="4" t="s">
        <v>745</v>
      </c>
      <c r="C355" s="10" t="s">
        <v>749</v>
      </c>
      <c r="D355" s="7" t="s">
        <v>1835</v>
      </c>
      <c r="E355" s="8">
        <v>1</v>
      </c>
      <c r="F355" s="37"/>
      <c r="G355" s="6">
        <v>260</v>
      </c>
    </row>
    <row r="356" spans="1:7">
      <c r="A356" s="13" t="s">
        <v>2800</v>
      </c>
      <c r="B356" s="4" t="s">
        <v>745</v>
      </c>
      <c r="C356" s="10" t="s">
        <v>749</v>
      </c>
      <c r="D356" s="7" t="s">
        <v>767</v>
      </c>
      <c r="E356" s="8">
        <v>1.2</v>
      </c>
      <c r="F356" s="37"/>
      <c r="G356" s="6">
        <v>261</v>
      </c>
    </row>
    <row r="357" spans="1:7">
      <c r="A357" s="13" t="s">
        <v>2801</v>
      </c>
      <c r="B357" s="4" t="s">
        <v>745</v>
      </c>
      <c r="C357" s="10" t="s">
        <v>749</v>
      </c>
      <c r="D357" s="7" t="s">
        <v>1836</v>
      </c>
      <c r="E357" s="8">
        <v>1</v>
      </c>
      <c r="F357" s="37"/>
      <c r="G357" s="6">
        <v>262</v>
      </c>
    </row>
    <row r="358" spans="1:7">
      <c r="A358" s="13" t="s">
        <v>2802</v>
      </c>
      <c r="B358" s="4" t="s">
        <v>745</v>
      </c>
      <c r="C358" s="10" t="s">
        <v>749</v>
      </c>
      <c r="D358" s="7" t="s">
        <v>732</v>
      </c>
      <c r="E358" s="8">
        <v>1.3</v>
      </c>
      <c r="F358" s="37"/>
      <c r="G358" s="6">
        <v>263</v>
      </c>
    </row>
    <row r="359" spans="1:7">
      <c r="A359" s="13" t="s">
        <v>2803</v>
      </c>
      <c r="B359" s="4" t="s">
        <v>745</v>
      </c>
      <c r="C359" s="10" t="s">
        <v>749</v>
      </c>
      <c r="D359" s="7" t="s">
        <v>733</v>
      </c>
      <c r="E359" s="8">
        <v>1.3</v>
      </c>
      <c r="F359" s="37"/>
      <c r="G359" s="6">
        <v>264</v>
      </c>
    </row>
    <row r="360" spans="1:7">
      <c r="A360" s="13" t="s">
        <v>2804</v>
      </c>
      <c r="B360" s="4" t="s">
        <v>745</v>
      </c>
      <c r="C360" s="10" t="s">
        <v>749</v>
      </c>
      <c r="D360" s="7" t="s">
        <v>1837</v>
      </c>
      <c r="E360" s="8">
        <v>1</v>
      </c>
      <c r="F360" s="37"/>
      <c r="G360" s="6">
        <v>265</v>
      </c>
    </row>
    <row r="361" spans="1:7">
      <c r="A361" s="13" t="s">
        <v>2805</v>
      </c>
      <c r="B361" s="4" t="s">
        <v>745</v>
      </c>
      <c r="C361" s="10" t="s">
        <v>749</v>
      </c>
      <c r="D361" s="7" t="s">
        <v>1838</v>
      </c>
      <c r="E361" s="8">
        <v>1.2</v>
      </c>
      <c r="F361" s="37"/>
      <c r="G361" s="6">
        <v>266</v>
      </c>
    </row>
    <row r="362" spans="1:7">
      <c r="A362" s="13" t="s">
        <v>2806</v>
      </c>
      <c r="B362" s="4" t="s">
        <v>745</v>
      </c>
      <c r="C362" s="10" t="s">
        <v>749</v>
      </c>
      <c r="D362" s="7" t="s">
        <v>734</v>
      </c>
      <c r="E362" s="8">
        <v>0.7</v>
      </c>
      <c r="F362" s="37"/>
      <c r="G362" s="6">
        <v>267</v>
      </c>
    </row>
    <row r="363" spans="1:7">
      <c r="A363" s="13" t="s">
        <v>2807</v>
      </c>
      <c r="B363" s="4" t="s">
        <v>745</v>
      </c>
      <c r="C363" s="10" t="s">
        <v>749</v>
      </c>
      <c r="D363" s="7" t="s">
        <v>1839</v>
      </c>
      <c r="E363" s="8">
        <v>1.1000000000000001</v>
      </c>
      <c r="F363" s="37"/>
      <c r="G363" s="6">
        <v>268</v>
      </c>
    </row>
    <row r="364" spans="1:7">
      <c r="A364" s="13" t="s">
        <v>2808</v>
      </c>
      <c r="B364" s="4" t="s">
        <v>745</v>
      </c>
      <c r="C364" s="10" t="s">
        <v>749</v>
      </c>
      <c r="D364" s="7" t="s">
        <v>750</v>
      </c>
      <c r="E364" s="8">
        <v>1</v>
      </c>
      <c r="F364" s="37"/>
      <c r="G364" s="6">
        <v>269</v>
      </c>
    </row>
    <row r="365" spans="1:7">
      <c r="A365" s="13" t="s">
        <v>2809</v>
      </c>
      <c r="B365" s="4" t="s">
        <v>745</v>
      </c>
      <c r="C365" s="10" t="s">
        <v>749</v>
      </c>
      <c r="D365" s="7" t="s">
        <v>735</v>
      </c>
      <c r="E365" s="8">
        <v>0.3</v>
      </c>
      <c r="F365" s="37"/>
      <c r="G365" s="6">
        <v>270</v>
      </c>
    </row>
    <row r="366" spans="1:7">
      <c r="A366" s="13" t="s">
        <v>2810</v>
      </c>
      <c r="B366" s="4" t="s">
        <v>745</v>
      </c>
      <c r="C366" s="10" t="s">
        <v>749</v>
      </c>
      <c r="D366" s="7" t="s">
        <v>736</v>
      </c>
      <c r="E366" s="8">
        <v>1</v>
      </c>
      <c r="F366" s="37"/>
      <c r="G366" s="6">
        <v>271</v>
      </c>
    </row>
    <row r="367" spans="1:7">
      <c r="A367" s="13" t="s">
        <v>2811</v>
      </c>
      <c r="B367" s="4" t="s">
        <v>745</v>
      </c>
      <c r="C367" s="10" t="s">
        <v>749</v>
      </c>
      <c r="D367" s="7" t="s">
        <v>1840</v>
      </c>
      <c r="E367" s="8">
        <v>1.6</v>
      </c>
      <c r="F367" s="37"/>
      <c r="G367" s="6">
        <v>272</v>
      </c>
    </row>
    <row r="368" spans="1:7">
      <c r="A368" s="13" t="s">
        <v>2812</v>
      </c>
      <c r="B368" s="4" t="s">
        <v>745</v>
      </c>
      <c r="C368" s="10" t="s">
        <v>749</v>
      </c>
      <c r="D368" s="7" t="s">
        <v>737</v>
      </c>
      <c r="E368" s="8">
        <v>1</v>
      </c>
      <c r="F368" s="37"/>
      <c r="G368" s="6">
        <v>273</v>
      </c>
    </row>
    <row r="369" spans="1:7">
      <c r="A369" s="13" t="s">
        <v>2813</v>
      </c>
      <c r="B369" s="4" t="s">
        <v>745</v>
      </c>
      <c r="C369" s="10" t="s">
        <v>749</v>
      </c>
      <c r="D369" s="7" t="s">
        <v>738</v>
      </c>
      <c r="E369" s="8">
        <v>1.1000000000000001</v>
      </c>
      <c r="F369" s="37"/>
      <c r="G369" s="6">
        <v>274</v>
      </c>
    </row>
    <row r="370" spans="1:7">
      <c r="A370" s="13" t="s">
        <v>2814</v>
      </c>
      <c r="B370" s="4" t="s">
        <v>745</v>
      </c>
      <c r="C370" s="10" t="s">
        <v>749</v>
      </c>
      <c r="D370" s="7" t="s">
        <v>1841</v>
      </c>
      <c r="E370" s="8">
        <v>1.3</v>
      </c>
      <c r="F370" s="37"/>
      <c r="G370" s="6">
        <v>275</v>
      </c>
    </row>
    <row r="371" spans="1:7">
      <c r="A371" s="13" t="s">
        <v>2815</v>
      </c>
      <c r="B371" s="4" t="s">
        <v>745</v>
      </c>
      <c r="C371" s="10" t="s">
        <v>749</v>
      </c>
      <c r="D371" s="7" t="s">
        <v>766</v>
      </c>
      <c r="E371" s="8">
        <v>1.5</v>
      </c>
      <c r="F371" s="37"/>
      <c r="G371" s="6">
        <v>276</v>
      </c>
    </row>
    <row r="372" spans="1:7">
      <c r="A372" s="13" t="s">
        <v>2816</v>
      </c>
      <c r="B372" s="4" t="s">
        <v>745</v>
      </c>
      <c r="C372" s="10" t="s">
        <v>749</v>
      </c>
      <c r="D372" s="7" t="s">
        <v>1842</v>
      </c>
      <c r="E372" s="8">
        <v>1.2</v>
      </c>
      <c r="F372" s="37"/>
      <c r="G372" s="6">
        <v>277</v>
      </c>
    </row>
    <row r="373" spans="1:7">
      <c r="A373" s="13" t="s">
        <v>2817</v>
      </c>
      <c r="B373" s="4" t="s">
        <v>745</v>
      </c>
      <c r="C373" s="10" t="s">
        <v>749</v>
      </c>
      <c r="D373" s="7" t="s">
        <v>1843</v>
      </c>
      <c r="E373" s="8">
        <v>1.1000000000000001</v>
      </c>
      <c r="F373" s="37"/>
      <c r="G373" s="6">
        <v>278</v>
      </c>
    </row>
    <row r="374" spans="1:7">
      <c r="A374" s="13" t="s">
        <v>2818</v>
      </c>
      <c r="B374" s="4" t="s">
        <v>745</v>
      </c>
      <c r="C374" s="10" t="s">
        <v>749</v>
      </c>
      <c r="D374" s="7" t="s">
        <v>1844</v>
      </c>
      <c r="E374" s="8">
        <v>1.1000000000000001</v>
      </c>
      <c r="F374" s="37"/>
      <c r="G374" s="6">
        <v>279</v>
      </c>
    </row>
    <row r="375" spans="1:7">
      <c r="A375" s="13" t="s">
        <v>2819</v>
      </c>
      <c r="B375" s="4" t="s">
        <v>745</v>
      </c>
      <c r="C375" s="10" t="s">
        <v>749</v>
      </c>
      <c r="D375" s="7" t="s">
        <v>606</v>
      </c>
      <c r="E375" s="8">
        <v>1</v>
      </c>
      <c r="F375" s="37"/>
      <c r="G375" s="6">
        <v>280</v>
      </c>
    </row>
    <row r="376" spans="1:7">
      <c r="A376" s="13" t="s">
        <v>2820</v>
      </c>
      <c r="B376" s="4" t="s">
        <v>745</v>
      </c>
      <c r="C376" s="10" t="s">
        <v>749</v>
      </c>
      <c r="D376" s="7" t="s">
        <v>769</v>
      </c>
      <c r="E376" s="8">
        <v>0.8</v>
      </c>
      <c r="F376" s="37"/>
      <c r="G376" s="6">
        <v>281</v>
      </c>
    </row>
    <row r="377" spans="1:7">
      <c r="A377" s="13" t="s">
        <v>2821</v>
      </c>
      <c r="B377" s="4" t="s">
        <v>745</v>
      </c>
      <c r="C377" s="10" t="s">
        <v>749</v>
      </c>
      <c r="D377" s="7" t="s">
        <v>740</v>
      </c>
      <c r="E377" s="8">
        <v>1.4</v>
      </c>
      <c r="F377" s="37"/>
      <c r="G377" s="6">
        <v>282</v>
      </c>
    </row>
    <row r="378" spans="1:7">
      <c r="A378" s="13" t="s">
        <v>2822</v>
      </c>
      <c r="B378" s="4" t="s">
        <v>745</v>
      </c>
      <c r="C378" s="7" t="s">
        <v>740</v>
      </c>
      <c r="D378" s="7" t="s">
        <v>740</v>
      </c>
      <c r="E378" s="8">
        <v>1.9</v>
      </c>
      <c r="F378" s="37"/>
      <c r="G378" s="6">
        <v>359</v>
      </c>
    </row>
    <row r="379" spans="1:7">
      <c r="A379" s="13" t="s">
        <v>2823</v>
      </c>
      <c r="B379" s="4" t="s">
        <v>746</v>
      </c>
      <c r="C379" s="10" t="s">
        <v>749</v>
      </c>
      <c r="D379" s="7" t="s">
        <v>728</v>
      </c>
      <c r="E379" s="8">
        <v>0.9</v>
      </c>
      <c r="F379" s="37"/>
      <c r="G379" s="6">
        <v>376</v>
      </c>
    </row>
    <row r="380" spans="1:7">
      <c r="A380" s="13" t="s">
        <v>2824</v>
      </c>
      <c r="B380" s="4" t="s">
        <v>746</v>
      </c>
      <c r="C380" s="10" t="s">
        <v>749</v>
      </c>
      <c r="D380" s="7" t="s">
        <v>729</v>
      </c>
      <c r="E380" s="8">
        <v>1.2</v>
      </c>
      <c r="F380" s="37"/>
      <c r="G380" s="6">
        <v>377</v>
      </c>
    </row>
    <row r="381" spans="1:7">
      <c r="A381" s="13" t="s">
        <v>2825</v>
      </c>
      <c r="B381" s="4" t="s">
        <v>746</v>
      </c>
      <c r="C381" s="10" t="s">
        <v>749</v>
      </c>
      <c r="D381" s="7" t="s">
        <v>730</v>
      </c>
      <c r="E381" s="8">
        <v>1.2</v>
      </c>
      <c r="F381" s="37"/>
      <c r="G381" s="6">
        <v>378</v>
      </c>
    </row>
    <row r="382" spans="1:7">
      <c r="A382" s="13" t="s">
        <v>2826</v>
      </c>
      <c r="B382" s="4" t="s">
        <v>746</v>
      </c>
      <c r="C382" s="10" t="s">
        <v>749</v>
      </c>
      <c r="D382" s="7" t="s">
        <v>1830</v>
      </c>
      <c r="E382" s="8">
        <v>1.3</v>
      </c>
      <c r="F382" s="37"/>
      <c r="G382" s="6">
        <v>379</v>
      </c>
    </row>
    <row r="383" spans="1:7">
      <c r="A383" s="13" t="s">
        <v>2827</v>
      </c>
      <c r="B383" s="4" t="s">
        <v>746</v>
      </c>
      <c r="C383" s="10" t="s">
        <v>749</v>
      </c>
      <c r="D383" s="7" t="s">
        <v>1831</v>
      </c>
      <c r="E383" s="8">
        <v>1.4</v>
      </c>
      <c r="F383" s="37"/>
      <c r="G383" s="6">
        <v>380</v>
      </c>
    </row>
    <row r="384" spans="1:7">
      <c r="A384" s="13" t="s">
        <v>2828</v>
      </c>
      <c r="B384" s="4" t="s">
        <v>746</v>
      </c>
      <c r="C384" s="10" t="s">
        <v>749</v>
      </c>
      <c r="D384" s="7" t="s">
        <v>1832</v>
      </c>
      <c r="E384" s="8">
        <v>1.6</v>
      </c>
      <c r="F384" s="37"/>
      <c r="G384" s="6">
        <v>381</v>
      </c>
    </row>
    <row r="385" spans="1:7">
      <c r="A385" s="13" t="s">
        <v>2829</v>
      </c>
      <c r="B385" s="4" t="s">
        <v>746</v>
      </c>
      <c r="C385" s="10" t="s">
        <v>749</v>
      </c>
      <c r="D385" s="7" t="s">
        <v>731</v>
      </c>
      <c r="E385" s="8">
        <v>1</v>
      </c>
      <c r="F385" s="37"/>
      <c r="G385" s="6">
        <v>382</v>
      </c>
    </row>
    <row r="386" spans="1:7">
      <c r="A386" s="13" t="s">
        <v>2830</v>
      </c>
      <c r="B386" s="4" t="s">
        <v>746</v>
      </c>
      <c r="C386" s="10" t="s">
        <v>749</v>
      </c>
      <c r="D386" s="7" t="s">
        <v>1833</v>
      </c>
      <c r="E386" s="8">
        <v>1</v>
      </c>
      <c r="F386" s="37"/>
      <c r="G386" s="6">
        <v>383</v>
      </c>
    </row>
    <row r="387" spans="1:7">
      <c r="A387" s="13" t="s">
        <v>2831</v>
      </c>
      <c r="B387" s="4" t="s">
        <v>746</v>
      </c>
      <c r="C387" s="10" t="s">
        <v>749</v>
      </c>
      <c r="D387" s="7" t="s">
        <v>1834</v>
      </c>
      <c r="E387" s="8">
        <v>1.1000000000000001</v>
      </c>
      <c r="F387" s="37"/>
      <c r="G387" s="6">
        <v>384</v>
      </c>
    </row>
    <row r="388" spans="1:7">
      <c r="A388" s="13" t="s">
        <v>2832</v>
      </c>
      <c r="B388" s="4" t="s">
        <v>746</v>
      </c>
      <c r="C388" s="10" t="s">
        <v>749</v>
      </c>
      <c r="D388" s="7" t="s">
        <v>1835</v>
      </c>
      <c r="E388" s="8">
        <v>1</v>
      </c>
      <c r="F388" s="37"/>
      <c r="G388" s="6">
        <v>385</v>
      </c>
    </row>
    <row r="389" spans="1:7">
      <c r="A389" s="13" t="s">
        <v>2833</v>
      </c>
      <c r="B389" s="4" t="s">
        <v>746</v>
      </c>
      <c r="C389" s="10" t="s">
        <v>749</v>
      </c>
      <c r="D389" s="7" t="s">
        <v>767</v>
      </c>
      <c r="E389" s="8">
        <v>1.2</v>
      </c>
      <c r="F389" s="37"/>
      <c r="G389" s="6">
        <v>386</v>
      </c>
    </row>
    <row r="390" spans="1:7">
      <c r="A390" s="13" t="s">
        <v>2834</v>
      </c>
      <c r="B390" s="4" t="s">
        <v>746</v>
      </c>
      <c r="C390" s="10" t="s">
        <v>749</v>
      </c>
      <c r="D390" s="7" t="s">
        <v>1836</v>
      </c>
      <c r="E390" s="8">
        <v>1</v>
      </c>
      <c r="F390" s="37"/>
      <c r="G390" s="6">
        <v>387</v>
      </c>
    </row>
    <row r="391" spans="1:7">
      <c r="A391" s="13" t="s">
        <v>2835</v>
      </c>
      <c r="B391" s="4" t="s">
        <v>746</v>
      </c>
      <c r="C391" s="10" t="s">
        <v>749</v>
      </c>
      <c r="D391" s="7" t="s">
        <v>732</v>
      </c>
      <c r="E391" s="8">
        <v>1.3</v>
      </c>
      <c r="F391" s="37"/>
      <c r="G391" s="6">
        <v>388</v>
      </c>
    </row>
    <row r="392" spans="1:7">
      <c r="A392" s="13" t="s">
        <v>2836</v>
      </c>
      <c r="B392" s="4" t="s">
        <v>746</v>
      </c>
      <c r="C392" s="10" t="s">
        <v>749</v>
      </c>
      <c r="D392" s="7" t="s">
        <v>733</v>
      </c>
      <c r="E392" s="8">
        <v>1.3</v>
      </c>
      <c r="F392" s="37"/>
      <c r="G392" s="6">
        <v>389</v>
      </c>
    </row>
    <row r="393" spans="1:7">
      <c r="A393" s="13" t="s">
        <v>2837</v>
      </c>
      <c r="B393" s="4" t="s">
        <v>746</v>
      </c>
      <c r="C393" s="10" t="s">
        <v>749</v>
      </c>
      <c r="D393" s="7" t="s">
        <v>1837</v>
      </c>
      <c r="E393" s="8">
        <v>1</v>
      </c>
      <c r="F393" s="37"/>
      <c r="G393" s="6">
        <v>390</v>
      </c>
    </row>
    <row r="394" spans="1:7">
      <c r="A394" s="13" t="s">
        <v>2838</v>
      </c>
      <c r="B394" s="4" t="s">
        <v>746</v>
      </c>
      <c r="C394" s="10" t="s">
        <v>749</v>
      </c>
      <c r="D394" s="7" t="s">
        <v>1838</v>
      </c>
      <c r="E394" s="8">
        <v>1.2</v>
      </c>
      <c r="F394" s="37"/>
      <c r="G394" s="6">
        <v>391</v>
      </c>
    </row>
    <row r="395" spans="1:7">
      <c r="A395" s="13" t="s">
        <v>2839</v>
      </c>
      <c r="B395" s="4" t="s">
        <v>746</v>
      </c>
      <c r="C395" s="10" t="s">
        <v>749</v>
      </c>
      <c r="D395" s="7" t="s">
        <v>734</v>
      </c>
      <c r="E395" s="8">
        <v>0.7</v>
      </c>
      <c r="F395" s="37"/>
      <c r="G395" s="6">
        <v>392</v>
      </c>
    </row>
    <row r="396" spans="1:7">
      <c r="A396" s="13" t="s">
        <v>2840</v>
      </c>
      <c r="B396" s="4" t="s">
        <v>746</v>
      </c>
      <c r="C396" s="10" t="s">
        <v>749</v>
      </c>
      <c r="D396" s="7" t="s">
        <v>1839</v>
      </c>
      <c r="E396" s="8">
        <v>1.1000000000000001</v>
      </c>
      <c r="F396" s="37"/>
      <c r="G396" s="6">
        <v>393</v>
      </c>
    </row>
    <row r="397" spans="1:7">
      <c r="A397" s="13" t="s">
        <v>2841</v>
      </c>
      <c r="B397" s="4" t="s">
        <v>746</v>
      </c>
      <c r="C397" s="10" t="s">
        <v>749</v>
      </c>
      <c r="D397" s="7" t="s">
        <v>750</v>
      </c>
      <c r="E397" s="8">
        <v>1</v>
      </c>
      <c r="F397" s="37"/>
      <c r="G397" s="6">
        <v>394</v>
      </c>
    </row>
    <row r="398" spans="1:7">
      <c r="A398" s="13" t="s">
        <v>2842</v>
      </c>
      <c r="B398" s="4" t="s">
        <v>746</v>
      </c>
      <c r="C398" s="10" t="s">
        <v>749</v>
      </c>
      <c r="D398" s="7" t="s">
        <v>735</v>
      </c>
      <c r="E398" s="8">
        <v>0.3</v>
      </c>
      <c r="F398" s="37"/>
      <c r="G398" s="6">
        <v>395</v>
      </c>
    </row>
    <row r="399" spans="1:7">
      <c r="A399" s="13" t="s">
        <v>2843</v>
      </c>
      <c r="B399" s="4" t="s">
        <v>746</v>
      </c>
      <c r="C399" s="10" t="s">
        <v>749</v>
      </c>
      <c r="D399" s="7" t="s">
        <v>736</v>
      </c>
      <c r="E399" s="8">
        <v>1</v>
      </c>
      <c r="F399" s="37"/>
      <c r="G399" s="6">
        <v>396</v>
      </c>
    </row>
    <row r="400" spans="1:7">
      <c r="A400" s="13" t="s">
        <v>2844</v>
      </c>
      <c r="B400" s="4" t="s">
        <v>746</v>
      </c>
      <c r="C400" s="10" t="s">
        <v>749</v>
      </c>
      <c r="D400" s="7" t="s">
        <v>1840</v>
      </c>
      <c r="E400" s="8">
        <v>1.6</v>
      </c>
      <c r="F400" s="37"/>
      <c r="G400" s="6">
        <v>397</v>
      </c>
    </row>
    <row r="401" spans="1:7">
      <c r="A401" s="13" t="s">
        <v>2845</v>
      </c>
      <c r="B401" s="4" t="s">
        <v>746</v>
      </c>
      <c r="C401" s="10" t="s">
        <v>749</v>
      </c>
      <c r="D401" s="7" t="s">
        <v>737</v>
      </c>
      <c r="E401" s="8">
        <v>1</v>
      </c>
      <c r="F401" s="37"/>
      <c r="G401" s="6">
        <v>398</v>
      </c>
    </row>
    <row r="402" spans="1:7">
      <c r="A402" s="13" t="s">
        <v>2846</v>
      </c>
      <c r="B402" s="4" t="s">
        <v>746</v>
      </c>
      <c r="C402" s="10" t="s">
        <v>749</v>
      </c>
      <c r="D402" s="7" t="s">
        <v>738</v>
      </c>
      <c r="E402" s="8">
        <v>1.1000000000000001</v>
      </c>
      <c r="F402" s="37"/>
      <c r="G402" s="6">
        <v>399</v>
      </c>
    </row>
    <row r="403" spans="1:7">
      <c r="A403" s="13" t="s">
        <v>2847</v>
      </c>
      <c r="B403" s="4" t="s">
        <v>746</v>
      </c>
      <c r="C403" s="10" t="s">
        <v>749</v>
      </c>
      <c r="D403" s="7" t="s">
        <v>1841</v>
      </c>
      <c r="E403" s="8">
        <v>1.3</v>
      </c>
      <c r="F403" s="37"/>
      <c r="G403" s="6">
        <v>400</v>
      </c>
    </row>
    <row r="404" spans="1:7">
      <c r="A404" s="13" t="s">
        <v>2848</v>
      </c>
      <c r="B404" s="4" t="s">
        <v>746</v>
      </c>
      <c r="C404" s="10" t="s">
        <v>749</v>
      </c>
      <c r="D404" s="7" t="s">
        <v>766</v>
      </c>
      <c r="E404" s="8">
        <v>1.5</v>
      </c>
      <c r="F404" s="37"/>
      <c r="G404" s="6">
        <v>401</v>
      </c>
    </row>
    <row r="405" spans="1:7">
      <c r="A405" s="13" t="s">
        <v>2849</v>
      </c>
      <c r="B405" s="4" t="s">
        <v>746</v>
      </c>
      <c r="C405" s="10" t="s">
        <v>749</v>
      </c>
      <c r="D405" s="7" t="s">
        <v>1842</v>
      </c>
      <c r="E405" s="8">
        <v>1.2</v>
      </c>
      <c r="F405" s="37"/>
      <c r="G405" s="6">
        <v>402</v>
      </c>
    </row>
    <row r="406" spans="1:7">
      <c r="A406" s="13" t="s">
        <v>2850</v>
      </c>
      <c r="B406" s="4" t="s">
        <v>746</v>
      </c>
      <c r="C406" s="10" t="s">
        <v>749</v>
      </c>
      <c r="D406" s="7" t="s">
        <v>1843</v>
      </c>
      <c r="E406" s="8">
        <v>1.1000000000000001</v>
      </c>
      <c r="F406" s="37"/>
      <c r="G406" s="6">
        <v>403</v>
      </c>
    </row>
    <row r="407" spans="1:7">
      <c r="A407" s="13" t="s">
        <v>2851</v>
      </c>
      <c r="B407" s="4" t="s">
        <v>746</v>
      </c>
      <c r="C407" s="10" t="s">
        <v>749</v>
      </c>
      <c r="D407" s="7" t="s">
        <v>1844</v>
      </c>
      <c r="E407" s="8">
        <v>1.1000000000000001</v>
      </c>
      <c r="F407" s="37"/>
      <c r="G407" s="6">
        <v>404</v>
      </c>
    </row>
    <row r="408" spans="1:7">
      <c r="A408" s="13" t="s">
        <v>2852</v>
      </c>
      <c r="B408" s="4" t="s">
        <v>746</v>
      </c>
      <c r="C408" s="10" t="s">
        <v>749</v>
      </c>
      <c r="D408" s="7" t="s">
        <v>606</v>
      </c>
      <c r="E408" s="8">
        <v>1</v>
      </c>
      <c r="F408" s="37"/>
      <c r="G408" s="6">
        <v>405</v>
      </c>
    </row>
    <row r="409" spans="1:7">
      <c r="A409" s="13" t="s">
        <v>2853</v>
      </c>
      <c r="B409" s="4" t="s">
        <v>746</v>
      </c>
      <c r="C409" s="10" t="s">
        <v>749</v>
      </c>
      <c r="D409" s="7" t="s">
        <v>769</v>
      </c>
      <c r="E409" s="8">
        <v>0.8</v>
      </c>
      <c r="F409" s="37"/>
      <c r="G409" s="6">
        <v>406</v>
      </c>
    </row>
    <row r="410" spans="1:7">
      <c r="A410" s="13" t="s">
        <v>2854</v>
      </c>
      <c r="B410" s="4" t="s">
        <v>746</v>
      </c>
      <c r="C410" s="10" t="s">
        <v>749</v>
      </c>
      <c r="D410" s="7" t="s">
        <v>740</v>
      </c>
      <c r="E410" s="8">
        <v>1.4</v>
      </c>
      <c r="F410" s="37"/>
      <c r="G410" s="6">
        <v>407</v>
      </c>
    </row>
    <row r="411" spans="1:7">
      <c r="A411" s="13" t="s">
        <v>2855</v>
      </c>
      <c r="B411" s="4" t="s">
        <v>746</v>
      </c>
      <c r="C411" s="7" t="s">
        <v>882</v>
      </c>
      <c r="D411" s="7" t="s">
        <v>751</v>
      </c>
      <c r="E411" s="8">
        <v>1.1000000000000001</v>
      </c>
      <c r="F411" s="37"/>
      <c r="G411" s="6">
        <v>408</v>
      </c>
    </row>
    <row r="412" spans="1:7">
      <c r="A412" s="13" t="s">
        <v>2856</v>
      </c>
      <c r="B412" s="4" t="s">
        <v>746</v>
      </c>
      <c r="C412" s="7" t="s">
        <v>1008</v>
      </c>
      <c r="D412" s="7" t="s">
        <v>751</v>
      </c>
      <c r="E412" s="8">
        <v>1.1000000000000001</v>
      </c>
      <c r="F412" s="37"/>
      <c r="G412" s="6">
        <v>409</v>
      </c>
    </row>
    <row r="413" spans="1:7">
      <c r="A413" s="13" t="s">
        <v>2857</v>
      </c>
      <c r="B413" s="4" t="s">
        <v>746</v>
      </c>
      <c r="C413" s="7" t="s">
        <v>867</v>
      </c>
      <c r="D413" s="7" t="s">
        <v>751</v>
      </c>
      <c r="E413" s="8">
        <v>1.3</v>
      </c>
      <c r="F413" s="37"/>
      <c r="G413" s="6">
        <v>410</v>
      </c>
    </row>
    <row r="414" spans="1:7">
      <c r="A414" s="13" t="s">
        <v>2858</v>
      </c>
      <c r="B414" s="4" t="s">
        <v>746</v>
      </c>
      <c r="C414" s="7" t="s">
        <v>871</v>
      </c>
      <c r="D414" s="7" t="s">
        <v>751</v>
      </c>
      <c r="E414" s="8">
        <v>1.4</v>
      </c>
      <c r="F414" s="37"/>
      <c r="G414" s="6">
        <v>411</v>
      </c>
    </row>
    <row r="415" spans="1:7">
      <c r="A415" s="13" t="s">
        <v>2859</v>
      </c>
      <c r="B415" s="4" t="s">
        <v>746</v>
      </c>
      <c r="C415" s="7" t="s">
        <v>871</v>
      </c>
      <c r="D415" s="7" t="s">
        <v>1845</v>
      </c>
      <c r="E415" s="8">
        <v>1.3</v>
      </c>
      <c r="F415" s="37"/>
      <c r="G415" s="6">
        <v>412</v>
      </c>
    </row>
    <row r="416" spans="1:7">
      <c r="A416" s="13" t="s">
        <v>2860</v>
      </c>
      <c r="B416" s="4" t="s">
        <v>746</v>
      </c>
      <c r="C416" s="7" t="s">
        <v>774</v>
      </c>
      <c r="D416" s="7" t="s">
        <v>751</v>
      </c>
      <c r="E416" s="8">
        <v>1.3</v>
      </c>
      <c r="F416" s="37"/>
      <c r="G416" s="6">
        <v>413</v>
      </c>
    </row>
    <row r="417" spans="1:7">
      <c r="A417" s="13" t="s">
        <v>2861</v>
      </c>
      <c r="B417" s="4" t="s">
        <v>746</v>
      </c>
      <c r="C417" s="7" t="s">
        <v>774</v>
      </c>
      <c r="D417" s="7" t="s">
        <v>870</v>
      </c>
      <c r="E417" s="8">
        <v>1.1000000000000001</v>
      </c>
      <c r="F417" s="37"/>
      <c r="G417" s="6">
        <v>414</v>
      </c>
    </row>
    <row r="418" spans="1:7">
      <c r="A418" s="13" t="s">
        <v>2862</v>
      </c>
      <c r="B418" s="4" t="s">
        <v>746</v>
      </c>
      <c r="C418" s="7" t="s">
        <v>774</v>
      </c>
      <c r="D418" s="7" t="s">
        <v>1846</v>
      </c>
      <c r="E418" s="8">
        <v>3.3</v>
      </c>
      <c r="F418" s="37"/>
      <c r="G418" s="6">
        <v>415</v>
      </c>
    </row>
    <row r="419" spans="1:7">
      <c r="A419" s="13" t="s">
        <v>2863</v>
      </c>
      <c r="B419" s="4" t="s">
        <v>746</v>
      </c>
      <c r="C419" s="7" t="s">
        <v>774</v>
      </c>
      <c r="D419" s="7" t="s">
        <v>1847</v>
      </c>
      <c r="E419" s="8">
        <v>1.1000000000000001</v>
      </c>
      <c r="F419" s="37"/>
      <c r="G419" s="6">
        <v>416</v>
      </c>
    </row>
    <row r="420" spans="1:7">
      <c r="A420" s="13" t="s">
        <v>2864</v>
      </c>
      <c r="B420" s="4" t="s">
        <v>746</v>
      </c>
      <c r="C420" s="7" t="s">
        <v>866</v>
      </c>
      <c r="D420" s="7" t="s">
        <v>751</v>
      </c>
      <c r="E420" s="8">
        <v>0.9</v>
      </c>
      <c r="F420" s="37"/>
      <c r="G420" s="6">
        <v>417</v>
      </c>
    </row>
    <row r="421" spans="1:7">
      <c r="A421" s="13" t="s">
        <v>2865</v>
      </c>
      <c r="B421" s="4" t="s">
        <v>746</v>
      </c>
      <c r="C421" s="7" t="s">
        <v>866</v>
      </c>
      <c r="D421" s="7" t="s">
        <v>1848</v>
      </c>
      <c r="E421" s="8">
        <v>0.4</v>
      </c>
      <c r="F421" s="37"/>
      <c r="G421" s="6">
        <v>418</v>
      </c>
    </row>
    <row r="422" spans="1:7">
      <c r="A422" s="13" t="s">
        <v>2866</v>
      </c>
      <c r="B422" s="4" t="s">
        <v>746</v>
      </c>
      <c r="C422" s="7" t="s">
        <v>866</v>
      </c>
      <c r="D422" s="7" t="s">
        <v>1849</v>
      </c>
      <c r="E422" s="8">
        <v>0.3</v>
      </c>
      <c r="F422" s="37"/>
      <c r="G422" s="6">
        <v>419</v>
      </c>
    </row>
    <row r="423" spans="1:7">
      <c r="A423" s="13" t="s">
        <v>2867</v>
      </c>
      <c r="B423" s="4" t="s">
        <v>746</v>
      </c>
      <c r="C423" s="7" t="s">
        <v>866</v>
      </c>
      <c r="D423" s="7" t="s">
        <v>1850</v>
      </c>
      <c r="E423" s="8">
        <v>0.7</v>
      </c>
      <c r="F423" s="37"/>
      <c r="G423" s="6">
        <v>420</v>
      </c>
    </row>
    <row r="424" spans="1:7">
      <c r="A424" s="13" t="s">
        <v>2868</v>
      </c>
      <c r="B424" s="4" t="s">
        <v>746</v>
      </c>
      <c r="C424" s="7" t="s">
        <v>866</v>
      </c>
      <c r="D424" s="7" t="s">
        <v>1845</v>
      </c>
      <c r="E424" s="8">
        <v>0.7</v>
      </c>
      <c r="F424" s="37"/>
      <c r="G424" s="6">
        <v>421</v>
      </c>
    </row>
    <row r="425" spans="1:7">
      <c r="A425" s="13" t="s">
        <v>2869</v>
      </c>
      <c r="B425" s="4" t="s">
        <v>746</v>
      </c>
      <c r="C425" s="7" t="s">
        <v>866</v>
      </c>
      <c r="D425" s="7" t="s">
        <v>1851</v>
      </c>
      <c r="E425" s="8">
        <v>1.7</v>
      </c>
      <c r="F425" s="37"/>
      <c r="G425" s="6">
        <v>422</v>
      </c>
    </row>
    <row r="426" spans="1:7">
      <c r="A426" s="13" t="s">
        <v>2870</v>
      </c>
      <c r="B426" s="4" t="s">
        <v>746</v>
      </c>
      <c r="C426" s="7" t="s">
        <v>866</v>
      </c>
      <c r="D426" s="7" t="s">
        <v>1852</v>
      </c>
      <c r="E426" s="8">
        <v>0.4</v>
      </c>
      <c r="F426" s="37"/>
      <c r="G426" s="6">
        <v>423</v>
      </c>
    </row>
    <row r="427" spans="1:7">
      <c r="A427" s="13" t="s">
        <v>2871</v>
      </c>
      <c r="B427" s="4" t="s">
        <v>746</v>
      </c>
      <c r="C427" s="7" t="s">
        <v>866</v>
      </c>
      <c r="D427" s="7" t="s">
        <v>1846</v>
      </c>
      <c r="E427" s="8">
        <v>2.6</v>
      </c>
      <c r="F427" s="37"/>
      <c r="G427" s="6">
        <v>424</v>
      </c>
    </row>
    <row r="428" spans="1:7">
      <c r="A428" s="13" t="s">
        <v>2872</v>
      </c>
      <c r="B428" s="4" t="s">
        <v>746</v>
      </c>
      <c r="C428" s="7" t="s">
        <v>866</v>
      </c>
      <c r="D428" s="7" t="s">
        <v>1847</v>
      </c>
      <c r="E428" s="8">
        <v>1.2</v>
      </c>
      <c r="F428" s="37"/>
      <c r="G428" s="6">
        <v>425</v>
      </c>
    </row>
    <row r="429" spans="1:7">
      <c r="A429" s="13" t="s">
        <v>2873</v>
      </c>
      <c r="B429" s="4" t="s">
        <v>746</v>
      </c>
      <c r="C429" s="7" t="s">
        <v>866</v>
      </c>
      <c r="D429" s="7" t="s">
        <v>1853</v>
      </c>
      <c r="E429" s="8">
        <v>0.5</v>
      </c>
      <c r="F429" s="37"/>
      <c r="G429" s="6">
        <v>426</v>
      </c>
    </row>
    <row r="430" spans="1:7">
      <c r="A430" s="13" t="s">
        <v>2874</v>
      </c>
      <c r="B430" s="4" t="s">
        <v>746</v>
      </c>
      <c r="C430" s="10" t="s">
        <v>762</v>
      </c>
      <c r="D430" s="7" t="s">
        <v>763</v>
      </c>
      <c r="E430" s="8">
        <v>0.6</v>
      </c>
      <c r="F430" s="37"/>
      <c r="G430" s="6">
        <v>427</v>
      </c>
    </row>
    <row r="431" spans="1:7">
      <c r="A431" s="13" t="s">
        <v>2875</v>
      </c>
      <c r="B431" s="4" t="s">
        <v>746</v>
      </c>
      <c r="C431" s="10" t="s">
        <v>762</v>
      </c>
      <c r="D431" s="7" t="s">
        <v>764</v>
      </c>
      <c r="E431" s="8">
        <v>0.2</v>
      </c>
      <c r="F431" s="37"/>
      <c r="G431" s="6">
        <v>428</v>
      </c>
    </row>
    <row r="432" spans="1:7">
      <c r="A432" s="13" t="s">
        <v>2876</v>
      </c>
      <c r="B432" s="4" t="s">
        <v>746</v>
      </c>
      <c r="C432" s="7" t="s">
        <v>879</v>
      </c>
      <c r="D432" s="7" t="s">
        <v>751</v>
      </c>
      <c r="E432" s="8">
        <v>1.2</v>
      </c>
      <c r="F432" s="37"/>
      <c r="G432" s="6">
        <v>429</v>
      </c>
    </row>
    <row r="433" spans="1:7">
      <c r="A433" s="13" t="s">
        <v>2877</v>
      </c>
      <c r="B433" s="4" t="s">
        <v>746</v>
      </c>
      <c r="C433" s="7" t="s">
        <v>879</v>
      </c>
      <c r="D433" s="7" t="s">
        <v>868</v>
      </c>
      <c r="E433" s="8">
        <v>0.8</v>
      </c>
      <c r="F433" s="37"/>
      <c r="G433" s="6">
        <v>430</v>
      </c>
    </row>
    <row r="434" spans="1:7">
      <c r="A434" s="13" t="s">
        <v>2878</v>
      </c>
      <c r="B434" s="4" t="s">
        <v>746</v>
      </c>
      <c r="C434" s="7" t="s">
        <v>771</v>
      </c>
      <c r="D434" s="7" t="s">
        <v>751</v>
      </c>
      <c r="E434" s="8">
        <v>0.9</v>
      </c>
      <c r="F434" s="37"/>
      <c r="G434" s="6">
        <v>431</v>
      </c>
    </row>
    <row r="435" spans="1:7">
      <c r="A435" s="13" t="s">
        <v>2879</v>
      </c>
      <c r="B435" s="4" t="s">
        <v>746</v>
      </c>
      <c r="C435" s="7" t="s">
        <v>771</v>
      </c>
      <c r="D435" s="7" t="s">
        <v>1845</v>
      </c>
      <c r="E435" s="8">
        <v>1.3</v>
      </c>
      <c r="F435" s="37"/>
      <c r="G435" s="6">
        <v>432</v>
      </c>
    </row>
    <row r="436" spans="1:7">
      <c r="A436" s="13" t="s">
        <v>2880</v>
      </c>
      <c r="B436" s="4" t="s">
        <v>746</v>
      </c>
      <c r="C436" s="7" t="s">
        <v>771</v>
      </c>
      <c r="D436" s="7" t="s">
        <v>870</v>
      </c>
      <c r="E436" s="8">
        <v>1.3</v>
      </c>
      <c r="F436" s="37"/>
      <c r="G436" s="6">
        <v>433</v>
      </c>
    </row>
    <row r="437" spans="1:7">
      <c r="A437" s="13" t="s">
        <v>2881</v>
      </c>
      <c r="B437" s="4" t="s">
        <v>746</v>
      </c>
      <c r="C437" s="7" t="s">
        <v>771</v>
      </c>
      <c r="D437" s="7" t="s">
        <v>1854</v>
      </c>
      <c r="E437" s="8">
        <v>1.2</v>
      </c>
      <c r="F437" s="37"/>
      <c r="G437" s="6">
        <v>434</v>
      </c>
    </row>
    <row r="438" spans="1:7">
      <c r="A438" s="13" t="s">
        <v>2882</v>
      </c>
      <c r="B438" s="4" t="s">
        <v>746</v>
      </c>
      <c r="C438" s="7" t="s">
        <v>771</v>
      </c>
      <c r="D438" s="7" t="s">
        <v>1855</v>
      </c>
      <c r="E438" s="8">
        <v>1.4</v>
      </c>
      <c r="F438" s="37"/>
      <c r="G438" s="6">
        <v>435</v>
      </c>
    </row>
    <row r="439" spans="1:7">
      <c r="A439" s="13" t="s">
        <v>2883</v>
      </c>
      <c r="B439" s="4" t="s">
        <v>746</v>
      </c>
      <c r="C439" s="7" t="s">
        <v>771</v>
      </c>
      <c r="D439" s="7" t="s">
        <v>873</v>
      </c>
      <c r="E439" s="8">
        <v>2.1</v>
      </c>
      <c r="F439" s="37"/>
      <c r="G439" s="6">
        <v>436</v>
      </c>
    </row>
    <row r="440" spans="1:7">
      <c r="A440" s="13" t="s">
        <v>2884</v>
      </c>
      <c r="B440" s="4" t="s">
        <v>746</v>
      </c>
      <c r="C440" s="7" t="s">
        <v>666</v>
      </c>
      <c r="D440" s="7" t="s">
        <v>751</v>
      </c>
      <c r="E440" s="8">
        <v>1.2</v>
      </c>
      <c r="F440" s="37"/>
      <c r="G440" s="6">
        <v>437</v>
      </c>
    </row>
    <row r="441" spans="1:7">
      <c r="A441" s="13" t="s">
        <v>2885</v>
      </c>
      <c r="B441" s="4" t="s">
        <v>746</v>
      </c>
      <c r="C441" s="7" t="s">
        <v>773</v>
      </c>
      <c r="D441" s="7" t="s">
        <v>751</v>
      </c>
      <c r="E441" s="8">
        <v>1.4</v>
      </c>
      <c r="F441" s="37"/>
      <c r="G441" s="6">
        <v>438</v>
      </c>
    </row>
    <row r="442" spans="1:7">
      <c r="A442" s="13" t="s">
        <v>2886</v>
      </c>
      <c r="B442" s="4" t="s">
        <v>746</v>
      </c>
      <c r="C442" s="7" t="s">
        <v>886</v>
      </c>
      <c r="D442" s="7" t="s">
        <v>751</v>
      </c>
      <c r="E442" s="8">
        <v>0.9</v>
      </c>
      <c r="F442" s="37"/>
      <c r="G442" s="6">
        <v>439</v>
      </c>
    </row>
    <row r="443" spans="1:7">
      <c r="A443" s="13" t="s">
        <v>2887</v>
      </c>
      <c r="B443" s="4" t="s">
        <v>746</v>
      </c>
      <c r="C443" s="7" t="s">
        <v>883</v>
      </c>
      <c r="D443" s="7" t="s">
        <v>751</v>
      </c>
      <c r="E443" s="8">
        <v>0.6</v>
      </c>
      <c r="F443" s="37"/>
      <c r="G443" s="6">
        <v>440</v>
      </c>
    </row>
    <row r="444" spans="1:7">
      <c r="A444" s="13" t="s">
        <v>2888</v>
      </c>
      <c r="B444" s="4" t="s">
        <v>746</v>
      </c>
      <c r="C444" s="7" t="s">
        <v>872</v>
      </c>
      <c r="D444" s="7" t="s">
        <v>751</v>
      </c>
      <c r="E444" s="8">
        <v>0.5</v>
      </c>
      <c r="F444" s="37"/>
      <c r="G444" s="6">
        <v>441</v>
      </c>
    </row>
    <row r="445" spans="1:7">
      <c r="A445" s="13" t="s">
        <v>2889</v>
      </c>
      <c r="B445" s="4" t="s">
        <v>746</v>
      </c>
      <c r="C445" s="7" t="s">
        <v>872</v>
      </c>
      <c r="D445" s="7" t="s">
        <v>868</v>
      </c>
      <c r="E445" s="8">
        <v>1</v>
      </c>
      <c r="F445" s="37"/>
      <c r="G445" s="6">
        <v>442</v>
      </c>
    </row>
    <row r="446" spans="1:7">
      <c r="A446" s="13" t="s">
        <v>2890</v>
      </c>
      <c r="B446" s="4" t="s">
        <v>746</v>
      </c>
      <c r="C446" s="7" t="s">
        <v>872</v>
      </c>
      <c r="D446" s="7" t="s">
        <v>1856</v>
      </c>
      <c r="E446" s="8">
        <v>0.5</v>
      </c>
      <c r="F446" s="37"/>
      <c r="G446" s="6">
        <v>443</v>
      </c>
    </row>
    <row r="447" spans="1:7">
      <c r="A447" s="13" t="s">
        <v>2891</v>
      </c>
      <c r="B447" s="4" t="s">
        <v>746</v>
      </c>
      <c r="C447" s="7" t="s">
        <v>887</v>
      </c>
      <c r="D447" s="7" t="s">
        <v>751</v>
      </c>
      <c r="E447" s="8">
        <v>0.6</v>
      </c>
      <c r="F447" s="37"/>
      <c r="G447" s="6">
        <v>444</v>
      </c>
    </row>
    <row r="448" spans="1:7">
      <c r="A448" s="13" t="s">
        <v>2892</v>
      </c>
      <c r="B448" s="4" t="s">
        <v>746</v>
      </c>
      <c r="C448" s="7" t="s">
        <v>770</v>
      </c>
      <c r="D448" s="7" t="s">
        <v>751</v>
      </c>
      <c r="E448" s="8">
        <v>0.8</v>
      </c>
      <c r="F448" s="37"/>
      <c r="G448" s="6">
        <v>445</v>
      </c>
    </row>
    <row r="449" spans="1:7">
      <c r="A449" s="13" t="s">
        <v>2893</v>
      </c>
      <c r="B449" s="4" t="s">
        <v>746</v>
      </c>
      <c r="C449" s="7" t="s">
        <v>770</v>
      </c>
      <c r="D449" s="7" t="s">
        <v>868</v>
      </c>
      <c r="E449" s="8">
        <v>0.9</v>
      </c>
      <c r="F449" s="37"/>
      <c r="G449" s="6">
        <v>446</v>
      </c>
    </row>
    <row r="450" spans="1:7">
      <c r="A450" s="13" t="s">
        <v>2894</v>
      </c>
      <c r="B450" s="4" t="s">
        <v>746</v>
      </c>
      <c r="C450" s="7" t="s">
        <v>1827</v>
      </c>
      <c r="D450" s="7" t="s">
        <v>751</v>
      </c>
      <c r="E450" s="8">
        <v>0.3</v>
      </c>
      <c r="F450" s="37"/>
      <c r="G450" s="6">
        <v>447</v>
      </c>
    </row>
    <row r="451" spans="1:7">
      <c r="A451" s="13" t="s">
        <v>2895</v>
      </c>
      <c r="B451" s="4" t="s">
        <v>746</v>
      </c>
      <c r="C451" s="7" t="s">
        <v>1827</v>
      </c>
      <c r="D451" s="7" t="s">
        <v>1857</v>
      </c>
      <c r="E451" s="8">
        <v>0.8</v>
      </c>
      <c r="F451" s="37"/>
      <c r="G451" s="6">
        <v>448</v>
      </c>
    </row>
    <row r="452" spans="1:7">
      <c r="A452" s="13" t="s">
        <v>2896</v>
      </c>
      <c r="B452" s="4" t="s">
        <v>746</v>
      </c>
      <c r="C452" s="7" t="s">
        <v>877</v>
      </c>
      <c r="D452" s="7" t="s">
        <v>880</v>
      </c>
      <c r="E452" s="8">
        <v>1.4</v>
      </c>
      <c r="F452" s="37"/>
      <c r="G452" s="6">
        <v>449</v>
      </c>
    </row>
    <row r="453" spans="1:7">
      <c r="A453" s="13" t="s">
        <v>2897</v>
      </c>
      <c r="B453" s="4" t="s">
        <v>746</v>
      </c>
      <c r="C453" s="7" t="s">
        <v>877</v>
      </c>
      <c r="D453" s="7" t="s">
        <v>772</v>
      </c>
      <c r="E453" s="8">
        <v>0.9</v>
      </c>
      <c r="F453" s="37"/>
      <c r="G453" s="6">
        <v>450</v>
      </c>
    </row>
    <row r="454" spans="1:7">
      <c r="A454" s="13" t="s">
        <v>2898</v>
      </c>
      <c r="B454" s="4" t="s">
        <v>746</v>
      </c>
      <c r="C454" s="7" t="s">
        <v>1828</v>
      </c>
      <c r="D454" s="7" t="s">
        <v>1858</v>
      </c>
      <c r="E454" s="8">
        <v>1.9</v>
      </c>
      <c r="F454" s="37"/>
      <c r="G454" s="6">
        <v>451</v>
      </c>
    </row>
    <row r="455" spans="1:7">
      <c r="A455" s="13" t="s">
        <v>2899</v>
      </c>
      <c r="B455" s="4" t="s">
        <v>746</v>
      </c>
      <c r="C455" s="7" t="s">
        <v>1828</v>
      </c>
      <c r="D455" s="7" t="s">
        <v>1859</v>
      </c>
      <c r="E455" s="8">
        <v>0.9</v>
      </c>
      <c r="F455" s="37"/>
      <c r="G455" s="6">
        <v>452</v>
      </c>
    </row>
    <row r="456" spans="1:7">
      <c r="A456" s="13" t="s">
        <v>2900</v>
      </c>
      <c r="B456" s="4" t="s">
        <v>746</v>
      </c>
      <c r="C456" s="7" t="s">
        <v>1828</v>
      </c>
      <c r="D456" s="7" t="s">
        <v>1860</v>
      </c>
      <c r="E456" s="8">
        <v>1.3</v>
      </c>
      <c r="F456" s="37"/>
      <c r="G456" s="6">
        <v>453</v>
      </c>
    </row>
    <row r="457" spans="1:7">
      <c r="A457" s="13" t="s">
        <v>2901</v>
      </c>
      <c r="B457" s="4" t="s">
        <v>746</v>
      </c>
      <c r="C457" s="7" t="s">
        <v>1829</v>
      </c>
      <c r="D457" s="7" t="s">
        <v>1861</v>
      </c>
      <c r="E457" s="8">
        <v>0.8</v>
      </c>
      <c r="F457" s="37"/>
      <c r="G457" s="6">
        <v>454</v>
      </c>
    </row>
    <row r="458" spans="1:7">
      <c r="A458" s="13" t="s">
        <v>2902</v>
      </c>
      <c r="B458" s="4" t="s">
        <v>746</v>
      </c>
      <c r="C458" s="7" t="s">
        <v>1829</v>
      </c>
      <c r="D458" s="7" t="s">
        <v>1880</v>
      </c>
      <c r="E458" s="8">
        <v>0.3</v>
      </c>
      <c r="F458" s="37"/>
      <c r="G458" s="6">
        <v>455</v>
      </c>
    </row>
    <row r="459" spans="1:7">
      <c r="A459" s="13" t="s">
        <v>2903</v>
      </c>
      <c r="B459" s="4" t="s">
        <v>746</v>
      </c>
      <c r="C459" s="10" t="s">
        <v>738</v>
      </c>
      <c r="D459" s="7" t="s">
        <v>1881</v>
      </c>
      <c r="E459" s="8">
        <v>1.2</v>
      </c>
      <c r="F459" s="37"/>
      <c r="G459" s="6">
        <v>456</v>
      </c>
    </row>
    <row r="460" spans="1:7">
      <c r="A460" s="13" t="s">
        <v>2904</v>
      </c>
      <c r="B460" s="4" t="s">
        <v>746</v>
      </c>
      <c r="C460" s="10" t="s">
        <v>729</v>
      </c>
      <c r="D460" s="7" t="s">
        <v>1882</v>
      </c>
      <c r="E460" s="8">
        <v>1.3</v>
      </c>
      <c r="F460" s="37"/>
      <c r="G460" s="6">
        <v>457</v>
      </c>
    </row>
    <row r="461" spans="1:7">
      <c r="A461" s="13" t="s">
        <v>2905</v>
      </c>
      <c r="B461" s="4" t="s">
        <v>746</v>
      </c>
      <c r="C461" s="7" t="s">
        <v>732</v>
      </c>
      <c r="D461" s="7" t="s">
        <v>1883</v>
      </c>
      <c r="E461" s="8">
        <v>1.1000000000000001</v>
      </c>
      <c r="F461" s="37"/>
      <c r="G461" s="6">
        <v>458</v>
      </c>
    </row>
    <row r="462" spans="1:7">
      <c r="A462" s="13" t="s">
        <v>2906</v>
      </c>
      <c r="B462" s="4" t="s">
        <v>746</v>
      </c>
      <c r="C462" s="7" t="s">
        <v>732</v>
      </c>
      <c r="D462" s="7" t="s">
        <v>1884</v>
      </c>
      <c r="E462" s="8">
        <v>1.7</v>
      </c>
      <c r="F462" s="37"/>
      <c r="G462" s="6">
        <v>459</v>
      </c>
    </row>
    <row r="463" spans="1:7">
      <c r="A463" s="13" t="s">
        <v>2907</v>
      </c>
      <c r="B463" s="4" t="s">
        <v>746</v>
      </c>
      <c r="C463" s="7" t="s">
        <v>732</v>
      </c>
      <c r="D463" s="7" t="s">
        <v>885</v>
      </c>
      <c r="E463" s="8">
        <v>1.2</v>
      </c>
      <c r="F463" s="37"/>
      <c r="G463" s="6">
        <v>460</v>
      </c>
    </row>
    <row r="464" spans="1:7">
      <c r="A464" s="13" t="s">
        <v>2908</v>
      </c>
      <c r="B464" s="4" t="s">
        <v>746</v>
      </c>
      <c r="C464" s="7" t="s">
        <v>767</v>
      </c>
      <c r="D464" s="7" t="s">
        <v>875</v>
      </c>
      <c r="E464" s="8">
        <v>2.7</v>
      </c>
      <c r="F464" s="37"/>
      <c r="G464" s="6">
        <v>461</v>
      </c>
    </row>
    <row r="465" spans="1:7">
      <c r="A465" s="13" t="s">
        <v>2909</v>
      </c>
      <c r="B465" s="4" t="s">
        <v>746</v>
      </c>
      <c r="C465" s="7" t="s">
        <v>767</v>
      </c>
      <c r="D465" s="7" t="s">
        <v>881</v>
      </c>
      <c r="E465" s="8">
        <v>0.8</v>
      </c>
      <c r="F465" s="37"/>
      <c r="G465" s="6">
        <v>462</v>
      </c>
    </row>
    <row r="466" spans="1:7">
      <c r="A466" s="13" t="s">
        <v>2910</v>
      </c>
      <c r="B466" s="4" t="s">
        <v>746</v>
      </c>
      <c r="C466" s="7" t="s">
        <v>767</v>
      </c>
      <c r="D466" s="7" t="s">
        <v>775</v>
      </c>
      <c r="E466" s="8">
        <v>1</v>
      </c>
      <c r="F466" s="37"/>
      <c r="G466" s="6">
        <v>463</v>
      </c>
    </row>
    <row r="467" spans="1:7">
      <c r="A467" s="13" t="s">
        <v>2911</v>
      </c>
      <c r="B467" s="4" t="s">
        <v>746</v>
      </c>
      <c r="C467" s="7" t="s">
        <v>767</v>
      </c>
      <c r="D467" s="7" t="s">
        <v>876</v>
      </c>
      <c r="E467" s="8">
        <v>1.5</v>
      </c>
      <c r="F467" s="37"/>
      <c r="G467" s="6">
        <v>464</v>
      </c>
    </row>
    <row r="468" spans="1:7">
      <c r="A468" s="13" t="s">
        <v>2912</v>
      </c>
      <c r="B468" s="4" t="s">
        <v>746</v>
      </c>
      <c r="C468" s="7" t="s">
        <v>767</v>
      </c>
      <c r="D468" s="7" t="s">
        <v>614</v>
      </c>
      <c r="E468" s="8">
        <v>1.2</v>
      </c>
      <c r="F468" s="37"/>
      <c r="G468" s="6">
        <v>465</v>
      </c>
    </row>
    <row r="469" spans="1:7">
      <c r="A469" s="13" t="s">
        <v>2913</v>
      </c>
      <c r="B469" s="4" t="s">
        <v>746</v>
      </c>
      <c r="C469" s="7" t="s">
        <v>767</v>
      </c>
      <c r="D469" s="7" t="s">
        <v>777</v>
      </c>
      <c r="E469" s="8">
        <v>0.7</v>
      </c>
      <c r="F469" s="37"/>
      <c r="G469" s="6">
        <v>466</v>
      </c>
    </row>
    <row r="470" spans="1:7">
      <c r="A470" s="13" t="s">
        <v>2914</v>
      </c>
      <c r="B470" s="4" t="s">
        <v>746</v>
      </c>
      <c r="C470" s="7" t="s">
        <v>767</v>
      </c>
      <c r="D470" s="7" t="s">
        <v>776</v>
      </c>
      <c r="E470" s="8">
        <v>2.2000000000000002</v>
      </c>
      <c r="F470" s="37"/>
      <c r="G470" s="6">
        <v>467</v>
      </c>
    </row>
    <row r="471" spans="1:7">
      <c r="A471" s="13" t="s">
        <v>2915</v>
      </c>
      <c r="B471" s="4" t="s">
        <v>746</v>
      </c>
      <c r="C471" s="7" t="s">
        <v>767</v>
      </c>
      <c r="D471" s="7" t="s">
        <v>1885</v>
      </c>
      <c r="E471" s="8">
        <v>0.6</v>
      </c>
      <c r="F471" s="37"/>
      <c r="G471" s="6">
        <v>468</v>
      </c>
    </row>
    <row r="472" spans="1:7">
      <c r="A472" s="13" t="s">
        <v>2916</v>
      </c>
      <c r="B472" s="4" t="s">
        <v>746</v>
      </c>
      <c r="C472" s="7" t="s">
        <v>767</v>
      </c>
      <c r="D472" s="7" t="s">
        <v>782</v>
      </c>
      <c r="E472" s="8">
        <v>1.4</v>
      </c>
      <c r="F472" s="37"/>
      <c r="G472" s="6">
        <v>469</v>
      </c>
    </row>
    <row r="473" spans="1:7">
      <c r="A473" s="13" t="s">
        <v>2917</v>
      </c>
      <c r="B473" s="4" t="s">
        <v>746</v>
      </c>
      <c r="C473" s="7" t="s">
        <v>767</v>
      </c>
      <c r="D473" s="7" t="s">
        <v>778</v>
      </c>
      <c r="E473" s="8">
        <v>0.9</v>
      </c>
      <c r="F473" s="37"/>
      <c r="G473" s="6">
        <v>470</v>
      </c>
    </row>
    <row r="474" spans="1:7">
      <c r="A474" s="13" t="s">
        <v>2918</v>
      </c>
      <c r="B474" s="4" t="s">
        <v>746</v>
      </c>
      <c r="C474" s="7" t="s">
        <v>767</v>
      </c>
      <c r="D474" s="7" t="s">
        <v>779</v>
      </c>
      <c r="E474" s="8">
        <v>0.4</v>
      </c>
      <c r="F474" s="37"/>
      <c r="G474" s="6">
        <v>471</v>
      </c>
    </row>
    <row r="475" spans="1:7">
      <c r="A475" s="13" t="s">
        <v>2919</v>
      </c>
      <c r="B475" s="4" t="s">
        <v>746</v>
      </c>
      <c r="C475" s="7" t="s">
        <v>767</v>
      </c>
      <c r="D475" s="7" t="s">
        <v>884</v>
      </c>
      <c r="E475" s="8">
        <v>0.6</v>
      </c>
      <c r="F475" s="37"/>
      <c r="G475" s="6">
        <v>472</v>
      </c>
    </row>
    <row r="476" spans="1:7">
      <c r="A476" s="13" t="s">
        <v>2920</v>
      </c>
      <c r="B476" s="4" t="s">
        <v>746</v>
      </c>
      <c r="C476" s="10" t="s">
        <v>757</v>
      </c>
      <c r="D476" s="7" t="s">
        <v>758</v>
      </c>
      <c r="E476" s="8">
        <v>0.7</v>
      </c>
      <c r="F476" s="37"/>
      <c r="G476" s="6">
        <v>473</v>
      </c>
    </row>
    <row r="477" spans="1:7">
      <c r="A477" s="13" t="s">
        <v>2921</v>
      </c>
      <c r="B477" s="4" t="s">
        <v>746</v>
      </c>
      <c r="C477" s="7" t="s">
        <v>1878</v>
      </c>
      <c r="D477" s="7" t="s">
        <v>1887</v>
      </c>
      <c r="E477" s="8">
        <v>1.2</v>
      </c>
      <c r="F477" s="37"/>
      <c r="G477" s="6">
        <v>474</v>
      </c>
    </row>
    <row r="478" spans="1:7">
      <c r="A478" s="13" t="s">
        <v>2922</v>
      </c>
      <c r="B478" s="4" t="s">
        <v>746</v>
      </c>
      <c r="C478" s="7" t="s">
        <v>1878</v>
      </c>
      <c r="D478" s="7" t="s">
        <v>1888</v>
      </c>
      <c r="E478" s="8">
        <v>1.7</v>
      </c>
      <c r="F478" s="37"/>
      <c r="G478" s="6">
        <v>475</v>
      </c>
    </row>
    <row r="479" spans="1:7">
      <c r="A479" s="13" t="s">
        <v>2923</v>
      </c>
      <c r="B479" s="4" t="s">
        <v>746</v>
      </c>
      <c r="C479" s="7" t="s">
        <v>1878</v>
      </c>
      <c r="D479" s="7" t="s">
        <v>1889</v>
      </c>
      <c r="E479" s="8">
        <v>2.1</v>
      </c>
      <c r="F479" s="37"/>
      <c r="G479" s="6">
        <v>476</v>
      </c>
    </row>
    <row r="480" spans="1:7">
      <c r="A480" s="13" t="s">
        <v>2924</v>
      </c>
      <c r="B480" s="4" t="s">
        <v>746</v>
      </c>
      <c r="C480" s="7" t="s">
        <v>1878</v>
      </c>
      <c r="D480" s="7" t="s">
        <v>1890</v>
      </c>
      <c r="E480" s="8">
        <v>1.2</v>
      </c>
      <c r="F480" s="37"/>
      <c r="G480" s="6">
        <v>477</v>
      </c>
    </row>
    <row r="481" spans="1:7">
      <c r="A481" s="13" t="s">
        <v>2925</v>
      </c>
      <c r="B481" s="4" t="s">
        <v>746</v>
      </c>
      <c r="C481" s="7" t="s">
        <v>1878</v>
      </c>
      <c r="D481" s="7" t="s">
        <v>1891</v>
      </c>
      <c r="E481" s="8">
        <v>0.5</v>
      </c>
      <c r="F481" s="37"/>
      <c r="G481" s="6">
        <v>478</v>
      </c>
    </row>
    <row r="482" spans="1:7">
      <c r="A482" s="13" t="s">
        <v>2926</v>
      </c>
      <c r="B482" s="4" t="s">
        <v>746</v>
      </c>
      <c r="C482" s="7" t="s">
        <v>752</v>
      </c>
      <c r="D482" s="7" t="s">
        <v>753</v>
      </c>
      <c r="E482" s="8">
        <v>1.1000000000000001</v>
      </c>
      <c r="F482" s="37"/>
      <c r="G482" s="6">
        <v>479</v>
      </c>
    </row>
    <row r="483" spans="1:7">
      <c r="A483" s="13" t="s">
        <v>2927</v>
      </c>
      <c r="B483" s="4" t="s">
        <v>746</v>
      </c>
      <c r="C483" s="10" t="s">
        <v>731</v>
      </c>
      <c r="D483" s="7" t="s">
        <v>754</v>
      </c>
      <c r="E483" s="8">
        <v>1.1000000000000001</v>
      </c>
      <c r="F483" s="37"/>
      <c r="G483" s="6">
        <v>480</v>
      </c>
    </row>
    <row r="484" spans="1:7">
      <c r="A484" s="13" t="s">
        <v>2928</v>
      </c>
      <c r="B484" s="4" t="s">
        <v>746</v>
      </c>
      <c r="C484" s="7" t="s">
        <v>1839</v>
      </c>
      <c r="D484" s="7" t="s">
        <v>1892</v>
      </c>
      <c r="E484" s="8">
        <v>1</v>
      </c>
      <c r="F484" s="37"/>
      <c r="G484" s="6">
        <v>481</v>
      </c>
    </row>
    <row r="485" spans="1:7">
      <c r="A485" s="13" t="s">
        <v>2929</v>
      </c>
      <c r="B485" s="4" t="s">
        <v>746</v>
      </c>
      <c r="C485" s="7" t="s">
        <v>1839</v>
      </c>
      <c r="D485" s="7" t="s">
        <v>1893</v>
      </c>
      <c r="E485" s="8">
        <v>1.7</v>
      </c>
      <c r="F485" s="37"/>
      <c r="G485" s="6">
        <v>482</v>
      </c>
    </row>
    <row r="486" spans="1:7">
      <c r="A486" s="13" t="s">
        <v>2930</v>
      </c>
      <c r="B486" s="4" t="s">
        <v>746</v>
      </c>
      <c r="C486" s="7" t="s">
        <v>739</v>
      </c>
      <c r="D486" s="7" t="s">
        <v>751</v>
      </c>
      <c r="E486" s="8">
        <v>1.5</v>
      </c>
      <c r="F486" s="37"/>
      <c r="G486" s="6">
        <v>483</v>
      </c>
    </row>
    <row r="487" spans="1:7">
      <c r="A487" s="13" t="s">
        <v>2931</v>
      </c>
      <c r="B487" s="4" t="s">
        <v>746</v>
      </c>
      <c r="C487" s="7" t="s">
        <v>740</v>
      </c>
      <c r="D487" s="7" t="s">
        <v>751</v>
      </c>
      <c r="E487" s="8">
        <v>1.9</v>
      </c>
      <c r="F487" s="37"/>
      <c r="G487" s="6">
        <v>484</v>
      </c>
    </row>
    <row r="488" spans="1:7">
      <c r="A488" s="13" t="s">
        <v>2932</v>
      </c>
      <c r="B488" s="4" t="s">
        <v>746</v>
      </c>
      <c r="C488" s="10" t="s">
        <v>760</v>
      </c>
      <c r="D488" s="7" t="s">
        <v>761</v>
      </c>
      <c r="E488" s="8">
        <v>1.5</v>
      </c>
      <c r="F488" s="37"/>
      <c r="G488" s="6">
        <v>485</v>
      </c>
    </row>
    <row r="489" spans="1:7">
      <c r="A489" s="13" t="s">
        <v>2933</v>
      </c>
      <c r="B489" s="4" t="s">
        <v>746</v>
      </c>
      <c r="C489" s="7" t="s">
        <v>1879</v>
      </c>
      <c r="D489" s="7" t="s">
        <v>1894</v>
      </c>
      <c r="E489" s="8">
        <v>2.4</v>
      </c>
      <c r="F489" s="37"/>
      <c r="G489" s="6">
        <v>486</v>
      </c>
    </row>
    <row r="490" spans="1:7">
      <c r="A490" s="13" t="s">
        <v>2934</v>
      </c>
      <c r="B490" s="4" t="s">
        <v>746</v>
      </c>
      <c r="C490" s="7" t="s">
        <v>1879</v>
      </c>
      <c r="D490" s="7" t="s">
        <v>1895</v>
      </c>
      <c r="E490" s="8">
        <v>0.9</v>
      </c>
      <c r="F490" s="37"/>
      <c r="G490" s="6">
        <v>487</v>
      </c>
    </row>
    <row r="491" spans="1:7">
      <c r="A491" s="13" t="s">
        <v>2935</v>
      </c>
      <c r="B491" s="4" t="s">
        <v>746</v>
      </c>
      <c r="C491" s="10" t="s">
        <v>755</v>
      </c>
      <c r="D491" s="7" t="s">
        <v>781</v>
      </c>
      <c r="E491" s="8">
        <v>1.7</v>
      </c>
      <c r="F491" s="37"/>
      <c r="G491" s="6">
        <v>488</v>
      </c>
    </row>
    <row r="492" spans="1:7">
      <c r="A492" s="13" t="s">
        <v>2936</v>
      </c>
      <c r="B492" s="4" t="s">
        <v>746</v>
      </c>
      <c r="C492" s="10" t="s">
        <v>755</v>
      </c>
      <c r="D492" s="7" t="s">
        <v>874</v>
      </c>
      <c r="E492" s="8">
        <v>1.7</v>
      </c>
      <c r="F492" s="37"/>
      <c r="G492" s="6">
        <v>489</v>
      </c>
    </row>
    <row r="493" spans="1:7">
      <c r="A493" s="13" t="s">
        <v>2937</v>
      </c>
      <c r="B493" s="4" t="s">
        <v>746</v>
      </c>
      <c r="C493" s="7" t="s">
        <v>1843</v>
      </c>
      <c r="D493" s="7" t="s">
        <v>1896</v>
      </c>
      <c r="E493" s="8">
        <v>2.7</v>
      </c>
      <c r="F493" s="37"/>
      <c r="G493" s="6">
        <v>490</v>
      </c>
    </row>
    <row r="494" spans="1:7">
      <c r="A494" s="13" t="s">
        <v>2938</v>
      </c>
      <c r="B494" s="4" t="s">
        <v>746</v>
      </c>
      <c r="C494" s="7" t="s">
        <v>1843</v>
      </c>
      <c r="D494" s="7" t="s">
        <v>1897</v>
      </c>
      <c r="E494" s="8">
        <v>2.2999999999999998</v>
      </c>
      <c r="F494" s="37"/>
      <c r="G494" s="6">
        <v>491</v>
      </c>
    </row>
    <row r="495" spans="1:7">
      <c r="A495" s="13" t="s">
        <v>2939</v>
      </c>
      <c r="B495" s="4" t="s">
        <v>746</v>
      </c>
      <c r="C495" s="7" t="s">
        <v>1843</v>
      </c>
      <c r="D495" s="7" t="s">
        <v>1898</v>
      </c>
      <c r="E495" s="8">
        <v>1.4</v>
      </c>
      <c r="F495" s="37"/>
      <c r="G495" s="6">
        <v>492</v>
      </c>
    </row>
    <row r="496" spans="1:7">
      <c r="A496" s="13" t="s">
        <v>2940</v>
      </c>
      <c r="B496" s="4" t="s">
        <v>746</v>
      </c>
      <c r="C496" s="7" t="s">
        <v>769</v>
      </c>
      <c r="D496" s="7" t="s">
        <v>878</v>
      </c>
      <c r="E496" s="8">
        <v>1.4</v>
      </c>
      <c r="F496" s="37"/>
      <c r="G496" s="6">
        <v>493</v>
      </c>
    </row>
    <row r="497" spans="1:7">
      <c r="A497" s="13" t="s">
        <v>2941</v>
      </c>
      <c r="B497" s="4" t="s">
        <v>746</v>
      </c>
      <c r="C497" s="7" t="s">
        <v>769</v>
      </c>
      <c r="D497" s="7" t="s">
        <v>869</v>
      </c>
      <c r="E497" s="8">
        <v>0.9</v>
      </c>
      <c r="F497" s="37"/>
      <c r="G497" s="6">
        <v>494</v>
      </c>
    </row>
    <row r="498" spans="1:7">
      <c r="A498" s="13" t="s">
        <v>2942</v>
      </c>
      <c r="B498" s="4" t="s">
        <v>746</v>
      </c>
      <c r="C498" s="7" t="s">
        <v>735</v>
      </c>
      <c r="D498" s="7" t="s">
        <v>759</v>
      </c>
      <c r="E498" s="8">
        <v>0.2</v>
      </c>
      <c r="F498" s="37"/>
      <c r="G498" s="6">
        <v>495</v>
      </c>
    </row>
    <row r="499" spans="1:7">
      <c r="A499" s="13" t="s">
        <v>2943</v>
      </c>
      <c r="B499" s="4" t="s">
        <v>746</v>
      </c>
      <c r="C499" s="7" t="s">
        <v>606</v>
      </c>
      <c r="D499" s="7" t="s">
        <v>1902</v>
      </c>
      <c r="E499" s="8">
        <v>0.6</v>
      </c>
      <c r="F499" s="37"/>
      <c r="G499" s="6">
        <v>496</v>
      </c>
    </row>
    <row r="500" spans="1:7">
      <c r="A500" s="13" t="s">
        <v>2944</v>
      </c>
      <c r="B500" s="4" t="s">
        <v>746</v>
      </c>
      <c r="C500" s="7" t="s">
        <v>606</v>
      </c>
      <c r="D500" s="7" t="s">
        <v>1903</v>
      </c>
      <c r="E500" s="8">
        <v>1</v>
      </c>
      <c r="F500" s="37"/>
      <c r="G500" s="6">
        <v>497</v>
      </c>
    </row>
    <row r="501" spans="1:7">
      <c r="A501" s="13" t="s">
        <v>2945</v>
      </c>
      <c r="B501" s="4" t="s">
        <v>746</v>
      </c>
      <c r="C501" s="7" t="s">
        <v>606</v>
      </c>
      <c r="D501" s="7" t="s">
        <v>1904</v>
      </c>
      <c r="E501" s="8">
        <v>1.5</v>
      </c>
      <c r="F501" s="37"/>
      <c r="G501" s="6">
        <v>498</v>
      </c>
    </row>
    <row r="502" spans="1:7">
      <c r="A502" s="13" t="s">
        <v>2946</v>
      </c>
      <c r="B502" s="4" t="s">
        <v>746</v>
      </c>
      <c r="C502" s="10" t="s">
        <v>741</v>
      </c>
      <c r="D502" s="10" t="s">
        <v>751</v>
      </c>
      <c r="E502" s="8">
        <v>0</v>
      </c>
      <c r="F502" s="37"/>
      <c r="G502" s="6">
        <v>499</v>
      </c>
    </row>
    <row r="503" spans="1:7">
      <c r="A503" s="13" t="s">
        <v>2947</v>
      </c>
      <c r="B503" s="4" t="s">
        <v>746</v>
      </c>
      <c r="C503" s="7" t="s">
        <v>756</v>
      </c>
      <c r="D503" s="7" t="s">
        <v>751</v>
      </c>
      <c r="E503" s="8">
        <v>0</v>
      </c>
      <c r="F503" s="37"/>
      <c r="G503" s="6">
        <v>500</v>
      </c>
    </row>
    <row r="504" spans="1:7">
      <c r="A504" s="21" t="s">
        <v>2438</v>
      </c>
      <c r="B504" s="2" t="s">
        <v>943</v>
      </c>
      <c r="C504" s="22" t="s">
        <v>768</v>
      </c>
      <c r="D504" s="22" t="s">
        <v>893</v>
      </c>
      <c r="E504" s="23">
        <v>3</v>
      </c>
      <c r="F504" s="21"/>
      <c r="G504" s="6">
        <v>501</v>
      </c>
    </row>
    <row r="505" spans="1:7">
      <c r="A505" s="21" t="s">
        <v>2948</v>
      </c>
      <c r="B505" s="2" t="s">
        <v>943</v>
      </c>
      <c r="C505" s="22" t="s">
        <v>768</v>
      </c>
      <c r="D505" s="22" t="s">
        <v>894</v>
      </c>
      <c r="E505" s="23">
        <v>3</v>
      </c>
      <c r="F505" s="21"/>
      <c r="G505" s="6">
        <v>502</v>
      </c>
    </row>
    <row r="506" spans="1:7">
      <c r="A506" s="21" t="s">
        <v>2949</v>
      </c>
      <c r="B506" s="2" t="s">
        <v>943</v>
      </c>
      <c r="C506" s="22" t="s">
        <v>768</v>
      </c>
      <c r="D506" s="22" t="s">
        <v>895</v>
      </c>
      <c r="E506" s="23">
        <v>3</v>
      </c>
      <c r="F506" s="21"/>
      <c r="G506" s="6">
        <v>503</v>
      </c>
    </row>
    <row r="507" spans="1:7">
      <c r="A507" s="21" t="s">
        <v>2950</v>
      </c>
      <c r="B507" s="2" t="s">
        <v>943</v>
      </c>
      <c r="C507" s="22" t="s">
        <v>768</v>
      </c>
      <c r="D507" s="22" t="s">
        <v>896</v>
      </c>
      <c r="E507" s="23">
        <v>1.2</v>
      </c>
      <c r="F507" s="21"/>
      <c r="G507" s="6">
        <v>504</v>
      </c>
    </row>
    <row r="508" spans="1:7">
      <c r="A508" s="21" t="s">
        <v>2951</v>
      </c>
      <c r="B508" s="2" t="s">
        <v>943</v>
      </c>
      <c r="C508" s="22" t="s">
        <v>768</v>
      </c>
      <c r="D508" s="22" t="s">
        <v>897</v>
      </c>
      <c r="E508" s="23">
        <v>0.6</v>
      </c>
      <c r="F508" s="21"/>
      <c r="G508" s="6">
        <v>505</v>
      </c>
    </row>
    <row r="509" spans="1:7">
      <c r="A509" s="21" t="s">
        <v>2439</v>
      </c>
      <c r="B509" s="2" t="s">
        <v>943</v>
      </c>
      <c r="C509" s="22" t="s">
        <v>768</v>
      </c>
      <c r="D509" s="22" t="s">
        <v>898</v>
      </c>
      <c r="E509" s="23">
        <v>0.5</v>
      </c>
      <c r="F509" s="21"/>
      <c r="G509" s="6">
        <v>506</v>
      </c>
    </row>
    <row r="510" spans="1:7">
      <c r="A510" s="21" t="s">
        <v>2952</v>
      </c>
      <c r="B510" s="2" t="s">
        <v>943</v>
      </c>
      <c r="C510" s="22" t="s">
        <v>768</v>
      </c>
      <c r="D510" s="22" t="s">
        <v>899</v>
      </c>
      <c r="E510" s="23">
        <v>3</v>
      </c>
      <c r="F510" s="21"/>
      <c r="G510" s="6">
        <v>507</v>
      </c>
    </row>
    <row r="511" spans="1:7">
      <c r="A511" s="21" t="s">
        <v>2953</v>
      </c>
      <c r="B511" s="2" t="s">
        <v>943</v>
      </c>
      <c r="C511" s="22" t="s">
        <v>768</v>
      </c>
      <c r="D511" s="22" t="s">
        <v>900</v>
      </c>
      <c r="E511" s="23">
        <v>0.5</v>
      </c>
      <c r="F511" s="21"/>
      <c r="G511" s="6">
        <v>508</v>
      </c>
    </row>
    <row r="512" spans="1:7">
      <c r="A512" s="21" t="s">
        <v>2440</v>
      </c>
      <c r="B512" s="2" t="s">
        <v>943</v>
      </c>
      <c r="C512" s="22" t="s">
        <v>768</v>
      </c>
      <c r="D512" s="22" t="s">
        <v>901</v>
      </c>
      <c r="E512" s="23">
        <v>1.2</v>
      </c>
      <c r="F512" s="21"/>
      <c r="G512" s="6">
        <v>509</v>
      </c>
    </row>
    <row r="513" spans="1:7">
      <c r="A513" s="21" t="s">
        <v>2954</v>
      </c>
      <c r="B513" s="2" t="s">
        <v>943</v>
      </c>
      <c r="C513" s="22" t="s">
        <v>768</v>
      </c>
      <c r="D513" s="22" t="s">
        <v>902</v>
      </c>
      <c r="E513" s="23">
        <v>1.2</v>
      </c>
      <c r="F513" s="21"/>
      <c r="G513" s="6">
        <v>510</v>
      </c>
    </row>
    <row r="514" spans="1:7">
      <c r="A514" s="21" t="s">
        <v>2955</v>
      </c>
      <c r="B514" s="2" t="s">
        <v>943</v>
      </c>
      <c r="C514" s="22" t="s">
        <v>768</v>
      </c>
      <c r="D514" s="22" t="s">
        <v>624</v>
      </c>
      <c r="E514" s="23">
        <v>0.6</v>
      </c>
      <c r="F514" s="21"/>
      <c r="G514" s="6">
        <v>511</v>
      </c>
    </row>
    <row r="515" spans="1:7">
      <c r="A515" s="21" t="s">
        <v>2956</v>
      </c>
      <c r="B515" s="2" t="s">
        <v>943</v>
      </c>
      <c r="C515" s="22" t="s">
        <v>768</v>
      </c>
      <c r="D515" s="22" t="s">
        <v>903</v>
      </c>
      <c r="E515" s="23">
        <v>3</v>
      </c>
      <c r="F515" s="21"/>
      <c r="G515" s="6">
        <v>512</v>
      </c>
    </row>
    <row r="516" spans="1:7">
      <c r="A516" s="21" t="s">
        <v>2957</v>
      </c>
      <c r="B516" s="2" t="s">
        <v>943</v>
      </c>
      <c r="C516" s="22" t="s">
        <v>768</v>
      </c>
      <c r="D516" s="22" t="s">
        <v>904</v>
      </c>
      <c r="E516" s="23">
        <v>0.3</v>
      </c>
      <c r="F516" s="21"/>
      <c r="G516" s="6">
        <v>513</v>
      </c>
    </row>
    <row r="517" spans="1:7">
      <c r="A517" s="21" t="s">
        <v>2958</v>
      </c>
      <c r="B517" s="2" t="s">
        <v>943</v>
      </c>
      <c r="C517" s="22" t="s">
        <v>768</v>
      </c>
      <c r="D517" s="22" t="s">
        <v>905</v>
      </c>
      <c r="E517" s="23">
        <v>1.2</v>
      </c>
      <c r="F517" s="21"/>
      <c r="G517" s="6">
        <v>514</v>
      </c>
    </row>
    <row r="518" spans="1:7">
      <c r="A518" s="21" t="s">
        <v>2959</v>
      </c>
      <c r="B518" s="2" t="s">
        <v>943</v>
      </c>
      <c r="C518" s="22" t="s">
        <v>768</v>
      </c>
      <c r="D518" s="22" t="s">
        <v>906</v>
      </c>
      <c r="E518" s="23">
        <v>4.5</v>
      </c>
      <c r="F518" s="21"/>
      <c r="G518" s="6">
        <v>515</v>
      </c>
    </row>
    <row r="519" spans="1:7">
      <c r="A519" s="21" t="s">
        <v>2960</v>
      </c>
      <c r="B519" s="2" t="s">
        <v>943</v>
      </c>
      <c r="C519" s="22" t="s">
        <v>768</v>
      </c>
      <c r="D519" s="22" t="s">
        <v>907</v>
      </c>
      <c r="E519" s="23">
        <v>0.5</v>
      </c>
      <c r="F519" s="21"/>
      <c r="G519" s="6">
        <v>516</v>
      </c>
    </row>
    <row r="520" spans="1:7">
      <c r="A520" s="21" t="s">
        <v>2961</v>
      </c>
      <c r="B520" s="2" t="s">
        <v>943</v>
      </c>
      <c r="C520" s="22" t="s">
        <v>768</v>
      </c>
      <c r="D520" s="22" t="s">
        <v>908</v>
      </c>
      <c r="E520" s="23">
        <v>1.1000000000000001</v>
      </c>
      <c r="F520" s="21"/>
      <c r="G520" s="6">
        <v>517</v>
      </c>
    </row>
    <row r="521" spans="1:7">
      <c r="A521" s="21" t="s">
        <v>2962</v>
      </c>
      <c r="B521" s="2" t="s">
        <v>943</v>
      </c>
      <c r="C521" s="22" t="s">
        <v>768</v>
      </c>
      <c r="D521" s="22" t="s">
        <v>909</v>
      </c>
      <c r="E521" s="23">
        <v>1.7</v>
      </c>
      <c r="F521" s="21"/>
      <c r="G521" s="6">
        <v>518</v>
      </c>
    </row>
    <row r="522" spans="1:7">
      <c r="A522" s="21" t="s">
        <v>2963</v>
      </c>
      <c r="B522" s="2" t="s">
        <v>943</v>
      </c>
      <c r="C522" s="22" t="s">
        <v>768</v>
      </c>
      <c r="D522" s="22" t="s">
        <v>910</v>
      </c>
      <c r="E522" s="23">
        <v>3</v>
      </c>
      <c r="F522" s="21"/>
      <c r="G522" s="6">
        <v>519</v>
      </c>
    </row>
    <row r="523" spans="1:7">
      <c r="A523" s="21" t="s">
        <v>2964</v>
      </c>
      <c r="B523" s="2" t="s">
        <v>943</v>
      </c>
      <c r="C523" s="22" t="s">
        <v>768</v>
      </c>
      <c r="D523" s="22" t="s">
        <v>911</v>
      </c>
      <c r="E523" s="23">
        <v>4.5</v>
      </c>
      <c r="F523" s="21"/>
      <c r="G523" s="6">
        <v>520</v>
      </c>
    </row>
    <row r="524" spans="1:7">
      <c r="A524" s="21" t="s">
        <v>2965</v>
      </c>
      <c r="B524" s="2" t="s">
        <v>943</v>
      </c>
      <c r="C524" s="22" t="s">
        <v>768</v>
      </c>
      <c r="D524" s="22" t="s">
        <v>912</v>
      </c>
      <c r="E524" s="23">
        <v>0.5</v>
      </c>
      <c r="F524" s="21"/>
      <c r="G524" s="6">
        <v>521</v>
      </c>
    </row>
    <row r="525" spans="1:7">
      <c r="A525" s="21" t="s">
        <v>2443</v>
      </c>
      <c r="B525" s="2" t="s">
        <v>943</v>
      </c>
      <c r="C525" s="22" t="s">
        <v>768</v>
      </c>
      <c r="D525" s="22" t="s">
        <v>913</v>
      </c>
      <c r="E525" s="23">
        <v>0.5</v>
      </c>
      <c r="F525" s="21"/>
      <c r="G525" s="6">
        <v>522</v>
      </c>
    </row>
    <row r="526" spans="1:7">
      <c r="A526" s="21" t="s">
        <v>2966</v>
      </c>
      <c r="B526" s="2" t="s">
        <v>943</v>
      </c>
      <c r="C526" s="22" t="s">
        <v>768</v>
      </c>
      <c r="D526" s="22" t="s">
        <v>914</v>
      </c>
      <c r="E526" s="23">
        <v>1.7</v>
      </c>
      <c r="F526" s="21"/>
      <c r="G526" s="6">
        <v>523</v>
      </c>
    </row>
    <row r="527" spans="1:7">
      <c r="A527" s="21" t="s">
        <v>2967</v>
      </c>
      <c r="B527" s="2" t="s">
        <v>943</v>
      </c>
      <c r="C527" s="22" t="s">
        <v>768</v>
      </c>
      <c r="D527" s="22" t="s">
        <v>915</v>
      </c>
      <c r="E527" s="23">
        <v>4.5</v>
      </c>
      <c r="F527" s="21"/>
      <c r="G527" s="6">
        <v>524</v>
      </c>
    </row>
    <row r="528" spans="1:7">
      <c r="A528" s="21" t="s">
        <v>2968</v>
      </c>
      <c r="B528" s="2" t="s">
        <v>943</v>
      </c>
      <c r="C528" s="22" t="s">
        <v>768</v>
      </c>
      <c r="D528" s="22" t="s">
        <v>916</v>
      </c>
      <c r="E528" s="23">
        <v>0.7</v>
      </c>
      <c r="F528" s="21"/>
      <c r="G528" s="6">
        <v>525</v>
      </c>
    </row>
    <row r="529" spans="1:7">
      <c r="A529" s="21" t="s">
        <v>2969</v>
      </c>
      <c r="B529" s="2" t="s">
        <v>943</v>
      </c>
      <c r="C529" s="22" t="s">
        <v>768</v>
      </c>
      <c r="D529" s="22" t="s">
        <v>773</v>
      </c>
      <c r="E529" s="23">
        <v>3</v>
      </c>
      <c r="F529" s="21"/>
      <c r="G529" s="6">
        <v>526</v>
      </c>
    </row>
    <row r="530" spans="1:7">
      <c r="A530" s="21" t="s">
        <v>2970</v>
      </c>
      <c r="B530" s="2" t="s">
        <v>943</v>
      </c>
      <c r="C530" s="22" t="s">
        <v>768</v>
      </c>
      <c r="D530" s="22" t="s">
        <v>917</v>
      </c>
      <c r="E530" s="23">
        <v>0.5</v>
      </c>
      <c r="F530" s="21"/>
      <c r="G530" s="6">
        <v>527</v>
      </c>
    </row>
    <row r="531" spans="1:7">
      <c r="A531" s="21" t="s">
        <v>2971</v>
      </c>
      <c r="B531" s="2" t="s">
        <v>943</v>
      </c>
      <c r="C531" s="22" t="s">
        <v>768</v>
      </c>
      <c r="D531" s="22" t="s">
        <v>774</v>
      </c>
      <c r="E531" s="23">
        <v>1.1000000000000001</v>
      </c>
      <c r="F531" s="21"/>
      <c r="G531" s="6">
        <v>528</v>
      </c>
    </row>
    <row r="532" spans="1:7">
      <c r="A532" s="21" t="s">
        <v>2444</v>
      </c>
      <c r="B532" s="2" t="s">
        <v>943</v>
      </c>
      <c r="C532" s="22" t="s">
        <v>768</v>
      </c>
      <c r="D532" s="22" t="s">
        <v>918</v>
      </c>
      <c r="E532" s="23">
        <v>0.7</v>
      </c>
      <c r="F532" s="21"/>
      <c r="G532" s="6">
        <v>529</v>
      </c>
    </row>
    <row r="533" spans="1:7">
      <c r="A533" s="21" t="s">
        <v>2972</v>
      </c>
      <c r="B533" s="2" t="s">
        <v>943</v>
      </c>
      <c r="C533" s="22" t="s">
        <v>768</v>
      </c>
      <c r="D533" s="22" t="s">
        <v>919</v>
      </c>
      <c r="E533" s="23">
        <v>3</v>
      </c>
      <c r="F533" s="21"/>
      <c r="G533" s="6">
        <v>530</v>
      </c>
    </row>
    <row r="534" spans="1:7">
      <c r="A534" s="21" t="s">
        <v>2441</v>
      </c>
      <c r="B534" s="2" t="s">
        <v>943</v>
      </c>
      <c r="C534" s="22" t="s">
        <v>768</v>
      </c>
      <c r="D534" s="22" t="s">
        <v>920</v>
      </c>
      <c r="E534" s="23">
        <v>0.7</v>
      </c>
      <c r="F534" s="21"/>
      <c r="G534" s="6">
        <v>531</v>
      </c>
    </row>
    <row r="535" spans="1:7">
      <c r="A535" s="21" t="s">
        <v>2973</v>
      </c>
      <c r="B535" s="2" t="s">
        <v>943</v>
      </c>
      <c r="C535" s="22" t="s">
        <v>768</v>
      </c>
      <c r="D535" s="22" t="s">
        <v>921</v>
      </c>
      <c r="E535" s="23">
        <v>3</v>
      </c>
      <c r="F535" s="21"/>
      <c r="G535" s="6">
        <v>532</v>
      </c>
    </row>
    <row r="536" spans="1:7">
      <c r="A536" s="21" t="s">
        <v>2974</v>
      </c>
      <c r="B536" s="2" t="s">
        <v>943</v>
      </c>
      <c r="C536" s="22" t="s">
        <v>768</v>
      </c>
      <c r="D536" s="22" t="s">
        <v>922</v>
      </c>
      <c r="E536" s="23">
        <v>1.2</v>
      </c>
      <c r="F536" s="21"/>
      <c r="G536" s="6">
        <v>533</v>
      </c>
    </row>
    <row r="537" spans="1:7">
      <c r="A537" s="21" t="s">
        <v>2975</v>
      </c>
      <c r="B537" s="2" t="s">
        <v>943</v>
      </c>
      <c r="C537" s="22" t="s">
        <v>768</v>
      </c>
      <c r="D537" s="22" t="s">
        <v>923</v>
      </c>
      <c r="E537" s="23">
        <v>3</v>
      </c>
      <c r="F537" s="21"/>
      <c r="G537" s="6">
        <v>534</v>
      </c>
    </row>
    <row r="538" spans="1:7">
      <c r="A538" s="21" t="s">
        <v>2976</v>
      </c>
      <c r="B538" s="2" t="s">
        <v>943</v>
      </c>
      <c r="C538" s="22" t="s">
        <v>768</v>
      </c>
      <c r="D538" s="22" t="s">
        <v>924</v>
      </c>
      <c r="E538" s="23">
        <v>0.7</v>
      </c>
      <c r="F538" s="21"/>
      <c r="G538" s="6">
        <v>535</v>
      </c>
    </row>
    <row r="539" spans="1:7">
      <c r="A539" s="21" t="s">
        <v>2977</v>
      </c>
      <c r="B539" s="2" t="s">
        <v>943</v>
      </c>
      <c r="C539" s="22" t="s">
        <v>768</v>
      </c>
      <c r="D539" s="22" t="s">
        <v>925</v>
      </c>
      <c r="E539" s="23">
        <v>1.2</v>
      </c>
      <c r="F539" s="21"/>
      <c r="G539" s="6">
        <v>536</v>
      </c>
    </row>
    <row r="540" spans="1:7">
      <c r="A540" s="21" t="s">
        <v>2978</v>
      </c>
      <c r="B540" s="2" t="s">
        <v>943</v>
      </c>
      <c r="C540" s="22" t="s">
        <v>768</v>
      </c>
      <c r="D540" s="22" t="s">
        <v>776</v>
      </c>
      <c r="E540" s="23">
        <v>4.5</v>
      </c>
      <c r="F540" s="21"/>
      <c r="G540" s="6">
        <v>537</v>
      </c>
    </row>
    <row r="541" spans="1:7">
      <c r="A541" s="21" t="s">
        <v>2979</v>
      </c>
      <c r="B541" s="2" t="s">
        <v>943</v>
      </c>
      <c r="C541" s="22" t="s">
        <v>768</v>
      </c>
      <c r="D541" s="22" t="s">
        <v>926</v>
      </c>
      <c r="E541" s="23">
        <v>3</v>
      </c>
      <c r="F541" s="21"/>
      <c r="G541" s="6">
        <v>538</v>
      </c>
    </row>
    <row r="542" spans="1:7">
      <c r="A542" s="21" t="s">
        <v>2447</v>
      </c>
      <c r="B542" s="2" t="s">
        <v>943</v>
      </c>
      <c r="C542" s="22" t="s">
        <v>768</v>
      </c>
      <c r="D542" s="22" t="s">
        <v>777</v>
      </c>
      <c r="E542" s="23">
        <v>0.5</v>
      </c>
      <c r="F542" s="21"/>
      <c r="G542" s="6">
        <v>539</v>
      </c>
    </row>
    <row r="543" spans="1:7">
      <c r="A543" s="21" t="s">
        <v>2980</v>
      </c>
      <c r="B543" s="2" t="s">
        <v>943</v>
      </c>
      <c r="C543" s="22" t="s">
        <v>768</v>
      </c>
      <c r="D543" s="22" t="s">
        <v>927</v>
      </c>
      <c r="E543" s="23">
        <v>3</v>
      </c>
      <c r="F543" s="21"/>
      <c r="G543" s="6">
        <v>540</v>
      </c>
    </row>
    <row r="544" spans="1:7">
      <c r="A544" s="21" t="s">
        <v>2981</v>
      </c>
      <c r="B544" s="2" t="s">
        <v>943</v>
      </c>
      <c r="C544" s="22" t="s">
        <v>768</v>
      </c>
      <c r="D544" s="22" t="s">
        <v>928</v>
      </c>
      <c r="E544" s="23">
        <v>1.2</v>
      </c>
      <c r="F544" s="21"/>
      <c r="G544" s="6">
        <v>541</v>
      </c>
    </row>
    <row r="545" spans="1:7">
      <c r="A545" s="21" t="s">
        <v>2446</v>
      </c>
      <c r="B545" s="2" t="s">
        <v>943</v>
      </c>
      <c r="C545" s="22" t="s">
        <v>768</v>
      </c>
      <c r="D545" s="22" t="s">
        <v>881</v>
      </c>
      <c r="E545" s="23">
        <v>3</v>
      </c>
      <c r="F545" s="21"/>
      <c r="G545" s="6">
        <v>542</v>
      </c>
    </row>
    <row r="546" spans="1:7">
      <c r="A546" s="21" t="s">
        <v>2982</v>
      </c>
      <c r="B546" s="2" t="s">
        <v>943</v>
      </c>
      <c r="C546" s="22" t="s">
        <v>768</v>
      </c>
      <c r="D546" s="22" t="s">
        <v>929</v>
      </c>
      <c r="E546" s="23">
        <v>4.5</v>
      </c>
      <c r="F546" s="21"/>
      <c r="G546" s="6">
        <v>543</v>
      </c>
    </row>
    <row r="547" spans="1:7">
      <c r="A547" s="21" t="s">
        <v>2448</v>
      </c>
      <c r="B547" s="2" t="s">
        <v>943</v>
      </c>
      <c r="C547" s="22" t="s">
        <v>768</v>
      </c>
      <c r="D547" s="22" t="s">
        <v>930</v>
      </c>
      <c r="E547" s="23">
        <v>1.2</v>
      </c>
      <c r="F547" s="21"/>
      <c r="G547" s="6">
        <v>544</v>
      </c>
    </row>
    <row r="548" spans="1:7">
      <c r="A548" s="21" t="s">
        <v>2442</v>
      </c>
      <c r="B548" s="2" t="s">
        <v>943</v>
      </c>
      <c r="C548" s="22" t="s">
        <v>768</v>
      </c>
      <c r="D548" s="22" t="s">
        <v>931</v>
      </c>
      <c r="E548" s="23">
        <v>3</v>
      </c>
      <c r="F548" s="21"/>
      <c r="G548" s="6">
        <v>545</v>
      </c>
    </row>
    <row r="549" spans="1:7">
      <c r="A549" s="21" t="s">
        <v>2983</v>
      </c>
      <c r="B549" s="2" t="s">
        <v>943</v>
      </c>
      <c r="C549" s="22" t="s">
        <v>768</v>
      </c>
      <c r="D549" s="22" t="s">
        <v>932</v>
      </c>
      <c r="E549" s="23">
        <v>3</v>
      </c>
      <c r="F549" s="21"/>
      <c r="G549" s="6">
        <v>546</v>
      </c>
    </row>
    <row r="550" spans="1:7">
      <c r="A550" s="21" t="s">
        <v>2984</v>
      </c>
      <c r="B550" s="2" t="s">
        <v>943</v>
      </c>
      <c r="C550" s="22" t="s">
        <v>768</v>
      </c>
      <c r="D550" s="22" t="s">
        <v>933</v>
      </c>
      <c r="E550" s="23">
        <v>0.6</v>
      </c>
      <c r="F550" s="21"/>
      <c r="G550" s="6">
        <v>547</v>
      </c>
    </row>
    <row r="551" spans="1:7">
      <c r="A551" s="21" t="s">
        <v>2985</v>
      </c>
      <c r="B551" s="2" t="s">
        <v>943</v>
      </c>
      <c r="C551" s="22" t="s">
        <v>768</v>
      </c>
      <c r="D551" s="22" t="s">
        <v>934</v>
      </c>
      <c r="E551" s="23">
        <v>1.2</v>
      </c>
      <c r="F551" s="21"/>
      <c r="G551" s="6">
        <v>548</v>
      </c>
    </row>
    <row r="552" spans="1:7">
      <c r="A552" s="21" t="s">
        <v>2986</v>
      </c>
      <c r="B552" s="2" t="s">
        <v>943</v>
      </c>
      <c r="C552" s="22" t="s">
        <v>768</v>
      </c>
      <c r="D552" s="22" t="s">
        <v>935</v>
      </c>
      <c r="E552" s="23">
        <v>0.7</v>
      </c>
      <c r="F552" s="21"/>
      <c r="G552" s="6">
        <v>549</v>
      </c>
    </row>
    <row r="553" spans="1:7">
      <c r="A553" s="21" t="s">
        <v>2987</v>
      </c>
      <c r="B553" s="2" t="s">
        <v>943</v>
      </c>
      <c r="C553" s="22" t="s">
        <v>768</v>
      </c>
      <c r="D553" s="22" t="s">
        <v>936</v>
      </c>
      <c r="E553" s="23">
        <v>1.2</v>
      </c>
      <c r="F553" s="21"/>
      <c r="G553" s="6">
        <v>550</v>
      </c>
    </row>
    <row r="554" spans="1:7">
      <c r="A554" s="21" t="s">
        <v>2988</v>
      </c>
      <c r="B554" s="2" t="s">
        <v>943</v>
      </c>
      <c r="C554" s="22" t="s">
        <v>768</v>
      </c>
      <c r="D554" s="22" t="s">
        <v>937</v>
      </c>
      <c r="E554" s="23">
        <v>0.5</v>
      </c>
      <c r="F554" s="21"/>
      <c r="G554" s="6">
        <v>551</v>
      </c>
    </row>
    <row r="555" spans="1:7">
      <c r="A555" s="21" t="s">
        <v>2989</v>
      </c>
      <c r="B555" s="2" t="s">
        <v>943</v>
      </c>
      <c r="C555" s="22" t="s">
        <v>768</v>
      </c>
      <c r="D555" s="22" t="s">
        <v>938</v>
      </c>
      <c r="E555" s="23">
        <v>3</v>
      </c>
      <c r="F555" s="21"/>
      <c r="G555" s="6">
        <v>552</v>
      </c>
    </row>
    <row r="556" spans="1:7">
      <c r="A556" s="21" t="s">
        <v>2990</v>
      </c>
      <c r="B556" s="2" t="s">
        <v>943</v>
      </c>
      <c r="C556" s="22" t="s">
        <v>768</v>
      </c>
      <c r="D556" s="22" t="s">
        <v>939</v>
      </c>
      <c r="E556" s="23">
        <v>1.2</v>
      </c>
      <c r="F556" s="21"/>
      <c r="G556" s="6">
        <v>553</v>
      </c>
    </row>
    <row r="557" spans="1:7">
      <c r="A557" s="21" t="s">
        <v>2991</v>
      </c>
      <c r="B557" s="2" t="s">
        <v>943</v>
      </c>
      <c r="C557" s="22" t="s">
        <v>768</v>
      </c>
      <c r="D557" s="22" t="s">
        <v>940</v>
      </c>
      <c r="E557" s="23">
        <v>0.5</v>
      </c>
      <c r="F557" s="21"/>
      <c r="G557" s="6">
        <v>554</v>
      </c>
    </row>
    <row r="558" spans="1:7">
      <c r="A558" s="21" t="s">
        <v>2992</v>
      </c>
      <c r="B558" s="2" t="s">
        <v>943</v>
      </c>
      <c r="C558" s="22" t="s">
        <v>768</v>
      </c>
      <c r="D558" s="22" t="s">
        <v>941</v>
      </c>
      <c r="E558" s="23">
        <v>1.1000000000000001</v>
      </c>
      <c r="F558" s="21"/>
      <c r="G558" s="6">
        <v>555</v>
      </c>
    </row>
    <row r="559" spans="1:7">
      <c r="A559" s="24" t="s">
        <v>2445</v>
      </c>
      <c r="B559" s="2" t="s">
        <v>943</v>
      </c>
      <c r="C559" s="22" t="s">
        <v>768</v>
      </c>
      <c r="D559" s="25" t="s">
        <v>942</v>
      </c>
      <c r="E559" s="26">
        <v>3</v>
      </c>
      <c r="F559" s="21"/>
      <c r="G559" s="6">
        <v>556</v>
      </c>
    </row>
    <row r="560" spans="1:7">
      <c r="A560" s="13" t="s">
        <v>2993</v>
      </c>
      <c r="B560" s="2" t="s">
        <v>987</v>
      </c>
      <c r="C560" s="10" t="s">
        <v>749</v>
      </c>
      <c r="D560" s="7" t="s">
        <v>728</v>
      </c>
      <c r="E560" s="8">
        <v>0.81</v>
      </c>
      <c r="F560" s="37"/>
      <c r="G560" s="12"/>
    </row>
    <row r="561" spans="1:7">
      <c r="A561" s="13" t="s">
        <v>2994</v>
      </c>
      <c r="B561" s="2" t="s">
        <v>987</v>
      </c>
      <c r="C561" s="10" t="s">
        <v>749</v>
      </c>
      <c r="D561" s="7" t="s">
        <v>729</v>
      </c>
      <c r="E561" s="8">
        <v>1.08</v>
      </c>
      <c r="F561" s="37"/>
      <c r="G561" s="12"/>
    </row>
    <row r="562" spans="1:7">
      <c r="A562" s="13" t="s">
        <v>2995</v>
      </c>
      <c r="B562" s="2" t="s">
        <v>987</v>
      </c>
      <c r="C562" s="10" t="s">
        <v>749</v>
      </c>
      <c r="D562" s="7" t="s">
        <v>730</v>
      </c>
      <c r="E562" s="8">
        <v>1.08</v>
      </c>
      <c r="F562" s="37"/>
      <c r="G562" s="12"/>
    </row>
    <row r="563" spans="1:7">
      <c r="A563" s="13" t="s">
        <v>2996</v>
      </c>
      <c r="B563" s="2" t="s">
        <v>987</v>
      </c>
      <c r="C563" s="10" t="s">
        <v>749</v>
      </c>
      <c r="D563" s="7" t="s">
        <v>1830</v>
      </c>
      <c r="E563" s="8">
        <v>1.1700000000000002</v>
      </c>
      <c r="F563" s="37"/>
      <c r="G563" s="12"/>
    </row>
    <row r="564" spans="1:7">
      <c r="A564" s="13" t="s">
        <v>2997</v>
      </c>
      <c r="B564" s="2" t="s">
        <v>987</v>
      </c>
      <c r="C564" s="10" t="s">
        <v>749</v>
      </c>
      <c r="D564" s="7" t="s">
        <v>1831</v>
      </c>
      <c r="E564" s="8">
        <v>1.26</v>
      </c>
      <c r="F564" s="37"/>
      <c r="G564" s="12"/>
    </row>
    <row r="565" spans="1:7">
      <c r="A565" s="13" t="s">
        <v>2998</v>
      </c>
      <c r="B565" s="2" t="s">
        <v>987</v>
      </c>
      <c r="C565" s="10" t="s">
        <v>749</v>
      </c>
      <c r="D565" s="7" t="s">
        <v>1832</v>
      </c>
      <c r="E565" s="8">
        <v>1.4400000000000002</v>
      </c>
      <c r="F565" s="37"/>
      <c r="G565" s="12"/>
    </row>
    <row r="566" spans="1:7">
      <c r="A566" s="13" t="s">
        <v>2999</v>
      </c>
      <c r="B566" s="2" t="s">
        <v>987</v>
      </c>
      <c r="C566" s="10" t="s">
        <v>749</v>
      </c>
      <c r="D566" s="7" t="s">
        <v>731</v>
      </c>
      <c r="E566" s="8">
        <v>0.9</v>
      </c>
      <c r="F566" s="37"/>
      <c r="G566" s="12"/>
    </row>
    <row r="567" spans="1:7">
      <c r="A567" s="13" t="s">
        <v>3000</v>
      </c>
      <c r="B567" s="2" t="s">
        <v>987</v>
      </c>
      <c r="C567" s="10" t="s">
        <v>749</v>
      </c>
      <c r="D567" s="7" t="s">
        <v>1833</v>
      </c>
      <c r="E567" s="8">
        <v>0.9</v>
      </c>
      <c r="F567" s="37"/>
      <c r="G567" s="12"/>
    </row>
    <row r="568" spans="1:7">
      <c r="A568" s="13" t="s">
        <v>3001</v>
      </c>
      <c r="B568" s="2" t="s">
        <v>987</v>
      </c>
      <c r="C568" s="10" t="s">
        <v>749</v>
      </c>
      <c r="D568" s="7" t="s">
        <v>1834</v>
      </c>
      <c r="E568" s="8">
        <v>0.9900000000000001</v>
      </c>
      <c r="F568" s="37"/>
      <c r="G568" s="12"/>
    </row>
    <row r="569" spans="1:7">
      <c r="A569" s="13" t="s">
        <v>3002</v>
      </c>
      <c r="B569" s="2" t="s">
        <v>987</v>
      </c>
      <c r="C569" s="10" t="s">
        <v>749</v>
      </c>
      <c r="D569" s="7" t="s">
        <v>1835</v>
      </c>
      <c r="E569" s="8">
        <v>0.9</v>
      </c>
      <c r="F569" s="37"/>
      <c r="G569" s="12"/>
    </row>
    <row r="570" spans="1:7">
      <c r="A570" s="13" t="s">
        <v>3003</v>
      </c>
      <c r="B570" s="2" t="s">
        <v>987</v>
      </c>
      <c r="C570" s="10" t="s">
        <v>749</v>
      </c>
      <c r="D570" s="7" t="s">
        <v>767</v>
      </c>
      <c r="E570" s="8">
        <v>1.08</v>
      </c>
      <c r="F570" s="37"/>
      <c r="G570" s="12"/>
    </row>
    <row r="571" spans="1:7">
      <c r="A571" s="13" t="s">
        <v>3004</v>
      </c>
      <c r="B571" s="2" t="s">
        <v>987</v>
      </c>
      <c r="C571" s="10" t="s">
        <v>749</v>
      </c>
      <c r="D571" s="7" t="s">
        <v>1836</v>
      </c>
      <c r="E571" s="8">
        <v>0.9</v>
      </c>
      <c r="F571" s="37"/>
      <c r="G571" s="12"/>
    </row>
    <row r="572" spans="1:7">
      <c r="A572" s="13" t="s">
        <v>3005</v>
      </c>
      <c r="B572" s="2" t="s">
        <v>987</v>
      </c>
      <c r="C572" s="10" t="s">
        <v>749</v>
      </c>
      <c r="D572" s="7" t="s">
        <v>732</v>
      </c>
      <c r="E572" s="8">
        <v>1.1700000000000002</v>
      </c>
      <c r="F572" s="37"/>
      <c r="G572" s="12"/>
    </row>
    <row r="573" spans="1:7">
      <c r="A573" s="13" t="s">
        <v>3006</v>
      </c>
      <c r="B573" s="2" t="s">
        <v>987</v>
      </c>
      <c r="C573" s="10" t="s">
        <v>749</v>
      </c>
      <c r="D573" s="7" t="s">
        <v>733</v>
      </c>
      <c r="E573" s="8">
        <v>1.1700000000000002</v>
      </c>
      <c r="F573" s="37"/>
      <c r="G573" s="12"/>
    </row>
    <row r="574" spans="1:7">
      <c r="A574" s="13" t="s">
        <v>3007</v>
      </c>
      <c r="B574" s="2" t="s">
        <v>987</v>
      </c>
      <c r="C574" s="10" t="s">
        <v>749</v>
      </c>
      <c r="D574" s="7" t="s">
        <v>1837</v>
      </c>
      <c r="E574" s="8">
        <v>0.9</v>
      </c>
      <c r="F574" s="37"/>
      <c r="G574" s="12"/>
    </row>
    <row r="575" spans="1:7">
      <c r="A575" s="13" t="s">
        <v>3008</v>
      </c>
      <c r="B575" s="2" t="s">
        <v>987</v>
      </c>
      <c r="C575" s="10" t="s">
        <v>749</v>
      </c>
      <c r="D575" s="7" t="s">
        <v>1838</v>
      </c>
      <c r="E575" s="8">
        <v>1.08</v>
      </c>
      <c r="F575" s="37"/>
      <c r="G575" s="12"/>
    </row>
    <row r="576" spans="1:7">
      <c r="A576" s="13" t="s">
        <v>3009</v>
      </c>
      <c r="B576" s="2" t="s">
        <v>987</v>
      </c>
      <c r="C576" s="10" t="s">
        <v>749</v>
      </c>
      <c r="D576" s="7" t="s">
        <v>734</v>
      </c>
      <c r="E576" s="8">
        <v>0.63</v>
      </c>
      <c r="F576" s="37"/>
      <c r="G576" s="12"/>
    </row>
    <row r="577" spans="1:7">
      <c r="A577" s="13" t="s">
        <v>3010</v>
      </c>
      <c r="B577" s="2" t="s">
        <v>987</v>
      </c>
      <c r="C577" s="10" t="s">
        <v>749</v>
      </c>
      <c r="D577" s="7" t="s">
        <v>1839</v>
      </c>
      <c r="E577" s="8">
        <v>0.9900000000000001</v>
      </c>
      <c r="F577" s="37"/>
      <c r="G577" s="12"/>
    </row>
    <row r="578" spans="1:7">
      <c r="A578" s="13" t="s">
        <v>3011</v>
      </c>
      <c r="B578" s="2" t="s">
        <v>987</v>
      </c>
      <c r="C578" s="10" t="s">
        <v>749</v>
      </c>
      <c r="D578" s="7" t="s">
        <v>750</v>
      </c>
      <c r="E578" s="8">
        <v>0.9</v>
      </c>
      <c r="F578" s="37"/>
      <c r="G578" s="12"/>
    </row>
    <row r="579" spans="1:7">
      <c r="A579" s="13" t="s">
        <v>3012</v>
      </c>
      <c r="B579" s="2" t="s">
        <v>987</v>
      </c>
      <c r="C579" s="10" t="s">
        <v>749</v>
      </c>
      <c r="D579" s="7" t="s">
        <v>735</v>
      </c>
      <c r="E579" s="8">
        <v>0.27</v>
      </c>
      <c r="F579" s="37"/>
      <c r="G579" s="12"/>
    </row>
    <row r="580" spans="1:7">
      <c r="A580" s="13" t="s">
        <v>3013</v>
      </c>
      <c r="B580" s="2" t="s">
        <v>987</v>
      </c>
      <c r="C580" s="10" t="s">
        <v>749</v>
      </c>
      <c r="D580" s="7" t="s">
        <v>736</v>
      </c>
      <c r="E580" s="8">
        <v>0.9</v>
      </c>
      <c r="F580" s="37"/>
      <c r="G580" s="12"/>
    </row>
    <row r="581" spans="1:7">
      <c r="A581" s="13" t="s">
        <v>3014</v>
      </c>
      <c r="B581" s="2" t="s">
        <v>987</v>
      </c>
      <c r="C581" s="10" t="s">
        <v>749</v>
      </c>
      <c r="D581" s="7" t="s">
        <v>1840</v>
      </c>
      <c r="E581" s="8">
        <v>1.4400000000000002</v>
      </c>
      <c r="F581" s="37"/>
      <c r="G581" s="12"/>
    </row>
    <row r="582" spans="1:7">
      <c r="A582" s="13" t="s">
        <v>3015</v>
      </c>
      <c r="B582" s="2" t="s">
        <v>987</v>
      </c>
      <c r="C582" s="10" t="s">
        <v>749</v>
      </c>
      <c r="D582" s="7" t="s">
        <v>737</v>
      </c>
      <c r="E582" s="8">
        <v>0.9</v>
      </c>
      <c r="F582" s="37"/>
      <c r="G582" s="12"/>
    </row>
    <row r="583" spans="1:7">
      <c r="A583" s="13" t="s">
        <v>3016</v>
      </c>
      <c r="B583" s="2" t="s">
        <v>987</v>
      </c>
      <c r="C583" s="10" t="s">
        <v>749</v>
      </c>
      <c r="D583" s="7" t="s">
        <v>738</v>
      </c>
      <c r="E583" s="8">
        <v>0.9900000000000001</v>
      </c>
      <c r="F583" s="37"/>
      <c r="G583" s="12"/>
    </row>
    <row r="584" spans="1:7">
      <c r="A584" s="13" t="s">
        <v>3017</v>
      </c>
      <c r="B584" s="2" t="s">
        <v>987</v>
      </c>
      <c r="C584" s="10" t="s">
        <v>749</v>
      </c>
      <c r="D584" s="7" t="s">
        <v>1841</v>
      </c>
      <c r="E584" s="8">
        <v>1.1700000000000002</v>
      </c>
      <c r="F584" s="37"/>
      <c r="G584" s="12"/>
    </row>
    <row r="585" spans="1:7">
      <c r="A585" s="13" t="s">
        <v>3018</v>
      </c>
      <c r="B585" s="2" t="s">
        <v>987</v>
      </c>
      <c r="C585" s="10" t="s">
        <v>749</v>
      </c>
      <c r="D585" s="7" t="s">
        <v>766</v>
      </c>
      <c r="E585" s="8">
        <v>1.35</v>
      </c>
      <c r="F585" s="37"/>
      <c r="G585" s="12"/>
    </row>
    <row r="586" spans="1:7">
      <c r="A586" s="13" t="s">
        <v>3019</v>
      </c>
      <c r="B586" s="2" t="s">
        <v>987</v>
      </c>
      <c r="C586" s="10" t="s">
        <v>749</v>
      </c>
      <c r="D586" s="7" t="s">
        <v>1842</v>
      </c>
      <c r="E586" s="8">
        <v>1.08</v>
      </c>
      <c r="F586" s="37"/>
      <c r="G586" s="12"/>
    </row>
    <row r="587" spans="1:7">
      <c r="A587" s="13" t="s">
        <v>3020</v>
      </c>
      <c r="B587" s="2" t="s">
        <v>987</v>
      </c>
      <c r="C587" s="10" t="s">
        <v>749</v>
      </c>
      <c r="D587" s="7" t="s">
        <v>1843</v>
      </c>
      <c r="E587" s="8">
        <v>0.9900000000000001</v>
      </c>
      <c r="F587" s="37"/>
      <c r="G587" s="12"/>
    </row>
    <row r="588" spans="1:7">
      <c r="A588" s="13" t="s">
        <v>3021</v>
      </c>
      <c r="B588" s="2" t="s">
        <v>987</v>
      </c>
      <c r="C588" s="10" t="s">
        <v>749</v>
      </c>
      <c r="D588" s="7" t="s">
        <v>1844</v>
      </c>
      <c r="E588" s="8">
        <v>0.9900000000000001</v>
      </c>
      <c r="F588" s="37"/>
      <c r="G588" s="12"/>
    </row>
    <row r="589" spans="1:7">
      <c r="A589" s="13" t="s">
        <v>3022</v>
      </c>
      <c r="B589" s="2" t="s">
        <v>987</v>
      </c>
      <c r="C589" s="10" t="s">
        <v>749</v>
      </c>
      <c r="D589" s="7" t="s">
        <v>606</v>
      </c>
      <c r="E589" s="8">
        <v>0.9</v>
      </c>
      <c r="F589" s="37"/>
      <c r="G589" s="12"/>
    </row>
    <row r="590" spans="1:7">
      <c r="A590" s="13" t="s">
        <v>3023</v>
      </c>
      <c r="B590" s="2" t="s">
        <v>987</v>
      </c>
      <c r="C590" s="10" t="s">
        <v>749</v>
      </c>
      <c r="D590" s="7" t="s">
        <v>769</v>
      </c>
      <c r="E590" s="8">
        <v>0.72000000000000008</v>
      </c>
      <c r="F590" s="37"/>
      <c r="G590" s="12"/>
    </row>
    <row r="591" spans="1:7">
      <c r="A591" s="13" t="s">
        <v>3024</v>
      </c>
      <c r="B591" s="2" t="s">
        <v>987</v>
      </c>
      <c r="C591" s="10" t="s">
        <v>749</v>
      </c>
      <c r="D591" s="7" t="s">
        <v>740</v>
      </c>
      <c r="E591" s="8">
        <v>1.26</v>
      </c>
      <c r="F591" s="37"/>
      <c r="G591" s="12"/>
    </row>
    <row r="592" spans="1:7">
      <c r="A592" s="13" t="s">
        <v>3025</v>
      </c>
      <c r="B592" s="2" t="s">
        <v>987</v>
      </c>
      <c r="C592" s="7" t="s">
        <v>882</v>
      </c>
      <c r="D592" s="7" t="s">
        <v>751</v>
      </c>
      <c r="E592" s="8">
        <v>0.9900000000000001</v>
      </c>
      <c r="F592" s="37"/>
      <c r="G592" s="12"/>
    </row>
    <row r="593" spans="1:7">
      <c r="A593" s="13" t="s">
        <v>3026</v>
      </c>
      <c r="B593" s="2" t="s">
        <v>987</v>
      </c>
      <c r="C593" s="7" t="s">
        <v>1008</v>
      </c>
      <c r="D593" s="7" t="s">
        <v>751</v>
      </c>
      <c r="E593" s="8">
        <v>0.9900000000000001</v>
      </c>
      <c r="F593" s="37"/>
      <c r="G593" s="12"/>
    </row>
    <row r="594" spans="1:7">
      <c r="A594" s="13" t="s">
        <v>3027</v>
      </c>
      <c r="B594" s="2" t="s">
        <v>987</v>
      </c>
      <c r="C594" s="7" t="s">
        <v>867</v>
      </c>
      <c r="D594" s="7" t="s">
        <v>751</v>
      </c>
      <c r="E594" s="8">
        <v>1.1700000000000002</v>
      </c>
      <c r="F594" s="37"/>
      <c r="G594" s="12"/>
    </row>
    <row r="595" spans="1:7">
      <c r="A595" s="13" t="s">
        <v>3028</v>
      </c>
      <c r="B595" s="2" t="s">
        <v>987</v>
      </c>
      <c r="C595" s="7" t="s">
        <v>871</v>
      </c>
      <c r="D595" s="7" t="s">
        <v>751</v>
      </c>
      <c r="E595" s="8">
        <v>1.26</v>
      </c>
      <c r="F595" s="37"/>
      <c r="G595" s="12"/>
    </row>
    <row r="596" spans="1:7">
      <c r="A596" s="13" t="s">
        <v>3029</v>
      </c>
      <c r="B596" s="2" t="s">
        <v>987</v>
      </c>
      <c r="C596" s="7" t="s">
        <v>871</v>
      </c>
      <c r="D596" s="7" t="s">
        <v>1845</v>
      </c>
      <c r="E596" s="8">
        <v>1.1700000000000002</v>
      </c>
      <c r="F596" s="37"/>
      <c r="G596" s="12"/>
    </row>
    <row r="597" spans="1:7">
      <c r="A597" s="13" t="s">
        <v>3030</v>
      </c>
      <c r="B597" s="2" t="s">
        <v>987</v>
      </c>
      <c r="C597" s="7" t="s">
        <v>774</v>
      </c>
      <c r="D597" s="7" t="s">
        <v>751</v>
      </c>
      <c r="E597" s="8">
        <v>1.1700000000000002</v>
      </c>
      <c r="F597" s="37"/>
      <c r="G597" s="12"/>
    </row>
    <row r="598" spans="1:7">
      <c r="A598" s="13" t="s">
        <v>3031</v>
      </c>
      <c r="B598" s="2" t="s">
        <v>987</v>
      </c>
      <c r="C598" s="7" t="s">
        <v>774</v>
      </c>
      <c r="D598" s="7" t="s">
        <v>870</v>
      </c>
      <c r="E598" s="8">
        <v>0.9900000000000001</v>
      </c>
      <c r="F598" s="37"/>
      <c r="G598" s="12"/>
    </row>
    <row r="599" spans="1:7">
      <c r="A599" s="13" t="s">
        <v>3032</v>
      </c>
      <c r="B599" s="2" t="s">
        <v>987</v>
      </c>
      <c r="C599" s="7" t="s">
        <v>774</v>
      </c>
      <c r="D599" s="7" t="s">
        <v>1846</v>
      </c>
      <c r="E599" s="8">
        <v>2.9699999999999998</v>
      </c>
      <c r="F599" s="37"/>
      <c r="G599" s="12"/>
    </row>
    <row r="600" spans="1:7">
      <c r="A600" s="13" t="s">
        <v>3033</v>
      </c>
      <c r="B600" s="2" t="s">
        <v>987</v>
      </c>
      <c r="C600" s="7" t="s">
        <v>774</v>
      </c>
      <c r="D600" s="7" t="s">
        <v>1847</v>
      </c>
      <c r="E600" s="8">
        <v>0.9900000000000001</v>
      </c>
      <c r="F600" s="37"/>
      <c r="G600" s="12"/>
    </row>
    <row r="601" spans="1:7">
      <c r="A601" s="13" t="s">
        <v>3034</v>
      </c>
      <c r="B601" s="2" t="s">
        <v>987</v>
      </c>
      <c r="C601" s="7" t="s">
        <v>866</v>
      </c>
      <c r="D601" s="7" t="s">
        <v>751</v>
      </c>
      <c r="E601" s="8">
        <v>0.81</v>
      </c>
      <c r="F601" s="37"/>
      <c r="G601" s="12"/>
    </row>
    <row r="602" spans="1:7">
      <c r="A602" s="13" t="s">
        <v>3035</v>
      </c>
      <c r="B602" s="2" t="s">
        <v>987</v>
      </c>
      <c r="C602" s="7" t="s">
        <v>866</v>
      </c>
      <c r="D602" s="7" t="s">
        <v>1848</v>
      </c>
      <c r="E602" s="8">
        <v>0.36000000000000004</v>
      </c>
      <c r="F602" s="37"/>
      <c r="G602" s="12"/>
    </row>
    <row r="603" spans="1:7">
      <c r="A603" s="13" t="s">
        <v>3036</v>
      </c>
      <c r="B603" s="2" t="s">
        <v>987</v>
      </c>
      <c r="C603" s="7" t="s">
        <v>866</v>
      </c>
      <c r="D603" s="7" t="s">
        <v>1849</v>
      </c>
      <c r="E603" s="8">
        <v>0.27</v>
      </c>
      <c r="F603" s="37"/>
      <c r="G603" s="12"/>
    </row>
    <row r="604" spans="1:7">
      <c r="A604" s="13" t="s">
        <v>3037</v>
      </c>
      <c r="B604" s="2" t="s">
        <v>987</v>
      </c>
      <c r="C604" s="7" t="s">
        <v>866</v>
      </c>
      <c r="D604" s="7" t="s">
        <v>1850</v>
      </c>
      <c r="E604" s="8">
        <v>0.63</v>
      </c>
      <c r="F604" s="37"/>
      <c r="G604" s="12"/>
    </row>
    <row r="605" spans="1:7">
      <c r="A605" s="13" t="s">
        <v>3038</v>
      </c>
      <c r="B605" s="2" t="s">
        <v>987</v>
      </c>
      <c r="C605" s="7" t="s">
        <v>866</v>
      </c>
      <c r="D605" s="7" t="s">
        <v>1845</v>
      </c>
      <c r="E605" s="8">
        <v>0.63</v>
      </c>
      <c r="F605" s="37"/>
      <c r="G605" s="12"/>
    </row>
    <row r="606" spans="1:7">
      <c r="A606" s="13" t="s">
        <v>3039</v>
      </c>
      <c r="B606" s="2" t="s">
        <v>987</v>
      </c>
      <c r="C606" s="7" t="s">
        <v>866</v>
      </c>
      <c r="D606" s="7" t="s">
        <v>1851</v>
      </c>
      <c r="E606" s="8">
        <v>1.53</v>
      </c>
      <c r="F606" s="37"/>
      <c r="G606" s="12"/>
    </row>
    <row r="607" spans="1:7">
      <c r="A607" s="13" t="s">
        <v>3040</v>
      </c>
      <c r="B607" s="2" t="s">
        <v>987</v>
      </c>
      <c r="C607" s="7" t="s">
        <v>866</v>
      </c>
      <c r="D607" s="7" t="s">
        <v>1852</v>
      </c>
      <c r="E607" s="8">
        <v>0.36000000000000004</v>
      </c>
      <c r="F607" s="37"/>
      <c r="G607" s="12"/>
    </row>
    <row r="608" spans="1:7">
      <c r="A608" s="13" t="s">
        <v>3041</v>
      </c>
      <c r="B608" s="2" t="s">
        <v>987</v>
      </c>
      <c r="C608" s="7" t="s">
        <v>866</v>
      </c>
      <c r="D608" s="7" t="s">
        <v>1846</v>
      </c>
      <c r="E608" s="8">
        <v>2.3400000000000003</v>
      </c>
      <c r="F608" s="37"/>
      <c r="G608" s="12"/>
    </row>
    <row r="609" spans="1:7">
      <c r="A609" s="13" t="s">
        <v>3042</v>
      </c>
      <c r="B609" s="2" t="s">
        <v>987</v>
      </c>
      <c r="C609" s="7" t="s">
        <v>866</v>
      </c>
      <c r="D609" s="7" t="s">
        <v>1847</v>
      </c>
      <c r="E609" s="8">
        <v>1.08</v>
      </c>
      <c r="F609" s="37"/>
      <c r="G609" s="12"/>
    </row>
    <row r="610" spans="1:7">
      <c r="A610" s="13" t="s">
        <v>3043</v>
      </c>
      <c r="B610" s="2" t="s">
        <v>987</v>
      </c>
      <c r="C610" s="7" t="s">
        <v>866</v>
      </c>
      <c r="D610" s="7" t="s">
        <v>1853</v>
      </c>
      <c r="E610" s="8">
        <v>0.45</v>
      </c>
      <c r="F610" s="37"/>
      <c r="G610" s="12"/>
    </row>
    <row r="611" spans="1:7">
      <c r="A611" s="13" t="s">
        <v>3044</v>
      </c>
      <c r="B611" s="2" t="s">
        <v>987</v>
      </c>
      <c r="C611" s="10" t="s">
        <v>762</v>
      </c>
      <c r="D611" s="7" t="s">
        <v>763</v>
      </c>
      <c r="E611" s="8">
        <v>0.54</v>
      </c>
      <c r="F611" s="37"/>
      <c r="G611" s="12"/>
    </row>
    <row r="612" spans="1:7">
      <c r="A612" s="13" t="s">
        <v>3045</v>
      </c>
      <c r="B612" s="2" t="s">
        <v>987</v>
      </c>
      <c r="C612" s="10" t="s">
        <v>762</v>
      </c>
      <c r="D612" s="7" t="s">
        <v>764</v>
      </c>
      <c r="E612" s="8">
        <v>0.18000000000000002</v>
      </c>
      <c r="F612" s="37"/>
      <c r="G612" s="12"/>
    </row>
    <row r="613" spans="1:7">
      <c r="A613" s="13" t="s">
        <v>3046</v>
      </c>
      <c r="B613" s="2" t="s">
        <v>987</v>
      </c>
      <c r="C613" s="7" t="s">
        <v>879</v>
      </c>
      <c r="D613" s="7" t="s">
        <v>751</v>
      </c>
      <c r="E613" s="8">
        <v>1.08</v>
      </c>
      <c r="F613" s="37"/>
      <c r="G613" s="12"/>
    </row>
    <row r="614" spans="1:7">
      <c r="A614" s="13" t="s">
        <v>3047</v>
      </c>
      <c r="B614" s="2" t="s">
        <v>987</v>
      </c>
      <c r="C614" s="7" t="s">
        <v>879</v>
      </c>
      <c r="D614" s="7" t="s">
        <v>868</v>
      </c>
      <c r="E614" s="8">
        <v>0.72000000000000008</v>
      </c>
      <c r="F614" s="37"/>
      <c r="G614" s="12"/>
    </row>
    <row r="615" spans="1:7">
      <c r="A615" s="13" t="s">
        <v>3048</v>
      </c>
      <c r="B615" s="2" t="s">
        <v>987</v>
      </c>
      <c r="C615" s="7" t="s">
        <v>771</v>
      </c>
      <c r="D615" s="7" t="s">
        <v>751</v>
      </c>
      <c r="E615" s="8">
        <v>0.81</v>
      </c>
      <c r="F615" s="37"/>
      <c r="G615" s="12"/>
    </row>
    <row r="616" spans="1:7">
      <c r="A616" s="13" t="s">
        <v>3049</v>
      </c>
      <c r="B616" s="2" t="s">
        <v>987</v>
      </c>
      <c r="C616" s="7" t="s">
        <v>771</v>
      </c>
      <c r="D616" s="7" t="s">
        <v>1845</v>
      </c>
      <c r="E616" s="8">
        <v>1.1700000000000002</v>
      </c>
      <c r="F616" s="37"/>
      <c r="G616" s="12"/>
    </row>
    <row r="617" spans="1:7">
      <c r="A617" s="13" t="s">
        <v>3050</v>
      </c>
      <c r="B617" s="2" t="s">
        <v>987</v>
      </c>
      <c r="C617" s="7" t="s">
        <v>771</v>
      </c>
      <c r="D617" s="7" t="s">
        <v>870</v>
      </c>
      <c r="E617" s="8">
        <v>1.1700000000000002</v>
      </c>
      <c r="F617" s="37"/>
      <c r="G617" s="12"/>
    </row>
    <row r="618" spans="1:7">
      <c r="A618" s="13" t="s">
        <v>3051</v>
      </c>
      <c r="B618" s="2" t="s">
        <v>987</v>
      </c>
      <c r="C618" s="7" t="s">
        <v>771</v>
      </c>
      <c r="D618" s="7" t="s">
        <v>1854</v>
      </c>
      <c r="E618" s="8">
        <v>1.08</v>
      </c>
      <c r="F618" s="37"/>
      <c r="G618" s="12"/>
    </row>
    <row r="619" spans="1:7">
      <c r="A619" s="13" t="s">
        <v>3052</v>
      </c>
      <c r="B619" s="2" t="s">
        <v>987</v>
      </c>
      <c r="C619" s="7" t="s">
        <v>771</v>
      </c>
      <c r="D619" s="7" t="s">
        <v>1855</v>
      </c>
      <c r="E619" s="8">
        <v>1.26</v>
      </c>
      <c r="F619" s="37"/>
      <c r="G619" s="12"/>
    </row>
    <row r="620" spans="1:7">
      <c r="A620" s="13" t="s">
        <v>3053</v>
      </c>
      <c r="B620" s="2" t="s">
        <v>987</v>
      </c>
      <c r="C620" s="7" t="s">
        <v>771</v>
      </c>
      <c r="D620" s="7" t="s">
        <v>873</v>
      </c>
      <c r="E620" s="8">
        <v>1.8900000000000001</v>
      </c>
      <c r="F620" s="37"/>
      <c r="G620" s="12"/>
    </row>
    <row r="621" spans="1:7">
      <c r="A621" s="13" t="s">
        <v>3054</v>
      </c>
      <c r="B621" s="2" t="s">
        <v>987</v>
      </c>
      <c r="C621" s="7" t="s">
        <v>666</v>
      </c>
      <c r="D621" s="7" t="s">
        <v>751</v>
      </c>
      <c r="E621" s="8">
        <v>1.08</v>
      </c>
      <c r="F621" s="37"/>
      <c r="G621" s="12"/>
    </row>
    <row r="622" spans="1:7">
      <c r="A622" s="13" t="s">
        <v>3055</v>
      </c>
      <c r="B622" s="2" t="s">
        <v>987</v>
      </c>
      <c r="C622" s="7" t="s">
        <v>773</v>
      </c>
      <c r="D622" s="7" t="s">
        <v>751</v>
      </c>
      <c r="E622" s="8">
        <v>1.26</v>
      </c>
      <c r="F622" s="37"/>
      <c r="G622" s="12"/>
    </row>
    <row r="623" spans="1:7">
      <c r="A623" s="13" t="s">
        <v>3056</v>
      </c>
      <c r="B623" s="2" t="s">
        <v>987</v>
      </c>
      <c r="C623" s="7" t="s">
        <v>886</v>
      </c>
      <c r="D623" s="7" t="s">
        <v>751</v>
      </c>
      <c r="E623" s="8">
        <v>0.81</v>
      </c>
      <c r="F623" s="37"/>
      <c r="G623" s="12"/>
    </row>
    <row r="624" spans="1:7">
      <c r="A624" s="13" t="s">
        <v>3057</v>
      </c>
      <c r="B624" s="2" t="s">
        <v>987</v>
      </c>
      <c r="C624" s="7" t="s">
        <v>883</v>
      </c>
      <c r="D624" s="7" t="s">
        <v>751</v>
      </c>
      <c r="E624" s="8">
        <v>0.54</v>
      </c>
      <c r="F624" s="37"/>
      <c r="G624" s="12"/>
    </row>
    <row r="625" spans="1:7">
      <c r="A625" s="13" t="s">
        <v>3058</v>
      </c>
      <c r="B625" s="2" t="s">
        <v>987</v>
      </c>
      <c r="C625" s="7" t="s">
        <v>872</v>
      </c>
      <c r="D625" s="7" t="s">
        <v>751</v>
      </c>
      <c r="E625" s="8">
        <v>0.45</v>
      </c>
      <c r="F625" s="37"/>
      <c r="G625" s="12"/>
    </row>
    <row r="626" spans="1:7">
      <c r="A626" s="13" t="s">
        <v>3059</v>
      </c>
      <c r="B626" s="2" t="s">
        <v>987</v>
      </c>
      <c r="C626" s="7" t="s">
        <v>872</v>
      </c>
      <c r="D626" s="7" t="s">
        <v>868</v>
      </c>
      <c r="E626" s="8">
        <v>0.9</v>
      </c>
      <c r="F626" s="37"/>
      <c r="G626" s="12"/>
    </row>
    <row r="627" spans="1:7">
      <c r="A627" s="13" t="s">
        <v>3060</v>
      </c>
      <c r="B627" s="2" t="s">
        <v>987</v>
      </c>
      <c r="C627" s="7" t="s">
        <v>872</v>
      </c>
      <c r="D627" s="7" t="s">
        <v>1856</v>
      </c>
      <c r="E627" s="8">
        <v>0.45</v>
      </c>
      <c r="F627" s="37"/>
      <c r="G627" s="12"/>
    </row>
    <row r="628" spans="1:7">
      <c r="A628" s="13" t="s">
        <v>3061</v>
      </c>
      <c r="B628" s="2" t="s">
        <v>987</v>
      </c>
      <c r="C628" s="7" t="s">
        <v>887</v>
      </c>
      <c r="D628" s="7" t="s">
        <v>751</v>
      </c>
      <c r="E628" s="8">
        <v>0.54</v>
      </c>
      <c r="F628" s="37"/>
      <c r="G628" s="12"/>
    </row>
    <row r="629" spans="1:7">
      <c r="A629" s="13" t="s">
        <v>3062</v>
      </c>
      <c r="B629" s="2" t="s">
        <v>987</v>
      </c>
      <c r="C629" s="7" t="s">
        <v>770</v>
      </c>
      <c r="D629" s="7" t="s">
        <v>751</v>
      </c>
      <c r="E629" s="8">
        <v>0.72000000000000008</v>
      </c>
      <c r="F629" s="37"/>
      <c r="G629" s="12"/>
    </row>
    <row r="630" spans="1:7">
      <c r="A630" s="13" t="s">
        <v>3063</v>
      </c>
      <c r="B630" s="2" t="s">
        <v>987</v>
      </c>
      <c r="C630" s="7" t="s">
        <v>770</v>
      </c>
      <c r="D630" s="7" t="s">
        <v>868</v>
      </c>
      <c r="E630" s="8">
        <v>0.81</v>
      </c>
      <c r="F630" s="37"/>
      <c r="G630" s="12"/>
    </row>
    <row r="631" spans="1:7">
      <c r="A631" s="13" t="s">
        <v>3064</v>
      </c>
      <c r="B631" s="2" t="s">
        <v>987</v>
      </c>
      <c r="C631" s="7" t="s">
        <v>1827</v>
      </c>
      <c r="D631" s="7" t="s">
        <v>751</v>
      </c>
      <c r="E631" s="8">
        <v>0.27</v>
      </c>
      <c r="F631" s="37"/>
      <c r="G631" s="12"/>
    </row>
    <row r="632" spans="1:7">
      <c r="A632" s="13" t="s">
        <v>3065</v>
      </c>
      <c r="B632" s="2" t="s">
        <v>987</v>
      </c>
      <c r="C632" s="7" t="s">
        <v>1827</v>
      </c>
      <c r="D632" s="7" t="s">
        <v>1857</v>
      </c>
      <c r="E632" s="8">
        <v>0.72000000000000008</v>
      </c>
      <c r="F632" s="37"/>
      <c r="G632" s="12"/>
    </row>
    <row r="633" spans="1:7">
      <c r="A633" s="13" t="s">
        <v>3066</v>
      </c>
      <c r="B633" s="2" t="s">
        <v>987</v>
      </c>
      <c r="C633" s="7" t="s">
        <v>877</v>
      </c>
      <c r="D633" s="7" t="s">
        <v>880</v>
      </c>
      <c r="E633" s="8">
        <v>1.26</v>
      </c>
      <c r="F633" s="37"/>
      <c r="G633" s="12"/>
    </row>
    <row r="634" spans="1:7">
      <c r="A634" s="13" t="s">
        <v>3067</v>
      </c>
      <c r="B634" s="2" t="s">
        <v>987</v>
      </c>
      <c r="C634" s="7" t="s">
        <v>877</v>
      </c>
      <c r="D634" s="7" t="s">
        <v>772</v>
      </c>
      <c r="E634" s="8">
        <v>0.81</v>
      </c>
      <c r="F634" s="37"/>
      <c r="G634" s="12"/>
    </row>
    <row r="635" spans="1:7">
      <c r="A635" s="13" t="s">
        <v>3068</v>
      </c>
      <c r="B635" s="2" t="s">
        <v>987</v>
      </c>
      <c r="C635" s="7" t="s">
        <v>1828</v>
      </c>
      <c r="D635" s="7" t="s">
        <v>1858</v>
      </c>
      <c r="E635" s="8">
        <v>1.71</v>
      </c>
      <c r="F635" s="37"/>
      <c r="G635" s="12"/>
    </row>
    <row r="636" spans="1:7">
      <c r="A636" s="13" t="s">
        <v>3069</v>
      </c>
      <c r="B636" s="2" t="s">
        <v>987</v>
      </c>
      <c r="C636" s="7" t="s">
        <v>1828</v>
      </c>
      <c r="D636" s="7" t="s">
        <v>1859</v>
      </c>
      <c r="E636" s="8">
        <v>0.81</v>
      </c>
      <c r="F636" s="37"/>
      <c r="G636" s="12"/>
    </row>
    <row r="637" spans="1:7">
      <c r="A637" s="13" t="s">
        <v>3070</v>
      </c>
      <c r="B637" s="2" t="s">
        <v>987</v>
      </c>
      <c r="C637" s="7" t="s">
        <v>1828</v>
      </c>
      <c r="D637" s="7" t="s">
        <v>1860</v>
      </c>
      <c r="E637" s="8">
        <v>1.1700000000000002</v>
      </c>
      <c r="F637" s="37"/>
      <c r="G637" s="12"/>
    </row>
    <row r="638" spans="1:7">
      <c r="A638" s="13" t="s">
        <v>3071</v>
      </c>
      <c r="B638" s="2" t="s">
        <v>987</v>
      </c>
      <c r="C638" s="7" t="s">
        <v>1829</v>
      </c>
      <c r="D638" s="7" t="s">
        <v>1861</v>
      </c>
      <c r="E638" s="8">
        <v>0.72000000000000008</v>
      </c>
      <c r="F638" s="37"/>
      <c r="G638" s="12"/>
    </row>
    <row r="639" spans="1:7">
      <c r="A639" s="13" t="s">
        <v>3072</v>
      </c>
      <c r="B639" s="2" t="s">
        <v>987</v>
      </c>
      <c r="C639" s="7" t="s">
        <v>1829</v>
      </c>
      <c r="D639" s="7" t="s">
        <v>1880</v>
      </c>
      <c r="E639" s="8">
        <v>0.27</v>
      </c>
      <c r="F639" s="37"/>
      <c r="G639" s="12"/>
    </row>
    <row r="640" spans="1:7">
      <c r="A640" s="13" t="s">
        <v>3073</v>
      </c>
      <c r="B640" s="2" t="s">
        <v>987</v>
      </c>
      <c r="C640" s="10" t="s">
        <v>738</v>
      </c>
      <c r="D640" s="7" t="s">
        <v>1881</v>
      </c>
      <c r="E640" s="8">
        <v>1.08</v>
      </c>
      <c r="F640" s="37"/>
      <c r="G640" s="12"/>
    </row>
    <row r="641" spans="1:7">
      <c r="A641" s="13" t="s">
        <v>3074</v>
      </c>
      <c r="B641" s="2" t="s">
        <v>987</v>
      </c>
      <c r="C641" s="10" t="s">
        <v>729</v>
      </c>
      <c r="D641" s="7" t="s">
        <v>1882</v>
      </c>
      <c r="E641" s="8">
        <v>1.1700000000000002</v>
      </c>
      <c r="F641" s="37"/>
      <c r="G641" s="12"/>
    </row>
    <row r="642" spans="1:7">
      <c r="A642" s="13" t="s">
        <v>3075</v>
      </c>
      <c r="B642" s="2" t="s">
        <v>987</v>
      </c>
      <c r="C642" s="7" t="s">
        <v>732</v>
      </c>
      <c r="D642" s="7" t="s">
        <v>1883</v>
      </c>
      <c r="E642" s="8">
        <v>0.9900000000000001</v>
      </c>
      <c r="F642" s="37"/>
      <c r="G642" s="12"/>
    </row>
    <row r="643" spans="1:7">
      <c r="A643" s="13" t="s">
        <v>3076</v>
      </c>
      <c r="B643" s="2" t="s">
        <v>987</v>
      </c>
      <c r="C643" s="7" t="s">
        <v>732</v>
      </c>
      <c r="D643" s="7" t="s">
        <v>1884</v>
      </c>
      <c r="E643" s="8">
        <v>1.53</v>
      </c>
      <c r="F643" s="37"/>
      <c r="G643" s="12"/>
    </row>
    <row r="644" spans="1:7">
      <c r="A644" s="13" t="s">
        <v>3077</v>
      </c>
      <c r="B644" s="2" t="s">
        <v>987</v>
      </c>
      <c r="C644" s="7" t="s">
        <v>732</v>
      </c>
      <c r="D644" s="7" t="s">
        <v>885</v>
      </c>
      <c r="E644" s="8">
        <v>1.08</v>
      </c>
      <c r="F644" s="37"/>
      <c r="G644" s="12"/>
    </row>
    <row r="645" spans="1:7">
      <c r="A645" s="13" t="s">
        <v>3078</v>
      </c>
      <c r="B645" s="2" t="s">
        <v>987</v>
      </c>
      <c r="C645" s="7" t="s">
        <v>767</v>
      </c>
      <c r="D645" s="7" t="s">
        <v>875</v>
      </c>
      <c r="E645" s="8">
        <v>2.4300000000000002</v>
      </c>
      <c r="F645" s="37"/>
      <c r="G645" s="12"/>
    </row>
    <row r="646" spans="1:7">
      <c r="A646" s="13" t="s">
        <v>3079</v>
      </c>
      <c r="B646" s="2" t="s">
        <v>987</v>
      </c>
      <c r="C646" s="7" t="s">
        <v>767</v>
      </c>
      <c r="D646" s="7" t="s">
        <v>881</v>
      </c>
      <c r="E646" s="8">
        <v>0.72000000000000008</v>
      </c>
      <c r="F646" s="37"/>
      <c r="G646" s="12"/>
    </row>
    <row r="647" spans="1:7">
      <c r="A647" s="13" t="s">
        <v>3080</v>
      </c>
      <c r="B647" s="2" t="s">
        <v>987</v>
      </c>
      <c r="C647" s="7" t="s">
        <v>767</v>
      </c>
      <c r="D647" s="7" t="s">
        <v>775</v>
      </c>
      <c r="E647" s="8">
        <v>0.9</v>
      </c>
      <c r="F647" s="37"/>
      <c r="G647" s="12"/>
    </row>
    <row r="648" spans="1:7">
      <c r="A648" s="13" t="s">
        <v>3081</v>
      </c>
      <c r="B648" s="2" t="s">
        <v>987</v>
      </c>
      <c r="C648" s="7" t="s">
        <v>767</v>
      </c>
      <c r="D648" s="7" t="s">
        <v>876</v>
      </c>
      <c r="E648" s="8">
        <v>1.35</v>
      </c>
      <c r="F648" s="37"/>
      <c r="G648" s="12"/>
    </row>
    <row r="649" spans="1:7">
      <c r="A649" s="13" t="s">
        <v>3082</v>
      </c>
      <c r="B649" s="2" t="s">
        <v>987</v>
      </c>
      <c r="C649" s="7" t="s">
        <v>767</v>
      </c>
      <c r="D649" s="7" t="s">
        <v>614</v>
      </c>
      <c r="E649" s="8">
        <v>1.08</v>
      </c>
      <c r="F649" s="37"/>
      <c r="G649" s="12"/>
    </row>
    <row r="650" spans="1:7">
      <c r="A650" s="13" t="s">
        <v>3083</v>
      </c>
      <c r="B650" s="2" t="s">
        <v>987</v>
      </c>
      <c r="C650" s="7" t="s">
        <v>767</v>
      </c>
      <c r="D650" s="7" t="s">
        <v>777</v>
      </c>
      <c r="E650" s="8">
        <v>0.63</v>
      </c>
      <c r="F650" s="37"/>
      <c r="G650" s="12"/>
    </row>
    <row r="651" spans="1:7">
      <c r="A651" s="13" t="s">
        <v>3084</v>
      </c>
      <c r="B651" s="2" t="s">
        <v>987</v>
      </c>
      <c r="C651" s="7" t="s">
        <v>767</v>
      </c>
      <c r="D651" s="7" t="s">
        <v>776</v>
      </c>
      <c r="E651" s="8">
        <v>1.9800000000000002</v>
      </c>
      <c r="F651" s="37"/>
      <c r="G651" s="12"/>
    </row>
    <row r="652" spans="1:7">
      <c r="A652" s="13" t="s">
        <v>3085</v>
      </c>
      <c r="B652" s="2" t="s">
        <v>987</v>
      </c>
      <c r="C652" s="7" t="s">
        <v>767</v>
      </c>
      <c r="D652" s="7" t="s">
        <v>1885</v>
      </c>
      <c r="E652" s="8">
        <v>0.54</v>
      </c>
      <c r="F652" s="37"/>
      <c r="G652" s="12"/>
    </row>
    <row r="653" spans="1:7">
      <c r="A653" s="13" t="s">
        <v>3086</v>
      </c>
      <c r="B653" s="2" t="s">
        <v>987</v>
      </c>
      <c r="C653" s="7" t="s">
        <v>767</v>
      </c>
      <c r="D653" s="7" t="s">
        <v>782</v>
      </c>
      <c r="E653" s="8">
        <v>1.26</v>
      </c>
      <c r="F653" s="37"/>
      <c r="G653" s="12"/>
    </row>
    <row r="654" spans="1:7">
      <c r="A654" s="13" t="s">
        <v>3087</v>
      </c>
      <c r="B654" s="2" t="s">
        <v>987</v>
      </c>
      <c r="C654" s="7" t="s">
        <v>767</v>
      </c>
      <c r="D654" s="7" t="s">
        <v>778</v>
      </c>
      <c r="E654" s="8">
        <v>0.81</v>
      </c>
      <c r="F654" s="37"/>
      <c r="G654" s="12"/>
    </row>
    <row r="655" spans="1:7">
      <c r="A655" s="13" t="s">
        <v>3088</v>
      </c>
      <c r="B655" s="2" t="s">
        <v>987</v>
      </c>
      <c r="C655" s="7" t="s">
        <v>767</v>
      </c>
      <c r="D655" s="7" t="s">
        <v>779</v>
      </c>
      <c r="E655" s="8">
        <v>0.36000000000000004</v>
      </c>
      <c r="F655" s="37"/>
      <c r="G655" s="12"/>
    </row>
    <row r="656" spans="1:7">
      <c r="A656" s="13" t="s">
        <v>3089</v>
      </c>
      <c r="B656" s="2" t="s">
        <v>987</v>
      </c>
      <c r="C656" s="7" t="s">
        <v>767</v>
      </c>
      <c r="D656" s="7" t="s">
        <v>884</v>
      </c>
      <c r="E656" s="8">
        <v>0.54</v>
      </c>
      <c r="F656" s="37"/>
      <c r="G656" s="12"/>
    </row>
    <row r="657" spans="1:7">
      <c r="A657" s="13" t="s">
        <v>3090</v>
      </c>
      <c r="B657" s="2" t="s">
        <v>987</v>
      </c>
      <c r="C657" s="10" t="s">
        <v>757</v>
      </c>
      <c r="D657" s="7" t="s">
        <v>758</v>
      </c>
      <c r="E657" s="8">
        <v>0.63</v>
      </c>
      <c r="F657" s="37"/>
      <c r="G657" s="12"/>
    </row>
    <row r="658" spans="1:7">
      <c r="A658" s="13" t="s">
        <v>3091</v>
      </c>
      <c r="B658" s="2" t="s">
        <v>987</v>
      </c>
      <c r="C658" s="7" t="s">
        <v>1878</v>
      </c>
      <c r="D658" s="7" t="s">
        <v>1887</v>
      </c>
      <c r="E658" s="8">
        <v>1.08</v>
      </c>
      <c r="F658" s="37"/>
      <c r="G658" s="12"/>
    </row>
    <row r="659" spans="1:7">
      <c r="A659" s="13" t="s">
        <v>3092</v>
      </c>
      <c r="B659" s="2" t="s">
        <v>987</v>
      </c>
      <c r="C659" s="7" t="s">
        <v>1878</v>
      </c>
      <c r="D659" s="7" t="s">
        <v>1888</v>
      </c>
      <c r="E659" s="8">
        <v>1.53</v>
      </c>
      <c r="F659" s="37"/>
      <c r="G659" s="12"/>
    </row>
    <row r="660" spans="1:7">
      <c r="A660" s="13" t="s">
        <v>3093</v>
      </c>
      <c r="B660" s="2" t="s">
        <v>987</v>
      </c>
      <c r="C660" s="7" t="s">
        <v>1878</v>
      </c>
      <c r="D660" s="7" t="s">
        <v>1889</v>
      </c>
      <c r="E660" s="8">
        <v>1.8900000000000001</v>
      </c>
      <c r="F660" s="37"/>
      <c r="G660" s="12"/>
    </row>
    <row r="661" spans="1:7">
      <c r="A661" s="13" t="s">
        <v>3094</v>
      </c>
      <c r="B661" s="2" t="s">
        <v>987</v>
      </c>
      <c r="C661" s="7" t="s">
        <v>1878</v>
      </c>
      <c r="D661" s="7" t="s">
        <v>1890</v>
      </c>
      <c r="E661" s="8">
        <v>1.08</v>
      </c>
      <c r="F661" s="37"/>
      <c r="G661" s="12"/>
    </row>
    <row r="662" spans="1:7">
      <c r="A662" s="13" t="s">
        <v>3095</v>
      </c>
      <c r="B662" s="2" t="s">
        <v>987</v>
      </c>
      <c r="C662" s="7" t="s">
        <v>1878</v>
      </c>
      <c r="D662" s="7" t="s">
        <v>1891</v>
      </c>
      <c r="E662" s="8">
        <v>0.45</v>
      </c>
      <c r="F662" s="37"/>
      <c r="G662" s="12"/>
    </row>
    <row r="663" spans="1:7">
      <c r="A663" s="13" t="s">
        <v>3096</v>
      </c>
      <c r="B663" s="2" t="s">
        <v>987</v>
      </c>
      <c r="C663" s="7" t="s">
        <v>752</v>
      </c>
      <c r="D663" s="7" t="s">
        <v>753</v>
      </c>
      <c r="E663" s="8">
        <v>0.9900000000000001</v>
      </c>
      <c r="F663" s="37"/>
      <c r="G663" s="12"/>
    </row>
    <row r="664" spans="1:7">
      <c r="A664" s="13" t="s">
        <v>3097</v>
      </c>
      <c r="B664" s="2" t="s">
        <v>987</v>
      </c>
      <c r="C664" s="10" t="s">
        <v>731</v>
      </c>
      <c r="D664" s="7" t="s">
        <v>754</v>
      </c>
      <c r="E664" s="8">
        <v>0.9900000000000001</v>
      </c>
      <c r="F664" s="37"/>
      <c r="G664" s="12"/>
    </row>
    <row r="665" spans="1:7">
      <c r="A665" s="13" t="s">
        <v>3098</v>
      </c>
      <c r="B665" s="2" t="s">
        <v>987</v>
      </c>
      <c r="C665" s="7" t="s">
        <v>1839</v>
      </c>
      <c r="D665" s="7" t="s">
        <v>1892</v>
      </c>
      <c r="E665" s="8">
        <v>0.9</v>
      </c>
      <c r="F665" s="37"/>
      <c r="G665" s="12"/>
    </row>
    <row r="666" spans="1:7">
      <c r="A666" s="13" t="s">
        <v>3099</v>
      </c>
      <c r="B666" s="2" t="s">
        <v>987</v>
      </c>
      <c r="C666" s="7" t="s">
        <v>1839</v>
      </c>
      <c r="D666" s="7" t="s">
        <v>1893</v>
      </c>
      <c r="E666" s="8">
        <v>1.53</v>
      </c>
      <c r="F666" s="37"/>
      <c r="G666" s="12"/>
    </row>
    <row r="667" spans="1:7">
      <c r="A667" s="13" t="s">
        <v>3100</v>
      </c>
      <c r="B667" s="2" t="s">
        <v>987</v>
      </c>
      <c r="C667" s="7" t="s">
        <v>739</v>
      </c>
      <c r="D667" s="7" t="s">
        <v>751</v>
      </c>
      <c r="E667" s="8">
        <v>1.35</v>
      </c>
      <c r="F667" s="37"/>
      <c r="G667" s="12"/>
    </row>
    <row r="668" spans="1:7">
      <c r="A668" s="13" t="s">
        <v>3101</v>
      </c>
      <c r="B668" s="2" t="s">
        <v>987</v>
      </c>
      <c r="C668" s="7" t="s">
        <v>740</v>
      </c>
      <c r="D668" s="7" t="s">
        <v>751</v>
      </c>
      <c r="E668" s="8">
        <v>1.71</v>
      </c>
      <c r="F668" s="37"/>
      <c r="G668" s="12"/>
    </row>
    <row r="669" spans="1:7">
      <c r="A669" s="13" t="s">
        <v>3102</v>
      </c>
      <c r="B669" s="2" t="s">
        <v>987</v>
      </c>
      <c r="C669" s="10" t="s">
        <v>760</v>
      </c>
      <c r="D669" s="7" t="s">
        <v>761</v>
      </c>
      <c r="E669" s="8">
        <v>1.35</v>
      </c>
      <c r="F669" s="37"/>
      <c r="G669" s="12"/>
    </row>
    <row r="670" spans="1:7">
      <c r="A670" s="13" t="s">
        <v>3103</v>
      </c>
      <c r="B670" s="2" t="s">
        <v>987</v>
      </c>
      <c r="C670" s="7" t="s">
        <v>1879</v>
      </c>
      <c r="D670" s="7" t="s">
        <v>1894</v>
      </c>
      <c r="E670" s="8">
        <v>2.16</v>
      </c>
      <c r="F670" s="37"/>
      <c r="G670" s="12"/>
    </row>
    <row r="671" spans="1:7">
      <c r="A671" s="13" t="s">
        <v>3104</v>
      </c>
      <c r="B671" s="2" t="s">
        <v>987</v>
      </c>
      <c r="C671" s="7" t="s">
        <v>1879</v>
      </c>
      <c r="D671" s="7" t="s">
        <v>1895</v>
      </c>
      <c r="E671" s="8">
        <v>0.81</v>
      </c>
      <c r="F671" s="37"/>
      <c r="G671" s="12"/>
    </row>
    <row r="672" spans="1:7">
      <c r="A672" s="13" t="s">
        <v>3105</v>
      </c>
      <c r="B672" s="2" t="s">
        <v>987</v>
      </c>
      <c r="C672" s="10" t="s">
        <v>755</v>
      </c>
      <c r="D672" s="7" t="s">
        <v>781</v>
      </c>
      <c r="E672" s="8">
        <v>1.53</v>
      </c>
      <c r="F672" s="37"/>
      <c r="G672" s="12"/>
    </row>
    <row r="673" spans="1:7">
      <c r="A673" s="13" t="s">
        <v>3106</v>
      </c>
      <c r="B673" s="2" t="s">
        <v>987</v>
      </c>
      <c r="C673" s="10" t="s">
        <v>755</v>
      </c>
      <c r="D673" s="7" t="s">
        <v>874</v>
      </c>
      <c r="E673" s="8">
        <v>1.53</v>
      </c>
      <c r="F673" s="37"/>
      <c r="G673" s="12"/>
    </row>
    <row r="674" spans="1:7">
      <c r="A674" s="13" t="s">
        <v>3107</v>
      </c>
      <c r="B674" s="2" t="s">
        <v>987</v>
      </c>
      <c r="C674" s="7" t="s">
        <v>1843</v>
      </c>
      <c r="D674" s="7" t="s">
        <v>1896</v>
      </c>
      <c r="E674" s="8">
        <v>2.4300000000000002</v>
      </c>
      <c r="F674" s="37"/>
      <c r="G674" s="12"/>
    </row>
    <row r="675" spans="1:7">
      <c r="A675" s="13" t="s">
        <v>3108</v>
      </c>
      <c r="B675" s="2" t="s">
        <v>987</v>
      </c>
      <c r="C675" s="7" t="s">
        <v>1843</v>
      </c>
      <c r="D675" s="7" t="s">
        <v>1897</v>
      </c>
      <c r="E675" s="8">
        <v>2.0699999999999998</v>
      </c>
      <c r="F675" s="37"/>
      <c r="G675" s="12"/>
    </row>
    <row r="676" spans="1:7">
      <c r="A676" s="13" t="s">
        <v>3109</v>
      </c>
      <c r="B676" s="2" t="s">
        <v>987</v>
      </c>
      <c r="C676" s="7" t="s">
        <v>1843</v>
      </c>
      <c r="D676" s="7" t="s">
        <v>1898</v>
      </c>
      <c r="E676" s="8">
        <v>1.26</v>
      </c>
      <c r="F676" s="37"/>
      <c r="G676" s="12"/>
    </row>
    <row r="677" spans="1:7">
      <c r="A677" s="13" t="s">
        <v>3110</v>
      </c>
      <c r="B677" s="2" t="s">
        <v>987</v>
      </c>
      <c r="C677" s="7" t="s">
        <v>769</v>
      </c>
      <c r="D677" s="7" t="s">
        <v>878</v>
      </c>
      <c r="E677" s="8">
        <v>1.26</v>
      </c>
      <c r="F677" s="37"/>
      <c r="G677" s="12"/>
    </row>
    <row r="678" spans="1:7">
      <c r="A678" s="13" t="s">
        <v>3111</v>
      </c>
      <c r="B678" s="2" t="s">
        <v>987</v>
      </c>
      <c r="C678" s="7" t="s">
        <v>769</v>
      </c>
      <c r="D678" s="7" t="s">
        <v>869</v>
      </c>
      <c r="E678" s="8">
        <v>0.81</v>
      </c>
      <c r="F678" s="37"/>
      <c r="G678" s="12"/>
    </row>
    <row r="679" spans="1:7">
      <c r="A679" s="13" t="s">
        <v>3112</v>
      </c>
      <c r="B679" s="2" t="s">
        <v>987</v>
      </c>
      <c r="C679" s="7" t="s">
        <v>735</v>
      </c>
      <c r="D679" s="7" t="s">
        <v>759</v>
      </c>
      <c r="E679" s="8">
        <v>0.18000000000000002</v>
      </c>
      <c r="F679" s="37"/>
      <c r="G679" s="12"/>
    </row>
    <row r="680" spans="1:7">
      <c r="A680" s="13" t="s">
        <v>3113</v>
      </c>
      <c r="B680" s="2" t="s">
        <v>987</v>
      </c>
      <c r="C680" s="7" t="s">
        <v>606</v>
      </c>
      <c r="D680" s="7" t="s">
        <v>1902</v>
      </c>
      <c r="E680" s="8">
        <v>0.54</v>
      </c>
      <c r="F680" s="37"/>
      <c r="G680" s="12"/>
    </row>
    <row r="681" spans="1:7">
      <c r="A681" s="13" t="s">
        <v>3114</v>
      </c>
      <c r="B681" s="2" t="s">
        <v>987</v>
      </c>
      <c r="C681" s="7" t="s">
        <v>606</v>
      </c>
      <c r="D681" s="7" t="s">
        <v>1903</v>
      </c>
      <c r="E681" s="8">
        <v>0.9</v>
      </c>
      <c r="F681" s="37"/>
      <c r="G681" s="12"/>
    </row>
    <row r="682" spans="1:7">
      <c r="A682" s="13" t="s">
        <v>3115</v>
      </c>
      <c r="B682" s="2" t="s">
        <v>987</v>
      </c>
      <c r="C682" s="7" t="s">
        <v>606</v>
      </c>
      <c r="D682" s="7" t="s">
        <v>1904</v>
      </c>
      <c r="E682" s="8">
        <v>1.35</v>
      </c>
      <c r="F682" s="37"/>
      <c r="G682" s="12"/>
    </row>
    <row r="683" spans="1:7">
      <c r="A683" s="13" t="s">
        <v>3116</v>
      </c>
      <c r="B683" s="2" t="s">
        <v>987</v>
      </c>
      <c r="C683" s="10" t="s">
        <v>741</v>
      </c>
      <c r="D683" s="10" t="s">
        <v>751</v>
      </c>
      <c r="E683" s="8">
        <v>0</v>
      </c>
      <c r="F683" s="37"/>
      <c r="G683" s="12"/>
    </row>
    <row r="684" spans="1:7">
      <c r="A684" s="37" t="s">
        <v>3117</v>
      </c>
      <c r="B684" s="2" t="s">
        <v>987</v>
      </c>
      <c r="C684" s="7" t="s">
        <v>756</v>
      </c>
      <c r="D684" s="7" t="s">
        <v>751</v>
      </c>
      <c r="E684" s="8">
        <v>0</v>
      </c>
      <c r="F684" s="37"/>
      <c r="G684" s="8"/>
    </row>
    <row r="685" spans="1:7" s="70" customFormat="1">
      <c r="A685" t="s">
        <v>3118</v>
      </c>
      <c r="B685" s="4" t="s">
        <v>2195</v>
      </c>
      <c r="C685" s="10" t="s">
        <v>749</v>
      </c>
      <c r="D685" s="7" t="s">
        <v>728</v>
      </c>
      <c r="E685" s="8">
        <v>0.82</v>
      </c>
      <c r="F685" s="37"/>
      <c r="G685" s="8"/>
    </row>
    <row r="686" spans="1:7" s="70" customFormat="1">
      <c r="A686" t="s">
        <v>3119</v>
      </c>
      <c r="B686" s="4" t="s">
        <v>2195</v>
      </c>
      <c r="C686" s="10" t="s">
        <v>749</v>
      </c>
      <c r="D686" s="7" t="s">
        <v>729</v>
      </c>
      <c r="E686" s="8">
        <v>1.08</v>
      </c>
      <c r="F686" s="37"/>
      <c r="G686" s="8"/>
    </row>
    <row r="687" spans="1:7" s="70" customFormat="1">
      <c r="A687" t="s">
        <v>3120</v>
      </c>
      <c r="B687" s="4" t="s">
        <v>2195</v>
      </c>
      <c r="C687" s="10" t="s">
        <v>749</v>
      </c>
      <c r="D687" s="7" t="s">
        <v>730</v>
      </c>
      <c r="E687" s="8">
        <v>1.05</v>
      </c>
      <c r="F687" s="37"/>
      <c r="G687" s="8"/>
    </row>
    <row r="688" spans="1:7" s="70" customFormat="1">
      <c r="A688" t="s">
        <v>3121</v>
      </c>
      <c r="B688" s="4" t="s">
        <v>2195</v>
      </c>
      <c r="C688" s="10" t="s">
        <v>749</v>
      </c>
      <c r="D688" s="7" t="s">
        <v>1830</v>
      </c>
      <c r="E688" s="8">
        <v>0.99</v>
      </c>
      <c r="F688" s="37"/>
      <c r="G688" s="8"/>
    </row>
    <row r="689" spans="1:7" s="70" customFormat="1">
      <c r="A689" t="s">
        <v>3122</v>
      </c>
      <c r="B689" s="4" t="s">
        <v>2195</v>
      </c>
      <c r="C689" s="10" t="s">
        <v>749</v>
      </c>
      <c r="D689" s="7" t="s">
        <v>1831</v>
      </c>
      <c r="E689" s="8">
        <v>0.9</v>
      </c>
      <c r="F689" s="37"/>
      <c r="G689" s="8"/>
    </row>
    <row r="690" spans="1:7" s="70" customFormat="1">
      <c r="A690" t="s">
        <v>3123</v>
      </c>
      <c r="B690" s="4" t="s">
        <v>2195</v>
      </c>
      <c r="C690" s="10" t="s">
        <v>749</v>
      </c>
      <c r="D690" s="7" t="s">
        <v>1832</v>
      </c>
      <c r="E690" s="8">
        <v>0.89</v>
      </c>
      <c r="F690" s="37"/>
      <c r="G690" s="8"/>
    </row>
    <row r="691" spans="1:7" s="70" customFormat="1">
      <c r="A691" t="s">
        <v>3124</v>
      </c>
      <c r="B691" s="4" t="s">
        <v>2195</v>
      </c>
      <c r="C691" s="10" t="s">
        <v>749</v>
      </c>
      <c r="D691" s="7" t="s">
        <v>731</v>
      </c>
      <c r="E691" s="8">
        <v>0.61</v>
      </c>
      <c r="F691" s="37"/>
      <c r="G691" s="8"/>
    </row>
    <row r="692" spans="1:7" s="70" customFormat="1">
      <c r="A692" t="s">
        <v>3125</v>
      </c>
      <c r="B692" s="4" t="s">
        <v>2195</v>
      </c>
      <c r="C692" s="10" t="s">
        <v>749</v>
      </c>
      <c r="D692" s="7" t="s">
        <v>1833</v>
      </c>
      <c r="E692" s="8">
        <v>0.88</v>
      </c>
      <c r="F692" s="37"/>
      <c r="G692" s="8"/>
    </row>
    <row r="693" spans="1:7" s="70" customFormat="1">
      <c r="A693" t="s">
        <v>3126</v>
      </c>
      <c r="B693" s="4" t="s">
        <v>2195</v>
      </c>
      <c r="C693" s="10" t="s">
        <v>749</v>
      </c>
      <c r="D693" s="7" t="s">
        <v>2413</v>
      </c>
      <c r="E693" s="8">
        <v>0.71</v>
      </c>
      <c r="F693" s="37"/>
      <c r="G693" s="8"/>
    </row>
    <row r="694" spans="1:7" s="70" customFormat="1">
      <c r="A694" t="s">
        <v>3127</v>
      </c>
      <c r="B694" s="4" t="s">
        <v>2195</v>
      </c>
      <c r="C694" s="10" t="s">
        <v>749</v>
      </c>
      <c r="D694" s="7" t="s">
        <v>1834</v>
      </c>
      <c r="E694" s="8">
        <v>1</v>
      </c>
      <c r="F694" s="37"/>
      <c r="G694" s="8"/>
    </row>
    <row r="695" spans="1:7" s="70" customFormat="1">
      <c r="A695" t="s">
        <v>3128</v>
      </c>
      <c r="B695" s="4" t="s">
        <v>2195</v>
      </c>
      <c r="C695" s="10" t="s">
        <v>749</v>
      </c>
      <c r="D695" s="7" t="s">
        <v>1835</v>
      </c>
      <c r="E695" s="8">
        <v>0.87</v>
      </c>
      <c r="F695" s="37"/>
      <c r="G695" s="8"/>
    </row>
    <row r="696" spans="1:7" s="70" customFormat="1">
      <c r="A696" t="s">
        <v>3129</v>
      </c>
      <c r="B696" s="4" t="s">
        <v>2195</v>
      </c>
      <c r="C696" s="10" t="s">
        <v>749</v>
      </c>
      <c r="D696" s="7" t="s">
        <v>767</v>
      </c>
      <c r="E696" s="8">
        <v>1.21</v>
      </c>
      <c r="F696" s="37"/>
      <c r="G696" s="8"/>
    </row>
    <row r="697" spans="1:7" s="70" customFormat="1">
      <c r="A697" t="s">
        <v>3130</v>
      </c>
      <c r="B697" s="4" t="s">
        <v>2195</v>
      </c>
      <c r="C697" s="10" t="s">
        <v>749</v>
      </c>
      <c r="D697" s="7" t="s">
        <v>1836</v>
      </c>
      <c r="E697" s="8">
        <v>1</v>
      </c>
      <c r="F697" s="37"/>
      <c r="G697" s="8"/>
    </row>
    <row r="698" spans="1:7" s="70" customFormat="1">
      <c r="A698" t="s">
        <v>3131</v>
      </c>
      <c r="B698" s="4" t="s">
        <v>2195</v>
      </c>
      <c r="C698" s="10" t="s">
        <v>749</v>
      </c>
      <c r="D698" s="7" t="s">
        <v>732</v>
      </c>
      <c r="E698" s="8">
        <v>1.18</v>
      </c>
      <c r="F698" s="37"/>
      <c r="G698" s="8"/>
    </row>
    <row r="699" spans="1:7" s="70" customFormat="1">
      <c r="A699" t="s">
        <v>3132</v>
      </c>
      <c r="B699" s="4" t="s">
        <v>2195</v>
      </c>
      <c r="C699" s="10" t="s">
        <v>749</v>
      </c>
      <c r="D699" s="7" t="s">
        <v>733</v>
      </c>
      <c r="E699" s="8">
        <v>1.1100000000000001</v>
      </c>
      <c r="F699" s="37"/>
      <c r="G699" s="8"/>
    </row>
    <row r="700" spans="1:7" s="70" customFormat="1">
      <c r="A700" t="s">
        <v>3133</v>
      </c>
      <c r="B700" s="4" t="s">
        <v>2195</v>
      </c>
      <c r="C700" s="10" t="s">
        <v>749</v>
      </c>
      <c r="D700" s="7" t="s">
        <v>1837</v>
      </c>
      <c r="E700" s="8">
        <v>0.88</v>
      </c>
      <c r="F700" s="37"/>
      <c r="G700" s="8"/>
    </row>
    <row r="701" spans="1:7" s="70" customFormat="1">
      <c r="A701" t="s">
        <v>3134</v>
      </c>
      <c r="B701" s="4" t="s">
        <v>2195</v>
      </c>
      <c r="C701" s="10" t="s">
        <v>749</v>
      </c>
      <c r="D701" s="7" t="s">
        <v>1838</v>
      </c>
      <c r="E701" s="8">
        <v>0.83</v>
      </c>
      <c r="F701" s="37"/>
      <c r="G701" s="8"/>
    </row>
    <row r="702" spans="1:7" s="70" customFormat="1">
      <c r="A702" t="s">
        <v>3135</v>
      </c>
      <c r="B702" s="4" t="s">
        <v>2195</v>
      </c>
      <c r="C702" s="10" t="s">
        <v>749</v>
      </c>
      <c r="D702" s="7" t="s">
        <v>734</v>
      </c>
      <c r="E702" s="8">
        <v>0.6</v>
      </c>
      <c r="F702" s="37"/>
      <c r="G702" s="8"/>
    </row>
    <row r="703" spans="1:7" s="70" customFormat="1">
      <c r="A703" t="s">
        <v>3136</v>
      </c>
      <c r="B703" s="4" t="s">
        <v>2195</v>
      </c>
      <c r="C703" s="10" t="s">
        <v>749</v>
      </c>
      <c r="D703" s="7" t="s">
        <v>1839</v>
      </c>
      <c r="E703" s="8">
        <v>1.06</v>
      </c>
      <c r="F703" s="37"/>
      <c r="G703" s="8"/>
    </row>
    <row r="704" spans="1:7" s="70" customFormat="1">
      <c r="A704" t="s">
        <v>3137</v>
      </c>
      <c r="B704" s="4" t="s">
        <v>2195</v>
      </c>
      <c r="C704" s="10" t="s">
        <v>749</v>
      </c>
      <c r="D704" s="7" t="s">
        <v>750</v>
      </c>
      <c r="E704" s="8">
        <v>0.9</v>
      </c>
      <c r="F704" s="37"/>
      <c r="G704" s="8"/>
    </row>
    <row r="705" spans="1:7" s="70" customFormat="1">
      <c r="A705" t="s">
        <v>3138</v>
      </c>
      <c r="B705" s="4" t="s">
        <v>2195</v>
      </c>
      <c r="C705" s="10" t="s">
        <v>749</v>
      </c>
      <c r="D705" s="7" t="s">
        <v>735</v>
      </c>
      <c r="E705" s="8">
        <v>0.25</v>
      </c>
      <c r="F705" s="37"/>
      <c r="G705" s="8"/>
    </row>
    <row r="706" spans="1:7" s="70" customFormat="1">
      <c r="A706" t="s">
        <v>3139</v>
      </c>
      <c r="B706" s="4" t="s">
        <v>2195</v>
      </c>
      <c r="C706" s="10" t="s">
        <v>749</v>
      </c>
      <c r="D706" s="7" t="s">
        <v>736</v>
      </c>
      <c r="E706" s="8">
        <v>0.97</v>
      </c>
      <c r="F706" s="37"/>
      <c r="G706" s="8"/>
    </row>
    <row r="707" spans="1:7" s="70" customFormat="1">
      <c r="A707" t="s">
        <v>3140</v>
      </c>
      <c r="B707" s="4" t="s">
        <v>2195</v>
      </c>
      <c r="C707" s="10" t="s">
        <v>749</v>
      </c>
      <c r="D707" s="7" t="s">
        <v>1840</v>
      </c>
      <c r="E707" s="8">
        <v>1.39</v>
      </c>
      <c r="F707" s="37"/>
      <c r="G707" s="8"/>
    </row>
    <row r="708" spans="1:7" s="70" customFormat="1">
      <c r="A708" t="s">
        <v>3141</v>
      </c>
      <c r="B708" s="4" t="s">
        <v>2195</v>
      </c>
      <c r="C708" s="10" t="s">
        <v>749</v>
      </c>
      <c r="D708" s="7" t="s">
        <v>2414</v>
      </c>
      <c r="E708" s="8">
        <v>0.96</v>
      </c>
      <c r="F708" s="37"/>
      <c r="G708" s="8"/>
    </row>
    <row r="709" spans="1:7" s="70" customFormat="1">
      <c r="A709" t="s">
        <v>3142</v>
      </c>
      <c r="B709" s="4" t="s">
        <v>2195</v>
      </c>
      <c r="C709" s="10" t="s">
        <v>749</v>
      </c>
      <c r="D709" s="7" t="s">
        <v>738</v>
      </c>
      <c r="E709" s="8">
        <v>0.87</v>
      </c>
      <c r="F709" s="37"/>
      <c r="G709" s="8"/>
    </row>
    <row r="710" spans="1:7" s="70" customFormat="1">
      <c r="A710" t="s">
        <v>3143</v>
      </c>
      <c r="B710" s="4" t="s">
        <v>2195</v>
      </c>
      <c r="C710" s="10" t="s">
        <v>749</v>
      </c>
      <c r="D710" s="7" t="s">
        <v>1841</v>
      </c>
      <c r="E710" s="8">
        <v>1.05</v>
      </c>
      <c r="F710" s="37"/>
      <c r="G710" s="8"/>
    </row>
    <row r="711" spans="1:7" s="70" customFormat="1">
      <c r="A711" t="s">
        <v>3144</v>
      </c>
      <c r="B711" s="4" t="s">
        <v>2195</v>
      </c>
      <c r="C711" s="10" t="s">
        <v>749</v>
      </c>
      <c r="D711" s="7" t="s">
        <v>766</v>
      </c>
      <c r="E711" s="8">
        <v>1.4</v>
      </c>
      <c r="F711" s="37"/>
      <c r="G711" s="8"/>
    </row>
    <row r="712" spans="1:7" s="70" customFormat="1">
      <c r="A712" t="s">
        <v>3145</v>
      </c>
      <c r="B712" s="4" t="s">
        <v>2195</v>
      </c>
      <c r="C712" s="10" t="s">
        <v>749</v>
      </c>
      <c r="D712" s="7" t="s">
        <v>1842</v>
      </c>
      <c r="E712" s="8">
        <v>0.99</v>
      </c>
      <c r="F712" s="37"/>
      <c r="G712" s="8"/>
    </row>
    <row r="713" spans="1:7" s="70" customFormat="1">
      <c r="A713" t="s">
        <v>3146</v>
      </c>
      <c r="B713" s="4" t="s">
        <v>2195</v>
      </c>
      <c r="C713" s="10" t="s">
        <v>749</v>
      </c>
      <c r="D713" s="7" t="s">
        <v>1843</v>
      </c>
      <c r="E713" s="8">
        <v>0.78</v>
      </c>
      <c r="F713" s="37"/>
      <c r="G713" s="8"/>
    </row>
    <row r="714" spans="1:7" s="70" customFormat="1">
      <c r="A714" t="s">
        <v>3147</v>
      </c>
      <c r="B714" s="4" t="s">
        <v>2195</v>
      </c>
      <c r="C714" s="10" t="s">
        <v>749</v>
      </c>
      <c r="D714" s="7" t="s">
        <v>1844</v>
      </c>
      <c r="E714" s="8">
        <v>0.92</v>
      </c>
      <c r="F714" s="37"/>
      <c r="G714" s="8"/>
    </row>
    <row r="715" spans="1:7" s="70" customFormat="1">
      <c r="A715" t="s">
        <v>3148</v>
      </c>
      <c r="B715" s="4" t="s">
        <v>2195</v>
      </c>
      <c r="C715" s="10" t="s">
        <v>749</v>
      </c>
      <c r="D715" s="7" t="s">
        <v>606</v>
      </c>
      <c r="E715" s="8">
        <v>0.77</v>
      </c>
      <c r="F715" s="37"/>
      <c r="G715" s="8"/>
    </row>
    <row r="716" spans="1:7" s="70" customFormat="1">
      <c r="A716" t="s">
        <v>3149</v>
      </c>
      <c r="B716" s="4" t="s">
        <v>2195</v>
      </c>
      <c r="C716" s="10" t="s">
        <v>749</v>
      </c>
      <c r="D716" s="7" t="s">
        <v>769</v>
      </c>
      <c r="E716" s="8">
        <v>0.66</v>
      </c>
      <c r="F716" s="37"/>
      <c r="G716" s="8"/>
    </row>
    <row r="717" spans="1:7" s="70" customFormat="1">
      <c r="A717" t="s">
        <v>3150</v>
      </c>
      <c r="B717" s="4" t="s">
        <v>2195</v>
      </c>
      <c r="C717" s="10" t="s">
        <v>749</v>
      </c>
      <c r="D717" s="7" t="s">
        <v>740</v>
      </c>
      <c r="E717" s="8">
        <v>1.2</v>
      </c>
      <c r="F717" s="37"/>
      <c r="G717" s="8"/>
    </row>
    <row r="718" spans="1:7" s="70" customFormat="1">
      <c r="A718" t="s">
        <v>3151</v>
      </c>
      <c r="B718" s="4" t="s">
        <v>2195</v>
      </c>
      <c r="C718" s="7" t="s">
        <v>882</v>
      </c>
      <c r="D718" s="7" t="s">
        <v>751</v>
      </c>
      <c r="E718" s="8">
        <v>1.1100000000000001</v>
      </c>
      <c r="F718" s="37"/>
      <c r="G718" s="8"/>
    </row>
    <row r="719" spans="1:7" s="70" customFormat="1">
      <c r="A719" t="s">
        <v>3152</v>
      </c>
      <c r="B719" s="4" t="s">
        <v>2195</v>
      </c>
      <c r="C719" s="7" t="s">
        <v>1008</v>
      </c>
      <c r="D719" s="7" t="s">
        <v>751</v>
      </c>
      <c r="E719" s="8">
        <v>0.98</v>
      </c>
      <c r="F719" s="37"/>
      <c r="G719" s="8"/>
    </row>
    <row r="720" spans="1:7" s="70" customFormat="1">
      <c r="A720" t="s">
        <v>3153</v>
      </c>
      <c r="B720" s="4" t="s">
        <v>2195</v>
      </c>
      <c r="C720" s="7" t="s">
        <v>867</v>
      </c>
      <c r="D720" s="7" t="s">
        <v>751</v>
      </c>
      <c r="E720" s="8">
        <v>1.23</v>
      </c>
      <c r="F720" s="37"/>
      <c r="G720" s="8"/>
    </row>
    <row r="721" spans="1:7" s="70" customFormat="1">
      <c r="A721" t="s">
        <v>3154</v>
      </c>
      <c r="B721" s="4" t="s">
        <v>2195</v>
      </c>
      <c r="C721" s="7" t="s">
        <v>871</v>
      </c>
      <c r="D721" s="7" t="s">
        <v>751</v>
      </c>
      <c r="E721" s="8">
        <v>1.24</v>
      </c>
      <c r="F721" s="37"/>
      <c r="G721" s="8"/>
    </row>
    <row r="722" spans="1:7" s="70" customFormat="1">
      <c r="A722" t="s">
        <v>3155</v>
      </c>
      <c r="B722" s="4" t="s">
        <v>2195</v>
      </c>
      <c r="C722" s="7" t="s">
        <v>871</v>
      </c>
      <c r="D722" s="7" t="s">
        <v>1845</v>
      </c>
      <c r="E722" s="8">
        <v>1.34</v>
      </c>
      <c r="F722" s="37"/>
      <c r="G722" s="8"/>
    </row>
    <row r="723" spans="1:7" s="70" customFormat="1">
      <c r="A723" t="s">
        <v>3156</v>
      </c>
      <c r="B723" s="4" t="s">
        <v>2195</v>
      </c>
      <c r="C723" s="7" t="s">
        <v>774</v>
      </c>
      <c r="D723" s="7" t="s">
        <v>751</v>
      </c>
      <c r="E723" s="8">
        <v>0.9</v>
      </c>
      <c r="F723" s="37"/>
      <c r="G723" s="8"/>
    </row>
    <row r="724" spans="1:7" s="70" customFormat="1">
      <c r="A724" t="s">
        <v>3157</v>
      </c>
      <c r="B724" s="4" t="s">
        <v>2195</v>
      </c>
      <c r="C724" s="7" t="s">
        <v>774</v>
      </c>
      <c r="D724" s="7" t="s">
        <v>2415</v>
      </c>
      <c r="E724" s="8">
        <v>0.64</v>
      </c>
      <c r="F724" s="37"/>
      <c r="G724" s="8"/>
    </row>
    <row r="725" spans="1:7" s="70" customFormat="1">
      <c r="A725" t="s">
        <v>3158</v>
      </c>
      <c r="B725" s="4" t="s">
        <v>2195</v>
      </c>
      <c r="C725" s="7" t="s">
        <v>774</v>
      </c>
      <c r="D725" s="7" t="s">
        <v>870</v>
      </c>
      <c r="E725" s="8">
        <v>1.06</v>
      </c>
      <c r="F725" s="37"/>
      <c r="G725" s="8"/>
    </row>
    <row r="726" spans="1:7" s="70" customFormat="1">
      <c r="A726" t="s">
        <v>3159</v>
      </c>
      <c r="B726" s="4" t="s">
        <v>2195</v>
      </c>
      <c r="C726" s="7" t="s">
        <v>774</v>
      </c>
      <c r="D726" s="7" t="s">
        <v>1846</v>
      </c>
      <c r="E726" s="8">
        <v>2</v>
      </c>
      <c r="F726" s="37"/>
      <c r="G726" s="8"/>
    </row>
    <row r="727" spans="1:7" s="70" customFormat="1">
      <c r="A727" t="s">
        <v>3160</v>
      </c>
      <c r="B727" s="4" t="s">
        <v>2195</v>
      </c>
      <c r="C727" s="7" t="s">
        <v>774</v>
      </c>
      <c r="D727" s="7" t="s">
        <v>1847</v>
      </c>
      <c r="E727" s="8">
        <v>0.52</v>
      </c>
      <c r="F727" s="37"/>
      <c r="G727" s="8"/>
    </row>
    <row r="728" spans="1:7" s="70" customFormat="1">
      <c r="A728" t="s">
        <v>3161</v>
      </c>
      <c r="B728" s="4" t="s">
        <v>2195</v>
      </c>
      <c r="C728" s="7" t="s">
        <v>866</v>
      </c>
      <c r="D728" s="7" t="s">
        <v>2416</v>
      </c>
      <c r="E728" s="8">
        <v>0.79</v>
      </c>
      <c r="F728" s="37"/>
      <c r="G728" s="8"/>
    </row>
    <row r="729" spans="1:7" s="70" customFormat="1">
      <c r="A729" t="s">
        <v>3162</v>
      </c>
      <c r="B729" s="4" t="s">
        <v>2195</v>
      </c>
      <c r="C729" s="7" t="s">
        <v>866</v>
      </c>
      <c r="D729" s="7" t="s">
        <v>1848</v>
      </c>
      <c r="E729" s="8">
        <v>0.43</v>
      </c>
      <c r="F729" s="37"/>
      <c r="G729" s="8"/>
    </row>
    <row r="730" spans="1:7" s="70" customFormat="1">
      <c r="A730" t="s">
        <v>3163</v>
      </c>
      <c r="B730" s="4" t="s">
        <v>2195</v>
      </c>
      <c r="C730" s="7" t="s">
        <v>866</v>
      </c>
      <c r="D730" s="7" t="s">
        <v>1849</v>
      </c>
      <c r="E730" s="8"/>
      <c r="F730" s="37"/>
      <c r="G730" s="8"/>
    </row>
    <row r="731" spans="1:7" s="70" customFormat="1">
      <c r="A731" t="s">
        <v>3164</v>
      </c>
      <c r="B731" s="4" t="s">
        <v>2195</v>
      </c>
      <c r="C731" s="7" t="s">
        <v>866</v>
      </c>
      <c r="D731" s="7" t="s">
        <v>1850</v>
      </c>
      <c r="E731" s="8">
        <v>0.82</v>
      </c>
      <c r="F731" s="37"/>
      <c r="G731" s="8"/>
    </row>
    <row r="732" spans="1:7" s="70" customFormat="1">
      <c r="A732" t="s">
        <v>3165</v>
      </c>
      <c r="B732" s="4" t="s">
        <v>2195</v>
      </c>
      <c r="C732" s="7" t="s">
        <v>866</v>
      </c>
      <c r="D732" s="7" t="s">
        <v>1845</v>
      </c>
      <c r="E732" s="8">
        <v>0.43</v>
      </c>
      <c r="F732" s="37"/>
      <c r="G732" s="8"/>
    </row>
    <row r="733" spans="1:7" s="70" customFormat="1">
      <c r="A733" t="s">
        <v>3166</v>
      </c>
      <c r="B733" s="4" t="s">
        <v>2195</v>
      </c>
      <c r="C733" s="7" t="s">
        <v>866</v>
      </c>
      <c r="D733" s="7" t="s">
        <v>1851</v>
      </c>
      <c r="E733" s="8">
        <v>1.53</v>
      </c>
      <c r="F733" s="37"/>
      <c r="G733" s="8"/>
    </row>
    <row r="734" spans="1:7" s="70" customFormat="1">
      <c r="A734" t="s">
        <v>3167</v>
      </c>
      <c r="B734" s="4" t="s">
        <v>2195</v>
      </c>
      <c r="C734" s="7" t="s">
        <v>866</v>
      </c>
      <c r="D734" s="7" t="s">
        <v>1852</v>
      </c>
      <c r="E734" s="8">
        <v>0.43</v>
      </c>
      <c r="F734" s="37"/>
      <c r="G734" s="8"/>
    </row>
    <row r="735" spans="1:7" s="70" customFormat="1">
      <c r="A735" t="s">
        <v>3168</v>
      </c>
      <c r="B735" s="4" t="s">
        <v>2195</v>
      </c>
      <c r="C735" s="7" t="s">
        <v>866</v>
      </c>
      <c r="D735" s="7" t="s">
        <v>1846</v>
      </c>
      <c r="E735" s="8">
        <v>2.4300000000000002</v>
      </c>
      <c r="F735" s="37"/>
      <c r="G735" s="8"/>
    </row>
    <row r="736" spans="1:7" s="70" customFormat="1">
      <c r="A736" t="s">
        <v>3169</v>
      </c>
      <c r="B736" s="4" t="s">
        <v>2195</v>
      </c>
      <c r="C736" s="7" t="s">
        <v>866</v>
      </c>
      <c r="D736" s="7" t="s">
        <v>1847</v>
      </c>
      <c r="E736" s="8">
        <v>1.1399999999999999</v>
      </c>
      <c r="F736" s="37"/>
      <c r="G736" s="8"/>
    </row>
    <row r="737" spans="1:7" s="70" customFormat="1">
      <c r="A737" t="s">
        <v>3170</v>
      </c>
      <c r="B737" s="4" t="s">
        <v>2195</v>
      </c>
      <c r="C737" s="7" t="s">
        <v>866</v>
      </c>
      <c r="D737" s="7" t="s">
        <v>1853</v>
      </c>
      <c r="E737" s="8">
        <v>0.54</v>
      </c>
      <c r="F737" s="37"/>
      <c r="G737" s="8"/>
    </row>
    <row r="738" spans="1:7" s="70" customFormat="1">
      <c r="A738" t="s">
        <v>3171</v>
      </c>
      <c r="B738" s="4" t="s">
        <v>2195</v>
      </c>
      <c r="C738" s="10" t="s">
        <v>762</v>
      </c>
      <c r="D738" s="7" t="s">
        <v>2417</v>
      </c>
      <c r="E738" s="8">
        <v>0.03</v>
      </c>
      <c r="F738" s="37"/>
      <c r="G738" s="8"/>
    </row>
    <row r="739" spans="1:7" s="70" customFormat="1">
      <c r="A739" t="s">
        <v>3172</v>
      </c>
      <c r="B739" s="4" t="s">
        <v>2195</v>
      </c>
      <c r="C739" s="10" t="s">
        <v>762</v>
      </c>
      <c r="D739" s="7" t="s">
        <v>2418</v>
      </c>
      <c r="E739" s="8">
        <v>0.02</v>
      </c>
      <c r="F739" s="37"/>
      <c r="G739" s="8"/>
    </row>
    <row r="740" spans="1:7" s="70" customFormat="1">
      <c r="A740" t="s">
        <v>3173</v>
      </c>
      <c r="B740" s="4" t="s">
        <v>2195</v>
      </c>
      <c r="C740" s="7" t="s">
        <v>879</v>
      </c>
      <c r="D740" s="7" t="s">
        <v>751</v>
      </c>
      <c r="E740" s="8">
        <v>0.73</v>
      </c>
      <c r="F740" s="37"/>
      <c r="G740" s="8"/>
    </row>
    <row r="741" spans="1:7" s="70" customFormat="1">
      <c r="A741" t="s">
        <v>3174</v>
      </c>
      <c r="B741" s="4" t="s">
        <v>2195</v>
      </c>
      <c r="C741" s="7" t="s">
        <v>879</v>
      </c>
      <c r="D741" s="7" t="s">
        <v>868</v>
      </c>
      <c r="E741" s="8">
        <v>1.07</v>
      </c>
      <c r="F741" s="37"/>
      <c r="G741" s="8"/>
    </row>
    <row r="742" spans="1:7" s="70" customFormat="1">
      <c r="A742" t="s">
        <v>3175</v>
      </c>
      <c r="B742" s="4" t="s">
        <v>2195</v>
      </c>
      <c r="C742" s="7" t="s">
        <v>771</v>
      </c>
      <c r="D742" s="7" t="s">
        <v>751</v>
      </c>
      <c r="E742" s="8">
        <v>0.65</v>
      </c>
      <c r="F742" s="37"/>
      <c r="G742" s="8"/>
    </row>
    <row r="743" spans="1:7" s="70" customFormat="1">
      <c r="A743" t="s">
        <v>3176</v>
      </c>
      <c r="B743" s="4" t="s">
        <v>2195</v>
      </c>
      <c r="C743" s="7" t="s">
        <v>771</v>
      </c>
      <c r="D743" s="7" t="s">
        <v>1845</v>
      </c>
      <c r="E743" s="8">
        <v>1.07</v>
      </c>
      <c r="F743" s="37"/>
      <c r="G743" s="8"/>
    </row>
    <row r="744" spans="1:7" s="70" customFormat="1">
      <c r="A744" t="s">
        <v>3177</v>
      </c>
      <c r="B744" s="4" t="s">
        <v>2195</v>
      </c>
      <c r="C744" s="7" t="s">
        <v>771</v>
      </c>
      <c r="D744" s="7" t="s">
        <v>870</v>
      </c>
      <c r="E744" s="8">
        <v>0.82</v>
      </c>
      <c r="F744" s="37"/>
      <c r="G744" s="8"/>
    </row>
    <row r="745" spans="1:7" s="70" customFormat="1">
      <c r="A745" t="s">
        <v>3178</v>
      </c>
      <c r="B745" s="4" t="s">
        <v>2195</v>
      </c>
      <c r="C745" s="7" t="s">
        <v>771</v>
      </c>
      <c r="D745" s="7" t="s">
        <v>2419</v>
      </c>
      <c r="E745" s="8">
        <v>0.88</v>
      </c>
      <c r="F745" s="37"/>
      <c r="G745" s="8"/>
    </row>
    <row r="746" spans="1:7" s="70" customFormat="1">
      <c r="A746" t="s">
        <v>3179</v>
      </c>
      <c r="B746" s="4" t="s">
        <v>2195</v>
      </c>
      <c r="C746" s="7" t="s">
        <v>771</v>
      </c>
      <c r="D746" s="7" t="s">
        <v>1855</v>
      </c>
      <c r="E746" s="8">
        <v>1.31</v>
      </c>
      <c r="F746" s="37"/>
      <c r="G746" s="8"/>
    </row>
    <row r="747" spans="1:7" s="70" customFormat="1">
      <c r="A747" t="s">
        <v>3180</v>
      </c>
      <c r="B747" s="4" t="s">
        <v>2195</v>
      </c>
      <c r="C747" s="7" t="s">
        <v>771</v>
      </c>
      <c r="D747" s="7" t="s">
        <v>873</v>
      </c>
      <c r="E747" s="8">
        <v>0.89</v>
      </c>
      <c r="F747" s="37"/>
      <c r="G747" s="8"/>
    </row>
    <row r="748" spans="1:7" s="70" customFormat="1">
      <c r="A748" t="s">
        <v>3181</v>
      </c>
      <c r="B748" s="4" t="s">
        <v>2195</v>
      </c>
      <c r="C748" s="7" t="s">
        <v>666</v>
      </c>
      <c r="D748" s="7" t="s">
        <v>751</v>
      </c>
      <c r="E748" s="8">
        <v>0.99</v>
      </c>
      <c r="F748" s="37"/>
      <c r="G748" s="8"/>
    </row>
    <row r="749" spans="1:7" s="70" customFormat="1">
      <c r="A749" t="s">
        <v>3182</v>
      </c>
      <c r="B749" s="4" t="s">
        <v>2195</v>
      </c>
      <c r="C749" s="7" t="s">
        <v>773</v>
      </c>
      <c r="D749" s="7" t="s">
        <v>2420</v>
      </c>
      <c r="E749" s="8">
        <v>1.28</v>
      </c>
      <c r="F749" s="37"/>
      <c r="G749" s="8"/>
    </row>
    <row r="750" spans="1:7" s="70" customFormat="1">
      <c r="A750" t="s">
        <v>3183</v>
      </c>
      <c r="B750" s="4" t="s">
        <v>2195</v>
      </c>
      <c r="C750" s="7" t="s">
        <v>773</v>
      </c>
      <c r="D750" s="7" t="s">
        <v>2421</v>
      </c>
      <c r="E750" s="8">
        <v>1.81</v>
      </c>
      <c r="F750" s="37"/>
      <c r="G750" s="8"/>
    </row>
    <row r="751" spans="1:7" s="70" customFormat="1">
      <c r="A751" t="s">
        <v>3184</v>
      </c>
      <c r="B751" s="4" t="s">
        <v>2195</v>
      </c>
      <c r="C751" s="7" t="s">
        <v>886</v>
      </c>
      <c r="D751" s="7" t="s">
        <v>751</v>
      </c>
      <c r="E751" s="8">
        <v>0.98</v>
      </c>
      <c r="F751" s="37"/>
      <c r="G751" s="8"/>
    </row>
    <row r="752" spans="1:7" s="70" customFormat="1">
      <c r="A752" t="s">
        <v>3185</v>
      </c>
      <c r="B752" s="4" t="s">
        <v>2195</v>
      </c>
      <c r="C752" s="7" t="s">
        <v>2422</v>
      </c>
      <c r="D752" s="7" t="s">
        <v>1846</v>
      </c>
      <c r="E752" s="8">
        <v>0.4</v>
      </c>
      <c r="F752" s="37"/>
      <c r="G752" s="8"/>
    </row>
    <row r="753" spans="1:7" s="70" customFormat="1">
      <c r="A753" t="s">
        <v>3186</v>
      </c>
      <c r="B753" s="4" t="s">
        <v>2195</v>
      </c>
      <c r="C753" s="7" t="s">
        <v>2422</v>
      </c>
      <c r="D753" s="7" t="s">
        <v>2423</v>
      </c>
      <c r="E753" s="8">
        <v>0.87</v>
      </c>
      <c r="F753" s="37"/>
      <c r="G753" s="8"/>
    </row>
    <row r="754" spans="1:7" s="70" customFormat="1">
      <c r="A754" t="s">
        <v>3187</v>
      </c>
      <c r="B754" s="4" t="s">
        <v>2195</v>
      </c>
      <c r="C754" s="7" t="s">
        <v>2424</v>
      </c>
      <c r="D754" s="7" t="s">
        <v>751</v>
      </c>
      <c r="E754" s="8">
        <v>0.75</v>
      </c>
      <c r="F754" s="37"/>
      <c r="G754" s="8"/>
    </row>
    <row r="755" spans="1:7" s="70" customFormat="1">
      <c r="A755" t="s">
        <v>3188</v>
      </c>
      <c r="B755" s="4" t="s">
        <v>2195</v>
      </c>
      <c r="C755" s="7" t="s">
        <v>872</v>
      </c>
      <c r="D755" s="7" t="s">
        <v>751</v>
      </c>
      <c r="E755" s="8">
        <v>0.66</v>
      </c>
      <c r="F755" s="37"/>
      <c r="G755" s="8"/>
    </row>
    <row r="756" spans="1:7" s="70" customFormat="1">
      <c r="A756" t="s">
        <v>3189</v>
      </c>
      <c r="B756" s="4" t="s">
        <v>2195</v>
      </c>
      <c r="C756" s="7" t="s">
        <v>872</v>
      </c>
      <c r="D756" s="7" t="s">
        <v>868</v>
      </c>
      <c r="E756" s="8">
        <v>0.89</v>
      </c>
      <c r="F756" s="37"/>
      <c r="G756" s="8"/>
    </row>
    <row r="757" spans="1:7" s="70" customFormat="1">
      <c r="A757" t="s">
        <v>3190</v>
      </c>
      <c r="B757" s="4" t="s">
        <v>2195</v>
      </c>
      <c r="C757" s="7" t="s">
        <v>872</v>
      </c>
      <c r="D757" s="7" t="s">
        <v>1856</v>
      </c>
      <c r="E757" s="8">
        <v>0.41</v>
      </c>
      <c r="F757" s="37"/>
      <c r="G757" s="8"/>
    </row>
    <row r="758" spans="1:7" s="70" customFormat="1">
      <c r="A758" t="s">
        <v>3191</v>
      </c>
      <c r="B758" s="4" t="s">
        <v>2195</v>
      </c>
      <c r="C758" s="7" t="s">
        <v>2425</v>
      </c>
      <c r="D758" s="7" t="s">
        <v>751</v>
      </c>
      <c r="E758" s="8">
        <v>0.69</v>
      </c>
      <c r="F758" s="37"/>
      <c r="G758" s="8"/>
    </row>
    <row r="759" spans="1:7" s="70" customFormat="1">
      <c r="A759" t="s">
        <v>3192</v>
      </c>
      <c r="B759" s="4" t="s">
        <v>2195</v>
      </c>
      <c r="C759" s="7" t="s">
        <v>842</v>
      </c>
      <c r="D759" s="7" t="s">
        <v>751</v>
      </c>
      <c r="E759" s="8">
        <v>0.63</v>
      </c>
      <c r="F759" s="37"/>
      <c r="G759" s="8"/>
    </row>
    <row r="760" spans="1:7" s="70" customFormat="1">
      <c r="A760" t="s">
        <v>3193</v>
      </c>
      <c r="B760" s="4" t="s">
        <v>2195</v>
      </c>
      <c r="C760" s="7" t="s">
        <v>2426</v>
      </c>
      <c r="D760" s="7" t="s">
        <v>880</v>
      </c>
      <c r="E760" s="8">
        <v>1.2</v>
      </c>
      <c r="F760" s="37"/>
      <c r="G760" s="8"/>
    </row>
    <row r="761" spans="1:7" s="70" customFormat="1">
      <c r="A761" t="s">
        <v>3194</v>
      </c>
      <c r="B761" s="4" t="s">
        <v>2195</v>
      </c>
      <c r="C761" s="7" t="s">
        <v>2426</v>
      </c>
      <c r="D761" s="7" t="s">
        <v>2427</v>
      </c>
      <c r="E761" s="8">
        <v>0.72</v>
      </c>
      <c r="F761" s="37"/>
      <c r="G761" s="8"/>
    </row>
    <row r="762" spans="1:7" s="70" customFormat="1">
      <c r="A762" t="s">
        <v>3195</v>
      </c>
      <c r="B762" s="4" t="s">
        <v>2195</v>
      </c>
      <c r="C762" s="7" t="s">
        <v>1828</v>
      </c>
      <c r="D762" s="7" t="s">
        <v>1858</v>
      </c>
      <c r="E762" s="8">
        <v>1.72</v>
      </c>
      <c r="F762" s="37"/>
      <c r="G762" s="8"/>
    </row>
    <row r="763" spans="1:7" s="70" customFormat="1">
      <c r="A763" t="s">
        <v>3196</v>
      </c>
      <c r="B763" s="4" t="s">
        <v>2195</v>
      </c>
      <c r="C763" s="7" t="s">
        <v>1828</v>
      </c>
      <c r="D763" s="7" t="s">
        <v>1859</v>
      </c>
      <c r="E763" s="8">
        <v>1.1000000000000001</v>
      </c>
      <c r="F763" s="37"/>
      <c r="G763" s="8"/>
    </row>
    <row r="764" spans="1:7" s="70" customFormat="1">
      <c r="A764" t="s">
        <v>3197</v>
      </c>
      <c r="B764" s="4" t="s">
        <v>2195</v>
      </c>
      <c r="C764" s="7" t="s">
        <v>1828</v>
      </c>
      <c r="D764" s="7" t="s">
        <v>1860</v>
      </c>
      <c r="E764" s="8">
        <v>1.17</v>
      </c>
      <c r="F764" s="37"/>
      <c r="G764" s="8"/>
    </row>
    <row r="765" spans="1:7" s="70" customFormat="1">
      <c r="A765" t="s">
        <v>3198</v>
      </c>
      <c r="B765" s="4" t="s">
        <v>2195</v>
      </c>
      <c r="C765" s="7" t="s">
        <v>2413</v>
      </c>
      <c r="D765" s="7" t="s">
        <v>2428</v>
      </c>
      <c r="E765" s="8">
        <v>0.56000000000000005</v>
      </c>
      <c r="F765" s="37"/>
      <c r="G765" s="8"/>
    </row>
    <row r="766" spans="1:7" s="70" customFormat="1">
      <c r="A766" t="s">
        <v>3199</v>
      </c>
      <c r="B766" s="4" t="s">
        <v>2195</v>
      </c>
      <c r="C766" s="7" t="s">
        <v>2413</v>
      </c>
      <c r="D766" s="7" t="s">
        <v>1880</v>
      </c>
      <c r="E766" s="8">
        <v>0.25</v>
      </c>
      <c r="F766" s="37"/>
      <c r="G766" s="8"/>
    </row>
    <row r="767" spans="1:7" s="70" customFormat="1">
      <c r="A767" t="s">
        <v>3200</v>
      </c>
      <c r="B767" s="4" t="s">
        <v>2195</v>
      </c>
      <c r="C767" s="10" t="s">
        <v>738</v>
      </c>
      <c r="D767" s="7" t="s">
        <v>1881</v>
      </c>
      <c r="E767" s="8">
        <v>0.94</v>
      </c>
      <c r="F767" s="37"/>
      <c r="G767" s="8"/>
    </row>
    <row r="768" spans="1:7" s="70" customFormat="1">
      <c r="A768" t="s">
        <v>3201</v>
      </c>
      <c r="B768" s="4" t="s">
        <v>2195</v>
      </c>
      <c r="C768" s="10" t="s">
        <v>729</v>
      </c>
      <c r="D768" s="7" t="s">
        <v>1882</v>
      </c>
      <c r="E768" s="8">
        <v>1.45</v>
      </c>
      <c r="F768" s="37"/>
      <c r="G768" s="8"/>
    </row>
    <row r="769" spans="1:7" s="70" customFormat="1">
      <c r="A769" t="s">
        <v>3202</v>
      </c>
      <c r="B769" s="4" t="s">
        <v>2195</v>
      </c>
      <c r="C769" s="7" t="s">
        <v>732</v>
      </c>
      <c r="D769" s="7" t="s">
        <v>1883</v>
      </c>
      <c r="E769" s="8">
        <v>0.72</v>
      </c>
      <c r="F769" s="37"/>
      <c r="G769" s="8"/>
    </row>
    <row r="770" spans="1:7" s="70" customFormat="1">
      <c r="A770" t="s">
        <v>3203</v>
      </c>
      <c r="B770" s="4" t="s">
        <v>2195</v>
      </c>
      <c r="C770" s="7" t="s">
        <v>732</v>
      </c>
      <c r="D770" s="7" t="s">
        <v>1884</v>
      </c>
      <c r="E770" s="8">
        <v>1.71</v>
      </c>
      <c r="F770" s="37"/>
      <c r="G770" s="8"/>
    </row>
    <row r="771" spans="1:7" s="70" customFormat="1">
      <c r="A771" t="s">
        <v>3204</v>
      </c>
      <c r="B771" s="4" t="s">
        <v>2195</v>
      </c>
      <c r="C771" s="7" t="s">
        <v>732</v>
      </c>
      <c r="D771" s="7" t="s">
        <v>885</v>
      </c>
      <c r="E771" s="8">
        <v>0.93</v>
      </c>
      <c r="F771" s="37"/>
      <c r="G771" s="8"/>
    </row>
    <row r="772" spans="1:7" s="70" customFormat="1">
      <c r="A772" t="s">
        <v>3205</v>
      </c>
      <c r="B772" s="4" t="s">
        <v>2195</v>
      </c>
      <c r="C772" s="7" t="s">
        <v>767</v>
      </c>
      <c r="D772" s="7" t="s">
        <v>875</v>
      </c>
      <c r="E772" s="8">
        <v>2.2599999999999998</v>
      </c>
      <c r="F772" s="37"/>
      <c r="G772" s="8"/>
    </row>
    <row r="773" spans="1:7" s="70" customFormat="1">
      <c r="A773" t="s">
        <v>3206</v>
      </c>
      <c r="B773" s="4" t="s">
        <v>2195</v>
      </c>
      <c r="C773" s="7" t="s">
        <v>767</v>
      </c>
      <c r="D773" s="7" t="s">
        <v>881</v>
      </c>
      <c r="E773" s="8">
        <v>1.1499999999999999</v>
      </c>
      <c r="F773" s="37"/>
      <c r="G773" s="8"/>
    </row>
    <row r="774" spans="1:7" s="70" customFormat="1">
      <c r="A774" t="s">
        <v>3207</v>
      </c>
      <c r="B774" s="4" t="s">
        <v>2195</v>
      </c>
      <c r="C774" s="7" t="s">
        <v>767</v>
      </c>
      <c r="D774" s="7" t="s">
        <v>775</v>
      </c>
      <c r="E774" s="8">
        <v>0.87</v>
      </c>
      <c r="F774" s="37"/>
      <c r="G774" s="8"/>
    </row>
    <row r="775" spans="1:7" s="70" customFormat="1">
      <c r="A775" t="s">
        <v>3208</v>
      </c>
      <c r="B775" s="4" t="s">
        <v>2195</v>
      </c>
      <c r="C775" s="7" t="s">
        <v>767</v>
      </c>
      <c r="D775" s="7" t="s">
        <v>876</v>
      </c>
      <c r="E775" s="8">
        <v>1.66</v>
      </c>
      <c r="F775" s="37"/>
      <c r="G775" s="8"/>
    </row>
    <row r="776" spans="1:7" s="70" customFormat="1">
      <c r="A776" t="s">
        <v>3209</v>
      </c>
      <c r="B776" s="4" t="s">
        <v>2195</v>
      </c>
      <c r="C776" s="7" t="s">
        <v>767</v>
      </c>
      <c r="D776" s="7" t="s">
        <v>614</v>
      </c>
      <c r="E776" s="8">
        <v>1.1399999999999999</v>
      </c>
      <c r="F776" s="37"/>
      <c r="G776" s="8"/>
    </row>
    <row r="777" spans="1:7" s="70" customFormat="1">
      <c r="A777" t="s">
        <v>3210</v>
      </c>
      <c r="B777" s="4" t="s">
        <v>2195</v>
      </c>
      <c r="C777" s="7" t="s">
        <v>767</v>
      </c>
      <c r="D777" s="7" t="s">
        <v>777</v>
      </c>
      <c r="E777" s="8">
        <v>0.62</v>
      </c>
      <c r="F777" s="37"/>
      <c r="G777" s="8"/>
    </row>
    <row r="778" spans="1:7" s="70" customFormat="1">
      <c r="A778" t="s">
        <v>3211</v>
      </c>
      <c r="B778" s="4" t="s">
        <v>2195</v>
      </c>
      <c r="C778" s="7" t="s">
        <v>767</v>
      </c>
      <c r="D778" s="7" t="s">
        <v>776</v>
      </c>
      <c r="E778" s="8">
        <v>1.89</v>
      </c>
      <c r="F778" s="37"/>
      <c r="G778" s="8"/>
    </row>
    <row r="779" spans="1:7" s="70" customFormat="1">
      <c r="A779" t="s">
        <v>3212</v>
      </c>
      <c r="B779" s="4" t="s">
        <v>2195</v>
      </c>
      <c r="C779" s="7" t="s">
        <v>767</v>
      </c>
      <c r="D779" s="7" t="s">
        <v>1885</v>
      </c>
      <c r="E779" s="8">
        <v>0.88</v>
      </c>
      <c r="F779" s="37"/>
      <c r="G779" s="8"/>
    </row>
    <row r="780" spans="1:7" s="70" customFormat="1">
      <c r="A780" t="s">
        <v>3213</v>
      </c>
      <c r="B780" s="4" t="s">
        <v>2195</v>
      </c>
      <c r="C780" s="7" t="s">
        <v>767</v>
      </c>
      <c r="D780" s="7" t="s">
        <v>782</v>
      </c>
      <c r="E780" s="8">
        <v>1.27</v>
      </c>
      <c r="F780" s="37"/>
      <c r="G780" s="8"/>
    </row>
    <row r="781" spans="1:7" s="70" customFormat="1">
      <c r="A781" t="s">
        <v>3214</v>
      </c>
      <c r="B781" s="4" t="s">
        <v>2195</v>
      </c>
      <c r="C781" s="7" t="s">
        <v>767</v>
      </c>
      <c r="D781" s="7" t="s">
        <v>778</v>
      </c>
      <c r="E781" s="8">
        <v>0.91</v>
      </c>
      <c r="F781" s="37"/>
      <c r="G781" s="8"/>
    </row>
    <row r="782" spans="1:7" s="70" customFormat="1">
      <c r="A782" t="s">
        <v>3215</v>
      </c>
      <c r="B782" s="4" t="s">
        <v>2195</v>
      </c>
      <c r="C782" s="7" t="s">
        <v>767</v>
      </c>
      <c r="D782" s="7" t="s">
        <v>2429</v>
      </c>
      <c r="E782" s="8">
        <v>1.32</v>
      </c>
      <c r="F782" s="37"/>
      <c r="G782" s="8"/>
    </row>
    <row r="783" spans="1:7" s="70" customFormat="1">
      <c r="A783" t="s">
        <v>3216</v>
      </c>
      <c r="B783" s="4" t="s">
        <v>2195</v>
      </c>
      <c r="C783" s="7" t="s">
        <v>767</v>
      </c>
      <c r="D783" s="7" t="s">
        <v>884</v>
      </c>
      <c r="E783" s="8">
        <v>0.6</v>
      </c>
      <c r="F783" s="37"/>
      <c r="G783" s="8"/>
    </row>
    <row r="784" spans="1:7" s="70" customFormat="1">
      <c r="A784" t="s">
        <v>3217</v>
      </c>
      <c r="B784" s="4" t="s">
        <v>2195</v>
      </c>
      <c r="C784" s="10" t="s">
        <v>757</v>
      </c>
      <c r="D784" s="7" t="s">
        <v>758</v>
      </c>
      <c r="E784" s="8">
        <v>0.67</v>
      </c>
      <c r="F784" s="37"/>
      <c r="G784" s="8"/>
    </row>
    <row r="785" spans="1:7" s="70" customFormat="1">
      <c r="A785" t="s">
        <v>3218</v>
      </c>
      <c r="B785" s="4" t="s">
        <v>2195</v>
      </c>
      <c r="C785" s="7" t="s">
        <v>1878</v>
      </c>
      <c r="D785" s="7" t="s">
        <v>1887</v>
      </c>
      <c r="E785" s="8">
        <v>1.19</v>
      </c>
      <c r="F785" s="37"/>
      <c r="G785" s="8"/>
    </row>
    <row r="786" spans="1:7" s="70" customFormat="1">
      <c r="A786" t="s">
        <v>3219</v>
      </c>
      <c r="B786" s="4" t="s">
        <v>2195</v>
      </c>
      <c r="C786" s="7" t="s">
        <v>1878</v>
      </c>
      <c r="D786" s="7" t="s">
        <v>2430</v>
      </c>
      <c r="E786" s="8">
        <v>1.23</v>
      </c>
      <c r="F786" s="37"/>
      <c r="G786" s="8"/>
    </row>
    <row r="787" spans="1:7" s="70" customFormat="1">
      <c r="A787" t="s">
        <v>3220</v>
      </c>
      <c r="B787" s="4" t="s">
        <v>2195</v>
      </c>
      <c r="C787" s="7" t="s">
        <v>1878</v>
      </c>
      <c r="D787" s="7" t="s">
        <v>2431</v>
      </c>
      <c r="E787" s="8">
        <v>1.05</v>
      </c>
      <c r="F787" s="37"/>
      <c r="G787" s="8"/>
    </row>
    <row r="788" spans="1:7" s="70" customFormat="1">
      <c r="A788" t="s">
        <v>3221</v>
      </c>
      <c r="B788" s="4" t="s">
        <v>2195</v>
      </c>
      <c r="C788" s="7" t="s">
        <v>1878</v>
      </c>
      <c r="D788" s="7" t="s">
        <v>1889</v>
      </c>
      <c r="E788" s="8">
        <v>1.29</v>
      </c>
      <c r="F788" s="37"/>
      <c r="G788" s="8"/>
    </row>
    <row r="789" spans="1:7" s="70" customFormat="1">
      <c r="A789" t="s">
        <v>3222</v>
      </c>
      <c r="B789" s="4" t="s">
        <v>2195</v>
      </c>
      <c r="C789" s="7" t="s">
        <v>1878</v>
      </c>
      <c r="D789" s="7" t="s">
        <v>1890</v>
      </c>
      <c r="E789" s="8">
        <v>0.95</v>
      </c>
      <c r="F789" s="37"/>
      <c r="G789" s="8"/>
    </row>
    <row r="790" spans="1:7" s="7" customFormat="1">
      <c r="A790" t="s">
        <v>3223</v>
      </c>
      <c r="B790" s="4" t="s">
        <v>2195</v>
      </c>
      <c r="C790" s="7" t="s">
        <v>2432</v>
      </c>
      <c r="D790" s="7" t="s">
        <v>2419</v>
      </c>
      <c r="E790" s="8">
        <v>0.75</v>
      </c>
      <c r="F790" s="37"/>
      <c r="G790" s="8"/>
    </row>
    <row r="791" spans="1:7" s="7" customFormat="1">
      <c r="A791" t="s">
        <v>3224</v>
      </c>
      <c r="B791" s="4" t="s">
        <v>2195</v>
      </c>
      <c r="C791" s="7" t="s">
        <v>2432</v>
      </c>
      <c r="D791" s="7" t="s">
        <v>870</v>
      </c>
      <c r="E791" s="8">
        <v>1.1100000000000001</v>
      </c>
      <c r="F791" s="37"/>
      <c r="G791" s="8"/>
    </row>
    <row r="792" spans="1:7" s="70" customFormat="1">
      <c r="A792" t="s">
        <v>3225</v>
      </c>
      <c r="B792" s="4" t="s">
        <v>2195</v>
      </c>
      <c r="C792" s="10" t="s">
        <v>731</v>
      </c>
      <c r="D792" s="7" t="s">
        <v>754</v>
      </c>
      <c r="E792" s="8">
        <v>0.38</v>
      </c>
      <c r="F792" s="37"/>
      <c r="G792" s="8"/>
    </row>
    <row r="793" spans="1:7" s="70" customFormat="1">
      <c r="A793" t="s">
        <v>3226</v>
      </c>
      <c r="B793" s="4" t="s">
        <v>2195</v>
      </c>
      <c r="C793" s="7" t="s">
        <v>1839</v>
      </c>
      <c r="D793" s="7" t="s">
        <v>1892</v>
      </c>
      <c r="E793" s="8">
        <v>1.05</v>
      </c>
      <c r="F793" s="37"/>
      <c r="G793" s="8"/>
    </row>
    <row r="794" spans="1:7" s="70" customFormat="1">
      <c r="A794" t="s">
        <v>3227</v>
      </c>
      <c r="B794" s="4" t="s">
        <v>2195</v>
      </c>
      <c r="C794" s="7" t="s">
        <v>1839</v>
      </c>
      <c r="D794" s="7" t="s">
        <v>1893</v>
      </c>
      <c r="E794" s="8">
        <v>1.02</v>
      </c>
      <c r="F794" s="37"/>
      <c r="G794" s="8"/>
    </row>
    <row r="795" spans="1:7" s="70" customFormat="1">
      <c r="A795" t="s">
        <v>3228</v>
      </c>
      <c r="B795" s="4" t="s">
        <v>2195</v>
      </c>
      <c r="C795" s="7" t="s">
        <v>739</v>
      </c>
      <c r="D795" s="7" t="s">
        <v>751</v>
      </c>
      <c r="E795" s="8">
        <v>0.95</v>
      </c>
      <c r="F795" s="37"/>
      <c r="G795" s="8"/>
    </row>
    <row r="796" spans="1:7" s="70" customFormat="1">
      <c r="A796" t="s">
        <v>3229</v>
      </c>
      <c r="B796" s="4" t="s">
        <v>2195</v>
      </c>
      <c r="C796" s="7" t="s">
        <v>740</v>
      </c>
      <c r="D796" s="7" t="s">
        <v>751</v>
      </c>
      <c r="E796" s="8">
        <v>1.59</v>
      </c>
      <c r="F796" s="37"/>
      <c r="G796" s="8"/>
    </row>
    <row r="797" spans="1:7" s="70" customFormat="1">
      <c r="A797" t="s">
        <v>3230</v>
      </c>
      <c r="B797" s="4" t="s">
        <v>2195</v>
      </c>
      <c r="C797" s="10" t="s">
        <v>760</v>
      </c>
      <c r="D797" s="7" t="s">
        <v>761</v>
      </c>
      <c r="E797" s="8">
        <v>1.38</v>
      </c>
      <c r="F797" s="37"/>
      <c r="G797" s="8"/>
    </row>
    <row r="798" spans="1:7" s="70" customFormat="1">
      <c r="A798" t="s">
        <v>3231</v>
      </c>
      <c r="B798" s="4" t="s">
        <v>2195</v>
      </c>
      <c r="C798" s="7" t="s">
        <v>1879</v>
      </c>
      <c r="D798" s="7" t="s">
        <v>1894</v>
      </c>
      <c r="E798" s="8">
        <v>1.53</v>
      </c>
      <c r="F798" s="37"/>
      <c r="G798" s="8"/>
    </row>
    <row r="799" spans="1:7" s="70" customFormat="1">
      <c r="A799" t="s">
        <v>3232</v>
      </c>
      <c r="B799" s="4" t="s">
        <v>2195</v>
      </c>
      <c r="C799" s="7" t="s">
        <v>1879</v>
      </c>
      <c r="D799" s="7" t="s">
        <v>1895</v>
      </c>
      <c r="E799" s="8">
        <v>0.64</v>
      </c>
      <c r="F799" s="37"/>
      <c r="G799" s="8"/>
    </row>
    <row r="800" spans="1:7" s="70" customFormat="1">
      <c r="A800" t="s">
        <v>3233</v>
      </c>
      <c r="B800" s="4" t="s">
        <v>2195</v>
      </c>
      <c r="C800" s="10" t="s">
        <v>781</v>
      </c>
      <c r="D800" s="7" t="s">
        <v>2423</v>
      </c>
      <c r="E800" s="8">
        <v>1.68</v>
      </c>
      <c r="F800" s="37"/>
      <c r="G800" s="8"/>
    </row>
    <row r="801" spans="1:7" s="70" customFormat="1">
      <c r="A801" t="s">
        <v>3234</v>
      </c>
      <c r="B801" s="4" t="s">
        <v>2195</v>
      </c>
      <c r="C801" s="10" t="s">
        <v>781</v>
      </c>
      <c r="D801" s="72" t="s">
        <v>751</v>
      </c>
      <c r="E801" s="73">
        <v>1.68</v>
      </c>
      <c r="F801" s="74"/>
      <c r="G801" s="73"/>
    </row>
    <row r="802" spans="1:7" s="70" customFormat="1">
      <c r="A802" t="s">
        <v>3235</v>
      </c>
      <c r="B802" s="4" t="s">
        <v>2195</v>
      </c>
      <c r="C802" s="10" t="s">
        <v>766</v>
      </c>
      <c r="D802" s="7" t="s">
        <v>874</v>
      </c>
      <c r="E802" s="8">
        <v>1.1000000000000001</v>
      </c>
      <c r="F802" s="37"/>
      <c r="G802" s="8"/>
    </row>
    <row r="803" spans="1:7" s="70" customFormat="1">
      <c r="A803" t="s">
        <v>3236</v>
      </c>
      <c r="B803" s="4" t="s">
        <v>2195</v>
      </c>
      <c r="C803" s="7" t="s">
        <v>1843</v>
      </c>
      <c r="D803" s="7" t="s">
        <v>2433</v>
      </c>
      <c r="E803" s="8">
        <v>2.68</v>
      </c>
      <c r="F803" s="37"/>
      <c r="G803" s="8"/>
    </row>
    <row r="804" spans="1:7" s="70" customFormat="1">
      <c r="A804" t="s">
        <v>3237</v>
      </c>
      <c r="B804" s="4" t="s">
        <v>2195</v>
      </c>
      <c r="C804" s="7" t="s">
        <v>1843</v>
      </c>
      <c r="D804" s="7" t="s">
        <v>2434</v>
      </c>
      <c r="E804" s="8">
        <v>0.72</v>
      </c>
      <c r="F804" s="74"/>
      <c r="G804" s="73"/>
    </row>
    <row r="805" spans="1:7" s="70" customFormat="1">
      <c r="A805" t="s">
        <v>3238</v>
      </c>
      <c r="B805" s="4" t="s">
        <v>2195</v>
      </c>
      <c r="C805" s="7" t="s">
        <v>1843</v>
      </c>
      <c r="D805" s="7" t="s">
        <v>2435</v>
      </c>
      <c r="E805" s="8">
        <v>1.2</v>
      </c>
      <c r="F805" s="74"/>
      <c r="G805" s="73"/>
    </row>
    <row r="806" spans="1:7" s="70" customFormat="1">
      <c r="A806" t="s">
        <v>3239</v>
      </c>
      <c r="B806" s="4" t="s">
        <v>2195</v>
      </c>
      <c r="C806" s="7" t="s">
        <v>1843</v>
      </c>
      <c r="D806" s="7" t="s">
        <v>2436</v>
      </c>
      <c r="E806" s="8">
        <v>1.92</v>
      </c>
      <c r="F806" s="74"/>
      <c r="G806" s="73"/>
    </row>
    <row r="807" spans="1:7" s="70" customFormat="1">
      <c r="A807" t="s">
        <v>3240</v>
      </c>
      <c r="B807" s="4" t="s">
        <v>2195</v>
      </c>
      <c r="C807" s="7" t="s">
        <v>1843</v>
      </c>
      <c r="D807" s="7" t="s">
        <v>2437</v>
      </c>
      <c r="E807" s="8">
        <v>3.01</v>
      </c>
      <c r="F807" s="74"/>
      <c r="G807" s="73"/>
    </row>
    <row r="808" spans="1:7" s="70" customFormat="1">
      <c r="A808" t="s">
        <v>3241</v>
      </c>
      <c r="B808" s="4" t="s">
        <v>2195</v>
      </c>
      <c r="C808" s="7" t="s">
        <v>769</v>
      </c>
      <c r="D808" s="7" t="s">
        <v>878</v>
      </c>
      <c r="E808" s="8">
        <v>0.95</v>
      </c>
      <c r="F808" s="37"/>
      <c r="G808" s="8"/>
    </row>
    <row r="809" spans="1:7" s="70" customFormat="1">
      <c r="A809" t="s">
        <v>3242</v>
      </c>
      <c r="B809" s="4" t="s">
        <v>2195</v>
      </c>
      <c r="C809" s="7" t="s">
        <v>769</v>
      </c>
      <c r="D809" s="7" t="s">
        <v>869</v>
      </c>
      <c r="E809" s="8">
        <v>0.57999999999999996</v>
      </c>
      <c r="F809" s="37"/>
      <c r="G809" s="8"/>
    </row>
    <row r="810" spans="1:7" s="70" customFormat="1">
      <c r="A810" t="s">
        <v>3243</v>
      </c>
      <c r="B810" s="4" t="s">
        <v>2195</v>
      </c>
      <c r="C810" s="7" t="s">
        <v>735</v>
      </c>
      <c r="D810" s="7" t="s">
        <v>759</v>
      </c>
      <c r="E810" s="8">
        <v>0.19</v>
      </c>
      <c r="F810" s="37"/>
      <c r="G810" s="8"/>
    </row>
    <row r="811" spans="1:7" s="70" customFormat="1">
      <c r="A811" t="s">
        <v>3244</v>
      </c>
      <c r="B811" s="4" t="s">
        <v>2195</v>
      </c>
      <c r="C811" s="7" t="s">
        <v>606</v>
      </c>
      <c r="D811" s="7" t="s">
        <v>1902</v>
      </c>
      <c r="E811" s="8">
        <v>0.36</v>
      </c>
      <c r="F811" s="37"/>
      <c r="G811" s="8"/>
    </row>
    <row r="812" spans="1:7" s="70" customFormat="1">
      <c r="A812" t="s">
        <v>3245</v>
      </c>
      <c r="B812" s="4" t="s">
        <v>2195</v>
      </c>
      <c r="C812" s="7" t="s">
        <v>606</v>
      </c>
      <c r="D812" s="7" t="s">
        <v>1903</v>
      </c>
      <c r="E812" s="8">
        <v>0.76</v>
      </c>
      <c r="F812" s="37"/>
      <c r="G812" s="8"/>
    </row>
    <row r="813" spans="1:7" s="70" customFormat="1">
      <c r="A813" t="s">
        <v>3246</v>
      </c>
      <c r="B813" s="4" t="s">
        <v>2195</v>
      </c>
      <c r="C813" s="7" t="s">
        <v>606</v>
      </c>
      <c r="D813" s="7" t="s">
        <v>1904</v>
      </c>
      <c r="E813" s="8">
        <v>1.08</v>
      </c>
      <c r="F813" s="37"/>
      <c r="G813" s="8"/>
    </row>
  </sheetData>
  <dataValidations count="1">
    <dataValidation type="list" allowBlank="1" showInputMessage="1" showErrorMessage="1" sqref="B4:B813">
      <formula1>INDIRECT("StandardsTable[Name]")</formula1>
    </dataValidation>
  </dataValidations>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78"/>
  <sheetViews>
    <sheetView workbookViewId="0">
      <pane xSplit="4" ySplit="4" topLeftCell="E5" activePane="bottomRight" state="frozen"/>
      <selection pane="topRight" activeCell="E1" sqref="E1"/>
      <selection pane="bottomLeft" activeCell="A5" sqref="A5"/>
      <selection pane="bottomRight" activeCell="O868" sqref="O868"/>
    </sheetView>
  </sheetViews>
  <sheetFormatPr defaultRowHeight="15"/>
  <cols>
    <col min="1" max="1" width="18.85546875" customWidth="1"/>
    <col min="2" max="2" width="17.42578125" customWidth="1"/>
    <col min="3" max="3" width="25.5703125" customWidth="1"/>
    <col min="4" max="4" width="18.7109375" customWidth="1"/>
    <col min="5" max="5" width="60.85546875" customWidth="1"/>
    <col min="6" max="6" width="42.5703125" customWidth="1"/>
    <col min="7" max="7" width="72.5703125" customWidth="1"/>
    <col min="8" max="8" width="15.5703125" customWidth="1" collapsed="1"/>
    <col min="9" max="9" width="16" customWidth="1"/>
    <col min="10" max="10" width="17.5703125" customWidth="1"/>
    <col min="11" max="11" width="22.85546875" bestFit="1" customWidth="1"/>
    <col min="12" max="12" width="23.28515625" bestFit="1" customWidth="1"/>
    <col min="13" max="13" width="25" bestFit="1" customWidth="1"/>
    <col min="14" max="14" width="64.28515625" customWidth="1"/>
    <col min="15" max="15" width="71.5703125" customWidth="1"/>
    <col min="16" max="16" width="16" bestFit="1" customWidth="1"/>
    <col min="17" max="17" width="21.28515625" bestFit="1" customWidth="1"/>
    <col min="18" max="18" width="25.42578125" bestFit="1" customWidth="1"/>
    <col min="19" max="19" width="18.7109375" bestFit="1" customWidth="1"/>
    <col min="20" max="20" width="24.7109375" bestFit="1" customWidth="1"/>
    <col min="21" max="21" width="26.5703125" bestFit="1" customWidth="1"/>
    <col min="22" max="22" width="24.5703125" bestFit="1" customWidth="1"/>
    <col min="23" max="23" width="28.140625" bestFit="1" customWidth="1"/>
    <col min="24" max="24" width="15.7109375" bestFit="1" customWidth="1"/>
    <col min="25" max="25" width="16" bestFit="1" customWidth="1"/>
    <col min="26" max="26" width="18.140625" bestFit="1" customWidth="1"/>
    <col min="27" max="27" width="14.140625" bestFit="1" customWidth="1"/>
    <col min="28" max="28" width="19.140625" bestFit="1" customWidth="1"/>
  </cols>
  <sheetData>
    <row r="1" spans="1:28">
      <c r="A1" t="s">
        <v>1909</v>
      </c>
    </row>
    <row r="2" spans="1:28">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row>
    <row r="3" spans="1:28">
      <c r="E3" s="59" t="s">
        <v>1097</v>
      </c>
      <c r="F3" s="59"/>
      <c r="G3" s="59"/>
      <c r="H3" s="60" t="s">
        <v>1098</v>
      </c>
      <c r="I3" s="60"/>
      <c r="J3" s="60"/>
      <c r="K3" s="61" t="s">
        <v>1099</v>
      </c>
      <c r="L3" s="61"/>
      <c r="M3" s="61"/>
      <c r="N3" s="62" t="s">
        <v>1100</v>
      </c>
      <c r="O3" s="62"/>
      <c r="P3" s="62"/>
      <c r="Q3" s="62"/>
      <c r="R3" s="62"/>
      <c r="S3" s="62"/>
      <c r="T3" s="62"/>
      <c r="U3" s="62"/>
      <c r="V3" s="63" t="s">
        <v>1101</v>
      </c>
      <c r="W3" s="63"/>
      <c r="X3" s="63"/>
      <c r="Y3" s="64" t="s">
        <v>1102</v>
      </c>
      <c r="Z3" s="64"/>
      <c r="AA3" s="64"/>
      <c r="AB3" s="64"/>
    </row>
    <row r="4" spans="1:28">
      <c r="A4" t="s">
        <v>1055</v>
      </c>
      <c r="B4" t="s">
        <v>1059</v>
      </c>
      <c r="C4" t="s">
        <v>1060</v>
      </c>
      <c r="D4" t="s">
        <v>1765</v>
      </c>
      <c r="E4" t="s">
        <v>1916</v>
      </c>
      <c r="F4" t="s">
        <v>1915</v>
      </c>
      <c r="G4" t="s">
        <v>1914</v>
      </c>
      <c r="H4" t="s">
        <v>1106</v>
      </c>
      <c r="I4" t="s">
        <v>1107</v>
      </c>
      <c r="J4" t="s">
        <v>1108</v>
      </c>
      <c r="K4" t="s">
        <v>1109</v>
      </c>
      <c r="L4" t="s">
        <v>1110</v>
      </c>
      <c r="M4" t="s">
        <v>1111</v>
      </c>
      <c r="N4" t="s">
        <v>1112</v>
      </c>
      <c r="O4" t="s">
        <v>1113</v>
      </c>
      <c r="P4" t="s">
        <v>1114</v>
      </c>
      <c r="Q4" t="s">
        <v>1115</v>
      </c>
      <c r="R4" t="s">
        <v>1116</v>
      </c>
      <c r="S4" t="s">
        <v>1117</v>
      </c>
      <c r="T4" t="s">
        <v>1118</v>
      </c>
      <c r="U4" t="s">
        <v>1119</v>
      </c>
      <c r="V4" t="s">
        <v>1120</v>
      </c>
      <c r="W4" t="s">
        <v>1121</v>
      </c>
      <c r="X4" t="s">
        <v>1122</v>
      </c>
      <c r="Y4" t="s">
        <v>1123</v>
      </c>
      <c r="Z4" t="s">
        <v>1124</v>
      </c>
      <c r="AA4" t="s">
        <v>1125</v>
      </c>
      <c r="AB4" t="s">
        <v>1126</v>
      </c>
    </row>
    <row r="5" spans="1:28" hidden="1">
      <c r="A5" t="s">
        <v>2146</v>
      </c>
      <c r="B5" t="s">
        <v>797</v>
      </c>
      <c r="D5" t="s">
        <v>1775</v>
      </c>
      <c r="E5" t="s">
        <v>1663</v>
      </c>
      <c r="F5" t="s">
        <v>1535</v>
      </c>
      <c r="G5" t="s">
        <v>1575</v>
      </c>
      <c r="H5" t="s">
        <v>1524</v>
      </c>
      <c r="I5" t="s">
        <v>1683</v>
      </c>
      <c r="J5" t="s">
        <v>1687</v>
      </c>
      <c r="K5" t="s">
        <v>1535</v>
      </c>
      <c r="L5" t="s">
        <v>1535</v>
      </c>
      <c r="M5" t="s">
        <v>1535</v>
      </c>
      <c r="N5" t="s">
        <v>1686</v>
      </c>
      <c r="O5" t="s">
        <v>1686</v>
      </c>
      <c r="P5" t="s">
        <v>1473</v>
      </c>
      <c r="T5" t="s">
        <v>1127</v>
      </c>
      <c r="U5" t="s">
        <v>1127</v>
      </c>
      <c r="V5" t="s">
        <v>1127</v>
      </c>
      <c r="W5" t="s">
        <v>1127</v>
      </c>
      <c r="X5" t="s">
        <v>1128</v>
      </c>
      <c r="AB5" t="s">
        <v>1454</v>
      </c>
    </row>
    <row r="6" spans="1:28" hidden="1">
      <c r="A6" t="s">
        <v>2146</v>
      </c>
      <c r="B6" t="s">
        <v>797</v>
      </c>
      <c r="D6" t="s">
        <v>1782</v>
      </c>
      <c r="E6" t="s">
        <v>1663</v>
      </c>
      <c r="F6" t="s">
        <v>1535</v>
      </c>
      <c r="G6" t="s">
        <v>1682</v>
      </c>
      <c r="H6" t="s">
        <v>1524</v>
      </c>
      <c r="I6" t="s">
        <v>1683</v>
      </c>
      <c r="J6" t="s">
        <v>1687</v>
      </c>
      <c r="K6" t="s">
        <v>1535</v>
      </c>
      <c r="L6" t="s">
        <v>1535</v>
      </c>
      <c r="M6" t="s">
        <v>1535</v>
      </c>
      <c r="N6" t="s">
        <v>1599</v>
      </c>
      <c r="O6" t="s">
        <v>1599</v>
      </c>
      <c r="P6" t="s">
        <v>1473</v>
      </c>
      <c r="T6" t="s">
        <v>1127</v>
      </c>
      <c r="U6" t="s">
        <v>1127</v>
      </c>
      <c r="V6" t="s">
        <v>1127</v>
      </c>
      <c r="W6" t="s">
        <v>1127</v>
      </c>
      <c r="X6" t="s">
        <v>1128</v>
      </c>
      <c r="AB6" t="s">
        <v>1454</v>
      </c>
    </row>
    <row r="7" spans="1:28" hidden="1">
      <c r="A7" t="s">
        <v>2146</v>
      </c>
      <c r="B7" t="s">
        <v>797</v>
      </c>
      <c r="D7" t="s">
        <v>1783</v>
      </c>
      <c r="E7" t="s">
        <v>1663</v>
      </c>
      <c r="F7" t="s">
        <v>1535</v>
      </c>
      <c r="G7" t="s">
        <v>1682</v>
      </c>
      <c r="H7" t="s">
        <v>1524</v>
      </c>
      <c r="I7" t="s">
        <v>1683</v>
      </c>
      <c r="J7" t="s">
        <v>1687</v>
      </c>
      <c r="K7" t="s">
        <v>1535</v>
      </c>
      <c r="L7" t="s">
        <v>1535</v>
      </c>
      <c r="M7" t="s">
        <v>1535</v>
      </c>
      <c r="N7" t="s">
        <v>1697</v>
      </c>
      <c r="O7" t="s">
        <v>1697</v>
      </c>
      <c r="P7" t="s">
        <v>1473</v>
      </c>
      <c r="T7" t="s">
        <v>1127</v>
      </c>
      <c r="U7" t="s">
        <v>1127</v>
      </c>
      <c r="V7" t="s">
        <v>1127</v>
      </c>
      <c r="W7" t="s">
        <v>1127</v>
      </c>
      <c r="X7" t="s">
        <v>1128</v>
      </c>
      <c r="AB7" t="s">
        <v>1454</v>
      </c>
    </row>
    <row r="8" spans="1:28" hidden="1">
      <c r="A8" t="s">
        <v>2146</v>
      </c>
      <c r="B8" t="s">
        <v>797</v>
      </c>
      <c r="D8" t="s">
        <v>1807</v>
      </c>
      <c r="E8" t="s">
        <v>1510</v>
      </c>
      <c r="F8" t="s">
        <v>1535</v>
      </c>
      <c r="G8" t="s">
        <v>1682</v>
      </c>
      <c r="H8" t="s">
        <v>1524</v>
      </c>
      <c r="I8" t="s">
        <v>1683</v>
      </c>
      <c r="J8" t="s">
        <v>1687</v>
      </c>
      <c r="K8" t="s">
        <v>1535</v>
      </c>
      <c r="L8" t="s">
        <v>1535</v>
      </c>
      <c r="M8" t="s">
        <v>1535</v>
      </c>
      <c r="N8" t="s">
        <v>1568</v>
      </c>
      <c r="O8" t="s">
        <v>1568</v>
      </c>
      <c r="P8" t="s">
        <v>1473</v>
      </c>
      <c r="T8" t="s">
        <v>1127</v>
      </c>
      <c r="U8" t="s">
        <v>1127</v>
      </c>
      <c r="V8" t="s">
        <v>1127</v>
      </c>
      <c r="W8" t="s">
        <v>1127</v>
      </c>
      <c r="X8" t="s">
        <v>1128</v>
      </c>
      <c r="AB8" t="s">
        <v>1454</v>
      </c>
    </row>
    <row r="9" spans="1:28" hidden="1">
      <c r="A9" t="s">
        <v>2146</v>
      </c>
      <c r="B9" t="s">
        <v>797</v>
      </c>
      <c r="D9" t="s">
        <v>1777</v>
      </c>
      <c r="E9" t="s">
        <v>1510</v>
      </c>
      <c r="F9" t="s">
        <v>1535</v>
      </c>
      <c r="G9" t="s">
        <v>1468</v>
      </c>
      <c r="H9" t="s">
        <v>1524</v>
      </c>
      <c r="I9" t="s">
        <v>1683</v>
      </c>
      <c r="J9" t="s">
        <v>1687</v>
      </c>
      <c r="K9" t="s">
        <v>1535</v>
      </c>
      <c r="L9" t="s">
        <v>1535</v>
      </c>
      <c r="M9" t="s">
        <v>1535</v>
      </c>
      <c r="N9" t="s">
        <v>1630</v>
      </c>
      <c r="O9" t="s">
        <v>1630</v>
      </c>
      <c r="P9" t="s">
        <v>1473</v>
      </c>
      <c r="T9" t="s">
        <v>1127</v>
      </c>
      <c r="U9" t="s">
        <v>1127</v>
      </c>
      <c r="V9" t="s">
        <v>1127</v>
      </c>
      <c r="W9" t="s">
        <v>1127</v>
      </c>
      <c r="X9" t="s">
        <v>1128</v>
      </c>
      <c r="AB9" t="s">
        <v>1454</v>
      </c>
    </row>
    <row r="10" spans="1:28" hidden="1">
      <c r="A10" t="s">
        <v>2146</v>
      </c>
      <c r="B10" t="s">
        <v>797</v>
      </c>
      <c r="D10" t="s">
        <v>1778</v>
      </c>
      <c r="E10" t="s">
        <v>1510</v>
      </c>
      <c r="F10" t="s">
        <v>1535</v>
      </c>
      <c r="G10" t="s">
        <v>1685</v>
      </c>
      <c r="H10" t="s">
        <v>1524</v>
      </c>
      <c r="I10" t="s">
        <v>1683</v>
      </c>
      <c r="J10" t="s">
        <v>1687</v>
      </c>
      <c r="K10" t="s">
        <v>1535</v>
      </c>
      <c r="L10" t="s">
        <v>1535</v>
      </c>
      <c r="M10" t="s">
        <v>1535</v>
      </c>
      <c r="N10" t="s">
        <v>1673</v>
      </c>
      <c r="O10" t="s">
        <v>1673</v>
      </c>
      <c r="P10" t="s">
        <v>1473</v>
      </c>
      <c r="T10" t="s">
        <v>1127</v>
      </c>
      <c r="U10" t="s">
        <v>1127</v>
      </c>
      <c r="V10" t="s">
        <v>1127</v>
      </c>
      <c r="W10" t="s">
        <v>1127</v>
      </c>
      <c r="X10" t="s">
        <v>1128</v>
      </c>
      <c r="AB10" t="s">
        <v>1454</v>
      </c>
    </row>
    <row r="11" spans="1:28" hidden="1">
      <c r="A11" t="s">
        <v>2146</v>
      </c>
      <c r="B11" t="s">
        <v>767</v>
      </c>
      <c r="D11" t="s">
        <v>1775</v>
      </c>
      <c r="E11" t="s">
        <v>1709</v>
      </c>
      <c r="F11" t="s">
        <v>1535</v>
      </c>
      <c r="G11" t="s">
        <v>1575</v>
      </c>
      <c r="H11" t="s">
        <v>1524</v>
      </c>
      <c r="I11" t="s">
        <v>1683</v>
      </c>
      <c r="J11" t="s">
        <v>1687</v>
      </c>
      <c r="K11" t="s">
        <v>1535</v>
      </c>
      <c r="L11" t="s">
        <v>1535</v>
      </c>
      <c r="M11" t="s">
        <v>1535</v>
      </c>
      <c r="N11" t="s">
        <v>1686</v>
      </c>
      <c r="O11" t="s">
        <v>1686</v>
      </c>
      <c r="P11" t="s">
        <v>1473</v>
      </c>
      <c r="T11" t="s">
        <v>1127</v>
      </c>
      <c r="U11" t="s">
        <v>1127</v>
      </c>
      <c r="V11" t="s">
        <v>1127</v>
      </c>
      <c r="W11" t="s">
        <v>1127</v>
      </c>
      <c r="X11" t="s">
        <v>1128</v>
      </c>
      <c r="AB11" t="s">
        <v>1454</v>
      </c>
    </row>
    <row r="12" spans="1:28" hidden="1">
      <c r="A12" t="s">
        <v>2146</v>
      </c>
      <c r="B12" t="s">
        <v>767</v>
      </c>
      <c r="D12" t="s">
        <v>1782</v>
      </c>
      <c r="E12" t="s">
        <v>1544</v>
      </c>
      <c r="F12" t="s">
        <v>1535</v>
      </c>
      <c r="G12" t="s">
        <v>1682</v>
      </c>
      <c r="H12" t="s">
        <v>1524</v>
      </c>
      <c r="I12" t="s">
        <v>1683</v>
      </c>
      <c r="J12" t="s">
        <v>1687</v>
      </c>
      <c r="K12" t="s">
        <v>1535</v>
      </c>
      <c r="L12" t="s">
        <v>1535</v>
      </c>
      <c r="M12" t="s">
        <v>1535</v>
      </c>
      <c r="N12" t="s">
        <v>1599</v>
      </c>
      <c r="O12" t="s">
        <v>1599</v>
      </c>
      <c r="P12" t="s">
        <v>1473</v>
      </c>
      <c r="T12" t="s">
        <v>1127</v>
      </c>
      <c r="U12" t="s">
        <v>1127</v>
      </c>
      <c r="V12" t="s">
        <v>1127</v>
      </c>
      <c r="W12" t="s">
        <v>1127</v>
      </c>
      <c r="X12" t="s">
        <v>1128</v>
      </c>
      <c r="AB12" t="s">
        <v>1454</v>
      </c>
    </row>
    <row r="13" spans="1:28" hidden="1">
      <c r="A13" t="s">
        <v>2146</v>
      </c>
      <c r="B13" t="s">
        <v>767</v>
      </c>
      <c r="D13" t="s">
        <v>1783</v>
      </c>
      <c r="E13" t="s">
        <v>1670</v>
      </c>
      <c r="F13" t="s">
        <v>1535</v>
      </c>
      <c r="G13" t="s">
        <v>1682</v>
      </c>
      <c r="H13" t="s">
        <v>1524</v>
      </c>
      <c r="I13" t="s">
        <v>1683</v>
      </c>
      <c r="J13" t="s">
        <v>1687</v>
      </c>
      <c r="K13" t="s">
        <v>1535</v>
      </c>
      <c r="L13" t="s">
        <v>1535</v>
      </c>
      <c r="M13" t="s">
        <v>1535</v>
      </c>
      <c r="N13" t="s">
        <v>1697</v>
      </c>
      <c r="O13" t="s">
        <v>1697</v>
      </c>
      <c r="P13" t="s">
        <v>1473</v>
      </c>
      <c r="T13" t="s">
        <v>1127</v>
      </c>
      <c r="U13" t="s">
        <v>1127</v>
      </c>
      <c r="V13" t="s">
        <v>1127</v>
      </c>
      <c r="W13" t="s">
        <v>1127</v>
      </c>
      <c r="X13" t="s">
        <v>1128</v>
      </c>
      <c r="AB13" t="s">
        <v>1454</v>
      </c>
    </row>
    <row r="14" spans="1:28" hidden="1">
      <c r="A14" t="s">
        <v>2146</v>
      </c>
      <c r="B14" t="s">
        <v>767</v>
      </c>
      <c r="D14" t="s">
        <v>1784</v>
      </c>
      <c r="E14" t="s">
        <v>1476</v>
      </c>
      <c r="F14" t="s">
        <v>1535</v>
      </c>
      <c r="G14" t="s">
        <v>1682</v>
      </c>
      <c r="H14" t="s">
        <v>1524</v>
      </c>
      <c r="I14" t="s">
        <v>1683</v>
      </c>
      <c r="J14" t="s">
        <v>1687</v>
      </c>
      <c r="K14" t="s">
        <v>1535</v>
      </c>
      <c r="L14" t="s">
        <v>1535</v>
      </c>
      <c r="M14" t="s">
        <v>1535</v>
      </c>
      <c r="N14" t="s">
        <v>1568</v>
      </c>
      <c r="O14" t="s">
        <v>1568</v>
      </c>
      <c r="P14" t="s">
        <v>1473</v>
      </c>
      <c r="T14" t="s">
        <v>1127</v>
      </c>
      <c r="U14" t="s">
        <v>1127</v>
      </c>
      <c r="V14" t="s">
        <v>1127</v>
      </c>
      <c r="W14" t="s">
        <v>1127</v>
      </c>
      <c r="X14" t="s">
        <v>1128</v>
      </c>
      <c r="AB14" t="s">
        <v>1454</v>
      </c>
    </row>
    <row r="15" spans="1:28" hidden="1">
      <c r="A15" t="s">
        <v>2146</v>
      </c>
      <c r="B15" t="s">
        <v>767</v>
      </c>
      <c r="D15" t="s">
        <v>1785</v>
      </c>
      <c r="E15" t="s">
        <v>1555</v>
      </c>
      <c r="F15" t="s">
        <v>1535</v>
      </c>
      <c r="G15" t="s">
        <v>1682</v>
      </c>
      <c r="H15" t="s">
        <v>1524</v>
      </c>
      <c r="I15" t="s">
        <v>1683</v>
      </c>
      <c r="J15" t="s">
        <v>1687</v>
      </c>
      <c r="K15" t="s">
        <v>1535</v>
      </c>
      <c r="L15" t="s">
        <v>1535</v>
      </c>
      <c r="M15" t="s">
        <v>1535</v>
      </c>
      <c r="N15" t="s">
        <v>1568</v>
      </c>
      <c r="O15" t="s">
        <v>1568</v>
      </c>
      <c r="P15" t="s">
        <v>1473</v>
      </c>
      <c r="T15" t="s">
        <v>1127</v>
      </c>
      <c r="U15" t="s">
        <v>1127</v>
      </c>
      <c r="V15" t="s">
        <v>1127</v>
      </c>
      <c r="W15" t="s">
        <v>1127</v>
      </c>
      <c r="X15" t="s">
        <v>1128</v>
      </c>
      <c r="AB15" t="s">
        <v>1454</v>
      </c>
    </row>
    <row r="16" spans="1:28" hidden="1">
      <c r="A16" t="s">
        <v>2146</v>
      </c>
      <c r="B16" t="s">
        <v>767</v>
      </c>
      <c r="D16" t="s">
        <v>1777</v>
      </c>
      <c r="E16" t="s">
        <v>1485</v>
      </c>
      <c r="F16" t="s">
        <v>1535</v>
      </c>
      <c r="G16" t="s">
        <v>1529</v>
      </c>
      <c r="H16" t="s">
        <v>1524</v>
      </c>
      <c r="I16" t="s">
        <v>1683</v>
      </c>
      <c r="J16" t="s">
        <v>1687</v>
      </c>
      <c r="K16" t="s">
        <v>1535</v>
      </c>
      <c r="L16" t="s">
        <v>1535</v>
      </c>
      <c r="M16" t="s">
        <v>1535</v>
      </c>
      <c r="N16" t="s">
        <v>1630</v>
      </c>
      <c r="O16" t="s">
        <v>1630</v>
      </c>
      <c r="P16" t="s">
        <v>1473</v>
      </c>
      <c r="T16" t="s">
        <v>1127</v>
      </c>
      <c r="U16" t="s">
        <v>1127</v>
      </c>
      <c r="V16" t="s">
        <v>1127</v>
      </c>
      <c r="W16" t="s">
        <v>1127</v>
      </c>
      <c r="X16" t="s">
        <v>1128</v>
      </c>
      <c r="AB16" t="s">
        <v>1454</v>
      </c>
    </row>
    <row r="17" spans="1:28" hidden="1">
      <c r="A17" t="s">
        <v>2146</v>
      </c>
      <c r="B17" t="s">
        <v>767</v>
      </c>
      <c r="D17" t="s">
        <v>1778</v>
      </c>
      <c r="E17" t="s">
        <v>1511</v>
      </c>
      <c r="F17" t="s">
        <v>1535</v>
      </c>
      <c r="G17" t="s">
        <v>1685</v>
      </c>
      <c r="H17" t="s">
        <v>1524</v>
      </c>
      <c r="I17" t="s">
        <v>1683</v>
      </c>
      <c r="J17" t="s">
        <v>1687</v>
      </c>
      <c r="K17" t="s">
        <v>1535</v>
      </c>
      <c r="L17" t="s">
        <v>1535</v>
      </c>
      <c r="M17" t="s">
        <v>1535</v>
      </c>
      <c r="N17" t="s">
        <v>1673</v>
      </c>
      <c r="O17" t="s">
        <v>1673</v>
      </c>
      <c r="P17" t="s">
        <v>1473</v>
      </c>
      <c r="T17" t="s">
        <v>1127</v>
      </c>
      <c r="U17" t="s">
        <v>1127</v>
      </c>
      <c r="V17" t="s">
        <v>1127</v>
      </c>
      <c r="W17" t="s">
        <v>1127</v>
      </c>
      <c r="X17" t="s">
        <v>1128</v>
      </c>
      <c r="AB17" t="s">
        <v>1454</v>
      </c>
    </row>
    <row r="18" spans="1:28" hidden="1">
      <c r="A18" t="s">
        <v>2146</v>
      </c>
      <c r="B18" t="s">
        <v>798</v>
      </c>
      <c r="D18" t="s">
        <v>1775</v>
      </c>
      <c r="E18" t="s">
        <v>1587</v>
      </c>
      <c r="F18" t="s">
        <v>1604</v>
      </c>
      <c r="G18" t="s">
        <v>1575</v>
      </c>
      <c r="H18" t="s">
        <v>1524</v>
      </c>
      <c r="I18" t="s">
        <v>1683</v>
      </c>
      <c r="J18" t="s">
        <v>1687</v>
      </c>
      <c r="K18" t="s">
        <v>1604</v>
      </c>
      <c r="L18" t="s">
        <v>1604</v>
      </c>
      <c r="M18" t="s">
        <v>1604</v>
      </c>
      <c r="N18" t="s">
        <v>1686</v>
      </c>
      <c r="O18" t="s">
        <v>1686</v>
      </c>
      <c r="P18" t="s">
        <v>1473</v>
      </c>
      <c r="T18" t="s">
        <v>1127</v>
      </c>
      <c r="U18" t="s">
        <v>1127</v>
      </c>
      <c r="V18" t="s">
        <v>1127</v>
      </c>
      <c r="W18" t="s">
        <v>1127</v>
      </c>
      <c r="X18" t="s">
        <v>1128</v>
      </c>
      <c r="AB18" t="s">
        <v>1454</v>
      </c>
    </row>
    <row r="19" spans="1:28" hidden="1">
      <c r="A19" t="s">
        <v>2146</v>
      </c>
      <c r="B19" t="s">
        <v>798</v>
      </c>
      <c r="D19" t="s">
        <v>1775</v>
      </c>
      <c r="E19" t="s">
        <v>1709</v>
      </c>
      <c r="F19" t="s">
        <v>1604</v>
      </c>
      <c r="G19" t="s">
        <v>1575</v>
      </c>
      <c r="H19" t="s">
        <v>1524</v>
      </c>
      <c r="I19" t="s">
        <v>1683</v>
      </c>
      <c r="J19" t="s">
        <v>1687</v>
      </c>
      <c r="K19" t="s">
        <v>1604</v>
      </c>
      <c r="L19" t="s">
        <v>1604</v>
      </c>
      <c r="M19" t="s">
        <v>1604</v>
      </c>
      <c r="N19" t="s">
        <v>1686</v>
      </c>
      <c r="O19" t="s">
        <v>1686</v>
      </c>
      <c r="P19" t="s">
        <v>1473</v>
      </c>
      <c r="T19" t="s">
        <v>1127</v>
      </c>
      <c r="U19" t="s">
        <v>1127</v>
      </c>
      <c r="V19" t="s">
        <v>1127</v>
      </c>
      <c r="W19" t="s">
        <v>1127</v>
      </c>
      <c r="X19" t="s">
        <v>1128</v>
      </c>
      <c r="AB19" t="s">
        <v>1454</v>
      </c>
    </row>
    <row r="20" spans="1:28" hidden="1">
      <c r="A20" t="s">
        <v>2146</v>
      </c>
      <c r="B20" t="s">
        <v>798</v>
      </c>
      <c r="D20" t="s">
        <v>1782</v>
      </c>
      <c r="E20" t="s">
        <v>1700</v>
      </c>
      <c r="F20" t="s">
        <v>1604</v>
      </c>
      <c r="G20" t="s">
        <v>1682</v>
      </c>
      <c r="H20" t="s">
        <v>1524</v>
      </c>
      <c r="I20" t="s">
        <v>1683</v>
      </c>
      <c r="J20" t="s">
        <v>1687</v>
      </c>
      <c r="K20" t="s">
        <v>1604</v>
      </c>
      <c r="L20" t="s">
        <v>1604</v>
      </c>
      <c r="M20" t="s">
        <v>1604</v>
      </c>
      <c r="N20" t="s">
        <v>1599</v>
      </c>
      <c r="O20" t="s">
        <v>1599</v>
      </c>
      <c r="P20" t="s">
        <v>1473</v>
      </c>
      <c r="T20" t="s">
        <v>1127</v>
      </c>
      <c r="U20" t="s">
        <v>1127</v>
      </c>
      <c r="V20" t="s">
        <v>1127</v>
      </c>
      <c r="W20" t="s">
        <v>1127</v>
      </c>
      <c r="X20" t="s">
        <v>1128</v>
      </c>
      <c r="AB20" t="s">
        <v>1454</v>
      </c>
    </row>
    <row r="21" spans="1:28" hidden="1">
      <c r="A21" t="s">
        <v>2146</v>
      </c>
      <c r="B21" t="s">
        <v>798</v>
      </c>
      <c r="D21" t="s">
        <v>1782</v>
      </c>
      <c r="E21" t="s">
        <v>1544</v>
      </c>
      <c r="F21" t="s">
        <v>1604</v>
      </c>
      <c r="G21" t="s">
        <v>1682</v>
      </c>
      <c r="H21" t="s">
        <v>1524</v>
      </c>
      <c r="I21" t="s">
        <v>1683</v>
      </c>
      <c r="J21" t="s">
        <v>1687</v>
      </c>
      <c r="K21" t="s">
        <v>1604</v>
      </c>
      <c r="L21" t="s">
        <v>1604</v>
      </c>
      <c r="M21" t="s">
        <v>1604</v>
      </c>
      <c r="N21" t="s">
        <v>1599</v>
      </c>
      <c r="O21" t="s">
        <v>1599</v>
      </c>
      <c r="P21" t="s">
        <v>1473</v>
      </c>
      <c r="T21" t="s">
        <v>1127</v>
      </c>
      <c r="U21" t="s">
        <v>1127</v>
      </c>
      <c r="V21" t="s">
        <v>1127</v>
      </c>
      <c r="W21" t="s">
        <v>1127</v>
      </c>
      <c r="X21" t="s">
        <v>1128</v>
      </c>
      <c r="AB21" t="s">
        <v>1454</v>
      </c>
    </row>
    <row r="22" spans="1:28" hidden="1">
      <c r="A22" t="s">
        <v>2146</v>
      </c>
      <c r="B22" t="s">
        <v>798</v>
      </c>
      <c r="D22" t="s">
        <v>1783</v>
      </c>
      <c r="E22" t="s">
        <v>1699</v>
      </c>
      <c r="F22" t="s">
        <v>1604</v>
      </c>
      <c r="G22" t="s">
        <v>1682</v>
      </c>
      <c r="H22" t="s">
        <v>1524</v>
      </c>
      <c r="I22" t="s">
        <v>1683</v>
      </c>
      <c r="J22" t="s">
        <v>1687</v>
      </c>
      <c r="K22" t="s">
        <v>1604</v>
      </c>
      <c r="L22" t="s">
        <v>1604</v>
      </c>
      <c r="M22" t="s">
        <v>1604</v>
      </c>
      <c r="N22" t="s">
        <v>1697</v>
      </c>
      <c r="O22" t="s">
        <v>1697</v>
      </c>
      <c r="P22" t="s">
        <v>1473</v>
      </c>
      <c r="T22" t="s">
        <v>1127</v>
      </c>
      <c r="U22" t="s">
        <v>1127</v>
      </c>
      <c r="V22" t="s">
        <v>1127</v>
      </c>
      <c r="W22" t="s">
        <v>1127</v>
      </c>
      <c r="X22" t="s">
        <v>1128</v>
      </c>
      <c r="AB22" t="s">
        <v>1454</v>
      </c>
    </row>
    <row r="23" spans="1:28" hidden="1">
      <c r="A23" t="s">
        <v>2146</v>
      </c>
      <c r="B23" t="s">
        <v>798</v>
      </c>
      <c r="D23" t="s">
        <v>1783</v>
      </c>
      <c r="E23" t="s">
        <v>1670</v>
      </c>
      <c r="F23" t="s">
        <v>1604</v>
      </c>
      <c r="G23" t="s">
        <v>1682</v>
      </c>
      <c r="H23" t="s">
        <v>1524</v>
      </c>
      <c r="I23" t="s">
        <v>1683</v>
      </c>
      <c r="J23" t="s">
        <v>1687</v>
      </c>
      <c r="K23" t="s">
        <v>1604</v>
      </c>
      <c r="L23" t="s">
        <v>1604</v>
      </c>
      <c r="M23" t="s">
        <v>1604</v>
      </c>
      <c r="N23" t="s">
        <v>1697</v>
      </c>
      <c r="O23" t="s">
        <v>1697</v>
      </c>
      <c r="P23" t="s">
        <v>1473</v>
      </c>
      <c r="T23" t="s">
        <v>1127</v>
      </c>
      <c r="U23" t="s">
        <v>1127</v>
      </c>
      <c r="V23" t="s">
        <v>1127</v>
      </c>
      <c r="W23" t="s">
        <v>1127</v>
      </c>
      <c r="X23" t="s">
        <v>1128</v>
      </c>
      <c r="AB23" t="s">
        <v>1454</v>
      </c>
    </row>
    <row r="24" spans="1:28" hidden="1">
      <c r="A24" t="s">
        <v>2146</v>
      </c>
      <c r="B24" t="s">
        <v>798</v>
      </c>
      <c r="D24" t="s">
        <v>1784</v>
      </c>
      <c r="E24" t="s">
        <v>1476</v>
      </c>
      <c r="F24" t="s">
        <v>1604</v>
      </c>
      <c r="G24" t="s">
        <v>1682</v>
      </c>
      <c r="H24" t="s">
        <v>1524</v>
      </c>
      <c r="I24" t="s">
        <v>1683</v>
      </c>
      <c r="J24" t="s">
        <v>1687</v>
      </c>
      <c r="K24" t="s">
        <v>1604</v>
      </c>
      <c r="L24" t="s">
        <v>1604</v>
      </c>
      <c r="M24" t="s">
        <v>1604</v>
      </c>
      <c r="N24" t="s">
        <v>1568</v>
      </c>
      <c r="O24" t="s">
        <v>1568</v>
      </c>
      <c r="P24" t="s">
        <v>1473</v>
      </c>
      <c r="T24" t="s">
        <v>1127</v>
      </c>
      <c r="U24" t="s">
        <v>1127</v>
      </c>
      <c r="V24" t="s">
        <v>1127</v>
      </c>
      <c r="W24" t="s">
        <v>1127</v>
      </c>
      <c r="X24" t="s">
        <v>1128</v>
      </c>
      <c r="AB24" t="s">
        <v>1454</v>
      </c>
    </row>
    <row r="25" spans="1:28" hidden="1">
      <c r="A25" t="s">
        <v>2146</v>
      </c>
      <c r="B25" t="s">
        <v>798</v>
      </c>
      <c r="D25" t="s">
        <v>1784</v>
      </c>
      <c r="E25" t="s">
        <v>1712</v>
      </c>
      <c r="F25" t="s">
        <v>1604</v>
      </c>
      <c r="G25" t="s">
        <v>1682</v>
      </c>
      <c r="H25" t="s">
        <v>1524</v>
      </c>
      <c r="I25" t="s">
        <v>1683</v>
      </c>
      <c r="J25" t="s">
        <v>1687</v>
      </c>
      <c r="K25" t="s">
        <v>1604</v>
      </c>
      <c r="L25" t="s">
        <v>1604</v>
      </c>
      <c r="M25" t="s">
        <v>1604</v>
      </c>
      <c r="N25" t="s">
        <v>1714</v>
      </c>
      <c r="O25" t="s">
        <v>1714</v>
      </c>
      <c r="P25" t="s">
        <v>1473</v>
      </c>
      <c r="T25" t="s">
        <v>1127</v>
      </c>
      <c r="U25" t="s">
        <v>1127</v>
      </c>
      <c r="V25" t="s">
        <v>1127</v>
      </c>
      <c r="W25" t="s">
        <v>1127</v>
      </c>
      <c r="X25" t="s">
        <v>1128</v>
      </c>
      <c r="AB25" t="s">
        <v>1454</v>
      </c>
    </row>
    <row r="26" spans="1:28" hidden="1">
      <c r="A26" t="s">
        <v>2146</v>
      </c>
      <c r="B26" t="s">
        <v>798</v>
      </c>
      <c r="D26" t="s">
        <v>1785</v>
      </c>
      <c r="E26" t="s">
        <v>1555</v>
      </c>
      <c r="F26" t="s">
        <v>1604</v>
      </c>
      <c r="G26" t="s">
        <v>1682</v>
      </c>
      <c r="H26" t="s">
        <v>1524</v>
      </c>
      <c r="I26" t="s">
        <v>1683</v>
      </c>
      <c r="J26" t="s">
        <v>1687</v>
      </c>
      <c r="K26" t="s">
        <v>1604</v>
      </c>
      <c r="L26" t="s">
        <v>1604</v>
      </c>
      <c r="M26" t="s">
        <v>1604</v>
      </c>
      <c r="N26" t="s">
        <v>1568</v>
      </c>
      <c r="O26" t="s">
        <v>1568</v>
      </c>
      <c r="P26" t="s">
        <v>1473</v>
      </c>
      <c r="T26" t="s">
        <v>1127</v>
      </c>
      <c r="U26" t="s">
        <v>1127</v>
      </c>
      <c r="V26" t="s">
        <v>1127</v>
      </c>
      <c r="W26" t="s">
        <v>1127</v>
      </c>
      <c r="X26" t="s">
        <v>1128</v>
      </c>
      <c r="AB26" t="s">
        <v>1454</v>
      </c>
    </row>
    <row r="27" spans="1:28" hidden="1">
      <c r="A27" t="s">
        <v>2146</v>
      </c>
      <c r="B27" t="s">
        <v>798</v>
      </c>
      <c r="D27" t="s">
        <v>1785</v>
      </c>
      <c r="E27" t="s">
        <v>1573</v>
      </c>
      <c r="F27" t="s">
        <v>1604</v>
      </c>
      <c r="G27" t="s">
        <v>1682</v>
      </c>
      <c r="H27" t="s">
        <v>1524</v>
      </c>
      <c r="I27" t="s">
        <v>1683</v>
      </c>
      <c r="J27" t="s">
        <v>1687</v>
      </c>
      <c r="K27" t="s">
        <v>1604</v>
      </c>
      <c r="L27" t="s">
        <v>1604</v>
      </c>
      <c r="M27" t="s">
        <v>1604</v>
      </c>
      <c r="N27" t="s">
        <v>1714</v>
      </c>
      <c r="O27" t="s">
        <v>1714</v>
      </c>
      <c r="P27" t="s">
        <v>1473</v>
      </c>
      <c r="T27" t="s">
        <v>1127</v>
      </c>
      <c r="U27" t="s">
        <v>1127</v>
      </c>
      <c r="V27" t="s">
        <v>1127</v>
      </c>
      <c r="W27" t="s">
        <v>1127</v>
      </c>
      <c r="X27" t="s">
        <v>1128</v>
      </c>
      <c r="AB27" t="s">
        <v>1454</v>
      </c>
    </row>
    <row r="28" spans="1:28" hidden="1">
      <c r="A28" t="s">
        <v>2146</v>
      </c>
      <c r="B28" t="s">
        <v>798</v>
      </c>
      <c r="D28" t="s">
        <v>1777</v>
      </c>
      <c r="E28" t="s">
        <v>1485</v>
      </c>
      <c r="F28" t="s">
        <v>1604</v>
      </c>
      <c r="G28" t="s">
        <v>1529</v>
      </c>
      <c r="H28" t="s">
        <v>1524</v>
      </c>
      <c r="I28" t="s">
        <v>1683</v>
      </c>
      <c r="J28" t="s">
        <v>1687</v>
      </c>
      <c r="K28" t="s">
        <v>1604</v>
      </c>
      <c r="L28" t="s">
        <v>1604</v>
      </c>
      <c r="M28" t="s">
        <v>1604</v>
      </c>
      <c r="N28" t="s">
        <v>1630</v>
      </c>
      <c r="O28" t="s">
        <v>1630</v>
      </c>
      <c r="P28" t="s">
        <v>1473</v>
      </c>
      <c r="T28" t="s">
        <v>1127</v>
      </c>
      <c r="U28" t="s">
        <v>1127</v>
      </c>
      <c r="V28" t="s">
        <v>1127</v>
      </c>
      <c r="W28" t="s">
        <v>1127</v>
      </c>
      <c r="X28" t="s">
        <v>1128</v>
      </c>
      <c r="AB28" t="s">
        <v>1454</v>
      </c>
    </row>
    <row r="29" spans="1:28" hidden="1">
      <c r="A29" t="s">
        <v>2146</v>
      </c>
      <c r="B29" t="s">
        <v>798</v>
      </c>
      <c r="D29" t="s">
        <v>1777</v>
      </c>
      <c r="E29" t="s">
        <v>1534</v>
      </c>
      <c r="F29" t="s">
        <v>1604</v>
      </c>
      <c r="G29" t="s">
        <v>1529</v>
      </c>
      <c r="H29" t="s">
        <v>1524</v>
      </c>
      <c r="I29" t="s">
        <v>1683</v>
      </c>
      <c r="J29" t="s">
        <v>1687</v>
      </c>
      <c r="K29" t="s">
        <v>1604</v>
      </c>
      <c r="L29" t="s">
        <v>1604</v>
      </c>
      <c r="M29" t="s">
        <v>1604</v>
      </c>
      <c r="N29" t="s">
        <v>1630</v>
      </c>
      <c r="O29" t="s">
        <v>1630</v>
      </c>
      <c r="P29" t="s">
        <v>1473</v>
      </c>
      <c r="T29" t="s">
        <v>1127</v>
      </c>
      <c r="U29" t="s">
        <v>1127</v>
      </c>
      <c r="V29" t="s">
        <v>1127</v>
      </c>
      <c r="W29" t="s">
        <v>1127</v>
      </c>
      <c r="X29" t="s">
        <v>1128</v>
      </c>
      <c r="AB29" t="s">
        <v>1454</v>
      </c>
    </row>
    <row r="30" spans="1:28" hidden="1">
      <c r="A30" t="s">
        <v>2146</v>
      </c>
      <c r="B30" t="s">
        <v>798</v>
      </c>
      <c r="D30" t="s">
        <v>1801</v>
      </c>
      <c r="E30" t="s">
        <v>1588</v>
      </c>
      <c r="F30" t="s">
        <v>1604</v>
      </c>
      <c r="G30" t="s">
        <v>1685</v>
      </c>
      <c r="H30" t="s">
        <v>1524</v>
      </c>
      <c r="I30" t="s">
        <v>1683</v>
      </c>
      <c r="J30" t="s">
        <v>1687</v>
      </c>
      <c r="K30" t="s">
        <v>1604</v>
      </c>
      <c r="L30" t="s">
        <v>1604</v>
      </c>
      <c r="M30" t="s">
        <v>1604</v>
      </c>
      <c r="N30" t="s">
        <v>1673</v>
      </c>
      <c r="O30" t="s">
        <v>1673</v>
      </c>
      <c r="P30" t="s">
        <v>1473</v>
      </c>
      <c r="T30" t="s">
        <v>1127</v>
      </c>
      <c r="U30" t="s">
        <v>1127</v>
      </c>
      <c r="V30" t="s">
        <v>1127</v>
      </c>
      <c r="W30" t="s">
        <v>1127</v>
      </c>
      <c r="X30" t="s">
        <v>1128</v>
      </c>
      <c r="AB30" t="s">
        <v>1454</v>
      </c>
    </row>
    <row r="31" spans="1:28" hidden="1">
      <c r="A31" t="s">
        <v>2146</v>
      </c>
      <c r="B31" t="s">
        <v>798</v>
      </c>
      <c r="D31" t="s">
        <v>1778</v>
      </c>
      <c r="E31" t="s">
        <v>1511</v>
      </c>
      <c r="F31" t="s">
        <v>1604</v>
      </c>
      <c r="G31" t="s">
        <v>1685</v>
      </c>
      <c r="H31" t="s">
        <v>1524</v>
      </c>
      <c r="I31" t="s">
        <v>1683</v>
      </c>
      <c r="J31" t="s">
        <v>1687</v>
      </c>
      <c r="K31" t="s">
        <v>1604</v>
      </c>
      <c r="L31" t="s">
        <v>1604</v>
      </c>
      <c r="M31" t="s">
        <v>1604</v>
      </c>
      <c r="N31" t="s">
        <v>1673</v>
      </c>
      <c r="O31" t="s">
        <v>1673</v>
      </c>
      <c r="P31" t="s">
        <v>1473</v>
      </c>
      <c r="T31" t="s">
        <v>1127</v>
      </c>
      <c r="U31" t="s">
        <v>1127</v>
      </c>
      <c r="V31" t="s">
        <v>1127</v>
      </c>
      <c r="W31" t="s">
        <v>1127</v>
      </c>
      <c r="X31" t="s">
        <v>1128</v>
      </c>
      <c r="AB31" t="s">
        <v>1454</v>
      </c>
    </row>
    <row r="32" spans="1:28" hidden="1">
      <c r="A32" t="s">
        <v>2146</v>
      </c>
      <c r="B32" t="s">
        <v>798</v>
      </c>
      <c r="D32" t="s">
        <v>1779</v>
      </c>
      <c r="E32" t="s">
        <v>1467</v>
      </c>
      <c r="F32" t="s">
        <v>1604</v>
      </c>
      <c r="G32" t="s">
        <v>1685</v>
      </c>
      <c r="H32" t="s">
        <v>1524</v>
      </c>
      <c r="I32" t="s">
        <v>1683</v>
      </c>
      <c r="J32" t="s">
        <v>1687</v>
      </c>
      <c r="K32" t="s">
        <v>1604</v>
      </c>
      <c r="L32" t="s">
        <v>1604</v>
      </c>
      <c r="M32" t="s">
        <v>1604</v>
      </c>
      <c r="N32" t="s">
        <v>1673</v>
      </c>
      <c r="O32" t="s">
        <v>1673</v>
      </c>
      <c r="P32" t="s">
        <v>1473</v>
      </c>
      <c r="T32" t="s">
        <v>1127</v>
      </c>
      <c r="U32" t="s">
        <v>1127</v>
      </c>
      <c r="V32" t="s">
        <v>1127</v>
      </c>
      <c r="W32" t="s">
        <v>1127</v>
      </c>
      <c r="X32" t="s">
        <v>1128</v>
      </c>
      <c r="AB32" t="s">
        <v>1454</v>
      </c>
    </row>
    <row r="33" spans="1:28" hidden="1">
      <c r="A33" t="s">
        <v>2146</v>
      </c>
      <c r="B33" t="s">
        <v>1926</v>
      </c>
      <c r="D33" t="s">
        <v>1775</v>
      </c>
      <c r="E33" t="s">
        <v>1663</v>
      </c>
      <c r="F33" t="s">
        <v>1604</v>
      </c>
      <c r="G33" t="s">
        <v>1575</v>
      </c>
      <c r="H33" t="s">
        <v>1524</v>
      </c>
      <c r="I33" t="s">
        <v>1683</v>
      </c>
      <c r="J33" t="s">
        <v>1687</v>
      </c>
      <c r="K33" t="s">
        <v>1604</v>
      </c>
      <c r="L33" t="s">
        <v>1604</v>
      </c>
      <c r="M33" t="s">
        <v>1604</v>
      </c>
      <c r="N33" t="s">
        <v>1686</v>
      </c>
      <c r="O33" t="s">
        <v>1686</v>
      </c>
      <c r="P33" t="s">
        <v>1473</v>
      </c>
      <c r="T33" t="s">
        <v>1127</v>
      </c>
      <c r="U33" t="s">
        <v>1127</v>
      </c>
      <c r="V33" t="s">
        <v>1127</v>
      </c>
      <c r="W33" t="s">
        <v>1127</v>
      </c>
      <c r="X33" t="s">
        <v>1128</v>
      </c>
      <c r="AB33" t="s">
        <v>1454</v>
      </c>
    </row>
    <row r="34" spans="1:28" hidden="1">
      <c r="A34" t="s">
        <v>2146</v>
      </c>
      <c r="B34" t="s">
        <v>1926</v>
      </c>
      <c r="D34" t="s">
        <v>1782</v>
      </c>
      <c r="E34" t="s">
        <v>1663</v>
      </c>
      <c r="F34" t="s">
        <v>1604</v>
      </c>
      <c r="G34" t="s">
        <v>1682</v>
      </c>
      <c r="H34" t="s">
        <v>1524</v>
      </c>
      <c r="I34" t="s">
        <v>1683</v>
      </c>
      <c r="J34" t="s">
        <v>1687</v>
      </c>
      <c r="K34" t="s">
        <v>1604</v>
      </c>
      <c r="L34" t="s">
        <v>1604</v>
      </c>
      <c r="M34" t="s">
        <v>1604</v>
      </c>
      <c r="N34" t="s">
        <v>1599</v>
      </c>
      <c r="O34" t="s">
        <v>1599</v>
      </c>
      <c r="P34" t="s">
        <v>1473</v>
      </c>
      <c r="T34" t="s">
        <v>1127</v>
      </c>
      <c r="U34" t="s">
        <v>1127</v>
      </c>
      <c r="V34" t="s">
        <v>1127</v>
      </c>
      <c r="W34" t="s">
        <v>1127</v>
      </c>
      <c r="X34" t="s">
        <v>1128</v>
      </c>
      <c r="AB34" t="s">
        <v>1454</v>
      </c>
    </row>
    <row r="35" spans="1:28" hidden="1">
      <c r="A35" t="s">
        <v>2146</v>
      </c>
      <c r="B35" t="s">
        <v>1926</v>
      </c>
      <c r="D35" t="s">
        <v>1783</v>
      </c>
      <c r="E35" t="s">
        <v>1663</v>
      </c>
      <c r="F35" t="s">
        <v>1604</v>
      </c>
      <c r="G35" t="s">
        <v>1682</v>
      </c>
      <c r="H35" t="s">
        <v>1524</v>
      </c>
      <c r="I35" t="s">
        <v>1683</v>
      </c>
      <c r="J35" t="s">
        <v>1687</v>
      </c>
      <c r="K35" t="s">
        <v>1604</v>
      </c>
      <c r="L35" t="s">
        <v>1604</v>
      </c>
      <c r="M35" t="s">
        <v>1604</v>
      </c>
      <c r="N35" t="s">
        <v>1697</v>
      </c>
      <c r="O35" t="s">
        <v>1697</v>
      </c>
      <c r="P35" t="s">
        <v>1473</v>
      </c>
      <c r="T35" t="s">
        <v>1127</v>
      </c>
      <c r="U35" t="s">
        <v>1127</v>
      </c>
      <c r="V35" t="s">
        <v>1127</v>
      </c>
      <c r="W35" t="s">
        <v>1127</v>
      </c>
      <c r="X35" t="s">
        <v>1128</v>
      </c>
      <c r="AB35" t="s">
        <v>1454</v>
      </c>
    </row>
    <row r="36" spans="1:28" hidden="1">
      <c r="A36" t="s">
        <v>2146</v>
      </c>
      <c r="B36" t="s">
        <v>1926</v>
      </c>
      <c r="D36" t="s">
        <v>1807</v>
      </c>
      <c r="E36" t="s">
        <v>1510</v>
      </c>
      <c r="F36" t="s">
        <v>1604</v>
      </c>
      <c r="G36" t="s">
        <v>1682</v>
      </c>
      <c r="H36" t="s">
        <v>1524</v>
      </c>
      <c r="I36" t="s">
        <v>1683</v>
      </c>
      <c r="J36" t="s">
        <v>1687</v>
      </c>
      <c r="K36" t="s">
        <v>1604</v>
      </c>
      <c r="L36" t="s">
        <v>1604</v>
      </c>
      <c r="M36" t="s">
        <v>1604</v>
      </c>
      <c r="N36" t="s">
        <v>1714</v>
      </c>
      <c r="O36" t="s">
        <v>1714</v>
      </c>
      <c r="P36" t="s">
        <v>1473</v>
      </c>
      <c r="T36" t="s">
        <v>1127</v>
      </c>
      <c r="U36" t="s">
        <v>1127</v>
      </c>
      <c r="V36" t="s">
        <v>1127</v>
      </c>
      <c r="W36" t="s">
        <v>1127</v>
      </c>
      <c r="X36" t="s">
        <v>1128</v>
      </c>
      <c r="AB36" t="s">
        <v>1454</v>
      </c>
    </row>
    <row r="37" spans="1:28" hidden="1">
      <c r="A37" t="s">
        <v>2146</v>
      </c>
      <c r="B37" t="s">
        <v>1926</v>
      </c>
      <c r="D37" t="s">
        <v>1777</v>
      </c>
      <c r="E37" t="s">
        <v>1510</v>
      </c>
      <c r="F37" t="s">
        <v>1604</v>
      </c>
      <c r="G37" t="s">
        <v>1468</v>
      </c>
      <c r="H37" t="s">
        <v>1524</v>
      </c>
      <c r="I37" t="s">
        <v>1683</v>
      </c>
      <c r="J37" t="s">
        <v>1687</v>
      </c>
      <c r="K37" t="s">
        <v>1604</v>
      </c>
      <c r="L37" t="s">
        <v>1604</v>
      </c>
      <c r="M37" t="s">
        <v>1604</v>
      </c>
      <c r="N37" t="s">
        <v>1630</v>
      </c>
      <c r="O37" t="s">
        <v>1630</v>
      </c>
      <c r="P37" t="s">
        <v>1473</v>
      </c>
      <c r="T37" t="s">
        <v>1127</v>
      </c>
      <c r="U37" t="s">
        <v>1127</v>
      </c>
      <c r="V37" t="s">
        <v>1127</v>
      </c>
      <c r="W37" t="s">
        <v>1127</v>
      </c>
      <c r="X37" t="s">
        <v>1128</v>
      </c>
      <c r="AB37" t="s">
        <v>1454</v>
      </c>
    </row>
    <row r="38" spans="1:28" hidden="1">
      <c r="A38" t="s">
        <v>2146</v>
      </c>
      <c r="B38" t="s">
        <v>1926</v>
      </c>
      <c r="D38" t="s">
        <v>1778</v>
      </c>
      <c r="E38" t="s">
        <v>1510</v>
      </c>
      <c r="F38" t="s">
        <v>1604</v>
      </c>
      <c r="G38" t="s">
        <v>1685</v>
      </c>
      <c r="H38" t="s">
        <v>1524</v>
      </c>
      <c r="I38" t="s">
        <v>1683</v>
      </c>
      <c r="J38" t="s">
        <v>1687</v>
      </c>
      <c r="K38" t="s">
        <v>1604</v>
      </c>
      <c r="L38" t="s">
        <v>1604</v>
      </c>
      <c r="M38" t="s">
        <v>1604</v>
      </c>
      <c r="N38" t="s">
        <v>1673</v>
      </c>
      <c r="O38" t="s">
        <v>1673</v>
      </c>
      <c r="P38" t="s">
        <v>1473</v>
      </c>
      <c r="T38" t="s">
        <v>1127</v>
      </c>
      <c r="U38" t="s">
        <v>1127</v>
      </c>
      <c r="V38" t="s">
        <v>1127</v>
      </c>
      <c r="W38" t="s">
        <v>1127</v>
      </c>
      <c r="X38" t="s">
        <v>1128</v>
      </c>
      <c r="AB38" t="s">
        <v>1454</v>
      </c>
    </row>
    <row r="39" spans="1:28" hidden="1">
      <c r="A39" t="s">
        <v>2146</v>
      </c>
      <c r="B39" t="s">
        <v>750</v>
      </c>
      <c r="D39" t="s">
        <v>1775</v>
      </c>
      <c r="E39" t="s">
        <v>1709</v>
      </c>
      <c r="F39" t="s">
        <v>1604</v>
      </c>
      <c r="G39" t="s">
        <v>1575</v>
      </c>
      <c r="H39" t="s">
        <v>1524</v>
      </c>
      <c r="I39" t="s">
        <v>1683</v>
      </c>
      <c r="J39" t="s">
        <v>1687</v>
      </c>
      <c r="K39" t="s">
        <v>1604</v>
      </c>
      <c r="L39" t="s">
        <v>1604</v>
      </c>
      <c r="M39" t="s">
        <v>1604</v>
      </c>
      <c r="N39" t="s">
        <v>1686</v>
      </c>
      <c r="O39" t="s">
        <v>1686</v>
      </c>
      <c r="P39" t="s">
        <v>1473</v>
      </c>
      <c r="T39" t="s">
        <v>1127</v>
      </c>
      <c r="U39" t="s">
        <v>1127</v>
      </c>
      <c r="V39" t="s">
        <v>1127</v>
      </c>
      <c r="W39" t="s">
        <v>1127</v>
      </c>
      <c r="X39" t="s">
        <v>1128</v>
      </c>
      <c r="AB39" t="s">
        <v>1454</v>
      </c>
    </row>
    <row r="40" spans="1:28" hidden="1">
      <c r="A40" t="s">
        <v>2146</v>
      </c>
      <c r="B40" t="s">
        <v>750</v>
      </c>
      <c r="D40" t="s">
        <v>1782</v>
      </c>
      <c r="E40" t="s">
        <v>1544</v>
      </c>
      <c r="F40" t="s">
        <v>1604</v>
      </c>
      <c r="G40" t="s">
        <v>1682</v>
      </c>
      <c r="H40" t="s">
        <v>1524</v>
      </c>
      <c r="I40" t="s">
        <v>1683</v>
      </c>
      <c r="J40" t="s">
        <v>1687</v>
      </c>
      <c r="K40" t="s">
        <v>1604</v>
      </c>
      <c r="L40" t="s">
        <v>1604</v>
      </c>
      <c r="M40" t="s">
        <v>1604</v>
      </c>
      <c r="N40" t="s">
        <v>1599</v>
      </c>
      <c r="O40" t="s">
        <v>1599</v>
      </c>
      <c r="P40" t="s">
        <v>1473</v>
      </c>
      <c r="T40" t="s">
        <v>1127</v>
      </c>
      <c r="U40" t="s">
        <v>1127</v>
      </c>
      <c r="V40" t="s">
        <v>1127</v>
      </c>
      <c r="W40" t="s">
        <v>1127</v>
      </c>
      <c r="X40" t="s">
        <v>1128</v>
      </c>
      <c r="AB40" t="s">
        <v>1454</v>
      </c>
    </row>
    <row r="41" spans="1:28" hidden="1">
      <c r="A41" t="s">
        <v>2146</v>
      </c>
      <c r="B41" t="s">
        <v>750</v>
      </c>
      <c r="D41" t="s">
        <v>1783</v>
      </c>
      <c r="E41" t="s">
        <v>1670</v>
      </c>
      <c r="F41" t="s">
        <v>1604</v>
      </c>
      <c r="G41" t="s">
        <v>1682</v>
      </c>
      <c r="H41" t="s">
        <v>1524</v>
      </c>
      <c r="I41" t="s">
        <v>1683</v>
      </c>
      <c r="J41" t="s">
        <v>1687</v>
      </c>
      <c r="K41" t="s">
        <v>1604</v>
      </c>
      <c r="L41" t="s">
        <v>1604</v>
      </c>
      <c r="M41" t="s">
        <v>1604</v>
      </c>
      <c r="N41" t="s">
        <v>1697</v>
      </c>
      <c r="O41" t="s">
        <v>1697</v>
      </c>
      <c r="P41" t="s">
        <v>1473</v>
      </c>
      <c r="T41" t="s">
        <v>1127</v>
      </c>
      <c r="U41" t="s">
        <v>1127</v>
      </c>
      <c r="V41" t="s">
        <v>1127</v>
      </c>
      <c r="W41" t="s">
        <v>1127</v>
      </c>
      <c r="X41" t="s">
        <v>1128</v>
      </c>
      <c r="AB41" t="s">
        <v>1454</v>
      </c>
    </row>
    <row r="42" spans="1:28" hidden="1">
      <c r="A42" t="s">
        <v>2146</v>
      </c>
      <c r="B42" t="s">
        <v>750</v>
      </c>
      <c r="D42" t="s">
        <v>1784</v>
      </c>
      <c r="E42" t="s">
        <v>1476</v>
      </c>
      <c r="F42" t="s">
        <v>1604</v>
      </c>
      <c r="G42" t="s">
        <v>1682</v>
      </c>
      <c r="H42" t="s">
        <v>1524</v>
      </c>
      <c r="I42" t="s">
        <v>1683</v>
      </c>
      <c r="J42" t="s">
        <v>1687</v>
      </c>
      <c r="K42" t="s">
        <v>1604</v>
      </c>
      <c r="L42" t="s">
        <v>1604</v>
      </c>
      <c r="M42" t="s">
        <v>1604</v>
      </c>
      <c r="N42" t="s">
        <v>1568</v>
      </c>
      <c r="O42" t="s">
        <v>1568</v>
      </c>
      <c r="P42" t="s">
        <v>1473</v>
      </c>
      <c r="T42" t="s">
        <v>1127</v>
      </c>
      <c r="U42" t="s">
        <v>1127</v>
      </c>
      <c r="V42" t="s">
        <v>1127</v>
      </c>
      <c r="W42" t="s">
        <v>1127</v>
      </c>
      <c r="X42" t="s">
        <v>1128</v>
      </c>
      <c r="AB42" t="s">
        <v>1454</v>
      </c>
    </row>
    <row r="43" spans="1:28" hidden="1">
      <c r="A43" t="s">
        <v>2146</v>
      </c>
      <c r="B43" t="s">
        <v>750</v>
      </c>
      <c r="D43" t="s">
        <v>1785</v>
      </c>
      <c r="E43" t="s">
        <v>1555</v>
      </c>
      <c r="F43" t="s">
        <v>1604</v>
      </c>
      <c r="G43" t="s">
        <v>1682</v>
      </c>
      <c r="H43" t="s">
        <v>1524</v>
      </c>
      <c r="I43" t="s">
        <v>1683</v>
      </c>
      <c r="J43" t="s">
        <v>1687</v>
      </c>
      <c r="K43" t="s">
        <v>1604</v>
      </c>
      <c r="L43" t="s">
        <v>1604</v>
      </c>
      <c r="M43" t="s">
        <v>1604</v>
      </c>
      <c r="N43" t="s">
        <v>1568</v>
      </c>
      <c r="O43" t="s">
        <v>1568</v>
      </c>
      <c r="P43" t="s">
        <v>1473</v>
      </c>
      <c r="T43" t="s">
        <v>1127</v>
      </c>
      <c r="U43" t="s">
        <v>1127</v>
      </c>
      <c r="V43" t="s">
        <v>1127</v>
      </c>
      <c r="W43" t="s">
        <v>1127</v>
      </c>
      <c r="X43" t="s">
        <v>1128</v>
      </c>
      <c r="AB43" t="s">
        <v>1454</v>
      </c>
    </row>
    <row r="44" spans="1:28" hidden="1">
      <c r="A44" t="s">
        <v>2146</v>
      </c>
      <c r="B44" t="s">
        <v>750</v>
      </c>
      <c r="D44" t="s">
        <v>1777</v>
      </c>
      <c r="E44" t="s">
        <v>1485</v>
      </c>
      <c r="F44" t="s">
        <v>1604</v>
      </c>
      <c r="G44" t="s">
        <v>1529</v>
      </c>
      <c r="H44" t="s">
        <v>1524</v>
      </c>
      <c r="I44" t="s">
        <v>1683</v>
      </c>
      <c r="J44" t="s">
        <v>1687</v>
      </c>
      <c r="K44" t="s">
        <v>1604</v>
      </c>
      <c r="L44" t="s">
        <v>1604</v>
      </c>
      <c r="M44" t="s">
        <v>1604</v>
      </c>
      <c r="N44" t="s">
        <v>1630</v>
      </c>
      <c r="O44" t="s">
        <v>1630</v>
      </c>
      <c r="P44" t="s">
        <v>1473</v>
      </c>
      <c r="T44" t="s">
        <v>1127</v>
      </c>
      <c r="U44" t="s">
        <v>1127</v>
      </c>
      <c r="V44" t="s">
        <v>1127</v>
      </c>
      <c r="W44" t="s">
        <v>1127</v>
      </c>
      <c r="X44" t="s">
        <v>1128</v>
      </c>
      <c r="AB44" t="s">
        <v>1454</v>
      </c>
    </row>
    <row r="45" spans="1:28" hidden="1">
      <c r="A45" t="s">
        <v>2146</v>
      </c>
      <c r="B45" t="s">
        <v>750</v>
      </c>
      <c r="D45" t="s">
        <v>1778</v>
      </c>
      <c r="E45" t="s">
        <v>1511</v>
      </c>
      <c r="F45" t="s">
        <v>1604</v>
      </c>
      <c r="G45" t="s">
        <v>1685</v>
      </c>
      <c r="H45" t="s">
        <v>1524</v>
      </c>
      <c r="I45" t="s">
        <v>1683</v>
      </c>
      <c r="J45" t="s">
        <v>1687</v>
      </c>
      <c r="K45" t="s">
        <v>1604</v>
      </c>
      <c r="L45" t="s">
        <v>1604</v>
      </c>
      <c r="M45" t="s">
        <v>1604</v>
      </c>
      <c r="N45" t="s">
        <v>1673</v>
      </c>
      <c r="O45" t="s">
        <v>1673</v>
      </c>
      <c r="P45" t="s">
        <v>1473</v>
      </c>
      <c r="T45" t="s">
        <v>1127</v>
      </c>
      <c r="U45" t="s">
        <v>1127</v>
      </c>
      <c r="V45" t="s">
        <v>1127</v>
      </c>
      <c r="W45" t="s">
        <v>1127</v>
      </c>
      <c r="X45" t="s">
        <v>1128</v>
      </c>
      <c r="AB45" t="s">
        <v>1454</v>
      </c>
    </row>
    <row r="46" spans="1:28" hidden="1">
      <c r="A46" t="s">
        <v>2146</v>
      </c>
      <c r="B46" t="s">
        <v>793</v>
      </c>
      <c r="D46" t="s">
        <v>1775</v>
      </c>
      <c r="E46" t="s">
        <v>1663</v>
      </c>
      <c r="F46" t="s">
        <v>1619</v>
      </c>
      <c r="G46" t="s">
        <v>1575</v>
      </c>
      <c r="H46" t="s">
        <v>1524</v>
      </c>
      <c r="I46" t="s">
        <v>1683</v>
      </c>
      <c r="J46" t="s">
        <v>1687</v>
      </c>
      <c r="K46" t="s">
        <v>1619</v>
      </c>
      <c r="L46" t="s">
        <v>1619</v>
      </c>
      <c r="M46" t="s">
        <v>1619</v>
      </c>
      <c r="N46" t="s">
        <v>1686</v>
      </c>
      <c r="O46" t="s">
        <v>1686</v>
      </c>
      <c r="P46" t="s">
        <v>1473</v>
      </c>
      <c r="T46" t="s">
        <v>1127</v>
      </c>
      <c r="U46" t="s">
        <v>1127</v>
      </c>
      <c r="V46" t="s">
        <v>1127</v>
      </c>
      <c r="W46" t="s">
        <v>1127</v>
      </c>
      <c r="X46" t="s">
        <v>1128</v>
      </c>
      <c r="AB46" t="s">
        <v>1454</v>
      </c>
    </row>
    <row r="47" spans="1:28" hidden="1">
      <c r="A47" t="s">
        <v>2146</v>
      </c>
      <c r="B47" t="s">
        <v>793</v>
      </c>
      <c r="D47" t="s">
        <v>1782</v>
      </c>
      <c r="E47" t="s">
        <v>1663</v>
      </c>
      <c r="F47" t="s">
        <v>1619</v>
      </c>
      <c r="G47" t="s">
        <v>1682</v>
      </c>
      <c r="H47" t="s">
        <v>1524</v>
      </c>
      <c r="I47" t="s">
        <v>1683</v>
      </c>
      <c r="J47" t="s">
        <v>1687</v>
      </c>
      <c r="K47" t="s">
        <v>1619</v>
      </c>
      <c r="L47" t="s">
        <v>1619</v>
      </c>
      <c r="M47" t="s">
        <v>1619</v>
      </c>
      <c r="N47" t="s">
        <v>1599</v>
      </c>
      <c r="O47" t="s">
        <v>1599</v>
      </c>
      <c r="P47" t="s">
        <v>1473</v>
      </c>
      <c r="T47" t="s">
        <v>1127</v>
      </c>
      <c r="U47" t="s">
        <v>1127</v>
      </c>
      <c r="V47" t="s">
        <v>1127</v>
      </c>
      <c r="W47" t="s">
        <v>1127</v>
      </c>
      <c r="X47" t="s">
        <v>1128</v>
      </c>
      <c r="AB47" t="s">
        <v>1454</v>
      </c>
    </row>
    <row r="48" spans="1:28" hidden="1">
      <c r="A48" t="s">
        <v>2146</v>
      </c>
      <c r="B48" t="s">
        <v>793</v>
      </c>
      <c r="D48" t="s">
        <v>1783</v>
      </c>
      <c r="E48" t="s">
        <v>1663</v>
      </c>
      <c r="F48" t="s">
        <v>1619</v>
      </c>
      <c r="G48" t="s">
        <v>1682</v>
      </c>
      <c r="H48" t="s">
        <v>1524</v>
      </c>
      <c r="I48" t="s">
        <v>1683</v>
      </c>
      <c r="J48" t="s">
        <v>1687</v>
      </c>
      <c r="K48" t="s">
        <v>1619</v>
      </c>
      <c r="L48" t="s">
        <v>1619</v>
      </c>
      <c r="M48" t="s">
        <v>1619</v>
      </c>
      <c r="N48" t="s">
        <v>1697</v>
      </c>
      <c r="O48" t="s">
        <v>1697</v>
      </c>
      <c r="P48" t="s">
        <v>1473</v>
      </c>
      <c r="T48" t="s">
        <v>1127</v>
      </c>
      <c r="U48" t="s">
        <v>1127</v>
      </c>
      <c r="V48" t="s">
        <v>1127</v>
      </c>
      <c r="W48" t="s">
        <v>1127</v>
      </c>
      <c r="X48" t="s">
        <v>1128</v>
      </c>
      <c r="AB48" t="s">
        <v>1454</v>
      </c>
    </row>
    <row r="49" spans="1:28" hidden="1">
      <c r="A49" t="s">
        <v>2146</v>
      </c>
      <c r="B49" t="s">
        <v>793</v>
      </c>
      <c r="D49" t="s">
        <v>1807</v>
      </c>
      <c r="E49" t="s">
        <v>1510</v>
      </c>
      <c r="F49" t="s">
        <v>1619</v>
      </c>
      <c r="G49" t="s">
        <v>1682</v>
      </c>
      <c r="H49" t="s">
        <v>1524</v>
      </c>
      <c r="I49" t="s">
        <v>1683</v>
      </c>
      <c r="J49" t="s">
        <v>1687</v>
      </c>
      <c r="K49" t="s">
        <v>1619</v>
      </c>
      <c r="L49" t="s">
        <v>1619</v>
      </c>
      <c r="M49" t="s">
        <v>1619</v>
      </c>
      <c r="N49" t="s">
        <v>1568</v>
      </c>
      <c r="O49" t="s">
        <v>1568</v>
      </c>
      <c r="P49" t="s">
        <v>1473</v>
      </c>
      <c r="T49" t="s">
        <v>1127</v>
      </c>
      <c r="U49" t="s">
        <v>1127</v>
      </c>
      <c r="V49" t="s">
        <v>1127</v>
      </c>
      <c r="W49" t="s">
        <v>1127</v>
      </c>
      <c r="X49" t="s">
        <v>1128</v>
      </c>
      <c r="AB49" t="s">
        <v>1454</v>
      </c>
    </row>
    <row r="50" spans="1:28" hidden="1">
      <c r="A50" t="s">
        <v>2146</v>
      </c>
      <c r="B50" t="s">
        <v>793</v>
      </c>
      <c r="D50" t="s">
        <v>1777</v>
      </c>
      <c r="E50" t="s">
        <v>1510</v>
      </c>
      <c r="F50" t="s">
        <v>1619</v>
      </c>
      <c r="G50" t="s">
        <v>1468</v>
      </c>
      <c r="H50" t="s">
        <v>1524</v>
      </c>
      <c r="I50" t="s">
        <v>1683</v>
      </c>
      <c r="J50" t="s">
        <v>1687</v>
      </c>
      <c r="K50" t="s">
        <v>1619</v>
      </c>
      <c r="L50" t="s">
        <v>1619</v>
      </c>
      <c r="M50" t="s">
        <v>1619</v>
      </c>
      <c r="N50" t="s">
        <v>1630</v>
      </c>
      <c r="O50" t="s">
        <v>1630</v>
      </c>
      <c r="P50" t="s">
        <v>1473</v>
      </c>
      <c r="T50" t="s">
        <v>1127</v>
      </c>
      <c r="U50" t="s">
        <v>1127</v>
      </c>
      <c r="V50" t="s">
        <v>1127</v>
      </c>
      <c r="W50" t="s">
        <v>1127</v>
      </c>
      <c r="X50" t="s">
        <v>1128</v>
      </c>
      <c r="AB50" t="s">
        <v>1454</v>
      </c>
    </row>
    <row r="51" spans="1:28" hidden="1">
      <c r="A51" t="s">
        <v>2146</v>
      </c>
      <c r="B51" t="s">
        <v>793</v>
      </c>
      <c r="D51" t="s">
        <v>1778</v>
      </c>
      <c r="E51" t="s">
        <v>1510</v>
      </c>
      <c r="F51" t="s">
        <v>1619</v>
      </c>
      <c r="G51" t="s">
        <v>1685</v>
      </c>
      <c r="H51" t="s">
        <v>1524</v>
      </c>
      <c r="I51" t="s">
        <v>1683</v>
      </c>
      <c r="J51" t="s">
        <v>1687</v>
      </c>
      <c r="K51" t="s">
        <v>1619</v>
      </c>
      <c r="L51" t="s">
        <v>1619</v>
      </c>
      <c r="M51" t="s">
        <v>1619</v>
      </c>
      <c r="N51" t="s">
        <v>1673</v>
      </c>
      <c r="O51" t="s">
        <v>1673</v>
      </c>
      <c r="P51" t="s">
        <v>1473</v>
      </c>
      <c r="T51" t="s">
        <v>1127</v>
      </c>
      <c r="U51" t="s">
        <v>1127</v>
      </c>
      <c r="V51" t="s">
        <v>1127</v>
      </c>
      <c r="W51" t="s">
        <v>1127</v>
      </c>
      <c r="X51" t="s">
        <v>1128</v>
      </c>
      <c r="AB51" t="s">
        <v>1454</v>
      </c>
    </row>
    <row r="52" spans="1:28" hidden="1">
      <c r="A52" t="s">
        <v>2146</v>
      </c>
      <c r="B52" t="s">
        <v>796</v>
      </c>
      <c r="D52" t="s">
        <v>1775</v>
      </c>
      <c r="E52" t="s">
        <v>1663</v>
      </c>
      <c r="F52" t="s">
        <v>1604</v>
      </c>
      <c r="G52" t="s">
        <v>1575</v>
      </c>
      <c r="H52" t="s">
        <v>1524</v>
      </c>
      <c r="I52" t="s">
        <v>1683</v>
      </c>
      <c r="J52" t="s">
        <v>1687</v>
      </c>
      <c r="K52" t="s">
        <v>1604</v>
      </c>
      <c r="L52" t="s">
        <v>1604</v>
      </c>
      <c r="M52" t="s">
        <v>1604</v>
      </c>
      <c r="N52" t="s">
        <v>1686</v>
      </c>
      <c r="O52" t="s">
        <v>1686</v>
      </c>
      <c r="P52" t="s">
        <v>1473</v>
      </c>
      <c r="T52" t="s">
        <v>1127</v>
      </c>
      <c r="U52" t="s">
        <v>1127</v>
      </c>
      <c r="V52" t="s">
        <v>1127</v>
      </c>
      <c r="W52" t="s">
        <v>1127</v>
      </c>
      <c r="X52" t="s">
        <v>1128</v>
      </c>
      <c r="AB52" t="s">
        <v>1454</v>
      </c>
    </row>
    <row r="53" spans="1:28" hidden="1">
      <c r="A53" t="s">
        <v>2146</v>
      </c>
      <c r="B53" t="s">
        <v>796</v>
      </c>
      <c r="D53" t="s">
        <v>1782</v>
      </c>
      <c r="E53" t="s">
        <v>1663</v>
      </c>
      <c r="F53" t="s">
        <v>1604</v>
      </c>
      <c r="G53" t="s">
        <v>1682</v>
      </c>
      <c r="H53" t="s">
        <v>1524</v>
      </c>
      <c r="I53" t="s">
        <v>1683</v>
      </c>
      <c r="J53" t="s">
        <v>1687</v>
      </c>
      <c r="K53" t="s">
        <v>1604</v>
      </c>
      <c r="L53" t="s">
        <v>1604</v>
      </c>
      <c r="M53" t="s">
        <v>1604</v>
      </c>
      <c r="N53" t="s">
        <v>1599</v>
      </c>
      <c r="O53" t="s">
        <v>1599</v>
      </c>
      <c r="P53" t="s">
        <v>1473</v>
      </c>
      <c r="T53" t="s">
        <v>1127</v>
      </c>
      <c r="U53" t="s">
        <v>1127</v>
      </c>
      <c r="V53" t="s">
        <v>1127</v>
      </c>
      <c r="W53" t="s">
        <v>1127</v>
      </c>
      <c r="X53" t="s">
        <v>1128</v>
      </c>
      <c r="AB53" t="s">
        <v>1454</v>
      </c>
    </row>
    <row r="54" spans="1:28" hidden="1">
      <c r="A54" t="s">
        <v>2146</v>
      </c>
      <c r="B54" t="s">
        <v>796</v>
      </c>
      <c r="D54" t="s">
        <v>1783</v>
      </c>
      <c r="E54" t="s">
        <v>1663</v>
      </c>
      <c r="F54" t="s">
        <v>1604</v>
      </c>
      <c r="G54" t="s">
        <v>1682</v>
      </c>
      <c r="H54" t="s">
        <v>1524</v>
      </c>
      <c r="I54" t="s">
        <v>1683</v>
      </c>
      <c r="J54" t="s">
        <v>1687</v>
      </c>
      <c r="K54" t="s">
        <v>1604</v>
      </c>
      <c r="L54" t="s">
        <v>1604</v>
      </c>
      <c r="M54" t="s">
        <v>1604</v>
      </c>
      <c r="N54" t="s">
        <v>1697</v>
      </c>
      <c r="O54" t="s">
        <v>1697</v>
      </c>
      <c r="P54" t="s">
        <v>1473</v>
      </c>
      <c r="T54" t="s">
        <v>1127</v>
      </c>
      <c r="U54" t="s">
        <v>1127</v>
      </c>
      <c r="V54" t="s">
        <v>1127</v>
      </c>
      <c r="W54" t="s">
        <v>1127</v>
      </c>
      <c r="X54" t="s">
        <v>1128</v>
      </c>
      <c r="AB54" t="s">
        <v>1454</v>
      </c>
    </row>
    <row r="55" spans="1:28" hidden="1">
      <c r="A55" t="s">
        <v>2146</v>
      </c>
      <c r="B55" t="s">
        <v>796</v>
      </c>
      <c r="D55" t="s">
        <v>1807</v>
      </c>
      <c r="E55" t="s">
        <v>1510</v>
      </c>
      <c r="F55" t="s">
        <v>1604</v>
      </c>
      <c r="G55" t="s">
        <v>1682</v>
      </c>
      <c r="H55" t="s">
        <v>1524</v>
      </c>
      <c r="I55" t="s">
        <v>1683</v>
      </c>
      <c r="J55" t="s">
        <v>1687</v>
      </c>
      <c r="K55" t="s">
        <v>1604</v>
      </c>
      <c r="L55" t="s">
        <v>1604</v>
      </c>
      <c r="M55" t="s">
        <v>1604</v>
      </c>
      <c r="N55" t="s">
        <v>1568</v>
      </c>
      <c r="O55" t="s">
        <v>1568</v>
      </c>
      <c r="P55" t="s">
        <v>1473</v>
      </c>
      <c r="T55" t="s">
        <v>1127</v>
      </c>
      <c r="U55" t="s">
        <v>1127</v>
      </c>
      <c r="V55" t="s">
        <v>1127</v>
      </c>
      <c r="W55" t="s">
        <v>1127</v>
      </c>
      <c r="X55" t="s">
        <v>1128</v>
      </c>
      <c r="AB55" t="s">
        <v>1454</v>
      </c>
    </row>
    <row r="56" spans="1:28" hidden="1">
      <c r="A56" t="s">
        <v>2146</v>
      </c>
      <c r="B56" t="s">
        <v>796</v>
      </c>
      <c r="D56" t="s">
        <v>1777</v>
      </c>
      <c r="E56" t="s">
        <v>1510</v>
      </c>
      <c r="F56" t="s">
        <v>1604</v>
      </c>
      <c r="G56" t="s">
        <v>1468</v>
      </c>
      <c r="H56" t="s">
        <v>1524</v>
      </c>
      <c r="I56" t="s">
        <v>1683</v>
      </c>
      <c r="J56" t="s">
        <v>1687</v>
      </c>
      <c r="K56" t="s">
        <v>1604</v>
      </c>
      <c r="L56" t="s">
        <v>1604</v>
      </c>
      <c r="M56" t="s">
        <v>1604</v>
      </c>
      <c r="N56" t="s">
        <v>1630</v>
      </c>
      <c r="O56" t="s">
        <v>1630</v>
      </c>
      <c r="P56" t="s">
        <v>1473</v>
      </c>
      <c r="T56" t="s">
        <v>1127</v>
      </c>
      <c r="U56" t="s">
        <v>1127</v>
      </c>
      <c r="V56" t="s">
        <v>1127</v>
      </c>
      <c r="W56" t="s">
        <v>1127</v>
      </c>
      <c r="X56" t="s">
        <v>1128</v>
      </c>
      <c r="AB56" t="s">
        <v>1454</v>
      </c>
    </row>
    <row r="57" spans="1:28" hidden="1">
      <c r="A57" t="s">
        <v>2146</v>
      </c>
      <c r="B57" t="s">
        <v>796</v>
      </c>
      <c r="D57" t="s">
        <v>1778</v>
      </c>
      <c r="E57" t="s">
        <v>1510</v>
      </c>
      <c r="F57" t="s">
        <v>1604</v>
      </c>
      <c r="G57" t="s">
        <v>1685</v>
      </c>
      <c r="H57" t="s">
        <v>1524</v>
      </c>
      <c r="I57" t="s">
        <v>1683</v>
      </c>
      <c r="J57" t="s">
        <v>1687</v>
      </c>
      <c r="K57" t="s">
        <v>1604</v>
      </c>
      <c r="L57" t="s">
        <v>1604</v>
      </c>
      <c r="M57" t="s">
        <v>1604</v>
      </c>
      <c r="N57" t="s">
        <v>1673</v>
      </c>
      <c r="O57" t="s">
        <v>1673</v>
      </c>
      <c r="P57" t="s">
        <v>1473</v>
      </c>
      <c r="T57" t="s">
        <v>1127</v>
      </c>
      <c r="U57" t="s">
        <v>1127</v>
      </c>
      <c r="V57" t="s">
        <v>1127</v>
      </c>
      <c r="W57" t="s">
        <v>1127</v>
      </c>
      <c r="X57" t="s">
        <v>1128</v>
      </c>
      <c r="AB57" t="s">
        <v>1454</v>
      </c>
    </row>
    <row r="58" spans="1:28" hidden="1">
      <c r="A58" t="s">
        <v>2146</v>
      </c>
      <c r="B58" t="s">
        <v>800</v>
      </c>
      <c r="D58" t="s">
        <v>1775</v>
      </c>
      <c r="E58" t="s">
        <v>1640</v>
      </c>
      <c r="F58" t="s">
        <v>1535</v>
      </c>
      <c r="G58" t="s">
        <v>1575</v>
      </c>
      <c r="H58" t="s">
        <v>1524</v>
      </c>
      <c r="I58" t="s">
        <v>1683</v>
      </c>
      <c r="J58" t="s">
        <v>1687</v>
      </c>
      <c r="K58" t="s">
        <v>1535</v>
      </c>
      <c r="L58" t="s">
        <v>1535</v>
      </c>
      <c r="M58" t="s">
        <v>1535</v>
      </c>
      <c r="N58" t="s">
        <v>1686</v>
      </c>
      <c r="O58" t="s">
        <v>1686</v>
      </c>
      <c r="P58" t="s">
        <v>1473</v>
      </c>
      <c r="T58" t="s">
        <v>1127</v>
      </c>
      <c r="U58" t="s">
        <v>1127</v>
      </c>
      <c r="V58" t="s">
        <v>1127</v>
      </c>
      <c r="W58" t="s">
        <v>1127</v>
      </c>
      <c r="X58" t="s">
        <v>1128</v>
      </c>
      <c r="AB58" t="s">
        <v>1454</v>
      </c>
    </row>
    <row r="59" spans="1:28" hidden="1">
      <c r="A59" t="s">
        <v>2146</v>
      </c>
      <c r="B59" t="s">
        <v>800</v>
      </c>
      <c r="D59" t="s">
        <v>1782</v>
      </c>
      <c r="E59" t="s">
        <v>1640</v>
      </c>
      <c r="F59" t="s">
        <v>1535</v>
      </c>
      <c r="G59" t="s">
        <v>1682</v>
      </c>
      <c r="H59" t="s">
        <v>1524</v>
      </c>
      <c r="I59" t="s">
        <v>1683</v>
      </c>
      <c r="J59" t="s">
        <v>1687</v>
      </c>
      <c r="K59" t="s">
        <v>1535</v>
      </c>
      <c r="L59" t="s">
        <v>1535</v>
      </c>
      <c r="M59" t="s">
        <v>1535</v>
      </c>
      <c r="N59" t="s">
        <v>1599</v>
      </c>
      <c r="O59" t="s">
        <v>1599</v>
      </c>
      <c r="P59" t="s">
        <v>1473</v>
      </c>
      <c r="T59" t="s">
        <v>1127</v>
      </c>
      <c r="U59" t="s">
        <v>1127</v>
      </c>
      <c r="V59" t="s">
        <v>1127</v>
      </c>
      <c r="W59" t="s">
        <v>1127</v>
      </c>
      <c r="X59" t="s">
        <v>1128</v>
      </c>
      <c r="AB59" t="s">
        <v>1454</v>
      </c>
    </row>
    <row r="60" spans="1:28" hidden="1">
      <c r="A60" t="s">
        <v>2146</v>
      </c>
      <c r="B60" t="s">
        <v>800</v>
      </c>
      <c r="D60" t="s">
        <v>1783</v>
      </c>
      <c r="E60" t="s">
        <v>1640</v>
      </c>
      <c r="F60" t="s">
        <v>1535</v>
      </c>
      <c r="G60" t="s">
        <v>1682</v>
      </c>
      <c r="H60" t="s">
        <v>1524</v>
      </c>
      <c r="I60" t="s">
        <v>1683</v>
      </c>
      <c r="J60" t="s">
        <v>1687</v>
      </c>
      <c r="K60" t="s">
        <v>1535</v>
      </c>
      <c r="L60" t="s">
        <v>1535</v>
      </c>
      <c r="M60" t="s">
        <v>1535</v>
      </c>
      <c r="N60" t="s">
        <v>1697</v>
      </c>
      <c r="O60" t="s">
        <v>1697</v>
      </c>
      <c r="P60" t="s">
        <v>1473</v>
      </c>
      <c r="T60" t="s">
        <v>1127</v>
      </c>
      <c r="U60" t="s">
        <v>1127</v>
      </c>
      <c r="V60" t="s">
        <v>1127</v>
      </c>
      <c r="W60" t="s">
        <v>1127</v>
      </c>
      <c r="X60" t="s">
        <v>1128</v>
      </c>
      <c r="AB60" t="s">
        <v>1454</v>
      </c>
    </row>
    <row r="61" spans="1:28" hidden="1">
      <c r="A61" t="s">
        <v>2146</v>
      </c>
      <c r="B61" t="s">
        <v>800</v>
      </c>
      <c r="D61" t="s">
        <v>1784</v>
      </c>
      <c r="E61" t="s">
        <v>1640</v>
      </c>
      <c r="F61" t="s">
        <v>1535</v>
      </c>
      <c r="G61" t="s">
        <v>1682</v>
      </c>
      <c r="H61" t="s">
        <v>1524</v>
      </c>
      <c r="I61" t="s">
        <v>1683</v>
      </c>
      <c r="J61" t="s">
        <v>1687</v>
      </c>
      <c r="K61" t="s">
        <v>1535</v>
      </c>
      <c r="L61" t="s">
        <v>1535</v>
      </c>
      <c r="M61" t="s">
        <v>1535</v>
      </c>
      <c r="N61" t="s">
        <v>1568</v>
      </c>
      <c r="O61" t="s">
        <v>1568</v>
      </c>
      <c r="P61" t="s">
        <v>1473</v>
      </c>
      <c r="T61" t="s">
        <v>1127</v>
      </c>
      <c r="U61" t="s">
        <v>1127</v>
      </c>
      <c r="V61" t="s">
        <v>1127</v>
      </c>
      <c r="W61" t="s">
        <v>1127</v>
      </c>
      <c r="X61" t="s">
        <v>1128</v>
      </c>
      <c r="AB61" t="s">
        <v>1454</v>
      </c>
    </row>
    <row r="62" spans="1:28" hidden="1">
      <c r="A62" t="s">
        <v>2146</v>
      </c>
      <c r="B62" t="s">
        <v>800</v>
      </c>
      <c r="D62" t="s">
        <v>1785</v>
      </c>
      <c r="E62" t="s">
        <v>1636</v>
      </c>
      <c r="F62" t="s">
        <v>1535</v>
      </c>
      <c r="G62" t="s">
        <v>1682</v>
      </c>
      <c r="H62" t="s">
        <v>1524</v>
      </c>
      <c r="I62" t="s">
        <v>1683</v>
      </c>
      <c r="J62" t="s">
        <v>1687</v>
      </c>
      <c r="K62" t="s">
        <v>1535</v>
      </c>
      <c r="L62" t="s">
        <v>1535</v>
      </c>
      <c r="M62" t="s">
        <v>1535</v>
      </c>
      <c r="N62" t="s">
        <v>1568</v>
      </c>
      <c r="O62" t="s">
        <v>1568</v>
      </c>
      <c r="P62" t="s">
        <v>1473</v>
      </c>
      <c r="T62" t="s">
        <v>1127</v>
      </c>
      <c r="U62" t="s">
        <v>1127</v>
      </c>
      <c r="V62" t="s">
        <v>1127</v>
      </c>
      <c r="W62" t="s">
        <v>1127</v>
      </c>
      <c r="X62" t="s">
        <v>1128</v>
      </c>
      <c r="AB62" t="s">
        <v>1454</v>
      </c>
    </row>
    <row r="63" spans="1:28" hidden="1">
      <c r="A63" t="s">
        <v>2146</v>
      </c>
      <c r="B63" t="s">
        <v>800</v>
      </c>
      <c r="D63" t="s">
        <v>1777</v>
      </c>
      <c r="E63" t="s">
        <v>1530</v>
      </c>
      <c r="F63" t="s">
        <v>1535</v>
      </c>
      <c r="G63" t="s">
        <v>1468</v>
      </c>
      <c r="H63" t="s">
        <v>1524</v>
      </c>
      <c r="I63" t="s">
        <v>1683</v>
      </c>
      <c r="J63" t="s">
        <v>1687</v>
      </c>
      <c r="K63" t="s">
        <v>1535</v>
      </c>
      <c r="L63" t="s">
        <v>1535</v>
      </c>
      <c r="M63" t="s">
        <v>1535</v>
      </c>
      <c r="N63" t="s">
        <v>1630</v>
      </c>
      <c r="O63" t="s">
        <v>1630</v>
      </c>
      <c r="P63" t="s">
        <v>1473</v>
      </c>
      <c r="T63" t="s">
        <v>1127</v>
      </c>
      <c r="U63" t="s">
        <v>1127</v>
      </c>
      <c r="V63" t="s">
        <v>1127</v>
      </c>
      <c r="W63" t="s">
        <v>1127</v>
      </c>
      <c r="X63" t="s">
        <v>1128</v>
      </c>
      <c r="AB63" t="s">
        <v>1454</v>
      </c>
    </row>
    <row r="64" spans="1:28" hidden="1">
      <c r="A64" t="s">
        <v>2146</v>
      </c>
      <c r="B64" t="s">
        <v>800</v>
      </c>
      <c r="D64" t="s">
        <v>1778</v>
      </c>
      <c r="E64" t="s">
        <v>1530</v>
      </c>
      <c r="F64" t="s">
        <v>1535</v>
      </c>
      <c r="G64" t="s">
        <v>1685</v>
      </c>
      <c r="H64" t="s">
        <v>1524</v>
      </c>
      <c r="I64" t="s">
        <v>1683</v>
      </c>
      <c r="J64" t="s">
        <v>1687</v>
      </c>
      <c r="K64" t="s">
        <v>1535</v>
      </c>
      <c r="L64" t="s">
        <v>1535</v>
      </c>
      <c r="M64" t="s">
        <v>1535</v>
      </c>
      <c r="N64" t="s">
        <v>1673</v>
      </c>
      <c r="O64" t="s">
        <v>1673</v>
      </c>
      <c r="P64" t="s">
        <v>1473</v>
      </c>
      <c r="T64" t="s">
        <v>1127</v>
      </c>
      <c r="U64" t="s">
        <v>1127</v>
      </c>
      <c r="V64" t="s">
        <v>1127</v>
      </c>
      <c r="W64" t="s">
        <v>1127</v>
      </c>
      <c r="X64" t="s">
        <v>1128</v>
      </c>
      <c r="AB64" t="s">
        <v>1454</v>
      </c>
    </row>
    <row r="65" spans="1:28" hidden="1">
      <c r="A65" t="s">
        <v>2146</v>
      </c>
      <c r="B65" t="s">
        <v>766</v>
      </c>
      <c r="D65" t="s">
        <v>1775</v>
      </c>
      <c r="E65" t="s">
        <v>1709</v>
      </c>
      <c r="F65" t="s">
        <v>1535</v>
      </c>
      <c r="G65" t="s">
        <v>1575</v>
      </c>
      <c r="H65" t="s">
        <v>1524</v>
      </c>
      <c r="I65" t="s">
        <v>1683</v>
      </c>
      <c r="J65" t="s">
        <v>1687</v>
      </c>
      <c r="K65" t="s">
        <v>1535</v>
      </c>
      <c r="L65" t="s">
        <v>1535</v>
      </c>
      <c r="M65" t="s">
        <v>1535</v>
      </c>
      <c r="N65" t="s">
        <v>1686</v>
      </c>
      <c r="O65" t="s">
        <v>1686</v>
      </c>
      <c r="P65" t="s">
        <v>1473</v>
      </c>
      <c r="T65" t="s">
        <v>1127</v>
      </c>
      <c r="U65" t="s">
        <v>1127</v>
      </c>
      <c r="V65" t="s">
        <v>1127</v>
      </c>
      <c r="W65" t="s">
        <v>1127</v>
      </c>
      <c r="X65" t="s">
        <v>1128</v>
      </c>
      <c r="AB65" t="s">
        <v>1454</v>
      </c>
    </row>
    <row r="66" spans="1:28" hidden="1">
      <c r="A66" t="s">
        <v>2146</v>
      </c>
      <c r="B66" t="s">
        <v>766</v>
      </c>
      <c r="D66" t="s">
        <v>1782</v>
      </c>
      <c r="E66" t="s">
        <v>1544</v>
      </c>
      <c r="F66" t="s">
        <v>1535</v>
      </c>
      <c r="G66" t="s">
        <v>1682</v>
      </c>
      <c r="H66" t="s">
        <v>1524</v>
      </c>
      <c r="I66" t="s">
        <v>1683</v>
      </c>
      <c r="J66" t="s">
        <v>1687</v>
      </c>
      <c r="K66" t="s">
        <v>1535</v>
      </c>
      <c r="L66" t="s">
        <v>1535</v>
      </c>
      <c r="M66" t="s">
        <v>1535</v>
      </c>
      <c r="N66" t="s">
        <v>1599</v>
      </c>
      <c r="O66" t="s">
        <v>1599</v>
      </c>
      <c r="P66" t="s">
        <v>1473</v>
      </c>
      <c r="T66" t="s">
        <v>1127</v>
      </c>
      <c r="U66" t="s">
        <v>1127</v>
      </c>
      <c r="V66" t="s">
        <v>1127</v>
      </c>
      <c r="W66" t="s">
        <v>1127</v>
      </c>
      <c r="X66" t="s">
        <v>1128</v>
      </c>
      <c r="AB66" t="s">
        <v>1454</v>
      </c>
    </row>
    <row r="67" spans="1:28" hidden="1">
      <c r="A67" t="s">
        <v>2146</v>
      </c>
      <c r="B67" t="s">
        <v>766</v>
      </c>
      <c r="D67" t="s">
        <v>1783</v>
      </c>
      <c r="E67" t="s">
        <v>1670</v>
      </c>
      <c r="F67" t="s">
        <v>1535</v>
      </c>
      <c r="G67" t="s">
        <v>1682</v>
      </c>
      <c r="H67" t="s">
        <v>1524</v>
      </c>
      <c r="I67" t="s">
        <v>1683</v>
      </c>
      <c r="J67" t="s">
        <v>1687</v>
      </c>
      <c r="K67" t="s">
        <v>1535</v>
      </c>
      <c r="L67" t="s">
        <v>1535</v>
      </c>
      <c r="M67" t="s">
        <v>1535</v>
      </c>
      <c r="N67" t="s">
        <v>1697</v>
      </c>
      <c r="O67" t="s">
        <v>1697</v>
      </c>
      <c r="P67" t="s">
        <v>1473</v>
      </c>
      <c r="T67" t="s">
        <v>1127</v>
      </c>
      <c r="U67" t="s">
        <v>1127</v>
      </c>
      <c r="V67" t="s">
        <v>1127</v>
      </c>
      <c r="W67" t="s">
        <v>1127</v>
      </c>
      <c r="X67" t="s">
        <v>1128</v>
      </c>
      <c r="AB67" t="s">
        <v>1454</v>
      </c>
    </row>
    <row r="68" spans="1:28" hidden="1">
      <c r="A68" t="s">
        <v>2146</v>
      </c>
      <c r="B68" t="s">
        <v>766</v>
      </c>
      <c r="D68" t="s">
        <v>1784</v>
      </c>
      <c r="E68" t="s">
        <v>1476</v>
      </c>
      <c r="F68" t="s">
        <v>1535</v>
      </c>
      <c r="G68" t="s">
        <v>1682</v>
      </c>
      <c r="H68" t="s">
        <v>1524</v>
      </c>
      <c r="I68" t="s">
        <v>1683</v>
      </c>
      <c r="J68" t="s">
        <v>1687</v>
      </c>
      <c r="K68" t="s">
        <v>1535</v>
      </c>
      <c r="L68" t="s">
        <v>1535</v>
      </c>
      <c r="M68" t="s">
        <v>1535</v>
      </c>
      <c r="N68" t="s">
        <v>1568</v>
      </c>
      <c r="O68" t="s">
        <v>1568</v>
      </c>
      <c r="P68" t="s">
        <v>1473</v>
      </c>
      <c r="T68" t="s">
        <v>1127</v>
      </c>
      <c r="U68" t="s">
        <v>1127</v>
      </c>
      <c r="V68" t="s">
        <v>1127</v>
      </c>
      <c r="W68" t="s">
        <v>1127</v>
      </c>
      <c r="X68" t="s">
        <v>1128</v>
      </c>
      <c r="AB68" t="s">
        <v>1454</v>
      </c>
    </row>
    <row r="69" spans="1:28" hidden="1">
      <c r="A69" t="s">
        <v>2146</v>
      </c>
      <c r="B69" t="s">
        <v>766</v>
      </c>
      <c r="D69" t="s">
        <v>1785</v>
      </c>
      <c r="E69" t="s">
        <v>1555</v>
      </c>
      <c r="F69" t="s">
        <v>1535</v>
      </c>
      <c r="G69" t="s">
        <v>1682</v>
      </c>
      <c r="H69" t="s">
        <v>1524</v>
      </c>
      <c r="I69" t="s">
        <v>1683</v>
      </c>
      <c r="J69" t="s">
        <v>1687</v>
      </c>
      <c r="K69" t="s">
        <v>1535</v>
      </c>
      <c r="L69" t="s">
        <v>1535</v>
      </c>
      <c r="M69" t="s">
        <v>1535</v>
      </c>
      <c r="N69" t="s">
        <v>1568</v>
      </c>
      <c r="O69" t="s">
        <v>1568</v>
      </c>
      <c r="P69" t="s">
        <v>1473</v>
      </c>
      <c r="T69" t="s">
        <v>1127</v>
      </c>
      <c r="U69" t="s">
        <v>1127</v>
      </c>
      <c r="V69" t="s">
        <v>1127</v>
      </c>
      <c r="W69" t="s">
        <v>1127</v>
      </c>
      <c r="X69" t="s">
        <v>1128</v>
      </c>
      <c r="AB69" t="s">
        <v>1454</v>
      </c>
    </row>
    <row r="70" spans="1:28" hidden="1">
      <c r="A70" t="s">
        <v>2146</v>
      </c>
      <c r="B70" t="s">
        <v>766</v>
      </c>
      <c r="D70" t="s">
        <v>1777</v>
      </c>
      <c r="E70" t="s">
        <v>1485</v>
      </c>
      <c r="F70" t="s">
        <v>1535</v>
      </c>
      <c r="G70" t="s">
        <v>1529</v>
      </c>
      <c r="H70" t="s">
        <v>1524</v>
      </c>
      <c r="I70" t="s">
        <v>1683</v>
      </c>
      <c r="J70" t="s">
        <v>1687</v>
      </c>
      <c r="K70" t="s">
        <v>1535</v>
      </c>
      <c r="L70" t="s">
        <v>1535</v>
      </c>
      <c r="M70" t="s">
        <v>1535</v>
      </c>
      <c r="N70" t="s">
        <v>1630</v>
      </c>
      <c r="O70" t="s">
        <v>1630</v>
      </c>
      <c r="P70" t="s">
        <v>1473</v>
      </c>
      <c r="T70" t="s">
        <v>1127</v>
      </c>
      <c r="U70" t="s">
        <v>1127</v>
      </c>
      <c r="V70" t="s">
        <v>1127</v>
      </c>
      <c r="W70" t="s">
        <v>1127</v>
      </c>
      <c r="X70" t="s">
        <v>1128</v>
      </c>
      <c r="AB70" t="s">
        <v>1454</v>
      </c>
    </row>
    <row r="71" spans="1:28" hidden="1">
      <c r="A71" t="s">
        <v>2146</v>
      </c>
      <c r="B71" t="s">
        <v>766</v>
      </c>
      <c r="D71" t="s">
        <v>1778</v>
      </c>
      <c r="E71" t="s">
        <v>1511</v>
      </c>
      <c r="F71" t="s">
        <v>1535</v>
      </c>
      <c r="G71" t="s">
        <v>1685</v>
      </c>
      <c r="H71" t="s">
        <v>1524</v>
      </c>
      <c r="I71" t="s">
        <v>1683</v>
      </c>
      <c r="J71" t="s">
        <v>1687</v>
      </c>
      <c r="K71" t="s">
        <v>1535</v>
      </c>
      <c r="L71" t="s">
        <v>1535</v>
      </c>
      <c r="M71" t="s">
        <v>1535</v>
      </c>
      <c r="N71" t="s">
        <v>1673</v>
      </c>
      <c r="O71" t="s">
        <v>1673</v>
      </c>
      <c r="P71" t="s">
        <v>1473</v>
      </c>
      <c r="T71" t="s">
        <v>1127</v>
      </c>
      <c r="U71" t="s">
        <v>1127</v>
      </c>
      <c r="V71" t="s">
        <v>1127</v>
      </c>
      <c r="W71" t="s">
        <v>1127</v>
      </c>
      <c r="X71" t="s">
        <v>1128</v>
      </c>
      <c r="AB71" t="s">
        <v>1454</v>
      </c>
    </row>
    <row r="72" spans="1:28" hidden="1">
      <c r="A72" t="s">
        <v>2146</v>
      </c>
      <c r="B72" t="s">
        <v>799</v>
      </c>
      <c r="D72" t="s">
        <v>1775</v>
      </c>
      <c r="E72" t="s">
        <v>1663</v>
      </c>
      <c r="F72" t="s">
        <v>1604</v>
      </c>
      <c r="G72" t="s">
        <v>1575</v>
      </c>
      <c r="H72" t="s">
        <v>1524</v>
      </c>
      <c r="I72" t="s">
        <v>1683</v>
      </c>
      <c r="J72" t="s">
        <v>1687</v>
      </c>
      <c r="K72" t="s">
        <v>1604</v>
      </c>
      <c r="L72" t="s">
        <v>1604</v>
      </c>
      <c r="M72" t="s">
        <v>1604</v>
      </c>
      <c r="N72" t="s">
        <v>1686</v>
      </c>
      <c r="O72" t="s">
        <v>1686</v>
      </c>
      <c r="P72" t="s">
        <v>1473</v>
      </c>
      <c r="T72" t="s">
        <v>1127</v>
      </c>
      <c r="U72" t="s">
        <v>1127</v>
      </c>
      <c r="V72" t="s">
        <v>1127</v>
      </c>
      <c r="W72" t="s">
        <v>1127</v>
      </c>
      <c r="X72" t="s">
        <v>1128</v>
      </c>
      <c r="AB72" t="s">
        <v>1454</v>
      </c>
    </row>
    <row r="73" spans="1:28" hidden="1">
      <c r="A73" t="s">
        <v>2146</v>
      </c>
      <c r="B73" t="s">
        <v>799</v>
      </c>
      <c r="D73" t="s">
        <v>1782</v>
      </c>
      <c r="E73" t="s">
        <v>1663</v>
      </c>
      <c r="F73" t="s">
        <v>1604</v>
      </c>
      <c r="G73" t="s">
        <v>1682</v>
      </c>
      <c r="H73" t="s">
        <v>1524</v>
      </c>
      <c r="I73" t="s">
        <v>1683</v>
      </c>
      <c r="J73" t="s">
        <v>1687</v>
      </c>
      <c r="K73" t="s">
        <v>1604</v>
      </c>
      <c r="L73" t="s">
        <v>1604</v>
      </c>
      <c r="M73" t="s">
        <v>1604</v>
      </c>
      <c r="N73" t="s">
        <v>1599</v>
      </c>
      <c r="O73" t="s">
        <v>1599</v>
      </c>
      <c r="P73" t="s">
        <v>1473</v>
      </c>
      <c r="T73" t="s">
        <v>1127</v>
      </c>
      <c r="U73" t="s">
        <v>1127</v>
      </c>
      <c r="V73" t="s">
        <v>1127</v>
      </c>
      <c r="W73" t="s">
        <v>1127</v>
      </c>
      <c r="X73" t="s">
        <v>1128</v>
      </c>
      <c r="AB73" t="s">
        <v>1454</v>
      </c>
    </row>
    <row r="74" spans="1:28" hidden="1">
      <c r="A74" t="s">
        <v>2146</v>
      </c>
      <c r="B74" t="s">
        <v>799</v>
      </c>
      <c r="D74" t="s">
        <v>1783</v>
      </c>
      <c r="E74" t="s">
        <v>1663</v>
      </c>
      <c r="F74" t="s">
        <v>1604</v>
      </c>
      <c r="G74" t="s">
        <v>1682</v>
      </c>
      <c r="H74" t="s">
        <v>1524</v>
      </c>
      <c r="I74" t="s">
        <v>1683</v>
      </c>
      <c r="J74" t="s">
        <v>1687</v>
      </c>
      <c r="K74" t="s">
        <v>1604</v>
      </c>
      <c r="L74" t="s">
        <v>1604</v>
      </c>
      <c r="M74" t="s">
        <v>1604</v>
      </c>
      <c r="N74" t="s">
        <v>1697</v>
      </c>
      <c r="O74" t="s">
        <v>1697</v>
      </c>
      <c r="P74" t="s">
        <v>1473</v>
      </c>
      <c r="T74" t="s">
        <v>1127</v>
      </c>
      <c r="U74" t="s">
        <v>1127</v>
      </c>
      <c r="V74" t="s">
        <v>1127</v>
      </c>
      <c r="W74" t="s">
        <v>1127</v>
      </c>
      <c r="X74" t="s">
        <v>1128</v>
      </c>
      <c r="AB74" t="s">
        <v>1454</v>
      </c>
    </row>
    <row r="75" spans="1:28" hidden="1">
      <c r="A75" t="s">
        <v>2146</v>
      </c>
      <c r="B75" t="s">
        <v>799</v>
      </c>
      <c r="D75" t="s">
        <v>1807</v>
      </c>
      <c r="E75" t="s">
        <v>1510</v>
      </c>
      <c r="F75" t="s">
        <v>1604</v>
      </c>
      <c r="G75" t="s">
        <v>1682</v>
      </c>
      <c r="H75" t="s">
        <v>1524</v>
      </c>
      <c r="I75" t="s">
        <v>1683</v>
      </c>
      <c r="J75" t="s">
        <v>1687</v>
      </c>
      <c r="K75" t="s">
        <v>1604</v>
      </c>
      <c r="L75" t="s">
        <v>1604</v>
      </c>
      <c r="M75" t="s">
        <v>1604</v>
      </c>
      <c r="N75" t="s">
        <v>1568</v>
      </c>
      <c r="O75" t="s">
        <v>1568</v>
      </c>
      <c r="P75" t="s">
        <v>1473</v>
      </c>
      <c r="T75" t="s">
        <v>1127</v>
      </c>
      <c r="U75" t="s">
        <v>1127</v>
      </c>
      <c r="V75" t="s">
        <v>1127</v>
      </c>
      <c r="W75" t="s">
        <v>1127</v>
      </c>
      <c r="X75" t="s">
        <v>1128</v>
      </c>
      <c r="AB75" t="s">
        <v>1454</v>
      </c>
    </row>
    <row r="76" spans="1:28" hidden="1">
      <c r="A76" t="s">
        <v>2146</v>
      </c>
      <c r="B76" t="s">
        <v>799</v>
      </c>
      <c r="D76" t="s">
        <v>1777</v>
      </c>
      <c r="E76" t="s">
        <v>1510</v>
      </c>
      <c r="F76" t="s">
        <v>1604</v>
      </c>
      <c r="G76" t="s">
        <v>1468</v>
      </c>
      <c r="H76" t="s">
        <v>1524</v>
      </c>
      <c r="I76" t="s">
        <v>1683</v>
      </c>
      <c r="J76" t="s">
        <v>1687</v>
      </c>
      <c r="K76" t="s">
        <v>1604</v>
      </c>
      <c r="L76" t="s">
        <v>1604</v>
      </c>
      <c r="M76" t="s">
        <v>1604</v>
      </c>
      <c r="N76" t="s">
        <v>1630</v>
      </c>
      <c r="O76" t="s">
        <v>1630</v>
      </c>
      <c r="P76" t="s">
        <v>1473</v>
      </c>
      <c r="T76" t="s">
        <v>1127</v>
      </c>
      <c r="U76" t="s">
        <v>1127</v>
      </c>
      <c r="V76" t="s">
        <v>1127</v>
      </c>
      <c r="W76" t="s">
        <v>1127</v>
      </c>
      <c r="X76" t="s">
        <v>1128</v>
      </c>
      <c r="AB76" t="s">
        <v>1454</v>
      </c>
    </row>
    <row r="77" spans="1:28" hidden="1">
      <c r="A77" t="s">
        <v>2146</v>
      </c>
      <c r="B77" t="s">
        <v>799</v>
      </c>
      <c r="D77" t="s">
        <v>1778</v>
      </c>
      <c r="E77" t="s">
        <v>1510</v>
      </c>
      <c r="F77" t="s">
        <v>1604</v>
      </c>
      <c r="G77" t="s">
        <v>1685</v>
      </c>
      <c r="H77" t="s">
        <v>1524</v>
      </c>
      <c r="I77" t="s">
        <v>1683</v>
      </c>
      <c r="J77" t="s">
        <v>1687</v>
      </c>
      <c r="K77" t="s">
        <v>1604</v>
      </c>
      <c r="L77" t="s">
        <v>1604</v>
      </c>
      <c r="M77" t="s">
        <v>1604</v>
      </c>
      <c r="N77" t="s">
        <v>1673</v>
      </c>
      <c r="O77" t="s">
        <v>1673</v>
      </c>
      <c r="P77" t="s">
        <v>1473</v>
      </c>
      <c r="T77" t="s">
        <v>1127</v>
      </c>
      <c r="U77" t="s">
        <v>1127</v>
      </c>
      <c r="V77" t="s">
        <v>1127</v>
      </c>
      <c r="W77" t="s">
        <v>1127</v>
      </c>
      <c r="X77" t="s">
        <v>1128</v>
      </c>
      <c r="AB77" t="s">
        <v>1454</v>
      </c>
    </row>
    <row r="78" spans="1:28" hidden="1">
      <c r="A78" t="s">
        <v>2146</v>
      </c>
      <c r="B78" t="s">
        <v>794</v>
      </c>
      <c r="D78" t="s">
        <v>1775</v>
      </c>
      <c r="E78" t="s">
        <v>1663</v>
      </c>
      <c r="F78" t="s">
        <v>1604</v>
      </c>
      <c r="G78" t="s">
        <v>1575</v>
      </c>
      <c r="H78" t="s">
        <v>1524</v>
      </c>
      <c r="I78" t="s">
        <v>1683</v>
      </c>
      <c r="J78" t="s">
        <v>1687</v>
      </c>
      <c r="K78" t="s">
        <v>1604</v>
      </c>
      <c r="L78" t="s">
        <v>1604</v>
      </c>
      <c r="M78" t="s">
        <v>1604</v>
      </c>
      <c r="N78" t="s">
        <v>1686</v>
      </c>
      <c r="O78" t="s">
        <v>1686</v>
      </c>
      <c r="P78" t="s">
        <v>1473</v>
      </c>
      <c r="T78" t="s">
        <v>1127</v>
      </c>
      <c r="U78" t="s">
        <v>1127</v>
      </c>
      <c r="V78" t="s">
        <v>1127</v>
      </c>
      <c r="W78" t="s">
        <v>1127</v>
      </c>
      <c r="X78" t="s">
        <v>1128</v>
      </c>
      <c r="AB78" t="s">
        <v>1454</v>
      </c>
    </row>
    <row r="79" spans="1:28" hidden="1">
      <c r="A79" t="s">
        <v>2146</v>
      </c>
      <c r="B79" t="s">
        <v>794</v>
      </c>
      <c r="D79" t="s">
        <v>1782</v>
      </c>
      <c r="E79" t="s">
        <v>1663</v>
      </c>
      <c r="F79" t="s">
        <v>1604</v>
      </c>
      <c r="G79" t="s">
        <v>1682</v>
      </c>
      <c r="H79" t="s">
        <v>1524</v>
      </c>
      <c r="I79" t="s">
        <v>1683</v>
      </c>
      <c r="J79" t="s">
        <v>1687</v>
      </c>
      <c r="K79" t="s">
        <v>1604</v>
      </c>
      <c r="L79" t="s">
        <v>1604</v>
      </c>
      <c r="M79" t="s">
        <v>1604</v>
      </c>
      <c r="N79" t="s">
        <v>1599</v>
      </c>
      <c r="O79" t="s">
        <v>1599</v>
      </c>
      <c r="P79" t="s">
        <v>1473</v>
      </c>
      <c r="T79" t="s">
        <v>1127</v>
      </c>
      <c r="U79" t="s">
        <v>1127</v>
      </c>
      <c r="V79" t="s">
        <v>1127</v>
      </c>
      <c r="W79" t="s">
        <v>1127</v>
      </c>
      <c r="X79" t="s">
        <v>1128</v>
      </c>
      <c r="AB79" t="s">
        <v>1454</v>
      </c>
    </row>
    <row r="80" spans="1:28" hidden="1">
      <c r="A80" t="s">
        <v>2146</v>
      </c>
      <c r="B80" t="s">
        <v>794</v>
      </c>
      <c r="D80" t="s">
        <v>1783</v>
      </c>
      <c r="E80" t="s">
        <v>1663</v>
      </c>
      <c r="F80" t="s">
        <v>1604</v>
      </c>
      <c r="G80" t="s">
        <v>1682</v>
      </c>
      <c r="H80" t="s">
        <v>1524</v>
      </c>
      <c r="I80" t="s">
        <v>1683</v>
      </c>
      <c r="J80" t="s">
        <v>1687</v>
      </c>
      <c r="K80" t="s">
        <v>1604</v>
      </c>
      <c r="L80" t="s">
        <v>1604</v>
      </c>
      <c r="M80" t="s">
        <v>1604</v>
      </c>
      <c r="N80" t="s">
        <v>1697</v>
      </c>
      <c r="O80" t="s">
        <v>1697</v>
      </c>
      <c r="P80" t="s">
        <v>1473</v>
      </c>
      <c r="T80" t="s">
        <v>1127</v>
      </c>
      <c r="U80" t="s">
        <v>1127</v>
      </c>
      <c r="V80" t="s">
        <v>1127</v>
      </c>
      <c r="W80" t="s">
        <v>1127</v>
      </c>
      <c r="X80" t="s">
        <v>1128</v>
      </c>
      <c r="AB80" t="s">
        <v>1454</v>
      </c>
    </row>
    <row r="81" spans="1:28" hidden="1">
      <c r="A81" t="s">
        <v>2146</v>
      </c>
      <c r="B81" t="s">
        <v>794</v>
      </c>
      <c r="D81" t="s">
        <v>1807</v>
      </c>
      <c r="E81" t="s">
        <v>1510</v>
      </c>
      <c r="F81" t="s">
        <v>1604</v>
      </c>
      <c r="G81" t="s">
        <v>1682</v>
      </c>
      <c r="H81" t="s">
        <v>1524</v>
      </c>
      <c r="I81" t="s">
        <v>1683</v>
      </c>
      <c r="J81" t="s">
        <v>1687</v>
      </c>
      <c r="K81" t="s">
        <v>1604</v>
      </c>
      <c r="L81" t="s">
        <v>1604</v>
      </c>
      <c r="M81" t="s">
        <v>1604</v>
      </c>
      <c r="N81" t="s">
        <v>1568</v>
      </c>
      <c r="O81" t="s">
        <v>1568</v>
      </c>
      <c r="P81" t="s">
        <v>1473</v>
      </c>
      <c r="T81" t="s">
        <v>1127</v>
      </c>
      <c r="U81" t="s">
        <v>1127</v>
      </c>
      <c r="V81" t="s">
        <v>1127</v>
      </c>
      <c r="W81" t="s">
        <v>1127</v>
      </c>
      <c r="X81" t="s">
        <v>1128</v>
      </c>
      <c r="AB81" t="s">
        <v>1454</v>
      </c>
    </row>
    <row r="82" spans="1:28" hidden="1">
      <c r="A82" t="s">
        <v>2146</v>
      </c>
      <c r="B82" t="s">
        <v>794</v>
      </c>
      <c r="D82" t="s">
        <v>1777</v>
      </c>
      <c r="E82" t="s">
        <v>1510</v>
      </c>
      <c r="F82" t="s">
        <v>1604</v>
      </c>
      <c r="G82" t="s">
        <v>1468</v>
      </c>
      <c r="H82" t="s">
        <v>1524</v>
      </c>
      <c r="I82" t="s">
        <v>1683</v>
      </c>
      <c r="J82" t="s">
        <v>1687</v>
      </c>
      <c r="K82" t="s">
        <v>1604</v>
      </c>
      <c r="L82" t="s">
        <v>1604</v>
      </c>
      <c r="M82" t="s">
        <v>1604</v>
      </c>
      <c r="N82" t="s">
        <v>1630</v>
      </c>
      <c r="O82" t="s">
        <v>1630</v>
      </c>
      <c r="P82" t="s">
        <v>1473</v>
      </c>
      <c r="T82" t="s">
        <v>1127</v>
      </c>
      <c r="U82" t="s">
        <v>1127</v>
      </c>
      <c r="V82" t="s">
        <v>1127</v>
      </c>
      <c r="W82" t="s">
        <v>1127</v>
      </c>
      <c r="X82" t="s">
        <v>1128</v>
      </c>
      <c r="AB82" t="s">
        <v>1454</v>
      </c>
    </row>
    <row r="83" spans="1:28" hidden="1">
      <c r="A83" t="s">
        <v>2146</v>
      </c>
      <c r="B83" t="s">
        <v>794</v>
      </c>
      <c r="D83" t="s">
        <v>1778</v>
      </c>
      <c r="E83" t="s">
        <v>1510</v>
      </c>
      <c r="F83" t="s">
        <v>1604</v>
      </c>
      <c r="G83" t="s">
        <v>1685</v>
      </c>
      <c r="H83" t="s">
        <v>1524</v>
      </c>
      <c r="I83" t="s">
        <v>1683</v>
      </c>
      <c r="J83" t="s">
        <v>1687</v>
      </c>
      <c r="K83" t="s">
        <v>1604</v>
      </c>
      <c r="L83" t="s">
        <v>1604</v>
      </c>
      <c r="M83" t="s">
        <v>1604</v>
      </c>
      <c r="N83" t="s">
        <v>1673</v>
      </c>
      <c r="O83" t="s">
        <v>1673</v>
      </c>
      <c r="P83" t="s">
        <v>1473</v>
      </c>
      <c r="T83" t="s">
        <v>1127</v>
      </c>
      <c r="U83" t="s">
        <v>1127</v>
      </c>
      <c r="V83" t="s">
        <v>1127</v>
      </c>
      <c r="W83" t="s">
        <v>1127</v>
      </c>
      <c r="X83" t="s">
        <v>1128</v>
      </c>
      <c r="AB83" t="s">
        <v>1454</v>
      </c>
    </row>
    <row r="84" spans="1:28" hidden="1">
      <c r="A84" t="s">
        <v>2146</v>
      </c>
      <c r="B84" t="s">
        <v>801</v>
      </c>
      <c r="D84" t="s">
        <v>1775</v>
      </c>
      <c r="E84" t="s">
        <v>1663</v>
      </c>
      <c r="F84" t="s">
        <v>1535</v>
      </c>
      <c r="G84" t="s">
        <v>1575</v>
      </c>
      <c r="H84" t="s">
        <v>1524</v>
      </c>
      <c r="I84" t="s">
        <v>1683</v>
      </c>
      <c r="J84" t="s">
        <v>1687</v>
      </c>
      <c r="K84" t="s">
        <v>1535</v>
      </c>
      <c r="L84" t="s">
        <v>1535</v>
      </c>
      <c r="M84" t="s">
        <v>1535</v>
      </c>
      <c r="N84" t="s">
        <v>1686</v>
      </c>
      <c r="O84" t="s">
        <v>1686</v>
      </c>
      <c r="P84" t="s">
        <v>1473</v>
      </c>
      <c r="T84" t="s">
        <v>1127</v>
      </c>
      <c r="U84" t="s">
        <v>1127</v>
      </c>
      <c r="V84" t="s">
        <v>1127</v>
      </c>
      <c r="W84" t="s">
        <v>1127</v>
      </c>
      <c r="X84" t="s">
        <v>1128</v>
      </c>
      <c r="AB84" t="s">
        <v>1454</v>
      </c>
    </row>
    <row r="85" spans="1:28" hidden="1">
      <c r="A85" t="s">
        <v>2146</v>
      </c>
      <c r="B85" t="s">
        <v>801</v>
      </c>
      <c r="D85" t="s">
        <v>1782</v>
      </c>
      <c r="E85" t="s">
        <v>1663</v>
      </c>
      <c r="F85" t="s">
        <v>1535</v>
      </c>
      <c r="G85" t="s">
        <v>1682</v>
      </c>
      <c r="H85" t="s">
        <v>1524</v>
      </c>
      <c r="I85" t="s">
        <v>1683</v>
      </c>
      <c r="J85" t="s">
        <v>1687</v>
      </c>
      <c r="K85" t="s">
        <v>1535</v>
      </c>
      <c r="L85" t="s">
        <v>1535</v>
      </c>
      <c r="M85" t="s">
        <v>1535</v>
      </c>
      <c r="N85" t="s">
        <v>1599</v>
      </c>
      <c r="O85" t="s">
        <v>1599</v>
      </c>
      <c r="P85" t="s">
        <v>1473</v>
      </c>
      <c r="T85" t="s">
        <v>1127</v>
      </c>
      <c r="U85" t="s">
        <v>1127</v>
      </c>
      <c r="V85" t="s">
        <v>1127</v>
      </c>
      <c r="W85" t="s">
        <v>1127</v>
      </c>
      <c r="X85" t="s">
        <v>1128</v>
      </c>
      <c r="AB85" t="s">
        <v>1454</v>
      </c>
    </row>
    <row r="86" spans="1:28" hidden="1">
      <c r="A86" t="s">
        <v>2146</v>
      </c>
      <c r="B86" t="s">
        <v>801</v>
      </c>
      <c r="D86" t="s">
        <v>1783</v>
      </c>
      <c r="E86" t="s">
        <v>1663</v>
      </c>
      <c r="F86" t="s">
        <v>1535</v>
      </c>
      <c r="G86" t="s">
        <v>1682</v>
      </c>
      <c r="H86" t="s">
        <v>1524</v>
      </c>
      <c r="I86" t="s">
        <v>1683</v>
      </c>
      <c r="J86" t="s">
        <v>1687</v>
      </c>
      <c r="K86" t="s">
        <v>1535</v>
      </c>
      <c r="L86" t="s">
        <v>1535</v>
      </c>
      <c r="M86" t="s">
        <v>1535</v>
      </c>
      <c r="N86" t="s">
        <v>1697</v>
      </c>
      <c r="O86" t="s">
        <v>1697</v>
      </c>
      <c r="P86" t="s">
        <v>1473</v>
      </c>
      <c r="T86" t="s">
        <v>1127</v>
      </c>
      <c r="U86" t="s">
        <v>1127</v>
      </c>
      <c r="V86" t="s">
        <v>1127</v>
      </c>
      <c r="W86" t="s">
        <v>1127</v>
      </c>
      <c r="X86" t="s">
        <v>1128</v>
      </c>
      <c r="AB86" t="s">
        <v>1454</v>
      </c>
    </row>
    <row r="87" spans="1:28" hidden="1">
      <c r="A87" t="s">
        <v>2146</v>
      </c>
      <c r="B87" t="s">
        <v>801</v>
      </c>
      <c r="D87" t="s">
        <v>1807</v>
      </c>
      <c r="E87" t="s">
        <v>1510</v>
      </c>
      <c r="F87" t="s">
        <v>1535</v>
      </c>
      <c r="G87" t="s">
        <v>1682</v>
      </c>
      <c r="H87" t="s">
        <v>1524</v>
      </c>
      <c r="I87" t="s">
        <v>1683</v>
      </c>
      <c r="J87" t="s">
        <v>1687</v>
      </c>
      <c r="K87" t="s">
        <v>1535</v>
      </c>
      <c r="L87" t="s">
        <v>1535</v>
      </c>
      <c r="M87" t="s">
        <v>1535</v>
      </c>
      <c r="N87" t="s">
        <v>1568</v>
      </c>
      <c r="O87" t="s">
        <v>1568</v>
      </c>
      <c r="P87" t="s">
        <v>1473</v>
      </c>
      <c r="T87" t="s">
        <v>1127</v>
      </c>
      <c r="U87" t="s">
        <v>1127</v>
      </c>
      <c r="V87" t="s">
        <v>1127</v>
      </c>
      <c r="W87" t="s">
        <v>1127</v>
      </c>
      <c r="X87" t="s">
        <v>1128</v>
      </c>
      <c r="AB87" t="s">
        <v>1454</v>
      </c>
    </row>
    <row r="88" spans="1:28" hidden="1">
      <c r="A88" t="s">
        <v>2146</v>
      </c>
      <c r="B88" t="s">
        <v>801</v>
      </c>
      <c r="D88" t="s">
        <v>1777</v>
      </c>
      <c r="E88" t="s">
        <v>1510</v>
      </c>
      <c r="F88" t="s">
        <v>1535</v>
      </c>
      <c r="G88" t="s">
        <v>1468</v>
      </c>
      <c r="H88" t="s">
        <v>1524</v>
      </c>
      <c r="I88" t="s">
        <v>1683</v>
      </c>
      <c r="J88" t="s">
        <v>1687</v>
      </c>
      <c r="K88" t="s">
        <v>1535</v>
      </c>
      <c r="L88" t="s">
        <v>1535</v>
      </c>
      <c r="M88" t="s">
        <v>1535</v>
      </c>
      <c r="N88" t="s">
        <v>1630</v>
      </c>
      <c r="O88" t="s">
        <v>1630</v>
      </c>
      <c r="P88" t="s">
        <v>1473</v>
      </c>
      <c r="T88" t="s">
        <v>1127</v>
      </c>
      <c r="U88" t="s">
        <v>1127</v>
      </c>
      <c r="V88" t="s">
        <v>1127</v>
      </c>
      <c r="W88" t="s">
        <v>1127</v>
      </c>
      <c r="X88" t="s">
        <v>1128</v>
      </c>
      <c r="AB88" t="s">
        <v>1454</v>
      </c>
    </row>
    <row r="89" spans="1:28" hidden="1">
      <c r="A89" t="s">
        <v>2146</v>
      </c>
      <c r="B89" t="s">
        <v>801</v>
      </c>
      <c r="D89" t="s">
        <v>1778</v>
      </c>
      <c r="E89" t="s">
        <v>1510</v>
      </c>
      <c r="F89" t="s">
        <v>1535</v>
      </c>
      <c r="G89" t="s">
        <v>1685</v>
      </c>
      <c r="H89" t="s">
        <v>1524</v>
      </c>
      <c r="I89" t="s">
        <v>1683</v>
      </c>
      <c r="J89" t="s">
        <v>1687</v>
      </c>
      <c r="K89" t="s">
        <v>1535</v>
      </c>
      <c r="L89" t="s">
        <v>1535</v>
      </c>
      <c r="M89" t="s">
        <v>1535</v>
      </c>
      <c r="N89" t="s">
        <v>1673</v>
      </c>
      <c r="O89" t="s">
        <v>1673</v>
      </c>
      <c r="P89" t="s">
        <v>1473</v>
      </c>
      <c r="T89" t="s">
        <v>1127</v>
      </c>
      <c r="U89" t="s">
        <v>1127</v>
      </c>
      <c r="V89" t="s">
        <v>1127</v>
      </c>
      <c r="W89" t="s">
        <v>1127</v>
      </c>
      <c r="X89" t="s">
        <v>1128</v>
      </c>
      <c r="AB89" t="s">
        <v>1454</v>
      </c>
    </row>
    <row r="90" spans="1:28" hidden="1">
      <c r="A90" t="s">
        <v>2146</v>
      </c>
      <c r="B90" t="s">
        <v>795</v>
      </c>
      <c r="D90" t="s">
        <v>1775</v>
      </c>
      <c r="E90" t="s">
        <v>1709</v>
      </c>
      <c r="F90" t="s">
        <v>1535</v>
      </c>
      <c r="G90" t="s">
        <v>1575</v>
      </c>
      <c r="H90" t="s">
        <v>1524</v>
      </c>
      <c r="I90" t="s">
        <v>1683</v>
      </c>
      <c r="J90" t="s">
        <v>1687</v>
      </c>
      <c r="K90" t="s">
        <v>1535</v>
      </c>
      <c r="L90" t="s">
        <v>1535</v>
      </c>
      <c r="M90" t="s">
        <v>1535</v>
      </c>
      <c r="N90" t="s">
        <v>1686</v>
      </c>
      <c r="O90" t="s">
        <v>1686</v>
      </c>
      <c r="P90" t="s">
        <v>1473</v>
      </c>
      <c r="T90" t="s">
        <v>1127</v>
      </c>
      <c r="U90" t="s">
        <v>1127</v>
      </c>
      <c r="V90" t="s">
        <v>1127</v>
      </c>
      <c r="W90" t="s">
        <v>1127</v>
      </c>
      <c r="X90" t="s">
        <v>1128</v>
      </c>
      <c r="AB90" t="s">
        <v>1454</v>
      </c>
    </row>
    <row r="91" spans="1:28" hidden="1">
      <c r="A91" t="s">
        <v>2146</v>
      </c>
      <c r="B91" t="s">
        <v>795</v>
      </c>
      <c r="D91" t="s">
        <v>1782</v>
      </c>
      <c r="E91" t="s">
        <v>1544</v>
      </c>
      <c r="F91" t="s">
        <v>1535</v>
      </c>
      <c r="G91" t="s">
        <v>1682</v>
      </c>
      <c r="H91" t="s">
        <v>1524</v>
      </c>
      <c r="I91" t="s">
        <v>1683</v>
      </c>
      <c r="J91" t="s">
        <v>1687</v>
      </c>
      <c r="K91" t="s">
        <v>1535</v>
      </c>
      <c r="L91" t="s">
        <v>1535</v>
      </c>
      <c r="M91" t="s">
        <v>1535</v>
      </c>
      <c r="N91" t="s">
        <v>1599</v>
      </c>
      <c r="O91" t="s">
        <v>1599</v>
      </c>
      <c r="P91" t="s">
        <v>1473</v>
      </c>
      <c r="T91" t="s">
        <v>1127</v>
      </c>
      <c r="U91" t="s">
        <v>1127</v>
      </c>
      <c r="V91" t="s">
        <v>1127</v>
      </c>
      <c r="W91" t="s">
        <v>1127</v>
      </c>
      <c r="X91" t="s">
        <v>1128</v>
      </c>
      <c r="AB91" t="s">
        <v>1454</v>
      </c>
    </row>
    <row r="92" spans="1:28" hidden="1">
      <c r="A92" t="s">
        <v>2146</v>
      </c>
      <c r="B92" t="s">
        <v>795</v>
      </c>
      <c r="D92" t="s">
        <v>1783</v>
      </c>
      <c r="E92" t="s">
        <v>1670</v>
      </c>
      <c r="F92" t="s">
        <v>1535</v>
      </c>
      <c r="G92" t="s">
        <v>1682</v>
      </c>
      <c r="H92" t="s">
        <v>1524</v>
      </c>
      <c r="I92" t="s">
        <v>1683</v>
      </c>
      <c r="J92" t="s">
        <v>1687</v>
      </c>
      <c r="K92" t="s">
        <v>1535</v>
      </c>
      <c r="L92" t="s">
        <v>1535</v>
      </c>
      <c r="M92" t="s">
        <v>1535</v>
      </c>
      <c r="N92" t="s">
        <v>1697</v>
      </c>
      <c r="O92" t="s">
        <v>1697</v>
      </c>
      <c r="P92" t="s">
        <v>1473</v>
      </c>
      <c r="T92" t="s">
        <v>1127</v>
      </c>
      <c r="U92" t="s">
        <v>1127</v>
      </c>
      <c r="V92" t="s">
        <v>1127</v>
      </c>
      <c r="W92" t="s">
        <v>1127</v>
      </c>
      <c r="X92" t="s">
        <v>1128</v>
      </c>
      <c r="AB92" t="s">
        <v>1454</v>
      </c>
    </row>
    <row r="93" spans="1:28" hidden="1">
      <c r="A93" t="s">
        <v>2146</v>
      </c>
      <c r="B93" t="s">
        <v>795</v>
      </c>
      <c r="D93" t="s">
        <v>1784</v>
      </c>
      <c r="E93" t="s">
        <v>1476</v>
      </c>
      <c r="F93" t="s">
        <v>1535</v>
      </c>
      <c r="G93" t="s">
        <v>1682</v>
      </c>
      <c r="H93" t="s">
        <v>1524</v>
      </c>
      <c r="I93" t="s">
        <v>1683</v>
      </c>
      <c r="J93" t="s">
        <v>1687</v>
      </c>
      <c r="K93" t="s">
        <v>1535</v>
      </c>
      <c r="L93" t="s">
        <v>1535</v>
      </c>
      <c r="M93" t="s">
        <v>1535</v>
      </c>
      <c r="N93" t="s">
        <v>1568</v>
      </c>
      <c r="O93" t="s">
        <v>1568</v>
      </c>
      <c r="P93" t="s">
        <v>1473</v>
      </c>
      <c r="T93" t="s">
        <v>1127</v>
      </c>
      <c r="U93" t="s">
        <v>1127</v>
      </c>
      <c r="V93" t="s">
        <v>1127</v>
      </c>
      <c r="W93" t="s">
        <v>1127</v>
      </c>
      <c r="X93" t="s">
        <v>1128</v>
      </c>
      <c r="AB93" t="s">
        <v>1454</v>
      </c>
    </row>
    <row r="94" spans="1:28" hidden="1">
      <c r="A94" t="s">
        <v>2146</v>
      </c>
      <c r="B94" t="s">
        <v>795</v>
      </c>
      <c r="D94" t="s">
        <v>1785</v>
      </c>
      <c r="E94" t="s">
        <v>1555</v>
      </c>
      <c r="F94" t="s">
        <v>1535</v>
      </c>
      <c r="G94" t="s">
        <v>1682</v>
      </c>
      <c r="H94" t="s">
        <v>1524</v>
      </c>
      <c r="I94" t="s">
        <v>1683</v>
      </c>
      <c r="J94" t="s">
        <v>1687</v>
      </c>
      <c r="K94" t="s">
        <v>1535</v>
      </c>
      <c r="L94" t="s">
        <v>1535</v>
      </c>
      <c r="M94" t="s">
        <v>1535</v>
      </c>
      <c r="N94" t="s">
        <v>1568</v>
      </c>
      <c r="O94" t="s">
        <v>1568</v>
      </c>
      <c r="P94" t="s">
        <v>1473</v>
      </c>
      <c r="T94" t="s">
        <v>1127</v>
      </c>
      <c r="U94" t="s">
        <v>1127</v>
      </c>
      <c r="V94" t="s">
        <v>1127</v>
      </c>
      <c r="W94" t="s">
        <v>1127</v>
      </c>
      <c r="X94" t="s">
        <v>1128</v>
      </c>
      <c r="AB94" t="s">
        <v>1454</v>
      </c>
    </row>
    <row r="95" spans="1:28" hidden="1">
      <c r="A95" t="s">
        <v>2146</v>
      </c>
      <c r="B95" t="s">
        <v>795</v>
      </c>
      <c r="D95" t="s">
        <v>1777</v>
      </c>
      <c r="E95" t="s">
        <v>1485</v>
      </c>
      <c r="F95" t="s">
        <v>1535</v>
      </c>
      <c r="G95" t="s">
        <v>1529</v>
      </c>
      <c r="H95" t="s">
        <v>1524</v>
      </c>
      <c r="I95" t="s">
        <v>1683</v>
      </c>
      <c r="J95" t="s">
        <v>1687</v>
      </c>
      <c r="K95" t="s">
        <v>1535</v>
      </c>
      <c r="L95" t="s">
        <v>1535</v>
      </c>
      <c r="M95" t="s">
        <v>1535</v>
      </c>
      <c r="N95" t="s">
        <v>1630</v>
      </c>
      <c r="O95" t="s">
        <v>1630</v>
      </c>
      <c r="P95" t="s">
        <v>1473</v>
      </c>
      <c r="T95" t="s">
        <v>1127</v>
      </c>
      <c r="U95" t="s">
        <v>1127</v>
      </c>
      <c r="V95" t="s">
        <v>1127</v>
      </c>
      <c r="W95" t="s">
        <v>1127</v>
      </c>
      <c r="X95" t="s">
        <v>1128</v>
      </c>
      <c r="AB95" t="s">
        <v>1454</v>
      </c>
    </row>
    <row r="96" spans="1:28" hidden="1">
      <c r="A96" t="s">
        <v>2146</v>
      </c>
      <c r="B96" t="s">
        <v>795</v>
      </c>
      <c r="D96" t="s">
        <v>1778</v>
      </c>
      <c r="E96" t="s">
        <v>1511</v>
      </c>
      <c r="F96" t="s">
        <v>1535</v>
      </c>
      <c r="G96" t="s">
        <v>1685</v>
      </c>
      <c r="H96" t="s">
        <v>1524</v>
      </c>
      <c r="I96" t="s">
        <v>1683</v>
      </c>
      <c r="J96" t="s">
        <v>1687</v>
      </c>
      <c r="K96" t="s">
        <v>1535</v>
      </c>
      <c r="L96" t="s">
        <v>1535</v>
      </c>
      <c r="M96" t="s">
        <v>1535</v>
      </c>
      <c r="N96" t="s">
        <v>1673</v>
      </c>
      <c r="O96" t="s">
        <v>1673</v>
      </c>
      <c r="P96" t="s">
        <v>1473</v>
      </c>
      <c r="T96" t="s">
        <v>1127</v>
      </c>
      <c r="U96" t="s">
        <v>1127</v>
      </c>
      <c r="V96" t="s">
        <v>1127</v>
      </c>
      <c r="W96" t="s">
        <v>1127</v>
      </c>
      <c r="X96" t="s">
        <v>1128</v>
      </c>
      <c r="AB96" t="s">
        <v>1454</v>
      </c>
    </row>
    <row r="97" spans="1:28" hidden="1">
      <c r="A97" t="s">
        <v>2146</v>
      </c>
      <c r="B97" t="s">
        <v>769</v>
      </c>
      <c r="D97" t="s">
        <v>1775</v>
      </c>
      <c r="E97" t="s">
        <v>1543</v>
      </c>
      <c r="F97" t="s">
        <v>1480</v>
      </c>
      <c r="G97" t="s">
        <v>1706</v>
      </c>
      <c r="H97" t="s">
        <v>1524</v>
      </c>
      <c r="I97" t="s">
        <v>1683</v>
      </c>
      <c r="J97" t="s">
        <v>1687</v>
      </c>
      <c r="K97" t="s">
        <v>1480</v>
      </c>
      <c r="L97" t="s">
        <v>1480</v>
      </c>
      <c r="M97" t="s">
        <v>1480</v>
      </c>
      <c r="N97" t="s">
        <v>1686</v>
      </c>
      <c r="O97" t="s">
        <v>1686</v>
      </c>
      <c r="P97" t="s">
        <v>1473</v>
      </c>
      <c r="T97" t="s">
        <v>1127</v>
      </c>
      <c r="U97" t="s">
        <v>1127</v>
      </c>
      <c r="V97" t="s">
        <v>1127</v>
      </c>
      <c r="W97" t="s">
        <v>1127</v>
      </c>
      <c r="X97" t="s">
        <v>1128</v>
      </c>
      <c r="AB97" t="s">
        <v>1454</v>
      </c>
    </row>
    <row r="98" spans="1:28" hidden="1">
      <c r="A98" t="s">
        <v>2146</v>
      </c>
      <c r="B98" t="s">
        <v>769</v>
      </c>
      <c r="D98" t="s">
        <v>1782</v>
      </c>
      <c r="E98" t="s">
        <v>1543</v>
      </c>
      <c r="F98" t="s">
        <v>1480</v>
      </c>
      <c r="G98" t="s">
        <v>1567</v>
      </c>
      <c r="H98" t="s">
        <v>1524</v>
      </c>
      <c r="I98" t="s">
        <v>1683</v>
      </c>
      <c r="J98" t="s">
        <v>1687</v>
      </c>
      <c r="K98" t="s">
        <v>1480</v>
      </c>
      <c r="L98" t="s">
        <v>1480</v>
      </c>
      <c r="M98" t="s">
        <v>1480</v>
      </c>
      <c r="N98" t="s">
        <v>1599</v>
      </c>
      <c r="O98" t="s">
        <v>1599</v>
      </c>
      <c r="P98" t="s">
        <v>1473</v>
      </c>
      <c r="T98" t="s">
        <v>1127</v>
      </c>
      <c r="U98" t="s">
        <v>1127</v>
      </c>
      <c r="V98" t="s">
        <v>1127</v>
      </c>
      <c r="W98" t="s">
        <v>1127</v>
      </c>
      <c r="X98" t="s">
        <v>1128</v>
      </c>
      <c r="AB98" t="s">
        <v>1454</v>
      </c>
    </row>
    <row r="99" spans="1:28" hidden="1">
      <c r="A99" t="s">
        <v>2146</v>
      </c>
      <c r="B99" t="s">
        <v>769</v>
      </c>
      <c r="D99" t="s">
        <v>1783</v>
      </c>
      <c r="E99" t="s">
        <v>1543</v>
      </c>
      <c r="F99" t="s">
        <v>1480</v>
      </c>
      <c r="G99" t="s">
        <v>1567</v>
      </c>
      <c r="H99" t="s">
        <v>1524</v>
      </c>
      <c r="I99" t="s">
        <v>1683</v>
      </c>
      <c r="J99" t="s">
        <v>1687</v>
      </c>
      <c r="K99" t="s">
        <v>1480</v>
      </c>
      <c r="L99" t="s">
        <v>1480</v>
      </c>
      <c r="M99" t="s">
        <v>1480</v>
      </c>
      <c r="N99" t="s">
        <v>1697</v>
      </c>
      <c r="O99" t="s">
        <v>1697</v>
      </c>
      <c r="P99" t="s">
        <v>1473</v>
      </c>
      <c r="T99" t="s">
        <v>1127</v>
      </c>
      <c r="U99" t="s">
        <v>1127</v>
      </c>
      <c r="V99" t="s">
        <v>1127</v>
      </c>
      <c r="W99" t="s">
        <v>1127</v>
      </c>
      <c r="X99" t="s">
        <v>1128</v>
      </c>
      <c r="AB99" t="s">
        <v>1454</v>
      </c>
    </row>
    <row r="100" spans="1:28" hidden="1">
      <c r="A100" t="s">
        <v>2146</v>
      </c>
      <c r="B100" t="s">
        <v>769</v>
      </c>
      <c r="D100" t="s">
        <v>1807</v>
      </c>
      <c r="E100" t="s">
        <v>1608</v>
      </c>
      <c r="F100" t="s">
        <v>1480</v>
      </c>
      <c r="G100" t="s">
        <v>1567</v>
      </c>
      <c r="H100" t="s">
        <v>1524</v>
      </c>
      <c r="I100" t="s">
        <v>1683</v>
      </c>
      <c r="J100" t="s">
        <v>1687</v>
      </c>
      <c r="K100" t="s">
        <v>1480</v>
      </c>
      <c r="L100" t="s">
        <v>1480</v>
      </c>
      <c r="M100" t="s">
        <v>1480</v>
      </c>
      <c r="N100" t="s">
        <v>1568</v>
      </c>
      <c r="O100" t="s">
        <v>1568</v>
      </c>
      <c r="P100" t="s">
        <v>1473</v>
      </c>
      <c r="T100" t="s">
        <v>1127</v>
      </c>
      <c r="U100" t="s">
        <v>1127</v>
      </c>
      <c r="V100" t="s">
        <v>1127</v>
      </c>
      <c r="W100" t="s">
        <v>1127</v>
      </c>
      <c r="X100" t="s">
        <v>1128</v>
      </c>
      <c r="AB100" t="s">
        <v>1454</v>
      </c>
    </row>
    <row r="101" spans="1:28" hidden="1">
      <c r="A101" t="s">
        <v>2146</v>
      </c>
      <c r="B101" t="s">
        <v>769</v>
      </c>
      <c r="D101" t="s">
        <v>1777</v>
      </c>
      <c r="E101" t="s">
        <v>1608</v>
      </c>
      <c r="F101" t="s">
        <v>1480</v>
      </c>
      <c r="G101" t="s">
        <v>1529</v>
      </c>
      <c r="H101" t="s">
        <v>1524</v>
      </c>
      <c r="I101" t="s">
        <v>1683</v>
      </c>
      <c r="J101" t="s">
        <v>1687</v>
      </c>
      <c r="K101" t="s">
        <v>1480</v>
      </c>
      <c r="L101" t="s">
        <v>1480</v>
      </c>
      <c r="M101" t="s">
        <v>1480</v>
      </c>
      <c r="N101" t="s">
        <v>1630</v>
      </c>
      <c r="O101" t="s">
        <v>1630</v>
      </c>
      <c r="P101" t="s">
        <v>1473</v>
      </c>
      <c r="T101" t="s">
        <v>1127</v>
      </c>
      <c r="U101" t="s">
        <v>1127</v>
      </c>
      <c r="V101" t="s">
        <v>1127</v>
      </c>
      <c r="W101" t="s">
        <v>1127</v>
      </c>
      <c r="X101" t="s">
        <v>1128</v>
      </c>
      <c r="AB101" t="s">
        <v>1454</v>
      </c>
    </row>
    <row r="102" spans="1:28" hidden="1">
      <c r="A102" t="s">
        <v>2146</v>
      </c>
      <c r="B102" t="s">
        <v>769</v>
      </c>
      <c r="D102" t="s">
        <v>1778</v>
      </c>
      <c r="E102" t="s">
        <v>1608</v>
      </c>
      <c r="F102" t="s">
        <v>1480</v>
      </c>
      <c r="G102" t="s">
        <v>1702</v>
      </c>
      <c r="H102" t="s">
        <v>1524</v>
      </c>
      <c r="I102" t="s">
        <v>1683</v>
      </c>
      <c r="J102" t="s">
        <v>1687</v>
      </c>
      <c r="K102" t="s">
        <v>1480</v>
      </c>
      <c r="L102" t="s">
        <v>1480</v>
      </c>
      <c r="M102" t="s">
        <v>1480</v>
      </c>
      <c r="N102" t="s">
        <v>1673</v>
      </c>
      <c r="O102" t="s">
        <v>1673</v>
      </c>
      <c r="P102" t="s">
        <v>1473</v>
      </c>
      <c r="T102" t="s">
        <v>1127</v>
      </c>
      <c r="U102" t="s">
        <v>1127</v>
      </c>
      <c r="V102" t="s">
        <v>1127</v>
      </c>
      <c r="W102" t="s">
        <v>1127</v>
      </c>
      <c r="X102" t="s">
        <v>1128</v>
      </c>
      <c r="AB102" t="s">
        <v>1454</v>
      </c>
    </row>
    <row r="103" spans="1:28" hidden="1">
      <c r="A103" t="s">
        <v>2146</v>
      </c>
      <c r="C103" t="s">
        <v>1724</v>
      </c>
      <c r="D103" t="s">
        <v>790</v>
      </c>
      <c r="E103" t="s">
        <v>1559</v>
      </c>
      <c r="F103" t="s">
        <v>1559</v>
      </c>
      <c r="G103" t="s">
        <v>1559</v>
      </c>
      <c r="H103" t="s">
        <v>1506</v>
      </c>
      <c r="I103" t="s">
        <v>1506</v>
      </c>
      <c r="J103" t="s">
        <v>1506</v>
      </c>
    </row>
    <row r="104" spans="1:28" hidden="1">
      <c r="A104" t="s">
        <v>2144</v>
      </c>
      <c r="B104" t="s">
        <v>797</v>
      </c>
      <c r="D104" t="s">
        <v>1775</v>
      </c>
      <c r="E104" t="s">
        <v>1601</v>
      </c>
      <c r="F104" t="s">
        <v>1535</v>
      </c>
      <c r="G104" t="s">
        <v>1624</v>
      </c>
      <c r="H104" t="s">
        <v>1524</v>
      </c>
      <c r="I104" t="s">
        <v>1683</v>
      </c>
      <c r="J104" t="s">
        <v>1687</v>
      </c>
      <c r="K104" t="s">
        <v>1535</v>
      </c>
      <c r="L104" t="s">
        <v>1535</v>
      </c>
      <c r="M104" t="s">
        <v>1535</v>
      </c>
      <c r="N104" t="s">
        <v>1522</v>
      </c>
      <c r="O104" t="s">
        <v>1522</v>
      </c>
      <c r="P104" t="s">
        <v>1473</v>
      </c>
      <c r="T104" t="s">
        <v>1127</v>
      </c>
      <c r="U104" t="s">
        <v>1127</v>
      </c>
      <c r="V104" t="s">
        <v>1127</v>
      </c>
      <c r="W104" t="s">
        <v>1127</v>
      </c>
      <c r="X104" t="s">
        <v>1128</v>
      </c>
      <c r="AB104" t="s">
        <v>1454</v>
      </c>
    </row>
    <row r="105" spans="1:28" hidden="1">
      <c r="A105" t="s">
        <v>2144</v>
      </c>
      <c r="B105" t="s">
        <v>797</v>
      </c>
      <c r="D105" t="s">
        <v>1780</v>
      </c>
      <c r="E105" t="s">
        <v>1561</v>
      </c>
      <c r="F105" t="s">
        <v>1535</v>
      </c>
      <c r="G105" t="s">
        <v>1539</v>
      </c>
      <c r="H105" t="s">
        <v>1524</v>
      </c>
      <c r="I105" t="s">
        <v>1683</v>
      </c>
      <c r="J105" t="s">
        <v>1687</v>
      </c>
      <c r="K105" t="s">
        <v>1535</v>
      </c>
      <c r="L105" t="s">
        <v>1535</v>
      </c>
      <c r="M105" t="s">
        <v>1535</v>
      </c>
      <c r="N105" t="s">
        <v>1522</v>
      </c>
      <c r="O105" t="s">
        <v>1522</v>
      </c>
      <c r="P105" t="s">
        <v>1473</v>
      </c>
      <c r="T105" t="s">
        <v>1127</v>
      </c>
      <c r="U105" t="s">
        <v>1127</v>
      </c>
      <c r="V105" t="s">
        <v>1127</v>
      </c>
      <c r="W105" t="s">
        <v>1127</v>
      </c>
      <c r="X105" t="s">
        <v>1128</v>
      </c>
      <c r="AB105" t="s">
        <v>1454</v>
      </c>
    </row>
    <row r="106" spans="1:28" hidden="1">
      <c r="A106" t="s">
        <v>2144</v>
      </c>
      <c r="B106" t="s">
        <v>797</v>
      </c>
      <c r="D106" t="s">
        <v>1798</v>
      </c>
      <c r="E106" t="s">
        <v>1546</v>
      </c>
      <c r="F106" t="s">
        <v>1535</v>
      </c>
      <c r="G106" t="s">
        <v>1451</v>
      </c>
      <c r="H106" t="s">
        <v>1524</v>
      </c>
      <c r="I106" t="s">
        <v>1683</v>
      </c>
      <c r="J106" t="s">
        <v>1687</v>
      </c>
      <c r="K106" t="s">
        <v>1535</v>
      </c>
      <c r="L106" t="s">
        <v>1535</v>
      </c>
      <c r="M106" t="s">
        <v>1535</v>
      </c>
      <c r="N106" t="s">
        <v>1522</v>
      </c>
      <c r="O106" t="s">
        <v>1522</v>
      </c>
      <c r="P106" t="s">
        <v>1473</v>
      </c>
      <c r="T106" t="s">
        <v>1127</v>
      </c>
      <c r="U106" t="s">
        <v>1127</v>
      </c>
      <c r="V106" t="s">
        <v>1127</v>
      </c>
      <c r="W106" t="s">
        <v>1127</v>
      </c>
      <c r="X106" t="s">
        <v>1128</v>
      </c>
      <c r="AB106" t="s">
        <v>1454</v>
      </c>
    </row>
    <row r="107" spans="1:28" hidden="1">
      <c r="A107" t="s">
        <v>2144</v>
      </c>
      <c r="B107" t="s">
        <v>797</v>
      </c>
      <c r="D107" t="s">
        <v>1786</v>
      </c>
      <c r="E107" t="s">
        <v>1661</v>
      </c>
      <c r="F107" t="s">
        <v>1535</v>
      </c>
      <c r="G107" t="s">
        <v>1508</v>
      </c>
      <c r="H107" t="s">
        <v>1524</v>
      </c>
      <c r="I107" t="s">
        <v>1683</v>
      </c>
      <c r="J107" t="s">
        <v>1687</v>
      </c>
      <c r="K107" t="s">
        <v>1535</v>
      </c>
      <c r="L107" t="s">
        <v>1535</v>
      </c>
      <c r="M107" t="s">
        <v>1535</v>
      </c>
      <c r="N107" t="s">
        <v>1513</v>
      </c>
      <c r="O107" t="s">
        <v>1513</v>
      </c>
      <c r="P107" t="s">
        <v>1473</v>
      </c>
      <c r="T107" t="s">
        <v>1127</v>
      </c>
      <c r="U107" t="s">
        <v>1127</v>
      </c>
      <c r="V107" t="s">
        <v>1127</v>
      </c>
      <c r="W107" t="s">
        <v>1127</v>
      </c>
      <c r="X107" t="s">
        <v>1128</v>
      </c>
      <c r="AB107" t="s">
        <v>1454</v>
      </c>
    </row>
    <row r="108" spans="1:28" hidden="1">
      <c r="A108" t="s">
        <v>2144</v>
      </c>
      <c r="B108" t="s">
        <v>797</v>
      </c>
      <c r="D108" t="s">
        <v>1781</v>
      </c>
      <c r="E108" t="s">
        <v>1518</v>
      </c>
      <c r="F108" t="s">
        <v>1535</v>
      </c>
      <c r="G108" t="s">
        <v>1705</v>
      </c>
      <c r="H108" t="s">
        <v>1524</v>
      </c>
      <c r="I108" t="s">
        <v>1683</v>
      </c>
      <c r="J108" t="s">
        <v>1687</v>
      </c>
      <c r="K108" t="s">
        <v>1535</v>
      </c>
      <c r="L108" t="s">
        <v>1535</v>
      </c>
      <c r="M108" t="s">
        <v>1535</v>
      </c>
      <c r="N108" t="s">
        <v>1654</v>
      </c>
      <c r="O108" t="s">
        <v>1654</v>
      </c>
      <c r="P108" t="s">
        <v>1473</v>
      </c>
      <c r="T108" t="s">
        <v>1127</v>
      </c>
      <c r="U108" t="s">
        <v>1127</v>
      </c>
      <c r="V108" t="s">
        <v>1127</v>
      </c>
      <c r="W108" t="s">
        <v>1127</v>
      </c>
      <c r="X108" t="s">
        <v>1128</v>
      </c>
      <c r="AB108" t="s">
        <v>1454</v>
      </c>
    </row>
    <row r="109" spans="1:28" hidden="1">
      <c r="A109" t="s">
        <v>2144</v>
      </c>
      <c r="B109" t="s">
        <v>797</v>
      </c>
      <c r="D109" t="s">
        <v>1781</v>
      </c>
      <c r="E109" t="s">
        <v>1621</v>
      </c>
      <c r="F109" t="s">
        <v>1535</v>
      </c>
      <c r="G109" t="s">
        <v>1660</v>
      </c>
      <c r="H109" t="s">
        <v>1524</v>
      </c>
      <c r="I109" t="s">
        <v>1683</v>
      </c>
      <c r="J109" t="s">
        <v>1687</v>
      </c>
      <c r="K109" t="s">
        <v>1535</v>
      </c>
      <c r="L109" t="s">
        <v>1535</v>
      </c>
      <c r="M109" t="s">
        <v>1535</v>
      </c>
      <c r="N109" t="s">
        <v>1664</v>
      </c>
      <c r="O109" t="s">
        <v>1664</v>
      </c>
      <c r="P109" t="s">
        <v>1473</v>
      </c>
      <c r="T109" t="s">
        <v>1127</v>
      </c>
      <c r="U109" t="s">
        <v>1127</v>
      </c>
      <c r="V109" t="s">
        <v>1127</v>
      </c>
      <c r="W109" t="s">
        <v>1127</v>
      </c>
      <c r="X109" t="s">
        <v>1128</v>
      </c>
      <c r="AB109" t="s">
        <v>1454</v>
      </c>
    </row>
    <row r="110" spans="1:28" hidden="1">
      <c r="A110" t="s">
        <v>2144</v>
      </c>
      <c r="B110" t="s">
        <v>797</v>
      </c>
      <c r="D110" t="s">
        <v>1797</v>
      </c>
      <c r="E110" t="s">
        <v>1499</v>
      </c>
      <c r="F110" t="s">
        <v>1535</v>
      </c>
      <c r="G110" t="s">
        <v>1477</v>
      </c>
      <c r="H110" t="s">
        <v>1524</v>
      </c>
      <c r="I110" t="s">
        <v>1683</v>
      </c>
      <c r="J110" t="s">
        <v>1687</v>
      </c>
      <c r="K110" t="s">
        <v>1535</v>
      </c>
      <c r="L110" t="s">
        <v>1535</v>
      </c>
      <c r="M110" t="s">
        <v>1535</v>
      </c>
      <c r="N110" t="s">
        <v>1607</v>
      </c>
      <c r="O110" t="s">
        <v>1607</v>
      </c>
      <c r="P110" t="s">
        <v>1473</v>
      </c>
      <c r="T110" t="s">
        <v>1127</v>
      </c>
      <c r="U110" t="s">
        <v>1127</v>
      </c>
      <c r="V110" t="s">
        <v>1127</v>
      </c>
      <c r="W110" t="s">
        <v>1127</v>
      </c>
      <c r="X110" t="s">
        <v>1128</v>
      </c>
      <c r="AB110" t="s">
        <v>1454</v>
      </c>
    </row>
    <row r="111" spans="1:28" hidden="1">
      <c r="A111" t="s">
        <v>2144</v>
      </c>
      <c r="B111" t="s">
        <v>797</v>
      </c>
      <c r="D111" t="s">
        <v>1793</v>
      </c>
      <c r="E111" t="s">
        <v>1598</v>
      </c>
      <c r="F111" t="s">
        <v>1535</v>
      </c>
      <c r="G111" t="s">
        <v>1515</v>
      </c>
      <c r="H111" t="s">
        <v>1524</v>
      </c>
      <c r="I111" t="s">
        <v>1683</v>
      </c>
      <c r="J111" t="s">
        <v>1687</v>
      </c>
      <c r="K111" t="s">
        <v>1535</v>
      </c>
      <c r="L111" t="s">
        <v>1535</v>
      </c>
      <c r="M111" t="s">
        <v>1535</v>
      </c>
      <c r="N111" t="s">
        <v>1564</v>
      </c>
      <c r="O111" t="s">
        <v>1564</v>
      </c>
      <c r="P111" t="s">
        <v>1473</v>
      </c>
      <c r="T111" t="s">
        <v>1127</v>
      </c>
      <c r="U111" t="s">
        <v>1127</v>
      </c>
      <c r="V111" t="s">
        <v>1127</v>
      </c>
      <c r="W111" t="s">
        <v>1127</v>
      </c>
      <c r="X111" t="s">
        <v>1128</v>
      </c>
      <c r="AB111" t="s">
        <v>1454</v>
      </c>
    </row>
    <row r="112" spans="1:28" hidden="1">
      <c r="A112" t="s">
        <v>2144</v>
      </c>
      <c r="B112" t="s">
        <v>797</v>
      </c>
      <c r="D112" t="s">
        <v>1794</v>
      </c>
      <c r="E112" t="s">
        <v>1471</v>
      </c>
      <c r="F112" t="s">
        <v>1535</v>
      </c>
      <c r="G112" t="s">
        <v>1637</v>
      </c>
      <c r="H112" t="s">
        <v>1524</v>
      </c>
      <c r="I112" t="s">
        <v>1683</v>
      </c>
      <c r="J112" t="s">
        <v>1687</v>
      </c>
      <c r="K112" t="s">
        <v>1535</v>
      </c>
      <c r="L112" t="s">
        <v>1535</v>
      </c>
      <c r="M112" t="s">
        <v>1535</v>
      </c>
      <c r="N112" t="s">
        <v>1540</v>
      </c>
      <c r="O112" t="s">
        <v>1540</v>
      </c>
      <c r="P112" t="s">
        <v>1473</v>
      </c>
      <c r="T112" t="s">
        <v>1127</v>
      </c>
      <c r="U112" t="s">
        <v>1127</v>
      </c>
      <c r="V112" t="s">
        <v>1127</v>
      </c>
      <c r="W112" t="s">
        <v>1127</v>
      </c>
      <c r="X112" t="s">
        <v>1128</v>
      </c>
      <c r="AB112" t="s">
        <v>1454</v>
      </c>
    </row>
    <row r="113" spans="1:28" hidden="1">
      <c r="A113" t="s">
        <v>2144</v>
      </c>
      <c r="B113" t="s">
        <v>797</v>
      </c>
      <c r="D113" t="s">
        <v>1795</v>
      </c>
      <c r="E113" t="s">
        <v>1495</v>
      </c>
      <c r="F113" t="s">
        <v>1535</v>
      </c>
      <c r="G113" t="s">
        <v>1719</v>
      </c>
      <c r="H113" t="s">
        <v>1524</v>
      </c>
      <c r="I113" t="s">
        <v>1683</v>
      </c>
      <c r="J113" t="s">
        <v>1687</v>
      </c>
      <c r="K113" t="s">
        <v>1535</v>
      </c>
      <c r="L113" t="s">
        <v>1535</v>
      </c>
      <c r="M113" t="s">
        <v>1535</v>
      </c>
      <c r="N113" t="s">
        <v>1500</v>
      </c>
      <c r="O113" t="s">
        <v>1500</v>
      </c>
      <c r="P113" t="s">
        <v>1473</v>
      </c>
      <c r="T113" t="s">
        <v>1127</v>
      </c>
      <c r="U113" t="s">
        <v>1127</v>
      </c>
      <c r="V113" t="s">
        <v>1127</v>
      </c>
      <c r="W113" t="s">
        <v>1127</v>
      </c>
      <c r="X113" t="s">
        <v>1128</v>
      </c>
      <c r="AB113" t="s">
        <v>1454</v>
      </c>
    </row>
    <row r="114" spans="1:28" hidden="1">
      <c r="A114" t="s">
        <v>2144</v>
      </c>
      <c r="B114" t="s">
        <v>797</v>
      </c>
      <c r="D114" t="s">
        <v>1788</v>
      </c>
      <c r="E114" t="s">
        <v>1614</v>
      </c>
      <c r="F114" t="s">
        <v>1535</v>
      </c>
      <c r="G114" t="s">
        <v>1483</v>
      </c>
      <c r="H114" t="s">
        <v>1524</v>
      </c>
      <c r="I114" t="s">
        <v>1683</v>
      </c>
      <c r="J114" t="s">
        <v>1687</v>
      </c>
      <c r="K114" t="s">
        <v>1535</v>
      </c>
      <c r="L114" t="s">
        <v>1535</v>
      </c>
      <c r="M114" t="s">
        <v>1535</v>
      </c>
      <c r="N114" t="s">
        <v>1722</v>
      </c>
      <c r="O114" t="s">
        <v>1722</v>
      </c>
      <c r="P114" t="s">
        <v>1473</v>
      </c>
      <c r="T114" t="s">
        <v>1127</v>
      </c>
      <c r="U114" t="s">
        <v>1127</v>
      </c>
      <c r="V114" t="s">
        <v>1127</v>
      </c>
      <c r="W114" t="s">
        <v>1127</v>
      </c>
      <c r="X114" t="s">
        <v>1128</v>
      </c>
      <c r="AB114" t="s">
        <v>1454</v>
      </c>
    </row>
    <row r="115" spans="1:28" hidden="1">
      <c r="A115" t="s">
        <v>2144</v>
      </c>
      <c r="B115" t="s">
        <v>797</v>
      </c>
      <c r="D115" t="s">
        <v>1789</v>
      </c>
      <c r="E115" t="s">
        <v>1614</v>
      </c>
      <c r="F115" t="s">
        <v>1535</v>
      </c>
      <c r="G115" t="s">
        <v>1591</v>
      </c>
      <c r="H115" t="s">
        <v>1524</v>
      </c>
      <c r="I115" t="s">
        <v>1683</v>
      </c>
      <c r="J115" t="s">
        <v>1687</v>
      </c>
      <c r="K115" t="s">
        <v>1535</v>
      </c>
      <c r="L115" t="s">
        <v>1535</v>
      </c>
      <c r="M115" t="s">
        <v>1535</v>
      </c>
      <c r="N115" t="s">
        <v>1722</v>
      </c>
      <c r="O115" t="s">
        <v>1722</v>
      </c>
      <c r="P115" t="s">
        <v>1473</v>
      </c>
      <c r="T115" t="s">
        <v>1127</v>
      </c>
      <c r="U115" t="s">
        <v>1127</v>
      </c>
      <c r="V115" t="s">
        <v>1127</v>
      </c>
      <c r="W115" t="s">
        <v>1127</v>
      </c>
      <c r="X115" t="s">
        <v>1128</v>
      </c>
      <c r="AB115" t="s">
        <v>1454</v>
      </c>
    </row>
    <row r="116" spans="1:28" hidden="1">
      <c r="A116" t="s">
        <v>2144</v>
      </c>
      <c r="B116" t="s">
        <v>797</v>
      </c>
      <c r="D116" t="s">
        <v>1791</v>
      </c>
      <c r="E116" t="s">
        <v>1557</v>
      </c>
      <c r="F116" t="s">
        <v>1535</v>
      </c>
      <c r="G116" t="s">
        <v>1486</v>
      </c>
      <c r="H116" t="s">
        <v>1524</v>
      </c>
      <c r="I116" t="s">
        <v>1683</v>
      </c>
      <c r="J116" t="s">
        <v>1687</v>
      </c>
      <c r="K116" t="s">
        <v>1535</v>
      </c>
      <c r="L116" t="s">
        <v>1535</v>
      </c>
      <c r="M116" t="s">
        <v>1535</v>
      </c>
      <c r="N116" t="s">
        <v>1520</v>
      </c>
      <c r="O116" t="s">
        <v>1520</v>
      </c>
      <c r="P116" t="s">
        <v>1473</v>
      </c>
      <c r="T116" t="s">
        <v>1127</v>
      </c>
      <c r="U116" t="s">
        <v>1127</v>
      </c>
      <c r="V116" t="s">
        <v>1127</v>
      </c>
      <c r="W116" t="s">
        <v>1127</v>
      </c>
      <c r="X116" t="s">
        <v>1128</v>
      </c>
      <c r="AB116" t="s">
        <v>1454</v>
      </c>
    </row>
    <row r="117" spans="1:28" hidden="1">
      <c r="A117" t="s">
        <v>2144</v>
      </c>
      <c r="B117" t="s">
        <v>797</v>
      </c>
      <c r="D117" t="s">
        <v>1792</v>
      </c>
      <c r="E117" t="s">
        <v>1459</v>
      </c>
      <c r="F117" t="s">
        <v>1535</v>
      </c>
      <c r="G117" t="s">
        <v>1464</v>
      </c>
      <c r="H117" t="s">
        <v>1524</v>
      </c>
      <c r="I117" t="s">
        <v>1683</v>
      </c>
      <c r="J117" t="s">
        <v>1687</v>
      </c>
      <c r="K117" t="s">
        <v>1535</v>
      </c>
      <c r="L117" t="s">
        <v>1535</v>
      </c>
      <c r="M117" t="s">
        <v>1535</v>
      </c>
      <c r="N117" t="s">
        <v>1520</v>
      </c>
      <c r="O117" t="s">
        <v>1520</v>
      </c>
      <c r="P117" t="s">
        <v>1473</v>
      </c>
      <c r="T117" t="s">
        <v>1127</v>
      </c>
      <c r="U117" t="s">
        <v>1127</v>
      </c>
      <c r="V117" t="s">
        <v>1127</v>
      </c>
      <c r="W117" t="s">
        <v>1127</v>
      </c>
      <c r="X117" t="s">
        <v>1128</v>
      </c>
      <c r="AB117" t="s">
        <v>1454</v>
      </c>
    </row>
    <row r="118" spans="1:28" hidden="1">
      <c r="A118" t="s">
        <v>2144</v>
      </c>
      <c r="B118" t="s">
        <v>797</v>
      </c>
      <c r="D118" t="s">
        <v>1801</v>
      </c>
      <c r="E118" t="s">
        <v>1703</v>
      </c>
      <c r="F118" t="s">
        <v>1535</v>
      </c>
      <c r="G118" t="s">
        <v>1479</v>
      </c>
      <c r="H118" t="s">
        <v>1524</v>
      </c>
      <c r="I118" t="s">
        <v>1683</v>
      </c>
      <c r="J118" t="s">
        <v>1687</v>
      </c>
      <c r="K118" t="s">
        <v>1535</v>
      </c>
      <c r="L118" t="s">
        <v>1535</v>
      </c>
      <c r="M118" t="s">
        <v>1535</v>
      </c>
      <c r="N118" t="s">
        <v>1457</v>
      </c>
      <c r="O118" t="s">
        <v>1457</v>
      </c>
      <c r="P118" t="s">
        <v>1473</v>
      </c>
      <c r="T118" t="s">
        <v>1127</v>
      </c>
      <c r="U118" t="s">
        <v>1127</v>
      </c>
      <c r="V118" t="s">
        <v>1127</v>
      </c>
      <c r="W118" t="s">
        <v>1127</v>
      </c>
      <c r="X118" t="s">
        <v>1128</v>
      </c>
      <c r="AB118" t="s">
        <v>1454</v>
      </c>
    </row>
    <row r="119" spans="1:28" hidden="1">
      <c r="A119" t="s">
        <v>2144</v>
      </c>
      <c r="B119" t="s">
        <v>797</v>
      </c>
      <c r="D119" t="s">
        <v>1779</v>
      </c>
      <c r="E119" t="s">
        <v>1496</v>
      </c>
      <c r="F119" t="s">
        <v>1535</v>
      </c>
      <c r="G119" t="s">
        <v>1455</v>
      </c>
      <c r="H119" t="s">
        <v>1524</v>
      </c>
      <c r="I119" t="s">
        <v>1683</v>
      </c>
      <c r="J119" t="s">
        <v>1687</v>
      </c>
      <c r="K119" t="s">
        <v>1535</v>
      </c>
      <c r="L119" t="s">
        <v>1535</v>
      </c>
      <c r="M119" t="s">
        <v>1535</v>
      </c>
      <c r="N119" t="s">
        <v>1620</v>
      </c>
      <c r="O119" t="s">
        <v>1620</v>
      </c>
      <c r="P119" t="s">
        <v>1473</v>
      </c>
      <c r="T119" t="s">
        <v>1127</v>
      </c>
      <c r="U119" t="s">
        <v>1127</v>
      </c>
      <c r="V119" t="s">
        <v>1127</v>
      </c>
      <c r="W119" t="s">
        <v>1127</v>
      </c>
      <c r="X119" t="s">
        <v>1128</v>
      </c>
      <c r="AB119" t="s">
        <v>1454</v>
      </c>
    </row>
    <row r="120" spans="1:28" hidden="1">
      <c r="A120" t="s">
        <v>2144</v>
      </c>
      <c r="B120" t="s">
        <v>767</v>
      </c>
      <c r="D120" t="s">
        <v>1775</v>
      </c>
      <c r="E120" t="s">
        <v>1481</v>
      </c>
      <c r="F120" t="s">
        <v>1535</v>
      </c>
      <c r="G120" t="s">
        <v>1624</v>
      </c>
      <c r="H120" t="s">
        <v>1524</v>
      </c>
      <c r="I120" t="s">
        <v>1683</v>
      </c>
      <c r="J120" t="s">
        <v>1687</v>
      </c>
      <c r="K120" t="s">
        <v>1535</v>
      </c>
      <c r="L120" t="s">
        <v>1535</v>
      </c>
      <c r="M120" t="s">
        <v>1535</v>
      </c>
      <c r="N120" t="s">
        <v>1522</v>
      </c>
      <c r="O120" t="s">
        <v>1522</v>
      </c>
      <c r="P120" t="s">
        <v>1473</v>
      </c>
      <c r="T120" t="s">
        <v>1127</v>
      </c>
      <c r="U120" t="s">
        <v>1127</v>
      </c>
      <c r="V120" t="s">
        <v>1127</v>
      </c>
      <c r="W120" t="s">
        <v>1127</v>
      </c>
      <c r="X120" t="s">
        <v>1128</v>
      </c>
      <c r="AB120" t="s">
        <v>1454</v>
      </c>
    </row>
    <row r="121" spans="1:28" hidden="1">
      <c r="A121" t="s">
        <v>2144</v>
      </c>
      <c r="B121" t="s">
        <v>767</v>
      </c>
      <c r="D121" t="s">
        <v>1780</v>
      </c>
      <c r="E121" t="s">
        <v>1569</v>
      </c>
      <c r="F121" t="s">
        <v>1535</v>
      </c>
      <c r="G121" t="s">
        <v>1539</v>
      </c>
      <c r="H121" t="s">
        <v>1524</v>
      </c>
      <c r="I121" t="s">
        <v>1683</v>
      </c>
      <c r="J121" t="s">
        <v>1687</v>
      </c>
      <c r="K121" t="s">
        <v>1535</v>
      </c>
      <c r="L121" t="s">
        <v>1535</v>
      </c>
      <c r="M121" t="s">
        <v>1535</v>
      </c>
      <c r="N121" t="s">
        <v>1522</v>
      </c>
      <c r="O121" t="s">
        <v>1522</v>
      </c>
      <c r="P121" t="s">
        <v>1473</v>
      </c>
      <c r="T121" t="s">
        <v>1127</v>
      </c>
      <c r="U121" t="s">
        <v>1127</v>
      </c>
      <c r="V121" t="s">
        <v>1127</v>
      </c>
      <c r="W121" t="s">
        <v>1127</v>
      </c>
      <c r="X121" t="s">
        <v>1128</v>
      </c>
      <c r="AB121" t="s">
        <v>1454</v>
      </c>
    </row>
    <row r="122" spans="1:28" hidden="1">
      <c r="A122" t="s">
        <v>2144</v>
      </c>
      <c r="B122" t="s">
        <v>767</v>
      </c>
      <c r="D122" t="s">
        <v>1798</v>
      </c>
      <c r="E122" t="s">
        <v>1525</v>
      </c>
      <c r="F122" t="s">
        <v>1535</v>
      </c>
      <c r="G122" t="s">
        <v>1451</v>
      </c>
      <c r="H122" t="s">
        <v>1524</v>
      </c>
      <c r="I122" t="s">
        <v>1683</v>
      </c>
      <c r="J122" t="s">
        <v>1687</v>
      </c>
      <c r="K122" t="s">
        <v>1535</v>
      </c>
      <c r="L122" t="s">
        <v>1535</v>
      </c>
      <c r="M122" t="s">
        <v>1535</v>
      </c>
      <c r="N122" t="s">
        <v>1522</v>
      </c>
      <c r="O122" t="s">
        <v>1522</v>
      </c>
      <c r="P122" t="s">
        <v>1473</v>
      </c>
      <c r="T122" t="s">
        <v>1127</v>
      </c>
      <c r="U122" t="s">
        <v>1127</v>
      </c>
      <c r="V122" t="s">
        <v>1127</v>
      </c>
      <c r="W122" t="s">
        <v>1127</v>
      </c>
      <c r="X122" t="s">
        <v>1128</v>
      </c>
      <c r="AB122" t="s">
        <v>1454</v>
      </c>
    </row>
    <row r="123" spans="1:28" hidden="1">
      <c r="A123" t="s">
        <v>2144</v>
      </c>
      <c r="B123" t="s">
        <v>767</v>
      </c>
      <c r="D123" t="s">
        <v>1786</v>
      </c>
      <c r="E123" t="s">
        <v>1691</v>
      </c>
      <c r="F123" t="s">
        <v>1535</v>
      </c>
      <c r="G123" t="s">
        <v>1508</v>
      </c>
      <c r="H123" t="s">
        <v>1524</v>
      </c>
      <c r="I123" t="s">
        <v>1683</v>
      </c>
      <c r="J123" t="s">
        <v>1687</v>
      </c>
      <c r="K123" t="s">
        <v>1535</v>
      </c>
      <c r="L123" t="s">
        <v>1535</v>
      </c>
      <c r="M123" t="s">
        <v>1535</v>
      </c>
      <c r="N123" t="s">
        <v>1680</v>
      </c>
      <c r="O123" t="s">
        <v>1680</v>
      </c>
      <c r="P123" t="s">
        <v>1473</v>
      </c>
      <c r="T123" t="s">
        <v>1127</v>
      </c>
      <c r="U123" t="s">
        <v>1127</v>
      </c>
      <c r="V123" t="s">
        <v>1127</v>
      </c>
      <c r="W123" t="s">
        <v>1127</v>
      </c>
      <c r="X123" t="s">
        <v>1128</v>
      </c>
      <c r="AB123" t="s">
        <v>1454</v>
      </c>
    </row>
    <row r="124" spans="1:28" hidden="1">
      <c r="A124" t="s">
        <v>2144</v>
      </c>
      <c r="B124" t="s">
        <v>767</v>
      </c>
      <c r="D124" t="s">
        <v>1781</v>
      </c>
      <c r="E124" t="s">
        <v>1558</v>
      </c>
      <c r="F124" t="s">
        <v>1535</v>
      </c>
      <c r="G124" t="s">
        <v>1705</v>
      </c>
      <c r="H124" t="s">
        <v>1524</v>
      </c>
      <c r="I124" t="s">
        <v>1683</v>
      </c>
      <c r="J124" t="s">
        <v>1687</v>
      </c>
      <c r="K124" t="s">
        <v>1535</v>
      </c>
      <c r="L124" t="s">
        <v>1535</v>
      </c>
      <c r="M124" t="s">
        <v>1535</v>
      </c>
      <c r="N124" t="s">
        <v>1654</v>
      </c>
      <c r="O124" t="s">
        <v>1654</v>
      </c>
      <c r="P124" t="s">
        <v>1473</v>
      </c>
      <c r="T124" t="s">
        <v>1127</v>
      </c>
      <c r="U124" t="s">
        <v>1127</v>
      </c>
      <c r="V124" t="s">
        <v>1127</v>
      </c>
      <c r="W124" t="s">
        <v>1127</v>
      </c>
      <c r="X124" t="s">
        <v>1128</v>
      </c>
      <c r="AB124" t="s">
        <v>1454</v>
      </c>
    </row>
    <row r="125" spans="1:28" hidden="1">
      <c r="A125" t="s">
        <v>2144</v>
      </c>
      <c r="B125" t="s">
        <v>767</v>
      </c>
      <c r="D125" t="s">
        <v>1781</v>
      </c>
      <c r="E125" t="s">
        <v>1487</v>
      </c>
      <c r="F125" t="s">
        <v>1535</v>
      </c>
      <c r="G125" t="s">
        <v>1660</v>
      </c>
      <c r="H125" t="s">
        <v>1524</v>
      </c>
      <c r="I125" t="s">
        <v>1683</v>
      </c>
      <c r="J125" t="s">
        <v>1687</v>
      </c>
      <c r="K125" t="s">
        <v>1535</v>
      </c>
      <c r="L125" t="s">
        <v>1535</v>
      </c>
      <c r="M125" t="s">
        <v>1535</v>
      </c>
      <c r="N125" t="s">
        <v>1680</v>
      </c>
      <c r="O125" t="s">
        <v>1680</v>
      </c>
      <c r="P125" t="s">
        <v>1473</v>
      </c>
      <c r="T125" t="s">
        <v>1127</v>
      </c>
      <c r="U125" t="s">
        <v>1127</v>
      </c>
      <c r="V125" t="s">
        <v>1127</v>
      </c>
      <c r="W125" t="s">
        <v>1127</v>
      </c>
      <c r="X125" t="s">
        <v>1128</v>
      </c>
      <c r="AB125" t="s">
        <v>1454</v>
      </c>
    </row>
    <row r="126" spans="1:28" hidden="1">
      <c r="A126" t="s">
        <v>2144</v>
      </c>
      <c r="B126" t="s">
        <v>767</v>
      </c>
      <c r="D126" t="s">
        <v>1797</v>
      </c>
      <c r="E126" t="s">
        <v>1658</v>
      </c>
      <c r="F126" t="s">
        <v>1535</v>
      </c>
      <c r="G126" t="s">
        <v>1477</v>
      </c>
      <c r="H126" t="s">
        <v>1524</v>
      </c>
      <c r="I126" t="s">
        <v>1683</v>
      </c>
      <c r="J126" t="s">
        <v>1687</v>
      </c>
      <c r="K126" t="s">
        <v>1535</v>
      </c>
      <c r="L126" t="s">
        <v>1535</v>
      </c>
      <c r="M126" t="s">
        <v>1535</v>
      </c>
      <c r="N126" t="s">
        <v>1680</v>
      </c>
      <c r="O126" t="s">
        <v>1680</v>
      </c>
      <c r="P126" t="s">
        <v>1473</v>
      </c>
      <c r="T126" t="s">
        <v>1127</v>
      </c>
      <c r="U126" t="s">
        <v>1127</v>
      </c>
      <c r="V126" t="s">
        <v>1127</v>
      </c>
      <c r="W126" t="s">
        <v>1127</v>
      </c>
      <c r="X126" t="s">
        <v>1128</v>
      </c>
      <c r="AB126" t="s">
        <v>1454</v>
      </c>
    </row>
    <row r="127" spans="1:28" hidden="1">
      <c r="A127" t="s">
        <v>2144</v>
      </c>
      <c r="B127" t="s">
        <v>767</v>
      </c>
      <c r="D127" t="s">
        <v>1793</v>
      </c>
      <c r="E127" t="s">
        <v>1447</v>
      </c>
      <c r="F127" t="s">
        <v>1535</v>
      </c>
      <c r="G127" t="s">
        <v>1515</v>
      </c>
      <c r="H127" t="s">
        <v>1524</v>
      </c>
      <c r="I127" t="s">
        <v>1683</v>
      </c>
      <c r="J127" t="s">
        <v>1687</v>
      </c>
      <c r="K127" t="s">
        <v>1535</v>
      </c>
      <c r="L127" t="s">
        <v>1535</v>
      </c>
      <c r="M127" t="s">
        <v>1535</v>
      </c>
      <c r="N127" t="s">
        <v>1680</v>
      </c>
      <c r="O127" t="s">
        <v>1680</v>
      </c>
      <c r="P127" t="s">
        <v>1473</v>
      </c>
      <c r="T127" t="s">
        <v>1127</v>
      </c>
      <c r="U127" t="s">
        <v>1127</v>
      </c>
      <c r="V127" t="s">
        <v>1127</v>
      </c>
      <c r="W127" t="s">
        <v>1127</v>
      </c>
      <c r="X127" t="s">
        <v>1128</v>
      </c>
      <c r="AB127" t="s">
        <v>1454</v>
      </c>
    </row>
    <row r="128" spans="1:28" hidden="1">
      <c r="A128" t="s">
        <v>2144</v>
      </c>
      <c r="B128" t="s">
        <v>767</v>
      </c>
      <c r="D128" t="s">
        <v>1794</v>
      </c>
      <c r="E128" t="s">
        <v>1488</v>
      </c>
      <c r="F128" t="s">
        <v>1535</v>
      </c>
      <c r="G128" t="s">
        <v>1637</v>
      </c>
      <c r="H128" t="s">
        <v>1524</v>
      </c>
      <c r="I128" t="s">
        <v>1683</v>
      </c>
      <c r="J128" t="s">
        <v>1687</v>
      </c>
      <c r="K128" t="s">
        <v>1535</v>
      </c>
      <c r="L128" t="s">
        <v>1535</v>
      </c>
      <c r="M128" t="s">
        <v>1535</v>
      </c>
      <c r="N128" t="s">
        <v>1680</v>
      </c>
      <c r="O128" t="s">
        <v>1680</v>
      </c>
      <c r="P128" t="s">
        <v>1473</v>
      </c>
      <c r="T128" t="s">
        <v>1127</v>
      </c>
      <c r="U128" t="s">
        <v>1127</v>
      </c>
      <c r="V128" t="s">
        <v>1127</v>
      </c>
      <c r="W128" t="s">
        <v>1127</v>
      </c>
      <c r="X128" t="s">
        <v>1128</v>
      </c>
      <c r="AB128" t="s">
        <v>1454</v>
      </c>
    </row>
    <row r="129" spans="1:28" hidden="1">
      <c r="A129" t="s">
        <v>2144</v>
      </c>
      <c r="B129" t="s">
        <v>767</v>
      </c>
      <c r="D129" t="s">
        <v>1795</v>
      </c>
      <c r="E129" t="s">
        <v>1594</v>
      </c>
      <c r="F129" t="s">
        <v>1535</v>
      </c>
      <c r="G129" t="s">
        <v>1719</v>
      </c>
      <c r="H129" t="s">
        <v>1524</v>
      </c>
      <c r="I129" t="s">
        <v>1683</v>
      </c>
      <c r="J129" t="s">
        <v>1687</v>
      </c>
      <c r="K129" t="s">
        <v>1535</v>
      </c>
      <c r="L129" t="s">
        <v>1535</v>
      </c>
      <c r="M129" t="s">
        <v>1535</v>
      </c>
      <c r="N129" t="s">
        <v>1680</v>
      </c>
      <c r="O129" t="s">
        <v>1680</v>
      </c>
      <c r="P129" t="s">
        <v>1473</v>
      </c>
      <c r="T129" t="s">
        <v>1127</v>
      </c>
      <c r="U129" t="s">
        <v>1127</v>
      </c>
      <c r="V129" t="s">
        <v>1127</v>
      </c>
      <c r="W129" t="s">
        <v>1127</v>
      </c>
      <c r="X129" t="s">
        <v>1128</v>
      </c>
      <c r="AB129" t="s">
        <v>1454</v>
      </c>
    </row>
    <row r="130" spans="1:28" hidden="1">
      <c r="A130" t="s">
        <v>2144</v>
      </c>
      <c r="B130" t="s">
        <v>767</v>
      </c>
      <c r="D130" t="s">
        <v>1788</v>
      </c>
      <c r="E130" t="s">
        <v>1594</v>
      </c>
      <c r="F130" t="s">
        <v>1535</v>
      </c>
      <c r="G130" t="s">
        <v>1483</v>
      </c>
      <c r="H130" t="s">
        <v>1524</v>
      </c>
      <c r="I130" t="s">
        <v>1683</v>
      </c>
      <c r="J130" t="s">
        <v>1687</v>
      </c>
      <c r="K130" t="s">
        <v>1535</v>
      </c>
      <c r="L130" t="s">
        <v>1535</v>
      </c>
      <c r="M130" t="s">
        <v>1535</v>
      </c>
      <c r="N130" t="s">
        <v>1680</v>
      </c>
      <c r="O130" t="s">
        <v>1680</v>
      </c>
      <c r="P130" t="s">
        <v>1473</v>
      </c>
      <c r="T130" t="s">
        <v>1127</v>
      </c>
      <c r="U130" t="s">
        <v>1127</v>
      </c>
      <c r="V130" t="s">
        <v>1127</v>
      </c>
      <c r="W130" t="s">
        <v>1127</v>
      </c>
      <c r="X130" t="s">
        <v>1128</v>
      </c>
      <c r="AB130" t="s">
        <v>1454</v>
      </c>
    </row>
    <row r="131" spans="1:28" hidden="1">
      <c r="A131" t="s">
        <v>2144</v>
      </c>
      <c r="B131" t="s">
        <v>767</v>
      </c>
      <c r="D131" t="s">
        <v>1789</v>
      </c>
      <c r="E131" t="s">
        <v>1716</v>
      </c>
      <c r="F131" t="s">
        <v>1535</v>
      </c>
      <c r="G131" t="s">
        <v>1474</v>
      </c>
      <c r="H131" t="s">
        <v>1524</v>
      </c>
      <c r="I131" t="s">
        <v>1683</v>
      </c>
      <c r="J131" t="s">
        <v>1687</v>
      </c>
      <c r="K131" t="s">
        <v>1535</v>
      </c>
      <c r="L131" t="s">
        <v>1535</v>
      </c>
      <c r="M131" t="s">
        <v>1535</v>
      </c>
      <c r="N131" t="s">
        <v>1680</v>
      </c>
      <c r="O131" t="s">
        <v>1680</v>
      </c>
      <c r="P131" t="s">
        <v>1473</v>
      </c>
      <c r="T131" t="s">
        <v>1127</v>
      </c>
      <c r="U131" t="s">
        <v>1127</v>
      </c>
      <c r="V131" t="s">
        <v>1127</v>
      </c>
      <c r="W131" t="s">
        <v>1127</v>
      </c>
      <c r="X131" t="s">
        <v>1128</v>
      </c>
      <c r="AB131" t="s">
        <v>1454</v>
      </c>
    </row>
    <row r="132" spans="1:28" hidden="1">
      <c r="A132" t="s">
        <v>2144</v>
      </c>
      <c r="B132" t="s">
        <v>767</v>
      </c>
      <c r="D132" t="s">
        <v>1791</v>
      </c>
      <c r="E132" t="s">
        <v>1642</v>
      </c>
      <c r="F132" t="s">
        <v>1535</v>
      </c>
      <c r="G132" t="s">
        <v>1486</v>
      </c>
      <c r="H132" t="s">
        <v>1524</v>
      </c>
      <c r="I132" t="s">
        <v>1683</v>
      </c>
      <c r="J132" t="s">
        <v>1687</v>
      </c>
      <c r="K132" t="s">
        <v>1535</v>
      </c>
      <c r="L132" t="s">
        <v>1535</v>
      </c>
      <c r="M132" t="s">
        <v>1535</v>
      </c>
      <c r="N132" t="s">
        <v>1680</v>
      </c>
      <c r="O132" t="s">
        <v>1680</v>
      </c>
      <c r="P132" t="s">
        <v>1473</v>
      </c>
      <c r="T132" t="s">
        <v>1127</v>
      </c>
      <c r="U132" t="s">
        <v>1127</v>
      </c>
      <c r="V132" t="s">
        <v>1127</v>
      </c>
      <c r="W132" t="s">
        <v>1127</v>
      </c>
      <c r="X132" t="s">
        <v>1128</v>
      </c>
      <c r="AB132" t="s">
        <v>1454</v>
      </c>
    </row>
    <row r="133" spans="1:28" hidden="1">
      <c r="A133" t="s">
        <v>2144</v>
      </c>
      <c r="B133" t="s">
        <v>767</v>
      </c>
      <c r="D133" t="s">
        <v>1792</v>
      </c>
      <c r="E133" t="s">
        <v>1523</v>
      </c>
      <c r="F133" t="s">
        <v>1535</v>
      </c>
      <c r="G133" t="s">
        <v>1464</v>
      </c>
      <c r="H133" t="s">
        <v>1524</v>
      </c>
      <c r="I133" t="s">
        <v>1683</v>
      </c>
      <c r="J133" t="s">
        <v>1687</v>
      </c>
      <c r="K133" t="s">
        <v>1535</v>
      </c>
      <c r="L133" t="s">
        <v>1535</v>
      </c>
      <c r="M133" t="s">
        <v>1535</v>
      </c>
      <c r="N133" t="s">
        <v>1680</v>
      </c>
      <c r="O133" t="s">
        <v>1680</v>
      </c>
      <c r="P133" t="s">
        <v>1473</v>
      </c>
      <c r="T133" t="s">
        <v>1127</v>
      </c>
      <c r="U133" t="s">
        <v>1127</v>
      </c>
      <c r="V133" t="s">
        <v>1127</v>
      </c>
      <c r="W133" t="s">
        <v>1127</v>
      </c>
      <c r="X133" t="s">
        <v>1128</v>
      </c>
      <c r="AB133" t="s">
        <v>1454</v>
      </c>
    </row>
    <row r="134" spans="1:28" hidden="1">
      <c r="A134" t="s">
        <v>2144</v>
      </c>
      <c r="B134" t="s">
        <v>767</v>
      </c>
      <c r="D134" t="s">
        <v>1801</v>
      </c>
      <c r="E134" t="s">
        <v>1592</v>
      </c>
      <c r="F134" t="s">
        <v>1535</v>
      </c>
      <c r="G134" t="s">
        <v>1479</v>
      </c>
      <c r="H134" t="s">
        <v>1524</v>
      </c>
      <c r="I134" t="s">
        <v>1683</v>
      </c>
      <c r="J134" t="s">
        <v>1687</v>
      </c>
      <c r="K134" t="s">
        <v>1535</v>
      </c>
      <c r="L134" t="s">
        <v>1535</v>
      </c>
      <c r="M134" t="s">
        <v>1535</v>
      </c>
      <c r="N134" t="s">
        <v>1680</v>
      </c>
      <c r="O134" t="s">
        <v>1680</v>
      </c>
      <c r="P134" t="s">
        <v>1473</v>
      </c>
      <c r="T134" t="s">
        <v>1127</v>
      </c>
      <c r="U134" t="s">
        <v>1127</v>
      </c>
      <c r="V134" t="s">
        <v>1127</v>
      </c>
      <c r="W134" t="s">
        <v>1127</v>
      </c>
      <c r="X134" t="s">
        <v>1128</v>
      </c>
      <c r="AB134" t="s">
        <v>1454</v>
      </c>
    </row>
    <row r="135" spans="1:28" hidden="1">
      <c r="A135" t="s">
        <v>2144</v>
      </c>
      <c r="B135" t="s">
        <v>767</v>
      </c>
      <c r="D135" t="s">
        <v>1779</v>
      </c>
      <c r="E135" t="s">
        <v>1644</v>
      </c>
      <c r="F135" t="s">
        <v>1535</v>
      </c>
      <c r="G135" t="s">
        <v>1455</v>
      </c>
      <c r="H135" t="s">
        <v>1524</v>
      </c>
      <c r="I135" t="s">
        <v>1683</v>
      </c>
      <c r="J135" t="s">
        <v>1687</v>
      </c>
      <c r="K135" t="s">
        <v>1535</v>
      </c>
      <c r="L135" t="s">
        <v>1535</v>
      </c>
      <c r="M135" t="s">
        <v>1535</v>
      </c>
      <c r="N135" t="s">
        <v>1680</v>
      </c>
      <c r="O135" t="s">
        <v>1680</v>
      </c>
      <c r="P135" t="s">
        <v>1473</v>
      </c>
      <c r="T135" t="s">
        <v>1127</v>
      </c>
      <c r="U135" t="s">
        <v>1127</v>
      </c>
      <c r="V135" t="s">
        <v>1127</v>
      </c>
      <c r="W135" t="s">
        <v>1127</v>
      </c>
      <c r="X135" t="s">
        <v>1128</v>
      </c>
      <c r="AB135" t="s">
        <v>1454</v>
      </c>
    </row>
    <row r="136" spans="1:28" hidden="1">
      <c r="A136" t="s">
        <v>2144</v>
      </c>
      <c r="B136" t="s">
        <v>798</v>
      </c>
      <c r="D136" t="s">
        <v>1775</v>
      </c>
      <c r="E136" t="s">
        <v>1481</v>
      </c>
      <c r="F136" t="s">
        <v>1604</v>
      </c>
      <c r="G136" t="s">
        <v>1624</v>
      </c>
      <c r="H136" t="s">
        <v>1524</v>
      </c>
      <c r="I136" t="s">
        <v>1683</v>
      </c>
      <c r="J136" t="s">
        <v>1687</v>
      </c>
      <c r="K136" t="s">
        <v>1604</v>
      </c>
      <c r="L136" t="s">
        <v>1604</v>
      </c>
      <c r="M136" t="s">
        <v>1604</v>
      </c>
      <c r="N136" t="s">
        <v>1522</v>
      </c>
      <c r="O136" t="s">
        <v>1522</v>
      </c>
      <c r="P136" t="s">
        <v>1473</v>
      </c>
      <c r="T136" t="s">
        <v>1127</v>
      </c>
      <c r="U136" t="s">
        <v>1127</v>
      </c>
      <c r="V136" t="s">
        <v>1127</v>
      </c>
      <c r="W136" t="s">
        <v>1127</v>
      </c>
      <c r="X136" t="s">
        <v>1128</v>
      </c>
      <c r="AB136" t="s">
        <v>1454</v>
      </c>
    </row>
    <row r="137" spans="1:28" hidden="1">
      <c r="A137" t="s">
        <v>2144</v>
      </c>
      <c r="B137" t="s">
        <v>798</v>
      </c>
      <c r="D137" t="s">
        <v>1780</v>
      </c>
      <c r="E137" t="s">
        <v>1569</v>
      </c>
      <c r="F137" t="s">
        <v>1604</v>
      </c>
      <c r="G137" t="s">
        <v>1539</v>
      </c>
      <c r="H137" t="s">
        <v>1524</v>
      </c>
      <c r="I137" t="s">
        <v>1683</v>
      </c>
      <c r="J137" t="s">
        <v>1687</v>
      </c>
      <c r="K137" t="s">
        <v>1604</v>
      </c>
      <c r="L137" t="s">
        <v>1604</v>
      </c>
      <c r="M137" t="s">
        <v>1604</v>
      </c>
      <c r="N137" t="s">
        <v>1522</v>
      </c>
      <c r="O137" t="s">
        <v>1522</v>
      </c>
      <c r="P137" t="s">
        <v>1473</v>
      </c>
      <c r="T137" t="s">
        <v>1127</v>
      </c>
      <c r="U137" t="s">
        <v>1127</v>
      </c>
      <c r="V137" t="s">
        <v>1127</v>
      </c>
      <c r="W137" t="s">
        <v>1127</v>
      </c>
      <c r="X137" t="s">
        <v>1128</v>
      </c>
      <c r="AB137" t="s">
        <v>1454</v>
      </c>
    </row>
    <row r="138" spans="1:28" hidden="1">
      <c r="A138" t="s">
        <v>2144</v>
      </c>
      <c r="B138" t="s">
        <v>798</v>
      </c>
      <c r="D138" t="s">
        <v>1798</v>
      </c>
      <c r="E138" t="s">
        <v>1525</v>
      </c>
      <c r="F138" t="s">
        <v>1604</v>
      </c>
      <c r="G138" t="s">
        <v>1451</v>
      </c>
      <c r="H138" t="s">
        <v>1524</v>
      </c>
      <c r="I138" t="s">
        <v>1683</v>
      </c>
      <c r="J138" t="s">
        <v>1687</v>
      </c>
      <c r="K138" t="s">
        <v>1604</v>
      </c>
      <c r="L138" t="s">
        <v>1604</v>
      </c>
      <c r="M138" t="s">
        <v>1604</v>
      </c>
      <c r="N138" t="s">
        <v>1522</v>
      </c>
      <c r="O138" t="s">
        <v>1522</v>
      </c>
      <c r="P138" t="s">
        <v>1473</v>
      </c>
      <c r="T138" t="s">
        <v>1127</v>
      </c>
      <c r="U138" t="s">
        <v>1127</v>
      </c>
      <c r="V138" t="s">
        <v>1127</v>
      </c>
      <c r="W138" t="s">
        <v>1127</v>
      </c>
      <c r="X138" t="s">
        <v>1128</v>
      </c>
      <c r="AB138" t="s">
        <v>1454</v>
      </c>
    </row>
    <row r="139" spans="1:28" hidden="1">
      <c r="A139" t="s">
        <v>2144</v>
      </c>
      <c r="B139" t="s">
        <v>798</v>
      </c>
      <c r="D139" t="s">
        <v>1786</v>
      </c>
      <c r="E139" t="s">
        <v>1691</v>
      </c>
      <c r="F139" t="s">
        <v>1604</v>
      </c>
      <c r="G139" t="s">
        <v>1508</v>
      </c>
      <c r="H139" t="s">
        <v>1524</v>
      </c>
      <c r="I139" t="s">
        <v>1683</v>
      </c>
      <c r="J139" t="s">
        <v>1687</v>
      </c>
      <c r="K139" t="s">
        <v>1604</v>
      </c>
      <c r="L139" t="s">
        <v>1604</v>
      </c>
      <c r="M139" t="s">
        <v>1604</v>
      </c>
      <c r="N139" t="s">
        <v>1680</v>
      </c>
      <c r="O139" t="s">
        <v>1680</v>
      </c>
      <c r="P139" t="s">
        <v>1473</v>
      </c>
      <c r="T139" t="s">
        <v>1127</v>
      </c>
      <c r="U139" t="s">
        <v>1127</v>
      </c>
      <c r="V139" t="s">
        <v>1127</v>
      </c>
      <c r="W139" t="s">
        <v>1127</v>
      </c>
      <c r="X139" t="s">
        <v>1128</v>
      </c>
      <c r="AB139" t="s">
        <v>1454</v>
      </c>
    </row>
    <row r="140" spans="1:28" hidden="1">
      <c r="A140" t="s">
        <v>2144</v>
      </c>
      <c r="B140" t="s">
        <v>798</v>
      </c>
      <c r="D140" t="s">
        <v>1781</v>
      </c>
      <c r="E140" t="s">
        <v>1487</v>
      </c>
      <c r="F140" t="s">
        <v>1604</v>
      </c>
      <c r="G140" t="s">
        <v>1660</v>
      </c>
      <c r="H140" t="s">
        <v>1524</v>
      </c>
      <c r="I140" t="s">
        <v>1683</v>
      </c>
      <c r="J140" t="s">
        <v>1687</v>
      </c>
      <c r="K140" t="s">
        <v>1604</v>
      </c>
      <c r="L140" t="s">
        <v>1604</v>
      </c>
      <c r="M140" t="s">
        <v>1604</v>
      </c>
      <c r="N140" t="s">
        <v>1680</v>
      </c>
      <c r="O140" t="s">
        <v>1680</v>
      </c>
      <c r="P140" t="s">
        <v>1473</v>
      </c>
      <c r="T140" t="s">
        <v>1127</v>
      </c>
      <c r="U140" t="s">
        <v>1127</v>
      </c>
      <c r="V140" t="s">
        <v>1127</v>
      </c>
      <c r="W140" t="s">
        <v>1127</v>
      </c>
      <c r="X140" t="s">
        <v>1128</v>
      </c>
      <c r="AB140" t="s">
        <v>1454</v>
      </c>
    </row>
    <row r="141" spans="1:28" hidden="1">
      <c r="A141" t="s">
        <v>2144</v>
      </c>
      <c r="B141" t="s">
        <v>798</v>
      </c>
      <c r="D141" t="s">
        <v>1781</v>
      </c>
      <c r="E141" t="s">
        <v>1558</v>
      </c>
      <c r="F141" t="s">
        <v>1604</v>
      </c>
      <c r="G141" t="s">
        <v>1705</v>
      </c>
      <c r="H141" t="s">
        <v>1524</v>
      </c>
      <c r="I141" t="s">
        <v>1683</v>
      </c>
      <c r="J141" t="s">
        <v>1687</v>
      </c>
      <c r="K141" t="s">
        <v>1604</v>
      </c>
      <c r="L141" t="s">
        <v>1604</v>
      </c>
      <c r="M141" t="s">
        <v>1604</v>
      </c>
      <c r="N141" t="s">
        <v>1680</v>
      </c>
      <c r="O141" t="s">
        <v>1680</v>
      </c>
      <c r="P141" t="s">
        <v>1473</v>
      </c>
      <c r="T141" t="s">
        <v>1127</v>
      </c>
      <c r="U141" t="s">
        <v>1127</v>
      </c>
      <c r="V141" t="s">
        <v>1127</v>
      </c>
      <c r="W141" t="s">
        <v>1127</v>
      </c>
      <c r="X141" t="s">
        <v>1128</v>
      </c>
      <c r="AB141" t="s">
        <v>1454</v>
      </c>
    </row>
    <row r="142" spans="1:28" hidden="1">
      <c r="A142" t="s">
        <v>2144</v>
      </c>
      <c r="B142" t="s">
        <v>798</v>
      </c>
      <c r="D142" t="s">
        <v>1797</v>
      </c>
      <c r="E142" t="s">
        <v>1658</v>
      </c>
      <c r="F142" t="s">
        <v>1604</v>
      </c>
      <c r="G142" t="s">
        <v>1477</v>
      </c>
      <c r="H142" t="s">
        <v>1524</v>
      </c>
      <c r="I142" t="s">
        <v>1683</v>
      </c>
      <c r="J142" t="s">
        <v>1687</v>
      </c>
      <c r="K142" t="s">
        <v>1604</v>
      </c>
      <c r="L142" t="s">
        <v>1604</v>
      </c>
      <c r="M142" t="s">
        <v>1604</v>
      </c>
      <c r="N142" t="s">
        <v>1680</v>
      </c>
      <c r="O142" t="s">
        <v>1680</v>
      </c>
      <c r="P142" t="s">
        <v>1473</v>
      </c>
      <c r="T142" t="s">
        <v>1127</v>
      </c>
      <c r="U142" t="s">
        <v>1127</v>
      </c>
      <c r="V142" t="s">
        <v>1127</v>
      </c>
      <c r="W142" t="s">
        <v>1127</v>
      </c>
      <c r="X142" t="s">
        <v>1128</v>
      </c>
      <c r="AB142" t="s">
        <v>1454</v>
      </c>
    </row>
    <row r="143" spans="1:28" hidden="1">
      <c r="A143" t="s">
        <v>2144</v>
      </c>
      <c r="B143" t="s">
        <v>798</v>
      </c>
      <c r="D143" t="s">
        <v>1793</v>
      </c>
      <c r="E143" t="s">
        <v>1447</v>
      </c>
      <c r="F143" t="s">
        <v>1604</v>
      </c>
      <c r="G143" t="s">
        <v>1515</v>
      </c>
      <c r="H143" t="s">
        <v>1524</v>
      </c>
      <c r="I143" t="s">
        <v>1683</v>
      </c>
      <c r="J143" t="s">
        <v>1687</v>
      </c>
      <c r="K143" t="s">
        <v>1604</v>
      </c>
      <c r="L143" t="s">
        <v>1604</v>
      </c>
      <c r="M143" t="s">
        <v>1604</v>
      </c>
      <c r="N143" t="s">
        <v>1680</v>
      </c>
      <c r="O143" t="s">
        <v>1680</v>
      </c>
      <c r="P143" t="s">
        <v>1473</v>
      </c>
      <c r="T143" t="s">
        <v>1127</v>
      </c>
      <c r="U143" t="s">
        <v>1127</v>
      </c>
      <c r="V143" t="s">
        <v>1127</v>
      </c>
      <c r="W143" t="s">
        <v>1127</v>
      </c>
      <c r="X143" t="s">
        <v>1128</v>
      </c>
      <c r="AB143" t="s">
        <v>1454</v>
      </c>
    </row>
    <row r="144" spans="1:28" hidden="1">
      <c r="A144" t="s">
        <v>2144</v>
      </c>
      <c r="B144" t="s">
        <v>798</v>
      </c>
      <c r="D144" t="s">
        <v>1794</v>
      </c>
      <c r="E144" t="s">
        <v>1488</v>
      </c>
      <c r="F144" t="s">
        <v>1604</v>
      </c>
      <c r="G144" t="s">
        <v>1637</v>
      </c>
      <c r="H144" t="s">
        <v>1524</v>
      </c>
      <c r="I144" t="s">
        <v>1683</v>
      </c>
      <c r="J144" t="s">
        <v>1687</v>
      </c>
      <c r="K144" t="s">
        <v>1604</v>
      </c>
      <c r="L144" t="s">
        <v>1604</v>
      </c>
      <c r="M144" t="s">
        <v>1604</v>
      </c>
      <c r="N144" t="s">
        <v>1680</v>
      </c>
      <c r="O144" t="s">
        <v>1680</v>
      </c>
      <c r="P144" t="s">
        <v>1473</v>
      </c>
      <c r="T144" t="s">
        <v>1127</v>
      </c>
      <c r="U144" t="s">
        <v>1127</v>
      </c>
      <c r="V144" t="s">
        <v>1127</v>
      </c>
      <c r="W144" t="s">
        <v>1127</v>
      </c>
      <c r="X144" t="s">
        <v>1128</v>
      </c>
      <c r="AB144" t="s">
        <v>1454</v>
      </c>
    </row>
    <row r="145" spans="1:28" hidden="1">
      <c r="A145" t="s">
        <v>2144</v>
      </c>
      <c r="B145" t="s">
        <v>798</v>
      </c>
      <c r="D145" t="s">
        <v>1795</v>
      </c>
      <c r="E145" t="s">
        <v>1594</v>
      </c>
      <c r="F145" t="s">
        <v>1604</v>
      </c>
      <c r="G145" t="s">
        <v>1719</v>
      </c>
      <c r="H145" t="s">
        <v>1524</v>
      </c>
      <c r="I145" t="s">
        <v>1683</v>
      </c>
      <c r="J145" t="s">
        <v>1687</v>
      </c>
      <c r="K145" t="s">
        <v>1604</v>
      </c>
      <c r="L145" t="s">
        <v>1604</v>
      </c>
      <c r="M145" t="s">
        <v>1604</v>
      </c>
      <c r="N145" t="s">
        <v>1680</v>
      </c>
      <c r="O145" t="s">
        <v>1680</v>
      </c>
      <c r="P145" t="s">
        <v>1473</v>
      </c>
      <c r="T145" t="s">
        <v>1127</v>
      </c>
      <c r="U145" t="s">
        <v>1127</v>
      </c>
      <c r="V145" t="s">
        <v>1127</v>
      </c>
      <c r="W145" t="s">
        <v>1127</v>
      </c>
      <c r="X145" t="s">
        <v>1128</v>
      </c>
      <c r="AB145" t="s">
        <v>1454</v>
      </c>
    </row>
    <row r="146" spans="1:28" hidden="1">
      <c r="A146" t="s">
        <v>2144</v>
      </c>
      <c r="B146" t="s">
        <v>798</v>
      </c>
      <c r="D146" t="s">
        <v>1788</v>
      </c>
      <c r="E146" t="s">
        <v>1594</v>
      </c>
      <c r="F146" t="s">
        <v>1604</v>
      </c>
      <c r="G146" t="s">
        <v>1483</v>
      </c>
      <c r="H146" t="s">
        <v>1524</v>
      </c>
      <c r="I146" t="s">
        <v>1683</v>
      </c>
      <c r="J146" t="s">
        <v>1687</v>
      </c>
      <c r="K146" t="s">
        <v>1604</v>
      </c>
      <c r="L146" t="s">
        <v>1604</v>
      </c>
      <c r="M146" t="s">
        <v>1604</v>
      </c>
      <c r="N146" t="s">
        <v>1680</v>
      </c>
      <c r="O146" t="s">
        <v>1680</v>
      </c>
      <c r="P146" t="s">
        <v>1473</v>
      </c>
      <c r="T146" t="s">
        <v>1127</v>
      </c>
      <c r="U146" t="s">
        <v>1127</v>
      </c>
      <c r="V146" t="s">
        <v>1127</v>
      </c>
      <c r="W146" t="s">
        <v>1127</v>
      </c>
      <c r="X146" t="s">
        <v>1128</v>
      </c>
      <c r="AB146" t="s">
        <v>1454</v>
      </c>
    </row>
    <row r="147" spans="1:28" hidden="1">
      <c r="A147" t="s">
        <v>2144</v>
      </c>
      <c r="B147" t="s">
        <v>798</v>
      </c>
      <c r="D147" t="s">
        <v>1789</v>
      </c>
      <c r="E147" t="s">
        <v>1716</v>
      </c>
      <c r="F147" t="s">
        <v>1604</v>
      </c>
      <c r="G147" t="s">
        <v>1591</v>
      </c>
      <c r="H147" t="s">
        <v>1524</v>
      </c>
      <c r="I147" t="s">
        <v>1683</v>
      </c>
      <c r="J147" t="s">
        <v>1687</v>
      </c>
      <c r="K147" t="s">
        <v>1604</v>
      </c>
      <c r="L147" t="s">
        <v>1604</v>
      </c>
      <c r="M147" t="s">
        <v>1604</v>
      </c>
      <c r="N147" t="s">
        <v>1680</v>
      </c>
      <c r="O147" t="s">
        <v>1680</v>
      </c>
      <c r="P147" t="s">
        <v>1473</v>
      </c>
      <c r="T147" t="s">
        <v>1127</v>
      </c>
      <c r="U147" t="s">
        <v>1127</v>
      </c>
      <c r="V147" t="s">
        <v>1127</v>
      </c>
      <c r="W147" t="s">
        <v>1127</v>
      </c>
      <c r="X147" t="s">
        <v>1128</v>
      </c>
      <c r="AB147" t="s">
        <v>1454</v>
      </c>
    </row>
    <row r="148" spans="1:28" hidden="1">
      <c r="A148" t="s">
        <v>2144</v>
      </c>
      <c r="B148" t="s">
        <v>798</v>
      </c>
      <c r="D148" t="s">
        <v>1791</v>
      </c>
      <c r="E148" t="s">
        <v>1642</v>
      </c>
      <c r="F148" t="s">
        <v>1604</v>
      </c>
      <c r="G148" t="s">
        <v>1486</v>
      </c>
      <c r="H148" t="s">
        <v>1524</v>
      </c>
      <c r="I148" t="s">
        <v>1683</v>
      </c>
      <c r="J148" t="s">
        <v>1687</v>
      </c>
      <c r="K148" t="s">
        <v>1604</v>
      </c>
      <c r="L148" t="s">
        <v>1604</v>
      </c>
      <c r="M148" t="s">
        <v>1604</v>
      </c>
      <c r="N148" t="s">
        <v>1680</v>
      </c>
      <c r="O148" t="s">
        <v>1680</v>
      </c>
      <c r="P148" t="s">
        <v>1473</v>
      </c>
      <c r="T148" t="s">
        <v>1127</v>
      </c>
      <c r="U148" t="s">
        <v>1127</v>
      </c>
      <c r="V148" t="s">
        <v>1127</v>
      </c>
      <c r="W148" t="s">
        <v>1127</v>
      </c>
      <c r="X148" t="s">
        <v>1128</v>
      </c>
      <c r="AB148" t="s">
        <v>1454</v>
      </c>
    </row>
    <row r="149" spans="1:28" hidden="1">
      <c r="A149" t="s">
        <v>2144</v>
      </c>
      <c r="B149" t="s">
        <v>798</v>
      </c>
      <c r="D149" t="s">
        <v>1792</v>
      </c>
      <c r="E149" t="s">
        <v>1523</v>
      </c>
      <c r="F149" t="s">
        <v>1604</v>
      </c>
      <c r="G149" t="s">
        <v>1464</v>
      </c>
      <c r="H149" t="s">
        <v>1524</v>
      </c>
      <c r="I149" t="s">
        <v>1683</v>
      </c>
      <c r="J149" t="s">
        <v>1687</v>
      </c>
      <c r="K149" t="s">
        <v>1604</v>
      </c>
      <c r="L149" t="s">
        <v>1604</v>
      </c>
      <c r="M149" t="s">
        <v>1604</v>
      </c>
      <c r="N149" t="s">
        <v>1680</v>
      </c>
      <c r="O149" t="s">
        <v>1680</v>
      </c>
      <c r="P149" t="s">
        <v>1473</v>
      </c>
      <c r="T149" t="s">
        <v>1127</v>
      </c>
      <c r="U149" t="s">
        <v>1127</v>
      </c>
      <c r="V149" t="s">
        <v>1127</v>
      </c>
      <c r="W149" t="s">
        <v>1127</v>
      </c>
      <c r="X149" t="s">
        <v>1128</v>
      </c>
      <c r="AB149" t="s">
        <v>1454</v>
      </c>
    </row>
    <row r="150" spans="1:28" hidden="1">
      <c r="A150" t="s">
        <v>2144</v>
      </c>
      <c r="B150" t="s">
        <v>798</v>
      </c>
      <c r="D150" t="s">
        <v>1801</v>
      </c>
      <c r="E150" t="s">
        <v>1592</v>
      </c>
      <c r="F150" t="s">
        <v>1604</v>
      </c>
      <c r="G150" t="s">
        <v>1479</v>
      </c>
      <c r="H150" t="s">
        <v>1524</v>
      </c>
      <c r="I150" t="s">
        <v>1683</v>
      </c>
      <c r="J150" t="s">
        <v>1687</v>
      </c>
      <c r="K150" t="s">
        <v>1604</v>
      </c>
      <c r="L150" t="s">
        <v>1604</v>
      </c>
      <c r="M150" t="s">
        <v>1604</v>
      </c>
      <c r="N150" t="s">
        <v>1680</v>
      </c>
      <c r="O150" t="s">
        <v>1680</v>
      </c>
      <c r="P150" t="s">
        <v>1473</v>
      </c>
      <c r="T150" t="s">
        <v>1127</v>
      </c>
      <c r="U150" t="s">
        <v>1127</v>
      </c>
      <c r="V150" t="s">
        <v>1127</v>
      </c>
      <c r="W150" t="s">
        <v>1127</v>
      </c>
      <c r="X150" t="s">
        <v>1128</v>
      </c>
      <c r="AB150" t="s">
        <v>1454</v>
      </c>
    </row>
    <row r="151" spans="1:28" hidden="1">
      <c r="A151" t="s">
        <v>2144</v>
      </c>
      <c r="B151" t="s">
        <v>798</v>
      </c>
      <c r="D151" t="s">
        <v>1779</v>
      </c>
      <c r="E151" t="s">
        <v>1644</v>
      </c>
      <c r="F151" t="s">
        <v>1604</v>
      </c>
      <c r="G151" t="s">
        <v>1455</v>
      </c>
      <c r="H151" t="s">
        <v>1524</v>
      </c>
      <c r="I151" t="s">
        <v>1683</v>
      </c>
      <c r="J151" t="s">
        <v>1687</v>
      </c>
      <c r="K151" t="s">
        <v>1604</v>
      </c>
      <c r="L151" t="s">
        <v>1604</v>
      </c>
      <c r="M151" t="s">
        <v>1604</v>
      </c>
      <c r="N151" t="s">
        <v>1680</v>
      </c>
      <c r="O151" t="s">
        <v>1680</v>
      </c>
      <c r="P151" t="s">
        <v>1473</v>
      </c>
      <c r="T151" t="s">
        <v>1127</v>
      </c>
      <c r="U151" t="s">
        <v>1127</v>
      </c>
      <c r="V151" t="s">
        <v>1127</v>
      </c>
      <c r="W151" t="s">
        <v>1127</v>
      </c>
      <c r="X151" t="s">
        <v>1128</v>
      </c>
      <c r="AB151" t="s">
        <v>1454</v>
      </c>
    </row>
    <row r="152" spans="1:28" hidden="1">
      <c r="A152" t="s">
        <v>2144</v>
      </c>
      <c r="B152" t="s">
        <v>1926</v>
      </c>
      <c r="D152" t="s">
        <v>1775</v>
      </c>
      <c r="E152" t="s">
        <v>1601</v>
      </c>
      <c r="F152" t="s">
        <v>1604</v>
      </c>
      <c r="G152" t="s">
        <v>1624</v>
      </c>
      <c r="H152" t="s">
        <v>1524</v>
      </c>
      <c r="I152" t="s">
        <v>1683</v>
      </c>
      <c r="J152" t="s">
        <v>1687</v>
      </c>
      <c r="K152" t="s">
        <v>1604</v>
      </c>
      <c r="L152" t="s">
        <v>1604</v>
      </c>
      <c r="M152" t="s">
        <v>1604</v>
      </c>
      <c r="N152" t="s">
        <v>1522</v>
      </c>
      <c r="O152" t="s">
        <v>1522</v>
      </c>
      <c r="P152" t="s">
        <v>1473</v>
      </c>
      <c r="T152" t="s">
        <v>1127</v>
      </c>
      <c r="U152" t="s">
        <v>1127</v>
      </c>
      <c r="V152" t="s">
        <v>1127</v>
      </c>
      <c r="W152" t="s">
        <v>1127</v>
      </c>
      <c r="X152" t="s">
        <v>1128</v>
      </c>
      <c r="AB152" t="s">
        <v>1454</v>
      </c>
    </row>
    <row r="153" spans="1:28" hidden="1">
      <c r="A153" t="s">
        <v>2144</v>
      </c>
      <c r="B153" t="s">
        <v>1926</v>
      </c>
      <c r="D153" t="s">
        <v>1780</v>
      </c>
      <c r="E153" t="s">
        <v>1561</v>
      </c>
      <c r="F153" t="s">
        <v>1604</v>
      </c>
      <c r="G153" t="s">
        <v>1539</v>
      </c>
      <c r="H153" t="s">
        <v>1524</v>
      </c>
      <c r="I153" t="s">
        <v>1683</v>
      </c>
      <c r="J153" t="s">
        <v>1687</v>
      </c>
      <c r="K153" t="s">
        <v>1604</v>
      </c>
      <c r="L153" t="s">
        <v>1604</v>
      </c>
      <c r="M153" t="s">
        <v>1604</v>
      </c>
      <c r="N153" t="s">
        <v>1522</v>
      </c>
      <c r="O153" t="s">
        <v>1522</v>
      </c>
      <c r="P153" t="s">
        <v>1473</v>
      </c>
      <c r="T153" t="s">
        <v>1127</v>
      </c>
      <c r="U153" t="s">
        <v>1127</v>
      </c>
      <c r="V153" t="s">
        <v>1127</v>
      </c>
      <c r="W153" t="s">
        <v>1127</v>
      </c>
      <c r="X153" t="s">
        <v>1128</v>
      </c>
      <c r="AB153" t="s">
        <v>1454</v>
      </c>
    </row>
    <row r="154" spans="1:28" hidden="1">
      <c r="A154" t="s">
        <v>2144</v>
      </c>
      <c r="B154" t="s">
        <v>1926</v>
      </c>
      <c r="D154" t="s">
        <v>1798</v>
      </c>
      <c r="E154" t="s">
        <v>1504</v>
      </c>
      <c r="F154" t="s">
        <v>1604</v>
      </c>
      <c r="G154" t="s">
        <v>1451</v>
      </c>
      <c r="H154" t="s">
        <v>1524</v>
      </c>
      <c r="I154" t="s">
        <v>1683</v>
      </c>
      <c r="J154" t="s">
        <v>1687</v>
      </c>
      <c r="K154" t="s">
        <v>1604</v>
      </c>
      <c r="L154" t="s">
        <v>1604</v>
      </c>
      <c r="M154" t="s">
        <v>1604</v>
      </c>
      <c r="N154" t="s">
        <v>1522</v>
      </c>
      <c r="O154" t="s">
        <v>1522</v>
      </c>
      <c r="P154" t="s">
        <v>1473</v>
      </c>
      <c r="T154" t="s">
        <v>1127</v>
      </c>
      <c r="U154" t="s">
        <v>1127</v>
      </c>
      <c r="V154" t="s">
        <v>1127</v>
      </c>
      <c r="W154" t="s">
        <v>1127</v>
      </c>
      <c r="X154" t="s">
        <v>1128</v>
      </c>
      <c r="AB154" t="s">
        <v>1454</v>
      </c>
    </row>
    <row r="155" spans="1:28" hidden="1">
      <c r="A155" t="s">
        <v>2144</v>
      </c>
      <c r="B155" t="s">
        <v>1926</v>
      </c>
      <c r="D155" t="s">
        <v>1786</v>
      </c>
      <c r="E155" t="s">
        <v>1661</v>
      </c>
      <c r="F155" t="s">
        <v>1604</v>
      </c>
      <c r="G155" t="s">
        <v>1508</v>
      </c>
      <c r="H155" t="s">
        <v>1524</v>
      </c>
      <c r="I155" t="s">
        <v>1683</v>
      </c>
      <c r="J155" t="s">
        <v>1687</v>
      </c>
      <c r="K155" t="s">
        <v>1604</v>
      </c>
      <c r="L155" t="s">
        <v>1604</v>
      </c>
      <c r="M155" t="s">
        <v>1604</v>
      </c>
      <c r="N155" t="s">
        <v>1513</v>
      </c>
      <c r="O155" t="s">
        <v>1513</v>
      </c>
      <c r="P155" t="s">
        <v>1473</v>
      </c>
      <c r="T155" t="s">
        <v>1127</v>
      </c>
      <c r="U155" t="s">
        <v>1127</v>
      </c>
      <c r="V155" t="s">
        <v>1127</v>
      </c>
      <c r="W155" t="s">
        <v>1127</v>
      </c>
      <c r="X155" t="s">
        <v>1128</v>
      </c>
      <c r="AB155" t="s">
        <v>1454</v>
      </c>
    </row>
    <row r="156" spans="1:28" hidden="1">
      <c r="A156" t="s">
        <v>2144</v>
      </c>
      <c r="B156" t="s">
        <v>1926</v>
      </c>
      <c r="D156" t="s">
        <v>1781</v>
      </c>
      <c r="E156" t="s">
        <v>1621</v>
      </c>
      <c r="F156" t="s">
        <v>1604</v>
      </c>
      <c r="G156" t="s">
        <v>1660</v>
      </c>
      <c r="H156" t="s">
        <v>1524</v>
      </c>
      <c r="I156" t="s">
        <v>1683</v>
      </c>
      <c r="J156" t="s">
        <v>1687</v>
      </c>
      <c r="K156" t="s">
        <v>1604</v>
      </c>
      <c r="L156" t="s">
        <v>1604</v>
      </c>
      <c r="M156" t="s">
        <v>1604</v>
      </c>
      <c r="N156" t="s">
        <v>1664</v>
      </c>
      <c r="O156" t="s">
        <v>1664</v>
      </c>
      <c r="P156" t="s">
        <v>1473</v>
      </c>
      <c r="T156" t="s">
        <v>1127</v>
      </c>
      <c r="U156" t="s">
        <v>1127</v>
      </c>
      <c r="V156" t="s">
        <v>1127</v>
      </c>
      <c r="W156" t="s">
        <v>1127</v>
      </c>
      <c r="X156" t="s">
        <v>1128</v>
      </c>
      <c r="AB156" t="s">
        <v>1454</v>
      </c>
    </row>
    <row r="157" spans="1:28" hidden="1">
      <c r="A157" t="s">
        <v>2144</v>
      </c>
      <c r="B157" t="s">
        <v>1926</v>
      </c>
      <c r="D157" t="s">
        <v>1781</v>
      </c>
      <c r="E157" t="s">
        <v>1518</v>
      </c>
      <c r="F157" t="s">
        <v>1604</v>
      </c>
      <c r="G157" t="s">
        <v>1705</v>
      </c>
      <c r="H157" t="s">
        <v>1524</v>
      </c>
      <c r="I157" t="s">
        <v>1683</v>
      </c>
      <c r="J157" t="s">
        <v>1687</v>
      </c>
      <c r="K157" t="s">
        <v>1604</v>
      </c>
      <c r="L157" t="s">
        <v>1604</v>
      </c>
      <c r="M157" t="s">
        <v>1604</v>
      </c>
      <c r="N157" t="s">
        <v>1654</v>
      </c>
      <c r="O157" t="s">
        <v>1654</v>
      </c>
      <c r="P157" t="s">
        <v>1473</v>
      </c>
      <c r="T157" t="s">
        <v>1127</v>
      </c>
      <c r="U157" t="s">
        <v>1127</v>
      </c>
      <c r="V157" t="s">
        <v>1127</v>
      </c>
      <c r="W157" t="s">
        <v>1127</v>
      </c>
      <c r="X157" t="s">
        <v>1128</v>
      </c>
      <c r="AB157" t="s">
        <v>1454</v>
      </c>
    </row>
    <row r="158" spans="1:28" hidden="1">
      <c r="A158" t="s">
        <v>2144</v>
      </c>
      <c r="B158" t="s">
        <v>1926</v>
      </c>
      <c r="D158" t="s">
        <v>1797</v>
      </c>
      <c r="E158" t="s">
        <v>1499</v>
      </c>
      <c r="F158" t="s">
        <v>1604</v>
      </c>
      <c r="G158" t="s">
        <v>1477</v>
      </c>
      <c r="H158" t="s">
        <v>1524</v>
      </c>
      <c r="I158" t="s">
        <v>1683</v>
      </c>
      <c r="J158" t="s">
        <v>1687</v>
      </c>
      <c r="K158" t="s">
        <v>1604</v>
      </c>
      <c r="L158" t="s">
        <v>1604</v>
      </c>
      <c r="M158" t="s">
        <v>1604</v>
      </c>
      <c r="N158" t="s">
        <v>1607</v>
      </c>
      <c r="O158" t="s">
        <v>1607</v>
      </c>
      <c r="P158" t="s">
        <v>1473</v>
      </c>
      <c r="T158" t="s">
        <v>1127</v>
      </c>
      <c r="U158" t="s">
        <v>1127</v>
      </c>
      <c r="V158" t="s">
        <v>1127</v>
      </c>
      <c r="W158" t="s">
        <v>1127</v>
      </c>
      <c r="X158" t="s">
        <v>1128</v>
      </c>
      <c r="AB158" t="s">
        <v>1454</v>
      </c>
    </row>
    <row r="159" spans="1:28" hidden="1">
      <c r="A159" t="s">
        <v>2144</v>
      </c>
      <c r="B159" t="s">
        <v>1926</v>
      </c>
      <c r="D159" t="s">
        <v>1793</v>
      </c>
      <c r="E159" t="s">
        <v>1598</v>
      </c>
      <c r="F159" t="s">
        <v>1604</v>
      </c>
      <c r="G159" t="s">
        <v>1515</v>
      </c>
      <c r="H159" t="s">
        <v>1524</v>
      </c>
      <c r="I159" t="s">
        <v>1683</v>
      </c>
      <c r="J159" t="s">
        <v>1687</v>
      </c>
      <c r="K159" t="s">
        <v>1604</v>
      </c>
      <c r="L159" t="s">
        <v>1604</v>
      </c>
      <c r="M159" t="s">
        <v>1604</v>
      </c>
      <c r="N159" t="s">
        <v>1564</v>
      </c>
      <c r="O159" t="s">
        <v>1564</v>
      </c>
      <c r="P159" t="s">
        <v>1473</v>
      </c>
      <c r="T159" t="s">
        <v>1127</v>
      </c>
      <c r="U159" t="s">
        <v>1127</v>
      </c>
      <c r="V159" t="s">
        <v>1127</v>
      </c>
      <c r="W159" t="s">
        <v>1127</v>
      </c>
      <c r="X159" t="s">
        <v>1128</v>
      </c>
      <c r="AB159" t="s">
        <v>1454</v>
      </c>
    </row>
    <row r="160" spans="1:28" hidden="1">
      <c r="A160" t="s">
        <v>2144</v>
      </c>
      <c r="B160" t="s">
        <v>1926</v>
      </c>
      <c r="D160" t="s">
        <v>1794</v>
      </c>
      <c r="E160" t="s">
        <v>1471</v>
      </c>
      <c r="F160" t="s">
        <v>1604</v>
      </c>
      <c r="G160" t="s">
        <v>1637</v>
      </c>
      <c r="H160" t="s">
        <v>1524</v>
      </c>
      <c r="I160" t="s">
        <v>1683</v>
      </c>
      <c r="J160" t="s">
        <v>1687</v>
      </c>
      <c r="K160" t="s">
        <v>1604</v>
      </c>
      <c r="L160" t="s">
        <v>1604</v>
      </c>
      <c r="M160" t="s">
        <v>1604</v>
      </c>
      <c r="N160" t="s">
        <v>1540</v>
      </c>
      <c r="O160" t="s">
        <v>1540</v>
      </c>
      <c r="P160" t="s">
        <v>1473</v>
      </c>
      <c r="T160" t="s">
        <v>1127</v>
      </c>
      <c r="U160" t="s">
        <v>1127</v>
      </c>
      <c r="V160" t="s">
        <v>1127</v>
      </c>
      <c r="W160" t="s">
        <v>1127</v>
      </c>
      <c r="X160" t="s">
        <v>1128</v>
      </c>
      <c r="AB160" t="s">
        <v>1454</v>
      </c>
    </row>
    <row r="161" spans="1:28" hidden="1">
      <c r="A161" t="s">
        <v>2144</v>
      </c>
      <c r="B161" t="s">
        <v>1926</v>
      </c>
      <c r="D161" t="s">
        <v>1795</v>
      </c>
      <c r="E161" t="s">
        <v>1495</v>
      </c>
      <c r="F161" t="s">
        <v>1604</v>
      </c>
      <c r="G161" t="s">
        <v>1719</v>
      </c>
      <c r="H161" t="s">
        <v>1524</v>
      </c>
      <c r="I161" t="s">
        <v>1683</v>
      </c>
      <c r="J161" t="s">
        <v>1687</v>
      </c>
      <c r="K161" t="s">
        <v>1604</v>
      </c>
      <c r="L161" t="s">
        <v>1604</v>
      </c>
      <c r="M161" t="s">
        <v>1604</v>
      </c>
      <c r="N161" t="s">
        <v>1500</v>
      </c>
      <c r="O161" t="s">
        <v>1500</v>
      </c>
      <c r="P161" t="s">
        <v>1473</v>
      </c>
      <c r="T161" t="s">
        <v>1127</v>
      </c>
      <c r="U161" t="s">
        <v>1127</v>
      </c>
      <c r="V161" t="s">
        <v>1127</v>
      </c>
      <c r="W161" t="s">
        <v>1127</v>
      </c>
      <c r="X161" t="s">
        <v>1128</v>
      </c>
      <c r="AB161" t="s">
        <v>1454</v>
      </c>
    </row>
    <row r="162" spans="1:28" hidden="1">
      <c r="A162" t="s">
        <v>2144</v>
      </c>
      <c r="B162" t="s">
        <v>1926</v>
      </c>
      <c r="D162" t="s">
        <v>1788</v>
      </c>
      <c r="E162" t="s">
        <v>1614</v>
      </c>
      <c r="F162" t="s">
        <v>1604</v>
      </c>
      <c r="G162" t="s">
        <v>1483</v>
      </c>
      <c r="H162" t="s">
        <v>1524</v>
      </c>
      <c r="I162" t="s">
        <v>1683</v>
      </c>
      <c r="J162" t="s">
        <v>1687</v>
      </c>
      <c r="K162" t="s">
        <v>1604</v>
      </c>
      <c r="L162" t="s">
        <v>1604</v>
      </c>
      <c r="M162" t="s">
        <v>1604</v>
      </c>
      <c r="N162" t="s">
        <v>1722</v>
      </c>
      <c r="O162" t="s">
        <v>1722</v>
      </c>
      <c r="P162" t="s">
        <v>1473</v>
      </c>
      <c r="T162" t="s">
        <v>1127</v>
      </c>
      <c r="U162" t="s">
        <v>1127</v>
      </c>
      <c r="V162" t="s">
        <v>1127</v>
      </c>
      <c r="W162" t="s">
        <v>1127</v>
      </c>
      <c r="X162" t="s">
        <v>1128</v>
      </c>
      <c r="AB162" t="s">
        <v>1454</v>
      </c>
    </row>
    <row r="163" spans="1:28" hidden="1">
      <c r="A163" t="s">
        <v>2144</v>
      </c>
      <c r="B163" t="s">
        <v>1926</v>
      </c>
      <c r="D163" t="s">
        <v>1789</v>
      </c>
      <c r="E163" t="s">
        <v>1614</v>
      </c>
      <c r="F163" t="s">
        <v>1604</v>
      </c>
      <c r="G163" t="s">
        <v>1591</v>
      </c>
      <c r="H163" t="s">
        <v>1524</v>
      </c>
      <c r="I163" t="s">
        <v>1683</v>
      </c>
      <c r="J163" t="s">
        <v>1687</v>
      </c>
      <c r="K163" t="s">
        <v>1604</v>
      </c>
      <c r="L163" t="s">
        <v>1604</v>
      </c>
      <c r="M163" t="s">
        <v>1604</v>
      </c>
      <c r="N163" t="s">
        <v>1722</v>
      </c>
      <c r="O163" t="s">
        <v>1722</v>
      </c>
      <c r="P163" t="s">
        <v>1473</v>
      </c>
      <c r="T163" t="s">
        <v>1127</v>
      </c>
      <c r="U163" t="s">
        <v>1127</v>
      </c>
      <c r="V163" t="s">
        <v>1127</v>
      </c>
      <c r="W163" t="s">
        <v>1127</v>
      </c>
      <c r="X163" t="s">
        <v>1128</v>
      </c>
      <c r="AB163" t="s">
        <v>1454</v>
      </c>
    </row>
    <row r="164" spans="1:28" hidden="1">
      <c r="A164" t="s">
        <v>2144</v>
      </c>
      <c r="B164" t="s">
        <v>1926</v>
      </c>
      <c r="D164" t="s">
        <v>1791</v>
      </c>
      <c r="E164" t="s">
        <v>1557</v>
      </c>
      <c r="F164" t="s">
        <v>1604</v>
      </c>
      <c r="G164" t="s">
        <v>1486</v>
      </c>
      <c r="H164" t="s">
        <v>1524</v>
      </c>
      <c r="I164" t="s">
        <v>1683</v>
      </c>
      <c r="J164" t="s">
        <v>1687</v>
      </c>
      <c r="K164" t="s">
        <v>1604</v>
      </c>
      <c r="L164" t="s">
        <v>1604</v>
      </c>
      <c r="M164" t="s">
        <v>1604</v>
      </c>
      <c r="N164" t="s">
        <v>1520</v>
      </c>
      <c r="O164" t="s">
        <v>1520</v>
      </c>
      <c r="P164" t="s">
        <v>1473</v>
      </c>
      <c r="T164" t="s">
        <v>1127</v>
      </c>
      <c r="U164" t="s">
        <v>1127</v>
      </c>
      <c r="V164" t="s">
        <v>1127</v>
      </c>
      <c r="W164" t="s">
        <v>1127</v>
      </c>
      <c r="X164" t="s">
        <v>1128</v>
      </c>
      <c r="AB164" t="s">
        <v>1454</v>
      </c>
    </row>
    <row r="165" spans="1:28" hidden="1">
      <c r="A165" t="s">
        <v>2144</v>
      </c>
      <c r="B165" t="s">
        <v>1926</v>
      </c>
      <c r="D165" t="s">
        <v>1792</v>
      </c>
      <c r="E165" t="s">
        <v>1459</v>
      </c>
      <c r="F165" t="s">
        <v>1604</v>
      </c>
      <c r="G165" t="s">
        <v>1464</v>
      </c>
      <c r="H165" t="s">
        <v>1524</v>
      </c>
      <c r="I165" t="s">
        <v>1683</v>
      </c>
      <c r="J165" t="s">
        <v>1687</v>
      </c>
      <c r="K165" t="s">
        <v>1604</v>
      </c>
      <c r="L165" t="s">
        <v>1604</v>
      </c>
      <c r="M165" t="s">
        <v>1604</v>
      </c>
      <c r="N165" t="s">
        <v>1520</v>
      </c>
      <c r="O165" t="s">
        <v>1520</v>
      </c>
      <c r="P165" t="s">
        <v>1473</v>
      </c>
      <c r="T165" t="s">
        <v>1127</v>
      </c>
      <c r="U165" t="s">
        <v>1127</v>
      </c>
      <c r="V165" t="s">
        <v>1127</v>
      </c>
      <c r="W165" t="s">
        <v>1127</v>
      </c>
      <c r="X165" t="s">
        <v>1128</v>
      </c>
      <c r="AB165" t="s">
        <v>1454</v>
      </c>
    </row>
    <row r="166" spans="1:28" hidden="1">
      <c r="A166" t="s">
        <v>2144</v>
      </c>
      <c r="B166" t="s">
        <v>1926</v>
      </c>
      <c r="D166" t="s">
        <v>1801</v>
      </c>
      <c r="E166" t="s">
        <v>1703</v>
      </c>
      <c r="F166" t="s">
        <v>1604</v>
      </c>
      <c r="G166" t="s">
        <v>1479</v>
      </c>
      <c r="H166" t="s">
        <v>1524</v>
      </c>
      <c r="I166" t="s">
        <v>1683</v>
      </c>
      <c r="J166" t="s">
        <v>1687</v>
      </c>
      <c r="K166" t="s">
        <v>1604</v>
      </c>
      <c r="L166" t="s">
        <v>1604</v>
      </c>
      <c r="M166" t="s">
        <v>1604</v>
      </c>
      <c r="N166" t="s">
        <v>1457</v>
      </c>
      <c r="O166" t="s">
        <v>1457</v>
      </c>
      <c r="P166" t="s">
        <v>1473</v>
      </c>
      <c r="T166" t="s">
        <v>1127</v>
      </c>
      <c r="U166" t="s">
        <v>1127</v>
      </c>
      <c r="V166" t="s">
        <v>1127</v>
      </c>
      <c r="W166" t="s">
        <v>1127</v>
      </c>
      <c r="X166" t="s">
        <v>1128</v>
      </c>
      <c r="AB166" t="s">
        <v>1454</v>
      </c>
    </row>
    <row r="167" spans="1:28" hidden="1">
      <c r="A167" t="s">
        <v>2144</v>
      </c>
      <c r="B167" t="s">
        <v>1926</v>
      </c>
      <c r="D167" t="s">
        <v>1779</v>
      </c>
      <c r="E167" t="s">
        <v>1496</v>
      </c>
      <c r="F167" t="s">
        <v>1604</v>
      </c>
      <c r="G167" t="s">
        <v>1455</v>
      </c>
      <c r="H167" t="s">
        <v>1524</v>
      </c>
      <c r="I167" t="s">
        <v>1683</v>
      </c>
      <c r="J167" t="s">
        <v>1687</v>
      </c>
      <c r="K167" t="s">
        <v>1604</v>
      </c>
      <c r="L167" t="s">
        <v>1604</v>
      </c>
      <c r="M167" t="s">
        <v>1604</v>
      </c>
      <c r="N167" t="s">
        <v>1620</v>
      </c>
      <c r="O167" t="s">
        <v>1620</v>
      </c>
      <c r="P167" t="s">
        <v>1473</v>
      </c>
      <c r="T167" t="s">
        <v>1127</v>
      </c>
      <c r="U167" t="s">
        <v>1127</v>
      </c>
      <c r="V167" t="s">
        <v>1127</v>
      </c>
      <c r="W167" t="s">
        <v>1127</v>
      </c>
      <c r="X167" t="s">
        <v>1128</v>
      </c>
      <c r="AB167" t="s">
        <v>1454</v>
      </c>
    </row>
    <row r="168" spans="1:28" hidden="1">
      <c r="A168" t="s">
        <v>2144</v>
      </c>
      <c r="B168" t="s">
        <v>750</v>
      </c>
      <c r="D168" t="s">
        <v>1775</v>
      </c>
      <c r="E168" t="s">
        <v>1481</v>
      </c>
      <c r="F168" t="s">
        <v>1604</v>
      </c>
      <c r="G168" t="s">
        <v>1624</v>
      </c>
      <c r="H168" t="s">
        <v>1524</v>
      </c>
      <c r="I168" t="s">
        <v>1683</v>
      </c>
      <c r="J168" t="s">
        <v>1687</v>
      </c>
      <c r="K168" t="s">
        <v>1604</v>
      </c>
      <c r="L168" t="s">
        <v>1604</v>
      </c>
      <c r="M168" t="s">
        <v>1604</v>
      </c>
      <c r="N168" t="s">
        <v>1522</v>
      </c>
      <c r="O168" t="s">
        <v>1522</v>
      </c>
      <c r="P168" t="s">
        <v>1473</v>
      </c>
      <c r="T168" t="s">
        <v>1127</v>
      </c>
      <c r="U168" t="s">
        <v>1127</v>
      </c>
      <c r="V168" t="s">
        <v>1127</v>
      </c>
      <c r="W168" t="s">
        <v>1127</v>
      </c>
      <c r="X168" t="s">
        <v>1128</v>
      </c>
      <c r="AB168" t="s">
        <v>1454</v>
      </c>
    </row>
    <row r="169" spans="1:28" hidden="1">
      <c r="A169" t="s">
        <v>2144</v>
      </c>
      <c r="B169" t="s">
        <v>750</v>
      </c>
      <c r="D169" t="s">
        <v>1780</v>
      </c>
      <c r="E169" t="s">
        <v>1569</v>
      </c>
      <c r="F169" t="s">
        <v>1604</v>
      </c>
      <c r="G169" t="s">
        <v>1539</v>
      </c>
      <c r="H169" t="s">
        <v>1524</v>
      </c>
      <c r="I169" t="s">
        <v>1683</v>
      </c>
      <c r="J169" t="s">
        <v>1687</v>
      </c>
      <c r="K169" t="s">
        <v>1604</v>
      </c>
      <c r="L169" t="s">
        <v>1604</v>
      </c>
      <c r="M169" t="s">
        <v>1604</v>
      </c>
      <c r="N169" t="s">
        <v>1522</v>
      </c>
      <c r="O169" t="s">
        <v>1522</v>
      </c>
      <c r="P169" t="s">
        <v>1473</v>
      </c>
      <c r="T169" t="s">
        <v>1127</v>
      </c>
      <c r="U169" t="s">
        <v>1127</v>
      </c>
      <c r="V169" t="s">
        <v>1127</v>
      </c>
      <c r="W169" t="s">
        <v>1127</v>
      </c>
      <c r="X169" t="s">
        <v>1128</v>
      </c>
      <c r="AB169" t="s">
        <v>1454</v>
      </c>
    </row>
    <row r="170" spans="1:28" hidden="1">
      <c r="A170" t="s">
        <v>2144</v>
      </c>
      <c r="B170" t="s">
        <v>750</v>
      </c>
      <c r="D170" t="s">
        <v>1798</v>
      </c>
      <c r="E170" t="s">
        <v>1525</v>
      </c>
      <c r="F170" t="s">
        <v>1604</v>
      </c>
      <c r="G170" t="s">
        <v>1451</v>
      </c>
      <c r="H170" t="s">
        <v>1524</v>
      </c>
      <c r="I170" t="s">
        <v>1683</v>
      </c>
      <c r="J170" t="s">
        <v>1687</v>
      </c>
      <c r="K170" t="s">
        <v>1604</v>
      </c>
      <c r="L170" t="s">
        <v>1604</v>
      </c>
      <c r="M170" t="s">
        <v>1604</v>
      </c>
      <c r="N170" t="s">
        <v>1522</v>
      </c>
      <c r="O170" t="s">
        <v>1522</v>
      </c>
      <c r="P170" t="s">
        <v>1473</v>
      </c>
      <c r="T170" t="s">
        <v>1127</v>
      </c>
      <c r="U170" t="s">
        <v>1127</v>
      </c>
      <c r="V170" t="s">
        <v>1127</v>
      </c>
      <c r="W170" t="s">
        <v>1127</v>
      </c>
      <c r="X170" t="s">
        <v>1128</v>
      </c>
      <c r="AB170" t="s">
        <v>1454</v>
      </c>
    </row>
    <row r="171" spans="1:28" hidden="1">
      <c r="A171" t="s">
        <v>2144</v>
      </c>
      <c r="B171" t="s">
        <v>750</v>
      </c>
      <c r="D171" t="s">
        <v>1786</v>
      </c>
      <c r="E171" t="s">
        <v>1691</v>
      </c>
      <c r="F171" t="s">
        <v>1604</v>
      </c>
      <c r="G171" t="s">
        <v>1508</v>
      </c>
      <c r="H171" t="s">
        <v>1524</v>
      </c>
      <c r="I171" t="s">
        <v>1683</v>
      </c>
      <c r="J171" t="s">
        <v>1687</v>
      </c>
      <c r="K171" t="s">
        <v>1604</v>
      </c>
      <c r="L171" t="s">
        <v>1604</v>
      </c>
      <c r="M171" t="s">
        <v>1604</v>
      </c>
      <c r="N171" t="s">
        <v>1513</v>
      </c>
      <c r="O171" t="s">
        <v>1513</v>
      </c>
      <c r="P171" t="s">
        <v>1473</v>
      </c>
      <c r="T171" t="s">
        <v>1127</v>
      </c>
      <c r="U171" t="s">
        <v>1127</v>
      </c>
      <c r="V171" t="s">
        <v>1127</v>
      </c>
      <c r="W171" t="s">
        <v>1127</v>
      </c>
      <c r="X171" t="s">
        <v>1128</v>
      </c>
      <c r="AB171" t="s">
        <v>1454</v>
      </c>
    </row>
    <row r="172" spans="1:28" hidden="1">
      <c r="A172" t="s">
        <v>2144</v>
      </c>
      <c r="B172" t="s">
        <v>750</v>
      </c>
      <c r="D172" t="s">
        <v>1781</v>
      </c>
      <c r="E172" t="s">
        <v>1558</v>
      </c>
      <c r="F172" t="s">
        <v>1604</v>
      </c>
      <c r="G172" t="s">
        <v>1705</v>
      </c>
      <c r="H172" t="s">
        <v>1524</v>
      </c>
      <c r="I172" t="s">
        <v>1683</v>
      </c>
      <c r="J172" t="s">
        <v>1687</v>
      </c>
      <c r="K172" t="s">
        <v>1604</v>
      </c>
      <c r="L172" t="s">
        <v>1604</v>
      </c>
      <c r="M172" t="s">
        <v>1604</v>
      </c>
      <c r="N172" t="s">
        <v>1654</v>
      </c>
      <c r="O172" t="s">
        <v>1654</v>
      </c>
      <c r="P172" t="s">
        <v>1473</v>
      </c>
      <c r="T172" t="s">
        <v>1127</v>
      </c>
      <c r="U172" t="s">
        <v>1127</v>
      </c>
      <c r="V172" t="s">
        <v>1127</v>
      </c>
      <c r="W172" t="s">
        <v>1127</v>
      </c>
      <c r="X172" t="s">
        <v>1128</v>
      </c>
      <c r="AB172" t="s">
        <v>1454</v>
      </c>
    </row>
    <row r="173" spans="1:28" hidden="1">
      <c r="A173" t="s">
        <v>2144</v>
      </c>
      <c r="B173" t="s">
        <v>750</v>
      </c>
      <c r="D173" t="s">
        <v>1797</v>
      </c>
      <c r="E173" t="s">
        <v>1658</v>
      </c>
      <c r="F173" t="s">
        <v>1604</v>
      </c>
      <c r="G173" t="s">
        <v>1477</v>
      </c>
      <c r="H173" t="s">
        <v>1524</v>
      </c>
      <c r="I173" t="s">
        <v>1683</v>
      </c>
      <c r="J173" t="s">
        <v>1687</v>
      </c>
      <c r="K173" t="s">
        <v>1604</v>
      </c>
      <c r="L173" t="s">
        <v>1604</v>
      </c>
      <c r="M173" t="s">
        <v>1604</v>
      </c>
      <c r="N173" t="s">
        <v>1680</v>
      </c>
      <c r="O173" t="s">
        <v>1680</v>
      </c>
      <c r="P173" t="s">
        <v>1473</v>
      </c>
      <c r="T173" t="s">
        <v>1127</v>
      </c>
      <c r="U173" t="s">
        <v>1127</v>
      </c>
      <c r="V173" t="s">
        <v>1127</v>
      </c>
      <c r="W173" t="s">
        <v>1127</v>
      </c>
      <c r="X173" t="s">
        <v>1128</v>
      </c>
      <c r="AB173" t="s">
        <v>1454</v>
      </c>
    </row>
    <row r="174" spans="1:28" hidden="1">
      <c r="A174" t="s">
        <v>2144</v>
      </c>
      <c r="B174" t="s">
        <v>750</v>
      </c>
      <c r="D174" t="s">
        <v>1793</v>
      </c>
      <c r="E174" t="s">
        <v>1447</v>
      </c>
      <c r="F174" t="s">
        <v>1604</v>
      </c>
      <c r="G174" t="s">
        <v>1515</v>
      </c>
      <c r="H174" t="s">
        <v>1524</v>
      </c>
      <c r="I174" t="s">
        <v>1683</v>
      </c>
      <c r="J174" t="s">
        <v>1687</v>
      </c>
      <c r="K174" t="s">
        <v>1604</v>
      </c>
      <c r="L174" t="s">
        <v>1604</v>
      </c>
      <c r="M174" t="s">
        <v>1604</v>
      </c>
      <c r="N174" t="s">
        <v>1564</v>
      </c>
      <c r="O174" t="s">
        <v>1564</v>
      </c>
      <c r="P174" t="s">
        <v>1473</v>
      </c>
      <c r="T174" t="s">
        <v>1127</v>
      </c>
      <c r="U174" t="s">
        <v>1127</v>
      </c>
      <c r="V174" t="s">
        <v>1127</v>
      </c>
      <c r="W174" t="s">
        <v>1127</v>
      </c>
      <c r="X174" t="s">
        <v>1128</v>
      </c>
      <c r="AB174" t="s">
        <v>1454</v>
      </c>
    </row>
    <row r="175" spans="1:28" hidden="1">
      <c r="A175" t="s">
        <v>2144</v>
      </c>
      <c r="B175" t="s">
        <v>750</v>
      </c>
      <c r="D175" t="s">
        <v>1794</v>
      </c>
      <c r="E175" t="s">
        <v>1488</v>
      </c>
      <c r="F175" t="s">
        <v>1604</v>
      </c>
      <c r="G175" t="s">
        <v>1637</v>
      </c>
      <c r="H175" t="s">
        <v>1524</v>
      </c>
      <c r="I175" t="s">
        <v>1683</v>
      </c>
      <c r="J175" t="s">
        <v>1687</v>
      </c>
      <c r="K175" t="s">
        <v>1604</v>
      </c>
      <c r="L175" t="s">
        <v>1604</v>
      </c>
      <c r="M175" t="s">
        <v>1604</v>
      </c>
      <c r="N175" t="s">
        <v>1540</v>
      </c>
      <c r="O175" t="s">
        <v>1540</v>
      </c>
      <c r="P175" t="s">
        <v>1473</v>
      </c>
      <c r="T175" t="s">
        <v>1127</v>
      </c>
      <c r="U175" t="s">
        <v>1127</v>
      </c>
      <c r="V175" t="s">
        <v>1127</v>
      </c>
      <c r="W175" t="s">
        <v>1127</v>
      </c>
      <c r="X175" t="s">
        <v>1128</v>
      </c>
      <c r="AB175" t="s">
        <v>1454</v>
      </c>
    </row>
    <row r="176" spans="1:28" hidden="1">
      <c r="A176" t="s">
        <v>2144</v>
      </c>
      <c r="B176" t="s">
        <v>750</v>
      </c>
      <c r="D176" t="s">
        <v>1795</v>
      </c>
      <c r="E176" t="s">
        <v>1594</v>
      </c>
      <c r="F176" t="s">
        <v>1604</v>
      </c>
      <c r="G176" t="s">
        <v>1719</v>
      </c>
      <c r="H176" t="s">
        <v>1524</v>
      </c>
      <c r="I176" t="s">
        <v>1683</v>
      </c>
      <c r="J176" t="s">
        <v>1687</v>
      </c>
      <c r="K176" t="s">
        <v>1604</v>
      </c>
      <c r="L176" t="s">
        <v>1604</v>
      </c>
      <c r="M176" t="s">
        <v>1604</v>
      </c>
      <c r="N176" t="s">
        <v>1500</v>
      </c>
      <c r="O176" t="s">
        <v>1500</v>
      </c>
      <c r="P176" t="s">
        <v>1473</v>
      </c>
      <c r="T176" t="s">
        <v>1127</v>
      </c>
      <c r="U176" t="s">
        <v>1127</v>
      </c>
      <c r="V176" t="s">
        <v>1127</v>
      </c>
      <c r="W176" t="s">
        <v>1127</v>
      </c>
      <c r="X176" t="s">
        <v>1128</v>
      </c>
      <c r="AB176" t="s">
        <v>1454</v>
      </c>
    </row>
    <row r="177" spans="1:28" hidden="1">
      <c r="A177" t="s">
        <v>2144</v>
      </c>
      <c r="B177" t="s">
        <v>750</v>
      </c>
      <c r="D177" t="s">
        <v>1788</v>
      </c>
      <c r="E177" t="s">
        <v>1594</v>
      </c>
      <c r="F177" t="s">
        <v>1604</v>
      </c>
      <c r="G177" t="s">
        <v>1483</v>
      </c>
      <c r="H177" t="s">
        <v>1524</v>
      </c>
      <c r="I177" t="s">
        <v>1683</v>
      </c>
      <c r="J177" t="s">
        <v>1687</v>
      </c>
      <c r="K177" t="s">
        <v>1604</v>
      </c>
      <c r="L177" t="s">
        <v>1604</v>
      </c>
      <c r="M177" t="s">
        <v>1604</v>
      </c>
      <c r="N177" t="s">
        <v>1722</v>
      </c>
      <c r="O177" t="s">
        <v>1722</v>
      </c>
      <c r="P177" t="s">
        <v>1473</v>
      </c>
      <c r="T177" t="s">
        <v>1127</v>
      </c>
      <c r="U177" t="s">
        <v>1127</v>
      </c>
      <c r="V177" t="s">
        <v>1127</v>
      </c>
      <c r="W177" t="s">
        <v>1127</v>
      </c>
      <c r="X177" t="s">
        <v>1128</v>
      </c>
      <c r="AB177" t="s">
        <v>1454</v>
      </c>
    </row>
    <row r="178" spans="1:28" hidden="1">
      <c r="A178" t="s">
        <v>2144</v>
      </c>
      <c r="B178" t="s">
        <v>750</v>
      </c>
      <c r="D178" t="s">
        <v>1789</v>
      </c>
      <c r="E178" t="s">
        <v>1716</v>
      </c>
      <c r="F178" t="s">
        <v>1604</v>
      </c>
      <c r="G178" t="s">
        <v>1591</v>
      </c>
      <c r="H178" t="s">
        <v>1524</v>
      </c>
      <c r="I178" t="s">
        <v>1683</v>
      </c>
      <c r="J178" t="s">
        <v>1687</v>
      </c>
      <c r="K178" t="s">
        <v>1604</v>
      </c>
      <c r="L178" t="s">
        <v>1604</v>
      </c>
      <c r="M178" t="s">
        <v>1604</v>
      </c>
      <c r="N178" t="s">
        <v>1722</v>
      </c>
      <c r="O178" t="s">
        <v>1722</v>
      </c>
      <c r="P178" t="s">
        <v>1473</v>
      </c>
      <c r="T178" t="s">
        <v>1127</v>
      </c>
      <c r="U178" t="s">
        <v>1127</v>
      </c>
      <c r="V178" t="s">
        <v>1127</v>
      </c>
      <c r="W178" t="s">
        <v>1127</v>
      </c>
      <c r="X178" t="s">
        <v>1128</v>
      </c>
      <c r="AB178" t="s">
        <v>1454</v>
      </c>
    </row>
    <row r="179" spans="1:28" hidden="1">
      <c r="A179" t="s">
        <v>2144</v>
      </c>
      <c r="B179" t="s">
        <v>750</v>
      </c>
      <c r="D179" t="s">
        <v>1791</v>
      </c>
      <c r="E179" t="s">
        <v>1642</v>
      </c>
      <c r="F179" t="s">
        <v>1604</v>
      </c>
      <c r="G179" t="s">
        <v>1486</v>
      </c>
      <c r="H179" t="s">
        <v>1524</v>
      </c>
      <c r="I179" t="s">
        <v>1683</v>
      </c>
      <c r="J179" t="s">
        <v>1687</v>
      </c>
      <c r="K179" t="s">
        <v>1604</v>
      </c>
      <c r="L179" t="s">
        <v>1604</v>
      </c>
      <c r="M179" t="s">
        <v>1604</v>
      </c>
      <c r="N179" t="s">
        <v>1520</v>
      </c>
      <c r="O179" t="s">
        <v>1520</v>
      </c>
      <c r="P179" t="s">
        <v>1473</v>
      </c>
      <c r="T179" t="s">
        <v>1127</v>
      </c>
      <c r="U179" t="s">
        <v>1127</v>
      </c>
      <c r="V179" t="s">
        <v>1127</v>
      </c>
      <c r="W179" t="s">
        <v>1127</v>
      </c>
      <c r="X179" t="s">
        <v>1128</v>
      </c>
      <c r="AB179" t="s">
        <v>1454</v>
      </c>
    </row>
    <row r="180" spans="1:28" hidden="1">
      <c r="A180" t="s">
        <v>2144</v>
      </c>
      <c r="B180" t="s">
        <v>750</v>
      </c>
      <c r="D180" t="s">
        <v>1792</v>
      </c>
      <c r="E180" t="s">
        <v>1523</v>
      </c>
      <c r="F180" t="s">
        <v>1604</v>
      </c>
      <c r="G180" t="s">
        <v>1464</v>
      </c>
      <c r="H180" t="s">
        <v>1524</v>
      </c>
      <c r="I180" t="s">
        <v>1683</v>
      </c>
      <c r="J180" t="s">
        <v>1687</v>
      </c>
      <c r="K180" t="s">
        <v>1604</v>
      </c>
      <c r="L180" t="s">
        <v>1604</v>
      </c>
      <c r="M180" t="s">
        <v>1604</v>
      </c>
      <c r="N180" t="s">
        <v>1680</v>
      </c>
      <c r="O180" t="s">
        <v>1680</v>
      </c>
      <c r="P180" t="s">
        <v>1473</v>
      </c>
      <c r="T180" t="s">
        <v>1127</v>
      </c>
      <c r="U180" t="s">
        <v>1127</v>
      </c>
      <c r="V180" t="s">
        <v>1127</v>
      </c>
      <c r="W180" t="s">
        <v>1127</v>
      </c>
      <c r="X180" t="s">
        <v>1128</v>
      </c>
      <c r="AB180" t="s">
        <v>1454</v>
      </c>
    </row>
    <row r="181" spans="1:28" hidden="1">
      <c r="A181" t="s">
        <v>2144</v>
      </c>
      <c r="B181" t="s">
        <v>750</v>
      </c>
      <c r="D181" t="s">
        <v>1801</v>
      </c>
      <c r="E181" t="s">
        <v>1592</v>
      </c>
      <c r="F181" t="s">
        <v>1604</v>
      </c>
      <c r="G181" t="s">
        <v>1479</v>
      </c>
      <c r="H181" t="s">
        <v>1524</v>
      </c>
      <c r="I181" t="s">
        <v>1683</v>
      </c>
      <c r="J181" t="s">
        <v>1687</v>
      </c>
      <c r="K181" t="s">
        <v>1604</v>
      </c>
      <c r="L181" t="s">
        <v>1604</v>
      </c>
      <c r="M181" t="s">
        <v>1604</v>
      </c>
      <c r="N181" t="s">
        <v>1457</v>
      </c>
      <c r="O181" t="s">
        <v>1457</v>
      </c>
      <c r="P181" t="s">
        <v>1473</v>
      </c>
      <c r="T181" t="s">
        <v>1127</v>
      </c>
      <c r="U181" t="s">
        <v>1127</v>
      </c>
      <c r="V181" t="s">
        <v>1127</v>
      </c>
      <c r="W181" t="s">
        <v>1127</v>
      </c>
      <c r="X181" t="s">
        <v>1128</v>
      </c>
      <c r="AB181" t="s">
        <v>1454</v>
      </c>
    </row>
    <row r="182" spans="1:28" hidden="1">
      <c r="A182" t="s">
        <v>2144</v>
      </c>
      <c r="B182" t="s">
        <v>750</v>
      </c>
      <c r="D182" t="s">
        <v>1779</v>
      </c>
      <c r="E182" t="s">
        <v>1644</v>
      </c>
      <c r="F182" t="s">
        <v>1604</v>
      </c>
      <c r="G182" t="s">
        <v>1455</v>
      </c>
      <c r="H182" t="s">
        <v>1524</v>
      </c>
      <c r="I182" t="s">
        <v>1683</v>
      </c>
      <c r="J182" t="s">
        <v>1687</v>
      </c>
      <c r="K182" t="s">
        <v>1604</v>
      </c>
      <c r="L182" t="s">
        <v>1604</v>
      </c>
      <c r="M182" t="s">
        <v>1604</v>
      </c>
      <c r="N182" t="s">
        <v>1680</v>
      </c>
      <c r="O182" t="s">
        <v>1680</v>
      </c>
      <c r="P182" t="s">
        <v>1473</v>
      </c>
      <c r="T182" t="s">
        <v>1127</v>
      </c>
      <c r="U182" t="s">
        <v>1127</v>
      </c>
      <c r="V182" t="s">
        <v>1127</v>
      </c>
      <c r="W182" t="s">
        <v>1127</v>
      </c>
      <c r="X182" t="s">
        <v>1128</v>
      </c>
      <c r="AB182" t="s">
        <v>1454</v>
      </c>
    </row>
    <row r="183" spans="1:28" hidden="1">
      <c r="A183" t="s">
        <v>2144</v>
      </c>
      <c r="B183" t="s">
        <v>793</v>
      </c>
      <c r="D183" t="s">
        <v>1775</v>
      </c>
      <c r="E183" t="s">
        <v>1601</v>
      </c>
      <c r="F183" t="s">
        <v>1619</v>
      </c>
      <c r="G183" t="s">
        <v>1624</v>
      </c>
      <c r="H183" t="s">
        <v>1524</v>
      </c>
      <c r="I183" t="s">
        <v>1683</v>
      </c>
      <c r="J183" t="s">
        <v>1687</v>
      </c>
      <c r="K183" t="s">
        <v>1619</v>
      </c>
      <c r="L183" t="s">
        <v>1619</v>
      </c>
      <c r="M183" t="s">
        <v>1619</v>
      </c>
      <c r="N183" t="s">
        <v>1522</v>
      </c>
      <c r="O183" t="s">
        <v>1522</v>
      </c>
      <c r="P183" t="s">
        <v>1473</v>
      </c>
      <c r="T183" t="s">
        <v>1127</v>
      </c>
      <c r="U183" t="s">
        <v>1127</v>
      </c>
      <c r="V183" t="s">
        <v>1127</v>
      </c>
      <c r="W183" t="s">
        <v>1127</v>
      </c>
      <c r="X183" t="s">
        <v>1128</v>
      </c>
      <c r="AB183" t="s">
        <v>1454</v>
      </c>
    </row>
    <row r="184" spans="1:28" hidden="1">
      <c r="A184" t="s">
        <v>2144</v>
      </c>
      <c r="B184" t="s">
        <v>793</v>
      </c>
      <c r="D184" t="s">
        <v>1780</v>
      </c>
      <c r="E184" t="s">
        <v>1561</v>
      </c>
      <c r="F184" t="s">
        <v>1619</v>
      </c>
      <c r="G184" t="s">
        <v>1539</v>
      </c>
      <c r="H184" t="s">
        <v>1524</v>
      </c>
      <c r="I184" t="s">
        <v>1683</v>
      </c>
      <c r="J184" t="s">
        <v>1687</v>
      </c>
      <c r="K184" t="s">
        <v>1619</v>
      </c>
      <c r="L184" t="s">
        <v>1619</v>
      </c>
      <c r="M184" t="s">
        <v>1619</v>
      </c>
      <c r="N184" t="s">
        <v>1522</v>
      </c>
      <c r="O184" t="s">
        <v>1522</v>
      </c>
      <c r="P184" t="s">
        <v>1473</v>
      </c>
      <c r="T184" t="s">
        <v>1127</v>
      </c>
      <c r="U184" t="s">
        <v>1127</v>
      </c>
      <c r="V184" t="s">
        <v>1127</v>
      </c>
      <c r="W184" t="s">
        <v>1127</v>
      </c>
      <c r="X184" t="s">
        <v>1128</v>
      </c>
      <c r="AB184" t="s">
        <v>1454</v>
      </c>
    </row>
    <row r="185" spans="1:28" hidden="1">
      <c r="A185" t="s">
        <v>2144</v>
      </c>
      <c r="B185" t="s">
        <v>793</v>
      </c>
      <c r="D185" t="s">
        <v>1798</v>
      </c>
      <c r="E185" t="s">
        <v>1546</v>
      </c>
      <c r="F185" t="s">
        <v>1619</v>
      </c>
      <c r="G185" t="s">
        <v>1451</v>
      </c>
      <c r="H185" t="s">
        <v>1524</v>
      </c>
      <c r="I185" t="s">
        <v>1683</v>
      </c>
      <c r="J185" t="s">
        <v>1687</v>
      </c>
      <c r="K185" t="s">
        <v>1619</v>
      </c>
      <c r="L185" t="s">
        <v>1619</v>
      </c>
      <c r="M185" t="s">
        <v>1619</v>
      </c>
      <c r="N185" t="s">
        <v>1522</v>
      </c>
      <c r="O185" t="s">
        <v>1522</v>
      </c>
      <c r="P185" t="s">
        <v>1473</v>
      </c>
      <c r="T185" t="s">
        <v>1127</v>
      </c>
      <c r="U185" t="s">
        <v>1127</v>
      </c>
      <c r="V185" t="s">
        <v>1127</v>
      </c>
      <c r="W185" t="s">
        <v>1127</v>
      </c>
      <c r="X185" t="s">
        <v>1128</v>
      </c>
      <c r="AB185" t="s">
        <v>1454</v>
      </c>
    </row>
    <row r="186" spans="1:28" hidden="1">
      <c r="A186" t="s">
        <v>2144</v>
      </c>
      <c r="B186" t="s">
        <v>793</v>
      </c>
      <c r="D186" t="s">
        <v>1786</v>
      </c>
      <c r="E186" t="s">
        <v>1661</v>
      </c>
      <c r="F186" t="s">
        <v>1619</v>
      </c>
      <c r="G186" t="s">
        <v>1508</v>
      </c>
      <c r="H186" t="s">
        <v>1524</v>
      </c>
      <c r="I186" t="s">
        <v>1683</v>
      </c>
      <c r="J186" t="s">
        <v>1687</v>
      </c>
      <c r="K186" t="s">
        <v>1619</v>
      </c>
      <c r="L186" t="s">
        <v>1619</v>
      </c>
      <c r="M186" t="s">
        <v>1619</v>
      </c>
      <c r="N186" t="s">
        <v>1513</v>
      </c>
      <c r="O186" t="s">
        <v>1513</v>
      </c>
      <c r="P186" t="s">
        <v>1473</v>
      </c>
      <c r="T186" t="s">
        <v>1127</v>
      </c>
      <c r="U186" t="s">
        <v>1127</v>
      </c>
      <c r="V186" t="s">
        <v>1127</v>
      </c>
      <c r="W186" t="s">
        <v>1127</v>
      </c>
      <c r="X186" t="s">
        <v>1128</v>
      </c>
      <c r="AB186" t="s">
        <v>1454</v>
      </c>
    </row>
    <row r="187" spans="1:28" hidden="1">
      <c r="A187" t="s">
        <v>2144</v>
      </c>
      <c r="B187" t="s">
        <v>793</v>
      </c>
      <c r="D187" t="s">
        <v>1781</v>
      </c>
      <c r="E187" t="s">
        <v>1518</v>
      </c>
      <c r="F187" t="s">
        <v>1619</v>
      </c>
      <c r="G187" t="s">
        <v>1705</v>
      </c>
      <c r="H187" t="s">
        <v>1524</v>
      </c>
      <c r="I187" t="s">
        <v>1683</v>
      </c>
      <c r="J187" t="s">
        <v>1687</v>
      </c>
      <c r="K187" t="s">
        <v>1619</v>
      </c>
      <c r="L187" t="s">
        <v>1619</v>
      </c>
      <c r="M187" t="s">
        <v>1619</v>
      </c>
      <c r="N187" t="s">
        <v>1654</v>
      </c>
      <c r="O187" t="s">
        <v>1654</v>
      </c>
      <c r="P187" t="s">
        <v>1473</v>
      </c>
      <c r="T187" t="s">
        <v>1127</v>
      </c>
      <c r="U187" t="s">
        <v>1127</v>
      </c>
      <c r="V187" t="s">
        <v>1127</v>
      </c>
      <c r="W187" t="s">
        <v>1127</v>
      </c>
      <c r="X187" t="s">
        <v>1128</v>
      </c>
      <c r="AB187" t="s">
        <v>1454</v>
      </c>
    </row>
    <row r="188" spans="1:28" hidden="1">
      <c r="A188" t="s">
        <v>2144</v>
      </c>
      <c r="B188" t="s">
        <v>793</v>
      </c>
      <c r="D188" t="s">
        <v>1781</v>
      </c>
      <c r="E188" t="s">
        <v>1621</v>
      </c>
      <c r="F188" t="s">
        <v>1619</v>
      </c>
      <c r="G188" t="s">
        <v>1660</v>
      </c>
      <c r="H188" t="s">
        <v>1524</v>
      </c>
      <c r="I188" t="s">
        <v>1683</v>
      </c>
      <c r="J188" t="s">
        <v>1687</v>
      </c>
      <c r="K188" t="s">
        <v>1619</v>
      </c>
      <c r="L188" t="s">
        <v>1619</v>
      </c>
      <c r="M188" t="s">
        <v>1619</v>
      </c>
      <c r="N188" t="s">
        <v>1664</v>
      </c>
      <c r="O188" t="s">
        <v>1664</v>
      </c>
      <c r="P188" t="s">
        <v>1473</v>
      </c>
      <c r="T188" t="s">
        <v>1127</v>
      </c>
      <c r="U188" t="s">
        <v>1127</v>
      </c>
      <c r="V188" t="s">
        <v>1127</v>
      </c>
      <c r="W188" t="s">
        <v>1127</v>
      </c>
      <c r="X188" t="s">
        <v>1128</v>
      </c>
      <c r="AB188" t="s">
        <v>1454</v>
      </c>
    </row>
    <row r="189" spans="1:28" hidden="1">
      <c r="A189" t="s">
        <v>2144</v>
      </c>
      <c r="B189" t="s">
        <v>793</v>
      </c>
      <c r="D189" t="s">
        <v>1797</v>
      </c>
      <c r="E189" t="s">
        <v>1499</v>
      </c>
      <c r="F189" t="s">
        <v>1619</v>
      </c>
      <c r="G189" t="s">
        <v>1477</v>
      </c>
      <c r="H189" t="s">
        <v>1524</v>
      </c>
      <c r="I189" t="s">
        <v>1683</v>
      </c>
      <c r="J189" t="s">
        <v>1687</v>
      </c>
      <c r="K189" t="s">
        <v>1619</v>
      </c>
      <c r="L189" t="s">
        <v>1619</v>
      </c>
      <c r="M189" t="s">
        <v>1619</v>
      </c>
      <c r="N189" t="s">
        <v>1607</v>
      </c>
      <c r="O189" t="s">
        <v>1607</v>
      </c>
      <c r="P189" t="s">
        <v>1473</v>
      </c>
      <c r="T189" t="s">
        <v>1127</v>
      </c>
      <c r="U189" t="s">
        <v>1127</v>
      </c>
      <c r="V189" t="s">
        <v>1127</v>
      </c>
      <c r="W189" t="s">
        <v>1127</v>
      </c>
      <c r="X189" t="s">
        <v>1128</v>
      </c>
      <c r="AB189" t="s">
        <v>1454</v>
      </c>
    </row>
    <row r="190" spans="1:28" hidden="1">
      <c r="A190" t="s">
        <v>2144</v>
      </c>
      <c r="B190" t="s">
        <v>793</v>
      </c>
      <c r="D190" t="s">
        <v>1793</v>
      </c>
      <c r="E190" t="s">
        <v>1598</v>
      </c>
      <c r="F190" t="s">
        <v>1619</v>
      </c>
      <c r="G190" t="s">
        <v>1515</v>
      </c>
      <c r="H190" t="s">
        <v>1524</v>
      </c>
      <c r="I190" t="s">
        <v>1683</v>
      </c>
      <c r="J190" t="s">
        <v>1687</v>
      </c>
      <c r="K190" t="s">
        <v>1619</v>
      </c>
      <c r="L190" t="s">
        <v>1619</v>
      </c>
      <c r="M190" t="s">
        <v>1619</v>
      </c>
      <c r="N190" t="s">
        <v>1564</v>
      </c>
      <c r="O190" t="s">
        <v>1564</v>
      </c>
      <c r="P190" t="s">
        <v>1473</v>
      </c>
      <c r="T190" t="s">
        <v>1127</v>
      </c>
      <c r="U190" t="s">
        <v>1127</v>
      </c>
      <c r="V190" t="s">
        <v>1127</v>
      </c>
      <c r="W190" t="s">
        <v>1127</v>
      </c>
      <c r="X190" t="s">
        <v>1128</v>
      </c>
      <c r="AB190" t="s">
        <v>1454</v>
      </c>
    </row>
    <row r="191" spans="1:28" hidden="1">
      <c r="A191" t="s">
        <v>2144</v>
      </c>
      <c r="B191" t="s">
        <v>793</v>
      </c>
      <c r="D191" t="s">
        <v>1794</v>
      </c>
      <c r="E191" t="s">
        <v>1471</v>
      </c>
      <c r="F191" t="s">
        <v>1619</v>
      </c>
      <c r="G191" t="s">
        <v>1637</v>
      </c>
      <c r="H191" t="s">
        <v>1524</v>
      </c>
      <c r="I191" t="s">
        <v>1683</v>
      </c>
      <c r="J191" t="s">
        <v>1687</v>
      </c>
      <c r="K191" t="s">
        <v>1619</v>
      </c>
      <c r="L191" t="s">
        <v>1619</v>
      </c>
      <c r="M191" t="s">
        <v>1619</v>
      </c>
      <c r="N191" t="s">
        <v>1540</v>
      </c>
      <c r="O191" t="s">
        <v>1540</v>
      </c>
      <c r="P191" t="s">
        <v>1473</v>
      </c>
      <c r="T191" t="s">
        <v>1127</v>
      </c>
      <c r="U191" t="s">
        <v>1127</v>
      </c>
      <c r="V191" t="s">
        <v>1127</v>
      </c>
      <c r="W191" t="s">
        <v>1127</v>
      </c>
      <c r="X191" t="s">
        <v>1128</v>
      </c>
      <c r="AB191" t="s">
        <v>1454</v>
      </c>
    </row>
    <row r="192" spans="1:28" hidden="1">
      <c r="A192" t="s">
        <v>2144</v>
      </c>
      <c r="B192" t="s">
        <v>793</v>
      </c>
      <c r="D192" t="s">
        <v>1795</v>
      </c>
      <c r="E192" t="s">
        <v>1495</v>
      </c>
      <c r="F192" t="s">
        <v>1619</v>
      </c>
      <c r="G192" t="s">
        <v>1719</v>
      </c>
      <c r="H192" t="s">
        <v>1524</v>
      </c>
      <c r="I192" t="s">
        <v>1683</v>
      </c>
      <c r="J192" t="s">
        <v>1687</v>
      </c>
      <c r="K192" t="s">
        <v>1619</v>
      </c>
      <c r="L192" t="s">
        <v>1619</v>
      </c>
      <c r="M192" t="s">
        <v>1619</v>
      </c>
      <c r="N192" t="s">
        <v>1500</v>
      </c>
      <c r="O192" t="s">
        <v>1500</v>
      </c>
      <c r="P192" t="s">
        <v>1473</v>
      </c>
      <c r="T192" t="s">
        <v>1127</v>
      </c>
      <c r="U192" t="s">
        <v>1127</v>
      </c>
      <c r="V192" t="s">
        <v>1127</v>
      </c>
      <c r="W192" t="s">
        <v>1127</v>
      </c>
      <c r="X192" t="s">
        <v>1128</v>
      </c>
      <c r="AB192" t="s">
        <v>1454</v>
      </c>
    </row>
    <row r="193" spans="1:28" hidden="1">
      <c r="A193" t="s">
        <v>2144</v>
      </c>
      <c r="B193" t="s">
        <v>793</v>
      </c>
      <c r="D193" t="s">
        <v>1788</v>
      </c>
      <c r="E193" t="s">
        <v>1614</v>
      </c>
      <c r="F193" t="s">
        <v>1619</v>
      </c>
      <c r="G193" t="s">
        <v>1483</v>
      </c>
      <c r="H193" t="s">
        <v>1524</v>
      </c>
      <c r="I193" t="s">
        <v>1683</v>
      </c>
      <c r="J193" t="s">
        <v>1687</v>
      </c>
      <c r="K193" t="s">
        <v>1619</v>
      </c>
      <c r="L193" t="s">
        <v>1619</v>
      </c>
      <c r="M193" t="s">
        <v>1619</v>
      </c>
      <c r="N193" t="s">
        <v>1722</v>
      </c>
      <c r="O193" t="s">
        <v>1722</v>
      </c>
      <c r="P193" t="s">
        <v>1473</v>
      </c>
      <c r="T193" t="s">
        <v>1127</v>
      </c>
      <c r="U193" t="s">
        <v>1127</v>
      </c>
      <c r="V193" t="s">
        <v>1127</v>
      </c>
      <c r="W193" t="s">
        <v>1127</v>
      </c>
      <c r="X193" t="s">
        <v>1128</v>
      </c>
      <c r="AB193" t="s">
        <v>1454</v>
      </c>
    </row>
    <row r="194" spans="1:28" hidden="1">
      <c r="A194" t="s">
        <v>2144</v>
      </c>
      <c r="B194" t="s">
        <v>793</v>
      </c>
      <c r="D194" t="s">
        <v>1789</v>
      </c>
      <c r="E194" t="s">
        <v>1614</v>
      </c>
      <c r="F194" t="s">
        <v>1619</v>
      </c>
      <c r="G194" t="s">
        <v>1591</v>
      </c>
      <c r="H194" t="s">
        <v>1524</v>
      </c>
      <c r="I194" t="s">
        <v>1683</v>
      </c>
      <c r="J194" t="s">
        <v>1687</v>
      </c>
      <c r="K194" t="s">
        <v>1619</v>
      </c>
      <c r="L194" t="s">
        <v>1619</v>
      </c>
      <c r="M194" t="s">
        <v>1619</v>
      </c>
      <c r="N194" t="s">
        <v>1722</v>
      </c>
      <c r="O194" t="s">
        <v>1722</v>
      </c>
      <c r="P194" t="s">
        <v>1473</v>
      </c>
      <c r="T194" t="s">
        <v>1127</v>
      </c>
      <c r="U194" t="s">
        <v>1127</v>
      </c>
      <c r="V194" t="s">
        <v>1127</v>
      </c>
      <c r="W194" t="s">
        <v>1127</v>
      </c>
      <c r="X194" t="s">
        <v>1128</v>
      </c>
      <c r="AB194" t="s">
        <v>1454</v>
      </c>
    </row>
    <row r="195" spans="1:28" hidden="1">
      <c r="A195" t="s">
        <v>2144</v>
      </c>
      <c r="B195" t="s">
        <v>793</v>
      </c>
      <c r="D195" t="s">
        <v>1791</v>
      </c>
      <c r="E195" t="s">
        <v>1557</v>
      </c>
      <c r="F195" t="s">
        <v>1619</v>
      </c>
      <c r="G195" t="s">
        <v>1486</v>
      </c>
      <c r="H195" t="s">
        <v>1524</v>
      </c>
      <c r="I195" t="s">
        <v>1683</v>
      </c>
      <c r="J195" t="s">
        <v>1687</v>
      </c>
      <c r="K195" t="s">
        <v>1619</v>
      </c>
      <c r="L195" t="s">
        <v>1619</v>
      </c>
      <c r="M195" t="s">
        <v>1619</v>
      </c>
      <c r="N195" t="s">
        <v>1520</v>
      </c>
      <c r="O195" t="s">
        <v>1520</v>
      </c>
      <c r="P195" t="s">
        <v>1473</v>
      </c>
      <c r="T195" t="s">
        <v>1127</v>
      </c>
      <c r="U195" t="s">
        <v>1127</v>
      </c>
      <c r="V195" t="s">
        <v>1127</v>
      </c>
      <c r="W195" t="s">
        <v>1127</v>
      </c>
      <c r="X195" t="s">
        <v>1128</v>
      </c>
      <c r="AB195" t="s">
        <v>1454</v>
      </c>
    </row>
    <row r="196" spans="1:28" hidden="1">
      <c r="A196" t="s">
        <v>2144</v>
      </c>
      <c r="B196" t="s">
        <v>793</v>
      </c>
      <c r="D196" t="s">
        <v>1792</v>
      </c>
      <c r="E196" t="s">
        <v>1459</v>
      </c>
      <c r="F196" t="s">
        <v>1619</v>
      </c>
      <c r="G196" t="s">
        <v>1464</v>
      </c>
      <c r="H196" t="s">
        <v>1524</v>
      </c>
      <c r="I196" t="s">
        <v>1683</v>
      </c>
      <c r="J196" t="s">
        <v>1687</v>
      </c>
      <c r="K196" t="s">
        <v>1619</v>
      </c>
      <c r="L196" t="s">
        <v>1619</v>
      </c>
      <c r="M196" t="s">
        <v>1619</v>
      </c>
      <c r="N196" t="s">
        <v>1520</v>
      </c>
      <c r="O196" t="s">
        <v>1520</v>
      </c>
      <c r="P196" t="s">
        <v>1473</v>
      </c>
      <c r="T196" t="s">
        <v>1127</v>
      </c>
      <c r="U196" t="s">
        <v>1127</v>
      </c>
      <c r="V196" t="s">
        <v>1127</v>
      </c>
      <c r="W196" t="s">
        <v>1127</v>
      </c>
      <c r="X196" t="s">
        <v>1128</v>
      </c>
      <c r="AB196" t="s">
        <v>1454</v>
      </c>
    </row>
    <row r="197" spans="1:28" hidden="1">
      <c r="A197" t="s">
        <v>2144</v>
      </c>
      <c r="B197" t="s">
        <v>793</v>
      </c>
      <c r="D197" t="s">
        <v>1801</v>
      </c>
      <c r="E197" t="s">
        <v>1703</v>
      </c>
      <c r="F197" t="s">
        <v>1619</v>
      </c>
      <c r="G197" t="s">
        <v>1479</v>
      </c>
      <c r="H197" t="s">
        <v>1524</v>
      </c>
      <c r="I197" t="s">
        <v>1683</v>
      </c>
      <c r="J197" t="s">
        <v>1687</v>
      </c>
      <c r="K197" t="s">
        <v>1619</v>
      </c>
      <c r="L197" t="s">
        <v>1619</v>
      </c>
      <c r="M197" t="s">
        <v>1619</v>
      </c>
      <c r="N197" t="s">
        <v>1457</v>
      </c>
      <c r="O197" t="s">
        <v>1457</v>
      </c>
      <c r="P197" t="s">
        <v>1473</v>
      </c>
      <c r="T197" t="s">
        <v>1127</v>
      </c>
      <c r="U197" t="s">
        <v>1127</v>
      </c>
      <c r="V197" t="s">
        <v>1127</v>
      </c>
      <c r="W197" t="s">
        <v>1127</v>
      </c>
      <c r="X197" t="s">
        <v>1128</v>
      </c>
      <c r="AB197" t="s">
        <v>1454</v>
      </c>
    </row>
    <row r="198" spans="1:28" hidden="1">
      <c r="A198" t="s">
        <v>2144</v>
      </c>
      <c r="B198" t="s">
        <v>793</v>
      </c>
      <c r="D198" t="s">
        <v>1779</v>
      </c>
      <c r="E198" t="s">
        <v>1496</v>
      </c>
      <c r="F198" t="s">
        <v>1619</v>
      </c>
      <c r="G198" t="s">
        <v>1455</v>
      </c>
      <c r="H198" t="s">
        <v>1524</v>
      </c>
      <c r="I198" t="s">
        <v>1683</v>
      </c>
      <c r="J198" t="s">
        <v>1687</v>
      </c>
      <c r="K198" t="s">
        <v>1619</v>
      </c>
      <c r="L198" t="s">
        <v>1619</v>
      </c>
      <c r="M198" t="s">
        <v>1619</v>
      </c>
      <c r="N198" t="s">
        <v>1620</v>
      </c>
      <c r="O198" t="s">
        <v>1620</v>
      </c>
      <c r="P198" t="s">
        <v>1473</v>
      </c>
      <c r="T198" t="s">
        <v>1127</v>
      </c>
      <c r="U198" t="s">
        <v>1127</v>
      </c>
      <c r="V198" t="s">
        <v>1127</v>
      </c>
      <c r="W198" t="s">
        <v>1127</v>
      </c>
      <c r="X198" t="s">
        <v>1128</v>
      </c>
      <c r="AB198" t="s">
        <v>1454</v>
      </c>
    </row>
    <row r="199" spans="1:28" hidden="1">
      <c r="A199" t="s">
        <v>2144</v>
      </c>
      <c r="B199" t="s">
        <v>796</v>
      </c>
      <c r="D199" t="s">
        <v>1775</v>
      </c>
      <c r="E199" t="s">
        <v>1601</v>
      </c>
      <c r="F199" t="s">
        <v>1604</v>
      </c>
      <c r="G199" t="s">
        <v>1624</v>
      </c>
      <c r="H199" t="s">
        <v>1524</v>
      </c>
      <c r="I199" t="s">
        <v>1683</v>
      </c>
      <c r="J199" t="s">
        <v>1687</v>
      </c>
      <c r="K199" t="s">
        <v>1604</v>
      </c>
      <c r="L199" t="s">
        <v>1604</v>
      </c>
      <c r="M199" t="s">
        <v>1604</v>
      </c>
      <c r="N199" t="s">
        <v>1522</v>
      </c>
      <c r="O199" t="s">
        <v>1522</v>
      </c>
      <c r="P199" t="s">
        <v>1473</v>
      </c>
      <c r="T199" t="s">
        <v>1127</v>
      </c>
      <c r="U199" t="s">
        <v>1127</v>
      </c>
      <c r="V199" t="s">
        <v>1127</v>
      </c>
      <c r="W199" t="s">
        <v>1127</v>
      </c>
      <c r="X199" t="s">
        <v>1128</v>
      </c>
      <c r="AB199" t="s">
        <v>1454</v>
      </c>
    </row>
    <row r="200" spans="1:28" hidden="1">
      <c r="A200" t="s">
        <v>2144</v>
      </c>
      <c r="B200" t="s">
        <v>796</v>
      </c>
      <c r="D200" t="s">
        <v>1780</v>
      </c>
      <c r="E200" t="s">
        <v>1561</v>
      </c>
      <c r="F200" t="s">
        <v>1604</v>
      </c>
      <c r="G200" t="s">
        <v>1539</v>
      </c>
      <c r="H200" t="s">
        <v>1524</v>
      </c>
      <c r="I200" t="s">
        <v>1683</v>
      </c>
      <c r="J200" t="s">
        <v>1687</v>
      </c>
      <c r="K200" t="s">
        <v>1604</v>
      </c>
      <c r="L200" t="s">
        <v>1604</v>
      </c>
      <c r="M200" t="s">
        <v>1604</v>
      </c>
      <c r="N200" t="s">
        <v>1522</v>
      </c>
      <c r="O200" t="s">
        <v>1522</v>
      </c>
      <c r="P200" t="s">
        <v>1473</v>
      </c>
      <c r="T200" t="s">
        <v>1127</v>
      </c>
      <c r="U200" t="s">
        <v>1127</v>
      </c>
      <c r="V200" t="s">
        <v>1127</v>
      </c>
      <c r="W200" t="s">
        <v>1127</v>
      </c>
      <c r="X200" t="s">
        <v>1128</v>
      </c>
      <c r="AB200" t="s">
        <v>1454</v>
      </c>
    </row>
    <row r="201" spans="1:28" hidden="1">
      <c r="A201" t="s">
        <v>2144</v>
      </c>
      <c r="B201" t="s">
        <v>796</v>
      </c>
      <c r="D201" t="s">
        <v>1798</v>
      </c>
      <c r="E201" t="s">
        <v>1546</v>
      </c>
      <c r="F201" t="s">
        <v>1604</v>
      </c>
      <c r="G201" t="s">
        <v>1451</v>
      </c>
      <c r="H201" t="s">
        <v>1524</v>
      </c>
      <c r="I201" t="s">
        <v>1683</v>
      </c>
      <c r="J201" t="s">
        <v>1687</v>
      </c>
      <c r="K201" t="s">
        <v>1604</v>
      </c>
      <c r="L201" t="s">
        <v>1604</v>
      </c>
      <c r="M201" t="s">
        <v>1604</v>
      </c>
      <c r="N201" t="s">
        <v>1522</v>
      </c>
      <c r="O201" t="s">
        <v>1522</v>
      </c>
      <c r="P201" t="s">
        <v>1473</v>
      </c>
      <c r="T201" t="s">
        <v>1127</v>
      </c>
      <c r="U201" t="s">
        <v>1127</v>
      </c>
      <c r="V201" t="s">
        <v>1127</v>
      </c>
      <c r="W201" t="s">
        <v>1127</v>
      </c>
      <c r="X201" t="s">
        <v>1128</v>
      </c>
      <c r="AB201" t="s">
        <v>1454</v>
      </c>
    </row>
    <row r="202" spans="1:28" hidden="1">
      <c r="A202" t="s">
        <v>2144</v>
      </c>
      <c r="B202" t="s">
        <v>796</v>
      </c>
      <c r="D202" t="s">
        <v>1786</v>
      </c>
      <c r="E202" t="s">
        <v>1661</v>
      </c>
      <c r="F202" t="s">
        <v>1604</v>
      </c>
      <c r="G202" t="s">
        <v>1508</v>
      </c>
      <c r="H202" t="s">
        <v>1524</v>
      </c>
      <c r="I202" t="s">
        <v>1683</v>
      </c>
      <c r="J202" t="s">
        <v>1687</v>
      </c>
      <c r="K202" t="s">
        <v>1604</v>
      </c>
      <c r="L202" t="s">
        <v>1604</v>
      </c>
      <c r="M202" t="s">
        <v>1604</v>
      </c>
      <c r="N202" t="s">
        <v>1513</v>
      </c>
      <c r="O202" t="s">
        <v>1513</v>
      </c>
      <c r="P202" t="s">
        <v>1473</v>
      </c>
      <c r="T202" t="s">
        <v>1127</v>
      </c>
      <c r="U202" t="s">
        <v>1127</v>
      </c>
      <c r="V202" t="s">
        <v>1127</v>
      </c>
      <c r="W202" t="s">
        <v>1127</v>
      </c>
      <c r="X202" t="s">
        <v>1128</v>
      </c>
      <c r="AB202" t="s">
        <v>1454</v>
      </c>
    </row>
    <row r="203" spans="1:28" hidden="1">
      <c r="A203" t="s">
        <v>2144</v>
      </c>
      <c r="B203" t="s">
        <v>796</v>
      </c>
      <c r="D203" t="s">
        <v>1781</v>
      </c>
      <c r="E203" t="s">
        <v>1621</v>
      </c>
      <c r="F203" t="s">
        <v>1604</v>
      </c>
      <c r="G203" t="s">
        <v>1660</v>
      </c>
      <c r="H203" t="s">
        <v>1524</v>
      </c>
      <c r="I203" t="s">
        <v>1683</v>
      </c>
      <c r="J203" t="s">
        <v>1687</v>
      </c>
      <c r="K203" t="s">
        <v>1604</v>
      </c>
      <c r="L203" t="s">
        <v>1604</v>
      </c>
      <c r="M203" t="s">
        <v>1604</v>
      </c>
      <c r="N203" t="s">
        <v>1664</v>
      </c>
      <c r="O203" t="s">
        <v>1664</v>
      </c>
      <c r="P203" t="s">
        <v>1473</v>
      </c>
      <c r="T203" t="s">
        <v>1127</v>
      </c>
      <c r="U203" t="s">
        <v>1127</v>
      </c>
      <c r="V203" t="s">
        <v>1127</v>
      </c>
      <c r="W203" t="s">
        <v>1127</v>
      </c>
      <c r="X203" t="s">
        <v>1128</v>
      </c>
      <c r="AB203" t="s">
        <v>1454</v>
      </c>
    </row>
    <row r="204" spans="1:28" hidden="1">
      <c r="A204" t="s">
        <v>2144</v>
      </c>
      <c r="B204" t="s">
        <v>796</v>
      </c>
      <c r="D204" t="s">
        <v>1781</v>
      </c>
      <c r="E204" t="s">
        <v>1518</v>
      </c>
      <c r="F204" t="s">
        <v>1604</v>
      </c>
      <c r="G204" t="s">
        <v>1705</v>
      </c>
      <c r="H204" t="s">
        <v>1524</v>
      </c>
      <c r="I204" t="s">
        <v>1683</v>
      </c>
      <c r="J204" t="s">
        <v>1687</v>
      </c>
      <c r="K204" t="s">
        <v>1604</v>
      </c>
      <c r="L204" t="s">
        <v>1604</v>
      </c>
      <c r="M204" t="s">
        <v>1604</v>
      </c>
      <c r="N204" t="s">
        <v>1654</v>
      </c>
      <c r="O204" t="s">
        <v>1654</v>
      </c>
      <c r="P204" t="s">
        <v>1473</v>
      </c>
      <c r="T204" t="s">
        <v>1127</v>
      </c>
      <c r="U204" t="s">
        <v>1127</v>
      </c>
      <c r="V204" t="s">
        <v>1127</v>
      </c>
      <c r="W204" t="s">
        <v>1127</v>
      </c>
      <c r="X204" t="s">
        <v>1128</v>
      </c>
      <c r="AB204" t="s">
        <v>1454</v>
      </c>
    </row>
    <row r="205" spans="1:28" hidden="1">
      <c r="A205" t="s">
        <v>2144</v>
      </c>
      <c r="B205" t="s">
        <v>796</v>
      </c>
      <c r="D205" t="s">
        <v>1797</v>
      </c>
      <c r="E205" t="s">
        <v>1499</v>
      </c>
      <c r="F205" t="s">
        <v>1604</v>
      </c>
      <c r="G205" t="s">
        <v>1477</v>
      </c>
      <c r="H205" t="s">
        <v>1524</v>
      </c>
      <c r="I205" t="s">
        <v>1683</v>
      </c>
      <c r="J205" t="s">
        <v>1687</v>
      </c>
      <c r="K205" t="s">
        <v>1604</v>
      </c>
      <c r="L205" t="s">
        <v>1604</v>
      </c>
      <c r="M205" t="s">
        <v>1604</v>
      </c>
      <c r="N205" t="s">
        <v>1607</v>
      </c>
      <c r="O205" t="s">
        <v>1607</v>
      </c>
      <c r="P205" t="s">
        <v>1473</v>
      </c>
      <c r="T205" t="s">
        <v>1127</v>
      </c>
      <c r="U205" t="s">
        <v>1127</v>
      </c>
      <c r="V205" t="s">
        <v>1127</v>
      </c>
      <c r="W205" t="s">
        <v>1127</v>
      </c>
      <c r="X205" t="s">
        <v>1128</v>
      </c>
      <c r="AB205" t="s">
        <v>1454</v>
      </c>
    </row>
    <row r="206" spans="1:28" hidden="1">
      <c r="A206" t="s">
        <v>2144</v>
      </c>
      <c r="B206" t="s">
        <v>796</v>
      </c>
      <c r="D206" t="s">
        <v>1793</v>
      </c>
      <c r="E206" t="s">
        <v>1598</v>
      </c>
      <c r="F206" t="s">
        <v>1604</v>
      </c>
      <c r="G206" t="s">
        <v>1515</v>
      </c>
      <c r="H206" t="s">
        <v>1524</v>
      </c>
      <c r="I206" t="s">
        <v>1683</v>
      </c>
      <c r="J206" t="s">
        <v>1687</v>
      </c>
      <c r="K206" t="s">
        <v>1604</v>
      </c>
      <c r="L206" t="s">
        <v>1604</v>
      </c>
      <c r="M206" t="s">
        <v>1604</v>
      </c>
      <c r="N206" t="s">
        <v>1564</v>
      </c>
      <c r="O206" t="s">
        <v>1564</v>
      </c>
      <c r="P206" t="s">
        <v>1473</v>
      </c>
      <c r="T206" t="s">
        <v>1127</v>
      </c>
      <c r="U206" t="s">
        <v>1127</v>
      </c>
      <c r="V206" t="s">
        <v>1127</v>
      </c>
      <c r="W206" t="s">
        <v>1127</v>
      </c>
      <c r="X206" t="s">
        <v>1128</v>
      </c>
      <c r="AB206" t="s">
        <v>1454</v>
      </c>
    </row>
    <row r="207" spans="1:28" hidden="1">
      <c r="A207" t="s">
        <v>2144</v>
      </c>
      <c r="B207" t="s">
        <v>796</v>
      </c>
      <c r="D207" t="s">
        <v>1794</v>
      </c>
      <c r="E207" t="s">
        <v>1471</v>
      </c>
      <c r="F207" t="s">
        <v>1604</v>
      </c>
      <c r="G207" t="s">
        <v>1637</v>
      </c>
      <c r="H207" t="s">
        <v>1524</v>
      </c>
      <c r="I207" t="s">
        <v>1683</v>
      </c>
      <c r="J207" t="s">
        <v>1687</v>
      </c>
      <c r="K207" t="s">
        <v>1604</v>
      </c>
      <c r="L207" t="s">
        <v>1604</v>
      </c>
      <c r="M207" t="s">
        <v>1604</v>
      </c>
      <c r="N207" t="s">
        <v>1540</v>
      </c>
      <c r="O207" t="s">
        <v>1540</v>
      </c>
      <c r="P207" t="s">
        <v>1473</v>
      </c>
      <c r="T207" t="s">
        <v>1127</v>
      </c>
      <c r="U207" t="s">
        <v>1127</v>
      </c>
      <c r="V207" t="s">
        <v>1127</v>
      </c>
      <c r="W207" t="s">
        <v>1127</v>
      </c>
      <c r="X207" t="s">
        <v>1128</v>
      </c>
      <c r="AB207" t="s">
        <v>1454</v>
      </c>
    </row>
    <row r="208" spans="1:28" hidden="1">
      <c r="A208" t="s">
        <v>2144</v>
      </c>
      <c r="B208" t="s">
        <v>796</v>
      </c>
      <c r="D208" t="s">
        <v>1795</v>
      </c>
      <c r="E208" t="s">
        <v>1495</v>
      </c>
      <c r="F208" t="s">
        <v>1604</v>
      </c>
      <c r="G208" t="s">
        <v>1719</v>
      </c>
      <c r="H208" t="s">
        <v>1524</v>
      </c>
      <c r="I208" t="s">
        <v>1683</v>
      </c>
      <c r="J208" t="s">
        <v>1687</v>
      </c>
      <c r="K208" t="s">
        <v>1604</v>
      </c>
      <c r="L208" t="s">
        <v>1604</v>
      </c>
      <c r="M208" t="s">
        <v>1604</v>
      </c>
      <c r="N208" t="s">
        <v>1500</v>
      </c>
      <c r="O208" t="s">
        <v>1500</v>
      </c>
      <c r="P208" t="s">
        <v>1473</v>
      </c>
      <c r="T208" t="s">
        <v>1127</v>
      </c>
      <c r="U208" t="s">
        <v>1127</v>
      </c>
      <c r="V208" t="s">
        <v>1127</v>
      </c>
      <c r="W208" t="s">
        <v>1127</v>
      </c>
      <c r="X208" t="s">
        <v>1128</v>
      </c>
      <c r="AB208" t="s">
        <v>1454</v>
      </c>
    </row>
    <row r="209" spans="1:28" hidden="1">
      <c r="A209" t="s">
        <v>2144</v>
      </c>
      <c r="B209" t="s">
        <v>796</v>
      </c>
      <c r="D209" t="s">
        <v>1788</v>
      </c>
      <c r="E209" t="s">
        <v>1614</v>
      </c>
      <c r="F209" t="s">
        <v>1604</v>
      </c>
      <c r="G209" t="s">
        <v>1483</v>
      </c>
      <c r="H209" t="s">
        <v>1524</v>
      </c>
      <c r="I209" t="s">
        <v>1683</v>
      </c>
      <c r="J209" t="s">
        <v>1687</v>
      </c>
      <c r="K209" t="s">
        <v>1604</v>
      </c>
      <c r="L209" t="s">
        <v>1604</v>
      </c>
      <c r="M209" t="s">
        <v>1604</v>
      </c>
      <c r="N209" t="s">
        <v>1722</v>
      </c>
      <c r="O209" t="s">
        <v>1722</v>
      </c>
      <c r="P209" t="s">
        <v>1473</v>
      </c>
      <c r="T209" t="s">
        <v>1127</v>
      </c>
      <c r="U209" t="s">
        <v>1127</v>
      </c>
      <c r="V209" t="s">
        <v>1127</v>
      </c>
      <c r="W209" t="s">
        <v>1127</v>
      </c>
      <c r="X209" t="s">
        <v>1128</v>
      </c>
      <c r="AB209" t="s">
        <v>1454</v>
      </c>
    </row>
    <row r="210" spans="1:28" hidden="1">
      <c r="A210" t="s">
        <v>2144</v>
      </c>
      <c r="B210" t="s">
        <v>796</v>
      </c>
      <c r="D210" t="s">
        <v>1789</v>
      </c>
      <c r="E210" t="s">
        <v>1614</v>
      </c>
      <c r="F210" t="s">
        <v>1604</v>
      </c>
      <c r="G210" t="s">
        <v>1591</v>
      </c>
      <c r="H210" t="s">
        <v>1524</v>
      </c>
      <c r="I210" t="s">
        <v>1683</v>
      </c>
      <c r="J210" t="s">
        <v>1687</v>
      </c>
      <c r="K210" t="s">
        <v>1604</v>
      </c>
      <c r="L210" t="s">
        <v>1604</v>
      </c>
      <c r="M210" t="s">
        <v>1604</v>
      </c>
      <c r="N210" t="s">
        <v>1722</v>
      </c>
      <c r="O210" t="s">
        <v>1722</v>
      </c>
      <c r="P210" t="s">
        <v>1473</v>
      </c>
      <c r="T210" t="s">
        <v>1127</v>
      </c>
      <c r="U210" t="s">
        <v>1127</v>
      </c>
      <c r="V210" t="s">
        <v>1127</v>
      </c>
      <c r="W210" t="s">
        <v>1127</v>
      </c>
      <c r="X210" t="s">
        <v>1128</v>
      </c>
      <c r="AB210" t="s">
        <v>1454</v>
      </c>
    </row>
    <row r="211" spans="1:28" hidden="1">
      <c r="A211" t="s">
        <v>2144</v>
      </c>
      <c r="B211" t="s">
        <v>796</v>
      </c>
      <c r="D211" t="s">
        <v>1791</v>
      </c>
      <c r="E211" t="s">
        <v>1557</v>
      </c>
      <c r="F211" t="s">
        <v>1604</v>
      </c>
      <c r="G211" t="s">
        <v>1486</v>
      </c>
      <c r="H211" t="s">
        <v>1524</v>
      </c>
      <c r="I211" t="s">
        <v>1683</v>
      </c>
      <c r="J211" t="s">
        <v>1687</v>
      </c>
      <c r="K211" t="s">
        <v>1604</v>
      </c>
      <c r="L211" t="s">
        <v>1604</v>
      </c>
      <c r="M211" t="s">
        <v>1604</v>
      </c>
      <c r="N211" t="s">
        <v>1520</v>
      </c>
      <c r="O211" t="s">
        <v>1520</v>
      </c>
      <c r="P211" t="s">
        <v>1473</v>
      </c>
      <c r="T211" t="s">
        <v>1127</v>
      </c>
      <c r="U211" t="s">
        <v>1127</v>
      </c>
      <c r="V211" t="s">
        <v>1127</v>
      </c>
      <c r="W211" t="s">
        <v>1127</v>
      </c>
      <c r="X211" t="s">
        <v>1128</v>
      </c>
      <c r="AB211" t="s">
        <v>1454</v>
      </c>
    </row>
    <row r="212" spans="1:28" hidden="1">
      <c r="A212" t="s">
        <v>2144</v>
      </c>
      <c r="B212" t="s">
        <v>796</v>
      </c>
      <c r="D212" t="s">
        <v>1792</v>
      </c>
      <c r="E212" t="s">
        <v>1459</v>
      </c>
      <c r="F212" t="s">
        <v>1604</v>
      </c>
      <c r="G212" t="s">
        <v>1464</v>
      </c>
      <c r="H212" t="s">
        <v>1524</v>
      </c>
      <c r="I212" t="s">
        <v>1683</v>
      </c>
      <c r="J212" t="s">
        <v>1687</v>
      </c>
      <c r="K212" t="s">
        <v>1604</v>
      </c>
      <c r="L212" t="s">
        <v>1604</v>
      </c>
      <c r="M212" t="s">
        <v>1604</v>
      </c>
      <c r="N212" t="s">
        <v>1520</v>
      </c>
      <c r="O212" t="s">
        <v>1520</v>
      </c>
      <c r="P212" t="s">
        <v>1473</v>
      </c>
      <c r="T212" t="s">
        <v>1127</v>
      </c>
      <c r="U212" t="s">
        <v>1127</v>
      </c>
      <c r="V212" t="s">
        <v>1127</v>
      </c>
      <c r="W212" t="s">
        <v>1127</v>
      </c>
      <c r="X212" t="s">
        <v>1128</v>
      </c>
      <c r="AB212" t="s">
        <v>1454</v>
      </c>
    </row>
    <row r="213" spans="1:28" hidden="1">
      <c r="A213" t="s">
        <v>2144</v>
      </c>
      <c r="B213" t="s">
        <v>796</v>
      </c>
      <c r="D213" t="s">
        <v>1801</v>
      </c>
      <c r="E213" t="s">
        <v>1703</v>
      </c>
      <c r="F213" t="s">
        <v>1604</v>
      </c>
      <c r="G213" t="s">
        <v>1479</v>
      </c>
      <c r="H213" t="s">
        <v>1524</v>
      </c>
      <c r="I213" t="s">
        <v>1683</v>
      </c>
      <c r="J213" t="s">
        <v>1687</v>
      </c>
      <c r="K213" t="s">
        <v>1604</v>
      </c>
      <c r="L213" t="s">
        <v>1604</v>
      </c>
      <c r="M213" t="s">
        <v>1604</v>
      </c>
      <c r="N213" t="s">
        <v>1457</v>
      </c>
      <c r="O213" t="s">
        <v>1457</v>
      </c>
      <c r="P213" t="s">
        <v>1473</v>
      </c>
      <c r="T213" t="s">
        <v>1127</v>
      </c>
      <c r="U213" t="s">
        <v>1127</v>
      </c>
      <c r="V213" t="s">
        <v>1127</v>
      </c>
      <c r="W213" t="s">
        <v>1127</v>
      </c>
      <c r="X213" t="s">
        <v>1128</v>
      </c>
      <c r="AB213" t="s">
        <v>1454</v>
      </c>
    </row>
    <row r="214" spans="1:28" hidden="1">
      <c r="A214" t="s">
        <v>2144</v>
      </c>
      <c r="B214" t="s">
        <v>796</v>
      </c>
      <c r="D214" t="s">
        <v>1779</v>
      </c>
      <c r="E214" t="s">
        <v>1496</v>
      </c>
      <c r="F214" t="s">
        <v>1604</v>
      </c>
      <c r="G214" t="s">
        <v>1455</v>
      </c>
      <c r="H214" t="s">
        <v>1524</v>
      </c>
      <c r="I214" t="s">
        <v>1683</v>
      </c>
      <c r="J214" t="s">
        <v>1687</v>
      </c>
      <c r="K214" t="s">
        <v>1604</v>
      </c>
      <c r="L214" t="s">
        <v>1604</v>
      </c>
      <c r="M214" t="s">
        <v>1604</v>
      </c>
      <c r="N214" t="s">
        <v>1620</v>
      </c>
      <c r="O214" t="s">
        <v>1620</v>
      </c>
      <c r="P214" t="s">
        <v>1473</v>
      </c>
      <c r="T214" t="s">
        <v>1127</v>
      </c>
      <c r="U214" t="s">
        <v>1127</v>
      </c>
      <c r="V214" t="s">
        <v>1127</v>
      </c>
      <c r="W214" t="s">
        <v>1127</v>
      </c>
      <c r="X214" t="s">
        <v>1128</v>
      </c>
      <c r="AB214" t="s">
        <v>1454</v>
      </c>
    </row>
    <row r="215" spans="1:28" hidden="1">
      <c r="A215" t="s">
        <v>2144</v>
      </c>
      <c r="B215" t="s">
        <v>800</v>
      </c>
      <c r="D215" t="s">
        <v>1775</v>
      </c>
      <c r="E215" t="s">
        <v>1609</v>
      </c>
      <c r="F215" t="s">
        <v>1535</v>
      </c>
      <c r="G215" t="s">
        <v>1624</v>
      </c>
      <c r="H215" t="s">
        <v>1524</v>
      </c>
      <c r="I215" t="s">
        <v>1683</v>
      </c>
      <c r="J215" t="s">
        <v>1687</v>
      </c>
      <c r="K215" t="s">
        <v>1535</v>
      </c>
      <c r="L215" t="s">
        <v>1535</v>
      </c>
      <c r="M215" t="s">
        <v>1535</v>
      </c>
      <c r="N215" t="s">
        <v>1522</v>
      </c>
      <c r="O215" t="s">
        <v>1522</v>
      </c>
      <c r="P215" t="s">
        <v>1473</v>
      </c>
      <c r="T215" t="s">
        <v>1127</v>
      </c>
      <c r="U215" t="s">
        <v>1127</v>
      </c>
      <c r="V215" t="s">
        <v>1127</v>
      </c>
      <c r="W215" t="s">
        <v>1127</v>
      </c>
      <c r="X215" t="s">
        <v>1128</v>
      </c>
      <c r="AB215" t="s">
        <v>1454</v>
      </c>
    </row>
    <row r="216" spans="1:28" hidden="1">
      <c r="A216" t="s">
        <v>2144</v>
      </c>
      <c r="B216" t="s">
        <v>800</v>
      </c>
      <c r="D216" t="s">
        <v>1780</v>
      </c>
      <c r="E216" t="s">
        <v>1509</v>
      </c>
      <c r="F216" t="s">
        <v>1535</v>
      </c>
      <c r="G216" t="s">
        <v>1539</v>
      </c>
      <c r="H216" t="s">
        <v>1524</v>
      </c>
      <c r="I216" t="s">
        <v>1683</v>
      </c>
      <c r="J216" t="s">
        <v>1687</v>
      </c>
      <c r="K216" t="s">
        <v>1535</v>
      </c>
      <c r="L216" t="s">
        <v>1535</v>
      </c>
      <c r="M216" t="s">
        <v>1535</v>
      </c>
      <c r="N216" t="s">
        <v>1522</v>
      </c>
      <c r="O216" t="s">
        <v>1522</v>
      </c>
      <c r="P216" t="s">
        <v>1473</v>
      </c>
      <c r="T216" t="s">
        <v>1127</v>
      </c>
      <c r="U216" t="s">
        <v>1127</v>
      </c>
      <c r="V216" t="s">
        <v>1127</v>
      </c>
      <c r="W216" t="s">
        <v>1127</v>
      </c>
      <c r="X216" t="s">
        <v>1128</v>
      </c>
      <c r="AB216" t="s">
        <v>1454</v>
      </c>
    </row>
    <row r="217" spans="1:28" hidden="1">
      <c r="A217" t="s">
        <v>2144</v>
      </c>
      <c r="B217" t="s">
        <v>800</v>
      </c>
      <c r="D217" t="s">
        <v>1798</v>
      </c>
      <c r="E217" t="s">
        <v>1586</v>
      </c>
      <c r="F217" t="s">
        <v>1535</v>
      </c>
      <c r="G217" t="s">
        <v>1451</v>
      </c>
      <c r="H217" t="s">
        <v>1524</v>
      </c>
      <c r="I217" t="s">
        <v>1683</v>
      </c>
      <c r="J217" t="s">
        <v>1687</v>
      </c>
      <c r="K217" t="s">
        <v>1535</v>
      </c>
      <c r="L217" t="s">
        <v>1535</v>
      </c>
      <c r="M217" t="s">
        <v>1535</v>
      </c>
      <c r="N217" t="s">
        <v>1522</v>
      </c>
      <c r="O217" t="s">
        <v>1522</v>
      </c>
      <c r="P217" t="s">
        <v>1473</v>
      </c>
      <c r="T217" t="s">
        <v>1127</v>
      </c>
      <c r="U217" t="s">
        <v>1127</v>
      </c>
      <c r="V217" t="s">
        <v>1127</v>
      </c>
      <c r="W217" t="s">
        <v>1127</v>
      </c>
      <c r="X217" t="s">
        <v>1128</v>
      </c>
      <c r="AB217" t="s">
        <v>1454</v>
      </c>
    </row>
    <row r="218" spans="1:28" hidden="1">
      <c r="A218" t="s">
        <v>2144</v>
      </c>
      <c r="B218" t="s">
        <v>800</v>
      </c>
      <c r="D218" t="s">
        <v>1786</v>
      </c>
      <c r="E218" t="s">
        <v>1635</v>
      </c>
      <c r="F218" t="s">
        <v>1535</v>
      </c>
      <c r="G218" t="s">
        <v>1508</v>
      </c>
      <c r="H218" t="s">
        <v>1524</v>
      </c>
      <c r="I218" t="s">
        <v>1683</v>
      </c>
      <c r="J218" t="s">
        <v>1687</v>
      </c>
      <c r="K218" t="s">
        <v>1535</v>
      </c>
      <c r="L218" t="s">
        <v>1535</v>
      </c>
      <c r="M218" t="s">
        <v>1535</v>
      </c>
      <c r="N218" t="s">
        <v>1513</v>
      </c>
      <c r="O218" t="s">
        <v>1513</v>
      </c>
      <c r="P218" t="s">
        <v>1473</v>
      </c>
      <c r="T218" t="s">
        <v>1127</v>
      </c>
      <c r="U218" t="s">
        <v>1127</v>
      </c>
      <c r="V218" t="s">
        <v>1127</v>
      </c>
      <c r="W218" t="s">
        <v>1127</v>
      </c>
      <c r="X218" t="s">
        <v>1128</v>
      </c>
      <c r="AB218" t="s">
        <v>1454</v>
      </c>
    </row>
    <row r="219" spans="1:28" hidden="1">
      <c r="A219" t="s">
        <v>2144</v>
      </c>
      <c r="B219" t="s">
        <v>800</v>
      </c>
      <c r="D219" t="s">
        <v>1781</v>
      </c>
      <c r="E219" t="s">
        <v>1494</v>
      </c>
      <c r="F219" t="s">
        <v>1535</v>
      </c>
      <c r="G219" t="s">
        <v>1660</v>
      </c>
      <c r="H219" t="s">
        <v>1524</v>
      </c>
      <c r="I219" t="s">
        <v>1683</v>
      </c>
      <c r="J219" t="s">
        <v>1687</v>
      </c>
      <c r="K219" t="s">
        <v>1535</v>
      </c>
      <c r="L219" t="s">
        <v>1535</v>
      </c>
      <c r="M219" t="s">
        <v>1535</v>
      </c>
      <c r="N219" t="s">
        <v>1664</v>
      </c>
      <c r="O219" t="s">
        <v>1664</v>
      </c>
      <c r="P219" t="s">
        <v>1473</v>
      </c>
      <c r="T219" t="s">
        <v>1127</v>
      </c>
      <c r="U219" t="s">
        <v>1127</v>
      </c>
      <c r="V219" t="s">
        <v>1127</v>
      </c>
      <c r="W219" t="s">
        <v>1127</v>
      </c>
      <c r="X219" t="s">
        <v>1128</v>
      </c>
      <c r="AB219" t="s">
        <v>1454</v>
      </c>
    </row>
    <row r="220" spans="1:28" hidden="1">
      <c r="A220" t="s">
        <v>2144</v>
      </c>
      <c r="B220" t="s">
        <v>800</v>
      </c>
      <c r="D220" t="s">
        <v>1781</v>
      </c>
      <c r="E220" t="s">
        <v>1695</v>
      </c>
      <c r="F220" t="s">
        <v>1535</v>
      </c>
      <c r="G220" t="s">
        <v>1705</v>
      </c>
      <c r="H220" t="s">
        <v>1524</v>
      </c>
      <c r="I220" t="s">
        <v>1683</v>
      </c>
      <c r="J220" t="s">
        <v>1687</v>
      </c>
      <c r="K220" t="s">
        <v>1535</v>
      </c>
      <c r="L220" t="s">
        <v>1535</v>
      </c>
      <c r="M220" t="s">
        <v>1535</v>
      </c>
      <c r="N220" t="s">
        <v>1654</v>
      </c>
      <c r="O220" t="s">
        <v>1654</v>
      </c>
      <c r="P220" t="s">
        <v>1473</v>
      </c>
      <c r="T220" t="s">
        <v>1127</v>
      </c>
      <c r="U220" t="s">
        <v>1127</v>
      </c>
      <c r="V220" t="s">
        <v>1127</v>
      </c>
      <c r="W220" t="s">
        <v>1127</v>
      </c>
      <c r="X220" t="s">
        <v>1128</v>
      </c>
      <c r="AB220" t="s">
        <v>1454</v>
      </c>
    </row>
    <row r="221" spans="1:28" hidden="1">
      <c r="A221" t="s">
        <v>2144</v>
      </c>
      <c r="B221" t="s">
        <v>800</v>
      </c>
      <c r="D221" t="s">
        <v>1797</v>
      </c>
      <c r="E221" t="s">
        <v>1602</v>
      </c>
      <c r="F221" t="s">
        <v>1535</v>
      </c>
      <c r="G221" t="s">
        <v>1477</v>
      </c>
      <c r="H221" t="s">
        <v>1524</v>
      </c>
      <c r="I221" t="s">
        <v>1683</v>
      </c>
      <c r="J221" t="s">
        <v>1687</v>
      </c>
      <c r="K221" t="s">
        <v>1535</v>
      </c>
      <c r="L221" t="s">
        <v>1535</v>
      </c>
      <c r="M221" t="s">
        <v>1535</v>
      </c>
      <c r="N221" t="s">
        <v>1607</v>
      </c>
      <c r="O221" t="s">
        <v>1607</v>
      </c>
      <c r="P221" t="s">
        <v>1473</v>
      </c>
      <c r="T221" t="s">
        <v>1127</v>
      </c>
      <c r="U221" t="s">
        <v>1127</v>
      </c>
      <c r="V221" t="s">
        <v>1127</v>
      </c>
      <c r="W221" t="s">
        <v>1127</v>
      </c>
      <c r="X221" t="s">
        <v>1128</v>
      </c>
      <c r="AB221" t="s">
        <v>1454</v>
      </c>
    </row>
    <row r="222" spans="1:28" hidden="1">
      <c r="A222" t="s">
        <v>2144</v>
      </c>
      <c r="B222" t="s">
        <v>800</v>
      </c>
      <c r="D222" t="s">
        <v>1793</v>
      </c>
      <c r="E222" t="s">
        <v>1656</v>
      </c>
      <c r="F222" t="s">
        <v>1535</v>
      </c>
      <c r="G222" t="s">
        <v>1515</v>
      </c>
      <c r="H222" t="s">
        <v>1524</v>
      </c>
      <c r="I222" t="s">
        <v>1683</v>
      </c>
      <c r="J222" t="s">
        <v>1687</v>
      </c>
      <c r="K222" t="s">
        <v>1535</v>
      </c>
      <c r="L222" t="s">
        <v>1535</v>
      </c>
      <c r="M222" t="s">
        <v>1535</v>
      </c>
      <c r="N222" t="s">
        <v>1564</v>
      </c>
      <c r="O222" t="s">
        <v>1564</v>
      </c>
      <c r="P222" t="s">
        <v>1473</v>
      </c>
      <c r="T222" t="s">
        <v>1127</v>
      </c>
      <c r="U222" t="s">
        <v>1127</v>
      </c>
      <c r="V222" t="s">
        <v>1127</v>
      </c>
      <c r="W222" t="s">
        <v>1127</v>
      </c>
      <c r="X222" t="s">
        <v>1128</v>
      </c>
      <c r="AB222" t="s">
        <v>1454</v>
      </c>
    </row>
    <row r="223" spans="1:28" hidden="1">
      <c r="A223" t="s">
        <v>2144</v>
      </c>
      <c r="B223" t="s">
        <v>800</v>
      </c>
      <c r="D223" t="s">
        <v>1794</v>
      </c>
      <c r="E223" t="s">
        <v>1553</v>
      </c>
      <c r="F223" t="s">
        <v>1535</v>
      </c>
      <c r="G223" t="s">
        <v>1637</v>
      </c>
      <c r="H223" t="s">
        <v>1524</v>
      </c>
      <c r="I223" t="s">
        <v>1683</v>
      </c>
      <c r="J223" t="s">
        <v>1687</v>
      </c>
      <c r="K223" t="s">
        <v>1535</v>
      </c>
      <c r="L223" t="s">
        <v>1535</v>
      </c>
      <c r="M223" t="s">
        <v>1535</v>
      </c>
      <c r="N223" t="s">
        <v>1540</v>
      </c>
      <c r="O223" t="s">
        <v>1540</v>
      </c>
      <c r="P223" t="s">
        <v>1473</v>
      </c>
      <c r="T223" t="s">
        <v>1127</v>
      </c>
      <c r="U223" t="s">
        <v>1127</v>
      </c>
      <c r="V223" t="s">
        <v>1127</v>
      </c>
      <c r="W223" t="s">
        <v>1127</v>
      </c>
      <c r="X223" t="s">
        <v>1128</v>
      </c>
      <c r="AB223" t="s">
        <v>1454</v>
      </c>
    </row>
    <row r="224" spans="1:28" hidden="1">
      <c r="A224" t="s">
        <v>2144</v>
      </c>
      <c r="B224" t="s">
        <v>800</v>
      </c>
      <c r="D224" t="s">
        <v>1795</v>
      </c>
      <c r="E224" t="s">
        <v>1512</v>
      </c>
      <c r="F224" t="s">
        <v>1535</v>
      </c>
      <c r="G224" t="s">
        <v>1719</v>
      </c>
      <c r="H224" t="s">
        <v>1524</v>
      </c>
      <c r="I224" t="s">
        <v>1683</v>
      </c>
      <c r="J224" t="s">
        <v>1687</v>
      </c>
      <c r="K224" t="s">
        <v>1535</v>
      </c>
      <c r="L224" t="s">
        <v>1535</v>
      </c>
      <c r="M224" t="s">
        <v>1535</v>
      </c>
      <c r="N224" t="s">
        <v>1500</v>
      </c>
      <c r="O224" t="s">
        <v>1500</v>
      </c>
      <c r="P224" t="s">
        <v>1473</v>
      </c>
      <c r="T224" t="s">
        <v>1127</v>
      </c>
      <c r="U224" t="s">
        <v>1127</v>
      </c>
      <c r="V224" t="s">
        <v>1127</v>
      </c>
      <c r="W224" t="s">
        <v>1127</v>
      </c>
      <c r="X224" t="s">
        <v>1128</v>
      </c>
      <c r="AB224" t="s">
        <v>1454</v>
      </c>
    </row>
    <row r="225" spans="1:28" hidden="1">
      <c r="A225" t="s">
        <v>2144</v>
      </c>
      <c r="B225" t="s">
        <v>800</v>
      </c>
      <c r="D225" t="s">
        <v>1788</v>
      </c>
      <c r="E225" t="s">
        <v>1526</v>
      </c>
      <c r="F225" t="s">
        <v>1535</v>
      </c>
      <c r="G225" t="s">
        <v>1483</v>
      </c>
      <c r="H225" t="s">
        <v>1524</v>
      </c>
      <c r="I225" t="s">
        <v>1683</v>
      </c>
      <c r="J225" t="s">
        <v>1687</v>
      </c>
      <c r="K225" t="s">
        <v>1535</v>
      </c>
      <c r="L225" t="s">
        <v>1535</v>
      </c>
      <c r="M225" t="s">
        <v>1535</v>
      </c>
      <c r="N225" t="s">
        <v>1722</v>
      </c>
      <c r="O225" t="s">
        <v>1722</v>
      </c>
      <c r="P225" t="s">
        <v>1473</v>
      </c>
      <c r="T225" t="s">
        <v>1127</v>
      </c>
      <c r="U225" t="s">
        <v>1127</v>
      </c>
      <c r="V225" t="s">
        <v>1127</v>
      </c>
      <c r="W225" t="s">
        <v>1127</v>
      </c>
      <c r="X225" t="s">
        <v>1128</v>
      </c>
      <c r="AB225" t="s">
        <v>1454</v>
      </c>
    </row>
    <row r="226" spans="1:28" hidden="1">
      <c r="A226" t="s">
        <v>2144</v>
      </c>
      <c r="B226" t="s">
        <v>800</v>
      </c>
      <c r="D226" t="s">
        <v>1789</v>
      </c>
      <c r="E226" t="s">
        <v>1526</v>
      </c>
      <c r="F226" t="s">
        <v>1535</v>
      </c>
      <c r="G226" t="s">
        <v>1591</v>
      </c>
      <c r="H226" t="s">
        <v>1524</v>
      </c>
      <c r="I226" t="s">
        <v>1683</v>
      </c>
      <c r="J226" t="s">
        <v>1687</v>
      </c>
      <c r="K226" t="s">
        <v>1535</v>
      </c>
      <c r="L226" t="s">
        <v>1535</v>
      </c>
      <c r="M226" t="s">
        <v>1535</v>
      </c>
      <c r="N226" t="s">
        <v>1722</v>
      </c>
      <c r="O226" t="s">
        <v>1722</v>
      </c>
      <c r="P226" t="s">
        <v>1473</v>
      </c>
      <c r="T226" t="s">
        <v>1127</v>
      </c>
      <c r="U226" t="s">
        <v>1127</v>
      </c>
      <c r="V226" t="s">
        <v>1127</v>
      </c>
      <c r="W226" t="s">
        <v>1127</v>
      </c>
      <c r="X226" t="s">
        <v>1128</v>
      </c>
      <c r="AB226" t="s">
        <v>1454</v>
      </c>
    </row>
    <row r="227" spans="1:28" hidden="1">
      <c r="A227" t="s">
        <v>2144</v>
      </c>
      <c r="B227" t="s">
        <v>800</v>
      </c>
      <c r="D227" t="s">
        <v>1791</v>
      </c>
      <c r="E227" t="s">
        <v>1718</v>
      </c>
      <c r="F227" t="s">
        <v>1535</v>
      </c>
      <c r="G227" t="s">
        <v>1486</v>
      </c>
      <c r="H227" t="s">
        <v>1524</v>
      </c>
      <c r="I227" t="s">
        <v>1683</v>
      </c>
      <c r="J227" t="s">
        <v>1687</v>
      </c>
      <c r="K227" t="s">
        <v>1535</v>
      </c>
      <c r="L227" t="s">
        <v>1535</v>
      </c>
      <c r="M227" t="s">
        <v>1535</v>
      </c>
      <c r="N227" t="s">
        <v>1520</v>
      </c>
      <c r="O227" t="s">
        <v>1520</v>
      </c>
      <c r="P227" t="s">
        <v>1473</v>
      </c>
      <c r="T227" t="s">
        <v>1127</v>
      </c>
      <c r="U227" t="s">
        <v>1127</v>
      </c>
      <c r="V227" t="s">
        <v>1127</v>
      </c>
      <c r="W227" t="s">
        <v>1127</v>
      </c>
      <c r="X227" t="s">
        <v>1128</v>
      </c>
      <c r="AB227" t="s">
        <v>1454</v>
      </c>
    </row>
    <row r="228" spans="1:28" hidden="1">
      <c r="A228" t="s">
        <v>2144</v>
      </c>
      <c r="B228" t="s">
        <v>800</v>
      </c>
      <c r="D228" t="s">
        <v>1792</v>
      </c>
      <c r="E228" t="s">
        <v>1519</v>
      </c>
      <c r="F228" t="s">
        <v>1535</v>
      </c>
      <c r="G228" t="s">
        <v>1464</v>
      </c>
      <c r="H228" t="s">
        <v>1524</v>
      </c>
      <c r="I228" t="s">
        <v>1683</v>
      </c>
      <c r="J228" t="s">
        <v>1687</v>
      </c>
      <c r="K228" t="s">
        <v>1535</v>
      </c>
      <c r="L228" t="s">
        <v>1535</v>
      </c>
      <c r="M228" t="s">
        <v>1535</v>
      </c>
      <c r="N228" t="s">
        <v>1520</v>
      </c>
      <c r="O228" t="s">
        <v>1520</v>
      </c>
      <c r="P228" t="s">
        <v>1473</v>
      </c>
      <c r="T228" t="s">
        <v>1127</v>
      </c>
      <c r="U228" t="s">
        <v>1127</v>
      </c>
      <c r="V228" t="s">
        <v>1127</v>
      </c>
      <c r="W228" t="s">
        <v>1127</v>
      </c>
      <c r="X228" t="s">
        <v>1128</v>
      </c>
      <c r="AB228" t="s">
        <v>1454</v>
      </c>
    </row>
    <row r="229" spans="1:28" hidden="1">
      <c r="A229" t="s">
        <v>2144</v>
      </c>
      <c r="B229" t="s">
        <v>800</v>
      </c>
      <c r="D229" t="s">
        <v>1801</v>
      </c>
      <c r="E229" t="s">
        <v>1698</v>
      </c>
      <c r="F229" t="s">
        <v>1535</v>
      </c>
      <c r="G229" t="s">
        <v>1479</v>
      </c>
      <c r="H229" t="s">
        <v>1524</v>
      </c>
      <c r="I229" t="s">
        <v>1683</v>
      </c>
      <c r="J229" t="s">
        <v>1687</v>
      </c>
      <c r="K229" t="s">
        <v>1535</v>
      </c>
      <c r="L229" t="s">
        <v>1535</v>
      </c>
      <c r="M229" t="s">
        <v>1535</v>
      </c>
      <c r="N229" t="s">
        <v>1457</v>
      </c>
      <c r="O229" t="s">
        <v>1457</v>
      </c>
      <c r="P229" t="s">
        <v>1473</v>
      </c>
      <c r="T229" t="s">
        <v>1127</v>
      </c>
      <c r="U229" t="s">
        <v>1127</v>
      </c>
      <c r="V229" t="s">
        <v>1127</v>
      </c>
      <c r="W229" t="s">
        <v>1127</v>
      </c>
      <c r="X229" t="s">
        <v>1128</v>
      </c>
      <c r="AB229" t="s">
        <v>1454</v>
      </c>
    </row>
    <row r="230" spans="1:28" hidden="1">
      <c r="A230" t="s">
        <v>2144</v>
      </c>
      <c r="B230" t="s">
        <v>800</v>
      </c>
      <c r="D230" t="s">
        <v>1779</v>
      </c>
      <c r="E230" t="s">
        <v>1626</v>
      </c>
      <c r="F230" t="s">
        <v>1535</v>
      </c>
      <c r="G230" t="s">
        <v>1455</v>
      </c>
      <c r="H230" t="s">
        <v>1524</v>
      </c>
      <c r="I230" t="s">
        <v>1683</v>
      </c>
      <c r="J230" t="s">
        <v>1687</v>
      </c>
      <c r="K230" t="s">
        <v>1535</v>
      </c>
      <c r="L230" t="s">
        <v>1535</v>
      </c>
      <c r="M230" t="s">
        <v>1535</v>
      </c>
      <c r="N230" t="s">
        <v>1620</v>
      </c>
      <c r="O230" t="s">
        <v>1620</v>
      </c>
      <c r="P230" t="s">
        <v>1473</v>
      </c>
      <c r="T230" t="s">
        <v>1127</v>
      </c>
      <c r="U230" t="s">
        <v>1127</v>
      </c>
      <c r="V230" t="s">
        <v>1127</v>
      </c>
      <c r="W230" t="s">
        <v>1127</v>
      </c>
      <c r="X230" t="s">
        <v>1128</v>
      </c>
      <c r="AB230" t="s">
        <v>1454</v>
      </c>
    </row>
    <row r="231" spans="1:28" hidden="1">
      <c r="A231" t="s">
        <v>2144</v>
      </c>
      <c r="B231" t="s">
        <v>766</v>
      </c>
      <c r="D231" t="s">
        <v>1775</v>
      </c>
      <c r="E231" t="s">
        <v>1481</v>
      </c>
      <c r="F231" t="s">
        <v>1535</v>
      </c>
      <c r="G231" t="s">
        <v>1624</v>
      </c>
      <c r="H231" t="s">
        <v>1524</v>
      </c>
      <c r="I231" t="s">
        <v>1683</v>
      </c>
      <c r="J231" t="s">
        <v>1687</v>
      </c>
      <c r="K231" t="s">
        <v>1535</v>
      </c>
      <c r="L231" t="s">
        <v>1535</v>
      </c>
      <c r="M231" t="s">
        <v>1535</v>
      </c>
      <c r="N231" t="s">
        <v>1522</v>
      </c>
      <c r="O231" t="s">
        <v>1522</v>
      </c>
      <c r="P231" t="s">
        <v>1473</v>
      </c>
      <c r="T231" t="s">
        <v>1127</v>
      </c>
      <c r="U231" t="s">
        <v>1127</v>
      </c>
      <c r="V231" t="s">
        <v>1127</v>
      </c>
      <c r="W231" t="s">
        <v>1127</v>
      </c>
      <c r="X231" t="s">
        <v>1128</v>
      </c>
      <c r="AB231" t="s">
        <v>1454</v>
      </c>
    </row>
    <row r="232" spans="1:28" hidden="1">
      <c r="A232" t="s">
        <v>2144</v>
      </c>
      <c r="B232" t="s">
        <v>766</v>
      </c>
      <c r="D232" t="s">
        <v>1780</v>
      </c>
      <c r="E232" t="s">
        <v>1569</v>
      </c>
      <c r="F232" t="s">
        <v>1535</v>
      </c>
      <c r="G232" t="s">
        <v>1539</v>
      </c>
      <c r="H232" t="s">
        <v>1524</v>
      </c>
      <c r="I232" t="s">
        <v>1683</v>
      </c>
      <c r="J232" t="s">
        <v>1687</v>
      </c>
      <c r="K232" t="s">
        <v>1535</v>
      </c>
      <c r="L232" t="s">
        <v>1535</v>
      </c>
      <c r="M232" t="s">
        <v>1535</v>
      </c>
      <c r="N232" t="s">
        <v>1522</v>
      </c>
      <c r="O232" t="s">
        <v>1522</v>
      </c>
      <c r="P232" t="s">
        <v>1473</v>
      </c>
      <c r="T232" t="s">
        <v>1127</v>
      </c>
      <c r="U232" t="s">
        <v>1127</v>
      </c>
      <c r="V232" t="s">
        <v>1127</v>
      </c>
      <c r="W232" t="s">
        <v>1127</v>
      </c>
      <c r="X232" t="s">
        <v>1128</v>
      </c>
      <c r="AB232" t="s">
        <v>1454</v>
      </c>
    </row>
    <row r="233" spans="1:28" hidden="1">
      <c r="A233" t="s">
        <v>2144</v>
      </c>
      <c r="B233" t="s">
        <v>766</v>
      </c>
      <c r="D233" t="s">
        <v>1798</v>
      </c>
      <c r="E233" t="s">
        <v>1525</v>
      </c>
      <c r="F233" t="s">
        <v>1535</v>
      </c>
      <c r="G233" t="s">
        <v>1451</v>
      </c>
      <c r="H233" t="s">
        <v>1524</v>
      </c>
      <c r="I233" t="s">
        <v>1683</v>
      </c>
      <c r="J233" t="s">
        <v>1687</v>
      </c>
      <c r="K233" t="s">
        <v>1535</v>
      </c>
      <c r="L233" t="s">
        <v>1535</v>
      </c>
      <c r="M233" t="s">
        <v>1535</v>
      </c>
      <c r="N233" t="s">
        <v>1522</v>
      </c>
      <c r="O233" t="s">
        <v>1522</v>
      </c>
      <c r="P233" t="s">
        <v>1473</v>
      </c>
      <c r="T233" t="s">
        <v>1127</v>
      </c>
      <c r="U233" t="s">
        <v>1127</v>
      </c>
      <c r="V233" t="s">
        <v>1127</v>
      </c>
      <c r="W233" t="s">
        <v>1127</v>
      </c>
      <c r="X233" t="s">
        <v>1128</v>
      </c>
      <c r="AB233" t="s">
        <v>1454</v>
      </c>
    </row>
    <row r="234" spans="1:28" hidden="1">
      <c r="A234" t="s">
        <v>2144</v>
      </c>
      <c r="B234" t="s">
        <v>766</v>
      </c>
      <c r="D234" t="s">
        <v>1786</v>
      </c>
      <c r="E234" t="s">
        <v>1691</v>
      </c>
      <c r="F234" t="s">
        <v>1535</v>
      </c>
      <c r="G234" t="s">
        <v>1508</v>
      </c>
      <c r="H234" t="s">
        <v>1524</v>
      </c>
      <c r="I234" t="s">
        <v>1683</v>
      </c>
      <c r="J234" t="s">
        <v>1687</v>
      </c>
      <c r="K234" t="s">
        <v>1535</v>
      </c>
      <c r="L234" t="s">
        <v>1535</v>
      </c>
      <c r="M234" t="s">
        <v>1535</v>
      </c>
      <c r="N234" t="s">
        <v>1513</v>
      </c>
      <c r="O234" t="s">
        <v>1513</v>
      </c>
      <c r="P234" t="s">
        <v>1473</v>
      </c>
      <c r="T234" t="s">
        <v>1127</v>
      </c>
      <c r="U234" t="s">
        <v>1127</v>
      </c>
      <c r="V234" t="s">
        <v>1127</v>
      </c>
      <c r="W234" t="s">
        <v>1127</v>
      </c>
      <c r="X234" t="s">
        <v>1128</v>
      </c>
      <c r="AB234" t="s">
        <v>1454</v>
      </c>
    </row>
    <row r="235" spans="1:28" hidden="1">
      <c r="A235" t="s">
        <v>2144</v>
      </c>
      <c r="B235" t="s">
        <v>766</v>
      </c>
      <c r="D235" t="s">
        <v>1781</v>
      </c>
      <c r="E235" t="s">
        <v>1558</v>
      </c>
      <c r="F235" t="s">
        <v>1535</v>
      </c>
      <c r="G235" t="s">
        <v>1705</v>
      </c>
      <c r="H235" t="s">
        <v>1524</v>
      </c>
      <c r="I235" t="s">
        <v>1683</v>
      </c>
      <c r="J235" t="s">
        <v>1687</v>
      </c>
      <c r="K235" t="s">
        <v>1535</v>
      </c>
      <c r="L235" t="s">
        <v>1535</v>
      </c>
      <c r="M235" t="s">
        <v>1535</v>
      </c>
      <c r="N235" t="s">
        <v>1654</v>
      </c>
      <c r="O235" t="s">
        <v>1654</v>
      </c>
      <c r="P235" t="s">
        <v>1473</v>
      </c>
      <c r="T235" t="s">
        <v>1127</v>
      </c>
      <c r="U235" t="s">
        <v>1127</v>
      </c>
      <c r="V235" t="s">
        <v>1127</v>
      </c>
      <c r="W235" t="s">
        <v>1127</v>
      </c>
      <c r="X235" t="s">
        <v>1128</v>
      </c>
      <c r="AB235" t="s">
        <v>1454</v>
      </c>
    </row>
    <row r="236" spans="1:28" hidden="1">
      <c r="A236" t="s">
        <v>2144</v>
      </c>
      <c r="B236" t="s">
        <v>766</v>
      </c>
      <c r="D236" t="s">
        <v>1781</v>
      </c>
      <c r="E236" t="s">
        <v>1487</v>
      </c>
      <c r="F236" t="s">
        <v>1535</v>
      </c>
      <c r="G236" t="s">
        <v>1660</v>
      </c>
      <c r="H236" t="s">
        <v>1524</v>
      </c>
      <c r="I236" t="s">
        <v>1683</v>
      </c>
      <c r="J236" t="s">
        <v>1687</v>
      </c>
      <c r="K236" t="s">
        <v>1535</v>
      </c>
      <c r="L236" t="s">
        <v>1535</v>
      </c>
      <c r="M236" t="s">
        <v>1535</v>
      </c>
      <c r="N236" t="s">
        <v>1664</v>
      </c>
      <c r="O236" t="s">
        <v>1664</v>
      </c>
      <c r="P236" t="s">
        <v>1473</v>
      </c>
      <c r="T236" t="s">
        <v>1127</v>
      </c>
      <c r="U236" t="s">
        <v>1127</v>
      </c>
      <c r="V236" t="s">
        <v>1127</v>
      </c>
      <c r="W236" t="s">
        <v>1127</v>
      </c>
      <c r="X236" t="s">
        <v>1128</v>
      </c>
      <c r="AB236" t="s">
        <v>1454</v>
      </c>
    </row>
    <row r="237" spans="1:28" hidden="1">
      <c r="A237" t="s">
        <v>2144</v>
      </c>
      <c r="B237" t="s">
        <v>766</v>
      </c>
      <c r="D237" t="s">
        <v>1797</v>
      </c>
      <c r="E237" t="s">
        <v>1658</v>
      </c>
      <c r="F237" t="s">
        <v>1535</v>
      </c>
      <c r="G237" t="s">
        <v>1477</v>
      </c>
      <c r="H237" t="s">
        <v>1524</v>
      </c>
      <c r="I237" t="s">
        <v>1683</v>
      </c>
      <c r="J237" t="s">
        <v>1687</v>
      </c>
      <c r="K237" t="s">
        <v>1535</v>
      </c>
      <c r="L237" t="s">
        <v>1535</v>
      </c>
      <c r="M237" t="s">
        <v>1535</v>
      </c>
      <c r="N237" t="s">
        <v>1607</v>
      </c>
      <c r="O237" t="s">
        <v>1607</v>
      </c>
      <c r="P237" t="s">
        <v>1473</v>
      </c>
      <c r="T237" t="s">
        <v>1127</v>
      </c>
      <c r="U237" t="s">
        <v>1127</v>
      </c>
      <c r="V237" t="s">
        <v>1127</v>
      </c>
      <c r="W237" t="s">
        <v>1127</v>
      </c>
      <c r="X237" t="s">
        <v>1128</v>
      </c>
      <c r="AB237" t="s">
        <v>1454</v>
      </c>
    </row>
    <row r="238" spans="1:28" hidden="1">
      <c r="A238" t="s">
        <v>2144</v>
      </c>
      <c r="B238" t="s">
        <v>766</v>
      </c>
      <c r="D238" t="s">
        <v>1793</v>
      </c>
      <c r="E238" t="s">
        <v>1447</v>
      </c>
      <c r="F238" t="s">
        <v>1535</v>
      </c>
      <c r="G238" t="s">
        <v>1515</v>
      </c>
      <c r="H238" t="s">
        <v>1524</v>
      </c>
      <c r="I238" t="s">
        <v>1683</v>
      </c>
      <c r="J238" t="s">
        <v>1687</v>
      </c>
      <c r="K238" t="s">
        <v>1535</v>
      </c>
      <c r="L238" t="s">
        <v>1535</v>
      </c>
      <c r="M238" t="s">
        <v>1535</v>
      </c>
      <c r="N238" t="s">
        <v>1564</v>
      </c>
      <c r="O238" t="s">
        <v>1564</v>
      </c>
      <c r="P238" t="s">
        <v>1473</v>
      </c>
      <c r="T238" t="s">
        <v>1127</v>
      </c>
      <c r="U238" t="s">
        <v>1127</v>
      </c>
      <c r="V238" t="s">
        <v>1127</v>
      </c>
      <c r="W238" t="s">
        <v>1127</v>
      </c>
      <c r="X238" t="s">
        <v>1128</v>
      </c>
      <c r="AB238" t="s">
        <v>1454</v>
      </c>
    </row>
    <row r="239" spans="1:28" hidden="1">
      <c r="A239" t="s">
        <v>2144</v>
      </c>
      <c r="B239" t="s">
        <v>766</v>
      </c>
      <c r="D239" t="s">
        <v>1794</v>
      </c>
      <c r="E239" t="s">
        <v>1488</v>
      </c>
      <c r="F239" t="s">
        <v>1535</v>
      </c>
      <c r="G239" t="s">
        <v>1637</v>
      </c>
      <c r="H239" t="s">
        <v>1524</v>
      </c>
      <c r="I239" t="s">
        <v>1683</v>
      </c>
      <c r="J239" t="s">
        <v>1687</v>
      </c>
      <c r="K239" t="s">
        <v>1535</v>
      </c>
      <c r="L239" t="s">
        <v>1535</v>
      </c>
      <c r="M239" t="s">
        <v>1535</v>
      </c>
      <c r="N239" t="s">
        <v>1540</v>
      </c>
      <c r="O239" t="s">
        <v>1540</v>
      </c>
      <c r="P239" t="s">
        <v>1473</v>
      </c>
      <c r="T239" t="s">
        <v>1127</v>
      </c>
      <c r="U239" t="s">
        <v>1127</v>
      </c>
      <c r="V239" t="s">
        <v>1127</v>
      </c>
      <c r="W239" t="s">
        <v>1127</v>
      </c>
      <c r="X239" t="s">
        <v>1128</v>
      </c>
      <c r="AB239" t="s">
        <v>1454</v>
      </c>
    </row>
    <row r="240" spans="1:28" hidden="1">
      <c r="A240" t="s">
        <v>2144</v>
      </c>
      <c r="B240" t="s">
        <v>766</v>
      </c>
      <c r="D240" t="s">
        <v>1795</v>
      </c>
      <c r="E240" t="s">
        <v>1594</v>
      </c>
      <c r="F240" t="s">
        <v>1535</v>
      </c>
      <c r="G240" t="s">
        <v>1719</v>
      </c>
      <c r="H240" t="s">
        <v>1524</v>
      </c>
      <c r="I240" t="s">
        <v>1683</v>
      </c>
      <c r="J240" t="s">
        <v>1687</v>
      </c>
      <c r="K240" t="s">
        <v>1535</v>
      </c>
      <c r="L240" t="s">
        <v>1535</v>
      </c>
      <c r="M240" t="s">
        <v>1535</v>
      </c>
      <c r="N240" t="s">
        <v>1500</v>
      </c>
      <c r="O240" t="s">
        <v>1500</v>
      </c>
      <c r="P240" t="s">
        <v>1473</v>
      </c>
      <c r="T240" t="s">
        <v>1127</v>
      </c>
      <c r="U240" t="s">
        <v>1127</v>
      </c>
      <c r="V240" t="s">
        <v>1127</v>
      </c>
      <c r="W240" t="s">
        <v>1127</v>
      </c>
      <c r="X240" t="s">
        <v>1128</v>
      </c>
      <c r="AB240" t="s">
        <v>1454</v>
      </c>
    </row>
    <row r="241" spans="1:28" hidden="1">
      <c r="A241" t="s">
        <v>2144</v>
      </c>
      <c r="B241" t="s">
        <v>766</v>
      </c>
      <c r="D241" t="s">
        <v>1788</v>
      </c>
      <c r="E241" t="s">
        <v>1594</v>
      </c>
      <c r="F241" t="s">
        <v>1535</v>
      </c>
      <c r="G241" t="s">
        <v>1483</v>
      </c>
      <c r="H241" t="s">
        <v>1524</v>
      </c>
      <c r="I241" t="s">
        <v>1683</v>
      </c>
      <c r="J241" t="s">
        <v>1687</v>
      </c>
      <c r="K241" t="s">
        <v>1535</v>
      </c>
      <c r="L241" t="s">
        <v>1535</v>
      </c>
      <c r="M241" t="s">
        <v>1535</v>
      </c>
      <c r="N241" t="s">
        <v>1722</v>
      </c>
      <c r="O241" t="s">
        <v>1722</v>
      </c>
      <c r="P241" t="s">
        <v>1473</v>
      </c>
      <c r="T241" t="s">
        <v>1127</v>
      </c>
      <c r="U241" t="s">
        <v>1127</v>
      </c>
      <c r="V241" t="s">
        <v>1127</v>
      </c>
      <c r="W241" t="s">
        <v>1127</v>
      </c>
      <c r="X241" t="s">
        <v>1128</v>
      </c>
      <c r="AB241" t="s">
        <v>1454</v>
      </c>
    </row>
    <row r="242" spans="1:28" hidden="1">
      <c r="A242" t="s">
        <v>2144</v>
      </c>
      <c r="B242" t="s">
        <v>766</v>
      </c>
      <c r="D242" t="s">
        <v>1789</v>
      </c>
      <c r="E242" t="s">
        <v>1716</v>
      </c>
      <c r="F242" t="s">
        <v>1535</v>
      </c>
      <c r="G242" t="s">
        <v>1591</v>
      </c>
      <c r="H242" t="s">
        <v>1524</v>
      </c>
      <c r="I242" t="s">
        <v>1683</v>
      </c>
      <c r="J242" t="s">
        <v>1687</v>
      </c>
      <c r="K242" t="s">
        <v>1535</v>
      </c>
      <c r="L242" t="s">
        <v>1535</v>
      </c>
      <c r="M242" t="s">
        <v>1535</v>
      </c>
      <c r="N242" t="s">
        <v>1722</v>
      </c>
      <c r="O242" t="s">
        <v>1722</v>
      </c>
      <c r="P242" t="s">
        <v>1473</v>
      </c>
      <c r="T242" t="s">
        <v>1127</v>
      </c>
      <c r="U242" t="s">
        <v>1127</v>
      </c>
      <c r="V242" t="s">
        <v>1127</v>
      </c>
      <c r="W242" t="s">
        <v>1127</v>
      </c>
      <c r="X242" t="s">
        <v>1128</v>
      </c>
      <c r="AB242" t="s">
        <v>1454</v>
      </c>
    </row>
    <row r="243" spans="1:28" hidden="1">
      <c r="A243" t="s">
        <v>2144</v>
      </c>
      <c r="B243" t="s">
        <v>766</v>
      </c>
      <c r="D243" t="s">
        <v>1791</v>
      </c>
      <c r="E243" t="s">
        <v>1642</v>
      </c>
      <c r="F243" t="s">
        <v>1535</v>
      </c>
      <c r="G243" t="s">
        <v>1486</v>
      </c>
      <c r="H243" t="s">
        <v>1524</v>
      </c>
      <c r="I243" t="s">
        <v>1683</v>
      </c>
      <c r="J243" t="s">
        <v>1687</v>
      </c>
      <c r="K243" t="s">
        <v>1535</v>
      </c>
      <c r="L243" t="s">
        <v>1535</v>
      </c>
      <c r="M243" t="s">
        <v>1535</v>
      </c>
      <c r="N243" t="s">
        <v>1520</v>
      </c>
      <c r="O243" t="s">
        <v>1520</v>
      </c>
      <c r="P243" t="s">
        <v>1473</v>
      </c>
      <c r="T243" t="s">
        <v>1127</v>
      </c>
      <c r="U243" t="s">
        <v>1127</v>
      </c>
      <c r="V243" t="s">
        <v>1127</v>
      </c>
      <c r="W243" t="s">
        <v>1127</v>
      </c>
      <c r="X243" t="s">
        <v>1128</v>
      </c>
      <c r="AB243" t="s">
        <v>1454</v>
      </c>
    </row>
    <row r="244" spans="1:28" hidden="1">
      <c r="A244" t="s">
        <v>2144</v>
      </c>
      <c r="B244" t="s">
        <v>766</v>
      </c>
      <c r="D244" t="s">
        <v>1792</v>
      </c>
      <c r="E244" t="s">
        <v>1523</v>
      </c>
      <c r="F244" t="s">
        <v>1535</v>
      </c>
      <c r="G244" t="s">
        <v>1464</v>
      </c>
      <c r="H244" t="s">
        <v>1524</v>
      </c>
      <c r="I244" t="s">
        <v>1683</v>
      </c>
      <c r="J244" t="s">
        <v>1687</v>
      </c>
      <c r="K244" t="s">
        <v>1535</v>
      </c>
      <c r="L244" t="s">
        <v>1535</v>
      </c>
      <c r="M244" t="s">
        <v>1535</v>
      </c>
      <c r="N244" t="s">
        <v>1520</v>
      </c>
      <c r="O244" t="s">
        <v>1520</v>
      </c>
      <c r="P244" t="s">
        <v>1473</v>
      </c>
      <c r="T244" t="s">
        <v>1127</v>
      </c>
      <c r="U244" t="s">
        <v>1127</v>
      </c>
      <c r="V244" t="s">
        <v>1127</v>
      </c>
      <c r="W244" t="s">
        <v>1127</v>
      </c>
      <c r="X244" t="s">
        <v>1128</v>
      </c>
      <c r="AB244" t="s">
        <v>1454</v>
      </c>
    </row>
    <row r="245" spans="1:28" hidden="1">
      <c r="A245" t="s">
        <v>2144</v>
      </c>
      <c r="B245" t="s">
        <v>766</v>
      </c>
      <c r="D245" t="s">
        <v>1801</v>
      </c>
      <c r="E245" t="s">
        <v>1592</v>
      </c>
      <c r="F245" t="s">
        <v>1535</v>
      </c>
      <c r="G245" t="s">
        <v>1479</v>
      </c>
      <c r="H245" t="s">
        <v>1524</v>
      </c>
      <c r="I245" t="s">
        <v>1683</v>
      </c>
      <c r="J245" t="s">
        <v>1687</v>
      </c>
      <c r="K245" t="s">
        <v>1535</v>
      </c>
      <c r="L245" t="s">
        <v>1535</v>
      </c>
      <c r="M245" t="s">
        <v>1535</v>
      </c>
      <c r="N245" t="s">
        <v>1457</v>
      </c>
      <c r="O245" t="s">
        <v>1457</v>
      </c>
      <c r="P245" t="s">
        <v>1473</v>
      </c>
      <c r="T245" t="s">
        <v>1127</v>
      </c>
      <c r="U245" t="s">
        <v>1127</v>
      </c>
      <c r="V245" t="s">
        <v>1127</v>
      </c>
      <c r="W245" t="s">
        <v>1127</v>
      </c>
      <c r="X245" t="s">
        <v>1128</v>
      </c>
      <c r="AB245" t="s">
        <v>1454</v>
      </c>
    </row>
    <row r="246" spans="1:28" hidden="1">
      <c r="A246" t="s">
        <v>2144</v>
      </c>
      <c r="B246" t="s">
        <v>766</v>
      </c>
      <c r="D246" t="s">
        <v>1779</v>
      </c>
      <c r="E246" t="s">
        <v>1644</v>
      </c>
      <c r="F246" t="s">
        <v>1535</v>
      </c>
      <c r="G246" t="s">
        <v>1455</v>
      </c>
      <c r="H246" t="s">
        <v>1524</v>
      </c>
      <c r="I246" t="s">
        <v>1683</v>
      </c>
      <c r="J246" t="s">
        <v>1687</v>
      </c>
      <c r="K246" t="s">
        <v>1535</v>
      </c>
      <c r="L246" t="s">
        <v>1535</v>
      </c>
      <c r="M246" t="s">
        <v>1535</v>
      </c>
      <c r="N246" t="s">
        <v>1620</v>
      </c>
      <c r="O246" t="s">
        <v>1620</v>
      </c>
      <c r="P246" t="s">
        <v>1473</v>
      </c>
      <c r="T246" t="s">
        <v>1127</v>
      </c>
      <c r="U246" t="s">
        <v>1127</v>
      </c>
      <c r="V246" t="s">
        <v>1127</v>
      </c>
      <c r="W246" t="s">
        <v>1127</v>
      </c>
      <c r="X246" t="s">
        <v>1128</v>
      </c>
      <c r="AB246" t="s">
        <v>1454</v>
      </c>
    </row>
    <row r="247" spans="1:28" hidden="1">
      <c r="A247" t="s">
        <v>2144</v>
      </c>
      <c r="B247" t="s">
        <v>799</v>
      </c>
      <c r="D247" t="s">
        <v>1775</v>
      </c>
      <c r="E247" t="s">
        <v>1601</v>
      </c>
      <c r="F247" t="s">
        <v>1604</v>
      </c>
      <c r="G247" t="s">
        <v>1624</v>
      </c>
      <c r="H247" t="s">
        <v>1524</v>
      </c>
      <c r="I247" t="s">
        <v>1683</v>
      </c>
      <c r="J247" t="s">
        <v>1687</v>
      </c>
      <c r="K247" t="s">
        <v>1604</v>
      </c>
      <c r="L247" t="s">
        <v>1604</v>
      </c>
      <c r="M247" t="s">
        <v>1604</v>
      </c>
      <c r="N247" t="s">
        <v>1522</v>
      </c>
      <c r="O247" t="s">
        <v>1522</v>
      </c>
      <c r="P247" t="s">
        <v>1473</v>
      </c>
      <c r="T247" t="s">
        <v>1127</v>
      </c>
      <c r="U247" t="s">
        <v>1127</v>
      </c>
      <c r="V247" t="s">
        <v>1127</v>
      </c>
      <c r="W247" t="s">
        <v>1127</v>
      </c>
      <c r="X247" t="s">
        <v>1128</v>
      </c>
      <c r="AB247" t="s">
        <v>1454</v>
      </c>
    </row>
    <row r="248" spans="1:28" hidden="1">
      <c r="A248" t="s">
        <v>2144</v>
      </c>
      <c r="B248" t="s">
        <v>799</v>
      </c>
      <c r="D248" t="s">
        <v>1780</v>
      </c>
      <c r="E248" t="s">
        <v>1561</v>
      </c>
      <c r="F248" t="s">
        <v>1604</v>
      </c>
      <c r="G248" t="s">
        <v>1539</v>
      </c>
      <c r="H248" t="s">
        <v>1524</v>
      </c>
      <c r="I248" t="s">
        <v>1683</v>
      </c>
      <c r="J248" t="s">
        <v>1687</v>
      </c>
      <c r="K248" t="s">
        <v>1604</v>
      </c>
      <c r="L248" t="s">
        <v>1604</v>
      </c>
      <c r="M248" t="s">
        <v>1604</v>
      </c>
      <c r="N248" t="s">
        <v>1522</v>
      </c>
      <c r="O248" t="s">
        <v>1522</v>
      </c>
      <c r="P248" t="s">
        <v>1473</v>
      </c>
      <c r="T248" t="s">
        <v>1127</v>
      </c>
      <c r="U248" t="s">
        <v>1127</v>
      </c>
      <c r="V248" t="s">
        <v>1127</v>
      </c>
      <c r="W248" t="s">
        <v>1127</v>
      </c>
      <c r="X248" t="s">
        <v>1128</v>
      </c>
      <c r="AB248" t="s">
        <v>1454</v>
      </c>
    </row>
    <row r="249" spans="1:28" hidden="1">
      <c r="A249" t="s">
        <v>2144</v>
      </c>
      <c r="B249" t="s">
        <v>799</v>
      </c>
      <c r="D249" t="s">
        <v>1798</v>
      </c>
      <c r="E249" t="s">
        <v>1546</v>
      </c>
      <c r="F249" t="s">
        <v>1604</v>
      </c>
      <c r="G249" t="s">
        <v>1451</v>
      </c>
      <c r="H249" t="s">
        <v>1524</v>
      </c>
      <c r="I249" t="s">
        <v>1683</v>
      </c>
      <c r="J249" t="s">
        <v>1687</v>
      </c>
      <c r="K249" t="s">
        <v>1604</v>
      </c>
      <c r="L249" t="s">
        <v>1604</v>
      </c>
      <c r="M249" t="s">
        <v>1604</v>
      </c>
      <c r="N249" t="s">
        <v>1522</v>
      </c>
      <c r="O249" t="s">
        <v>1522</v>
      </c>
      <c r="P249" t="s">
        <v>1473</v>
      </c>
      <c r="T249" t="s">
        <v>1127</v>
      </c>
      <c r="U249" t="s">
        <v>1127</v>
      </c>
      <c r="V249" t="s">
        <v>1127</v>
      </c>
      <c r="W249" t="s">
        <v>1127</v>
      </c>
      <c r="X249" t="s">
        <v>1128</v>
      </c>
      <c r="AB249" t="s">
        <v>1454</v>
      </c>
    </row>
    <row r="250" spans="1:28" hidden="1">
      <c r="A250" t="s">
        <v>2144</v>
      </c>
      <c r="B250" t="s">
        <v>799</v>
      </c>
      <c r="D250" t="s">
        <v>1786</v>
      </c>
      <c r="E250" t="s">
        <v>1661</v>
      </c>
      <c r="F250" t="s">
        <v>1604</v>
      </c>
      <c r="G250" t="s">
        <v>1508</v>
      </c>
      <c r="H250" t="s">
        <v>1524</v>
      </c>
      <c r="I250" t="s">
        <v>1683</v>
      </c>
      <c r="J250" t="s">
        <v>1687</v>
      </c>
      <c r="K250" t="s">
        <v>1604</v>
      </c>
      <c r="L250" t="s">
        <v>1604</v>
      </c>
      <c r="M250" t="s">
        <v>1604</v>
      </c>
      <c r="N250" t="s">
        <v>1513</v>
      </c>
      <c r="O250" t="s">
        <v>1513</v>
      </c>
      <c r="P250" t="s">
        <v>1473</v>
      </c>
      <c r="T250" t="s">
        <v>1127</v>
      </c>
      <c r="U250" t="s">
        <v>1127</v>
      </c>
      <c r="V250" t="s">
        <v>1127</v>
      </c>
      <c r="W250" t="s">
        <v>1127</v>
      </c>
      <c r="X250" t="s">
        <v>1128</v>
      </c>
      <c r="AB250" t="s">
        <v>1454</v>
      </c>
    </row>
    <row r="251" spans="1:28" hidden="1">
      <c r="A251" t="s">
        <v>2144</v>
      </c>
      <c r="B251" t="s">
        <v>799</v>
      </c>
      <c r="D251" t="s">
        <v>1781</v>
      </c>
      <c r="E251" t="s">
        <v>1518</v>
      </c>
      <c r="F251" t="s">
        <v>1604</v>
      </c>
      <c r="G251" t="s">
        <v>1705</v>
      </c>
      <c r="H251" t="s">
        <v>1524</v>
      </c>
      <c r="I251" t="s">
        <v>1683</v>
      </c>
      <c r="J251" t="s">
        <v>1687</v>
      </c>
      <c r="K251" t="s">
        <v>1604</v>
      </c>
      <c r="L251" t="s">
        <v>1604</v>
      </c>
      <c r="M251" t="s">
        <v>1604</v>
      </c>
      <c r="N251" t="s">
        <v>1654</v>
      </c>
      <c r="O251" t="s">
        <v>1654</v>
      </c>
      <c r="P251" t="s">
        <v>1473</v>
      </c>
      <c r="T251" t="s">
        <v>1127</v>
      </c>
      <c r="U251" t="s">
        <v>1127</v>
      </c>
      <c r="V251" t="s">
        <v>1127</v>
      </c>
      <c r="W251" t="s">
        <v>1127</v>
      </c>
      <c r="X251" t="s">
        <v>1128</v>
      </c>
      <c r="AB251" t="s">
        <v>1454</v>
      </c>
    </row>
    <row r="252" spans="1:28" hidden="1">
      <c r="A252" t="s">
        <v>2144</v>
      </c>
      <c r="B252" t="s">
        <v>799</v>
      </c>
      <c r="D252" t="s">
        <v>1781</v>
      </c>
      <c r="E252" t="s">
        <v>1621</v>
      </c>
      <c r="F252" t="s">
        <v>1604</v>
      </c>
      <c r="G252" t="s">
        <v>1660</v>
      </c>
      <c r="H252" t="s">
        <v>1524</v>
      </c>
      <c r="I252" t="s">
        <v>1683</v>
      </c>
      <c r="J252" t="s">
        <v>1687</v>
      </c>
      <c r="K252" t="s">
        <v>1604</v>
      </c>
      <c r="L252" t="s">
        <v>1604</v>
      </c>
      <c r="M252" t="s">
        <v>1604</v>
      </c>
      <c r="N252" t="s">
        <v>1664</v>
      </c>
      <c r="O252" t="s">
        <v>1664</v>
      </c>
      <c r="P252" t="s">
        <v>1473</v>
      </c>
      <c r="T252" t="s">
        <v>1127</v>
      </c>
      <c r="U252" t="s">
        <v>1127</v>
      </c>
      <c r="V252" t="s">
        <v>1127</v>
      </c>
      <c r="W252" t="s">
        <v>1127</v>
      </c>
      <c r="X252" t="s">
        <v>1128</v>
      </c>
      <c r="AB252" t="s">
        <v>1454</v>
      </c>
    </row>
    <row r="253" spans="1:28" hidden="1">
      <c r="A253" t="s">
        <v>2144</v>
      </c>
      <c r="B253" t="s">
        <v>799</v>
      </c>
      <c r="D253" t="s">
        <v>1797</v>
      </c>
      <c r="E253" t="s">
        <v>1499</v>
      </c>
      <c r="F253" t="s">
        <v>1604</v>
      </c>
      <c r="G253" t="s">
        <v>1477</v>
      </c>
      <c r="H253" t="s">
        <v>1524</v>
      </c>
      <c r="I253" t="s">
        <v>1683</v>
      </c>
      <c r="J253" t="s">
        <v>1687</v>
      </c>
      <c r="K253" t="s">
        <v>1604</v>
      </c>
      <c r="L253" t="s">
        <v>1604</v>
      </c>
      <c r="M253" t="s">
        <v>1604</v>
      </c>
      <c r="N253" t="s">
        <v>1607</v>
      </c>
      <c r="O253" t="s">
        <v>1607</v>
      </c>
      <c r="P253" t="s">
        <v>1473</v>
      </c>
      <c r="T253" t="s">
        <v>1127</v>
      </c>
      <c r="U253" t="s">
        <v>1127</v>
      </c>
      <c r="V253" t="s">
        <v>1127</v>
      </c>
      <c r="W253" t="s">
        <v>1127</v>
      </c>
      <c r="X253" t="s">
        <v>1128</v>
      </c>
      <c r="AB253" t="s">
        <v>1454</v>
      </c>
    </row>
    <row r="254" spans="1:28" hidden="1">
      <c r="A254" t="s">
        <v>2144</v>
      </c>
      <c r="B254" t="s">
        <v>799</v>
      </c>
      <c r="D254" t="s">
        <v>1793</v>
      </c>
      <c r="E254" t="s">
        <v>1598</v>
      </c>
      <c r="F254" t="s">
        <v>1604</v>
      </c>
      <c r="G254" t="s">
        <v>1515</v>
      </c>
      <c r="H254" t="s">
        <v>1524</v>
      </c>
      <c r="I254" t="s">
        <v>1683</v>
      </c>
      <c r="J254" t="s">
        <v>1687</v>
      </c>
      <c r="K254" t="s">
        <v>1604</v>
      </c>
      <c r="L254" t="s">
        <v>1604</v>
      </c>
      <c r="M254" t="s">
        <v>1604</v>
      </c>
      <c r="N254" t="s">
        <v>1564</v>
      </c>
      <c r="O254" t="s">
        <v>1564</v>
      </c>
      <c r="P254" t="s">
        <v>1473</v>
      </c>
      <c r="T254" t="s">
        <v>1127</v>
      </c>
      <c r="U254" t="s">
        <v>1127</v>
      </c>
      <c r="V254" t="s">
        <v>1127</v>
      </c>
      <c r="W254" t="s">
        <v>1127</v>
      </c>
      <c r="X254" t="s">
        <v>1128</v>
      </c>
      <c r="AB254" t="s">
        <v>1454</v>
      </c>
    </row>
    <row r="255" spans="1:28" hidden="1">
      <c r="A255" t="s">
        <v>2144</v>
      </c>
      <c r="B255" t="s">
        <v>799</v>
      </c>
      <c r="D255" t="s">
        <v>1794</v>
      </c>
      <c r="E255" t="s">
        <v>1471</v>
      </c>
      <c r="F255" t="s">
        <v>1604</v>
      </c>
      <c r="G255" t="s">
        <v>1637</v>
      </c>
      <c r="H255" t="s">
        <v>1524</v>
      </c>
      <c r="I255" t="s">
        <v>1683</v>
      </c>
      <c r="J255" t="s">
        <v>1687</v>
      </c>
      <c r="K255" t="s">
        <v>1604</v>
      </c>
      <c r="L255" t="s">
        <v>1604</v>
      </c>
      <c r="M255" t="s">
        <v>1604</v>
      </c>
      <c r="N255" t="s">
        <v>1540</v>
      </c>
      <c r="O255" t="s">
        <v>1540</v>
      </c>
      <c r="P255" t="s">
        <v>1473</v>
      </c>
      <c r="T255" t="s">
        <v>1127</v>
      </c>
      <c r="U255" t="s">
        <v>1127</v>
      </c>
      <c r="V255" t="s">
        <v>1127</v>
      </c>
      <c r="W255" t="s">
        <v>1127</v>
      </c>
      <c r="X255" t="s">
        <v>1128</v>
      </c>
      <c r="AB255" t="s">
        <v>1454</v>
      </c>
    </row>
    <row r="256" spans="1:28" hidden="1">
      <c r="A256" t="s">
        <v>2144</v>
      </c>
      <c r="B256" t="s">
        <v>799</v>
      </c>
      <c r="D256" t="s">
        <v>1795</v>
      </c>
      <c r="E256" t="s">
        <v>1495</v>
      </c>
      <c r="F256" t="s">
        <v>1604</v>
      </c>
      <c r="G256" t="s">
        <v>1719</v>
      </c>
      <c r="H256" t="s">
        <v>1524</v>
      </c>
      <c r="I256" t="s">
        <v>1683</v>
      </c>
      <c r="J256" t="s">
        <v>1687</v>
      </c>
      <c r="K256" t="s">
        <v>1604</v>
      </c>
      <c r="L256" t="s">
        <v>1604</v>
      </c>
      <c r="M256" t="s">
        <v>1604</v>
      </c>
      <c r="N256" t="s">
        <v>1500</v>
      </c>
      <c r="O256" t="s">
        <v>1500</v>
      </c>
      <c r="P256" t="s">
        <v>1473</v>
      </c>
      <c r="T256" t="s">
        <v>1127</v>
      </c>
      <c r="U256" t="s">
        <v>1127</v>
      </c>
      <c r="V256" t="s">
        <v>1127</v>
      </c>
      <c r="W256" t="s">
        <v>1127</v>
      </c>
      <c r="X256" t="s">
        <v>1128</v>
      </c>
      <c r="AB256" t="s">
        <v>1454</v>
      </c>
    </row>
    <row r="257" spans="1:28" hidden="1">
      <c r="A257" t="s">
        <v>2144</v>
      </c>
      <c r="B257" t="s">
        <v>799</v>
      </c>
      <c r="D257" t="s">
        <v>1788</v>
      </c>
      <c r="E257" t="s">
        <v>1614</v>
      </c>
      <c r="F257" t="s">
        <v>1604</v>
      </c>
      <c r="G257" t="s">
        <v>1483</v>
      </c>
      <c r="H257" t="s">
        <v>1524</v>
      </c>
      <c r="I257" t="s">
        <v>1683</v>
      </c>
      <c r="J257" t="s">
        <v>1687</v>
      </c>
      <c r="K257" t="s">
        <v>1604</v>
      </c>
      <c r="L257" t="s">
        <v>1604</v>
      </c>
      <c r="M257" t="s">
        <v>1604</v>
      </c>
      <c r="N257" t="s">
        <v>1722</v>
      </c>
      <c r="O257" t="s">
        <v>1722</v>
      </c>
      <c r="P257" t="s">
        <v>1473</v>
      </c>
      <c r="T257" t="s">
        <v>1127</v>
      </c>
      <c r="U257" t="s">
        <v>1127</v>
      </c>
      <c r="V257" t="s">
        <v>1127</v>
      </c>
      <c r="W257" t="s">
        <v>1127</v>
      </c>
      <c r="X257" t="s">
        <v>1128</v>
      </c>
      <c r="AB257" t="s">
        <v>1454</v>
      </c>
    </row>
    <row r="258" spans="1:28" hidden="1">
      <c r="A258" t="s">
        <v>2144</v>
      </c>
      <c r="B258" t="s">
        <v>799</v>
      </c>
      <c r="D258" t="s">
        <v>1789</v>
      </c>
      <c r="E258" t="s">
        <v>1614</v>
      </c>
      <c r="F258" t="s">
        <v>1604</v>
      </c>
      <c r="G258" t="s">
        <v>1591</v>
      </c>
      <c r="H258" t="s">
        <v>1524</v>
      </c>
      <c r="I258" t="s">
        <v>1683</v>
      </c>
      <c r="J258" t="s">
        <v>1687</v>
      </c>
      <c r="K258" t="s">
        <v>1604</v>
      </c>
      <c r="L258" t="s">
        <v>1604</v>
      </c>
      <c r="M258" t="s">
        <v>1604</v>
      </c>
      <c r="N258" t="s">
        <v>1722</v>
      </c>
      <c r="O258" t="s">
        <v>1722</v>
      </c>
      <c r="P258" t="s">
        <v>1473</v>
      </c>
      <c r="T258" t="s">
        <v>1127</v>
      </c>
      <c r="U258" t="s">
        <v>1127</v>
      </c>
      <c r="V258" t="s">
        <v>1127</v>
      </c>
      <c r="W258" t="s">
        <v>1127</v>
      </c>
      <c r="X258" t="s">
        <v>1128</v>
      </c>
      <c r="AB258" t="s">
        <v>1454</v>
      </c>
    </row>
    <row r="259" spans="1:28" hidden="1">
      <c r="A259" t="s">
        <v>2144</v>
      </c>
      <c r="B259" t="s">
        <v>799</v>
      </c>
      <c r="D259" t="s">
        <v>1791</v>
      </c>
      <c r="E259" t="s">
        <v>1557</v>
      </c>
      <c r="F259" t="s">
        <v>1604</v>
      </c>
      <c r="G259" t="s">
        <v>1486</v>
      </c>
      <c r="H259" t="s">
        <v>1524</v>
      </c>
      <c r="I259" t="s">
        <v>1683</v>
      </c>
      <c r="J259" t="s">
        <v>1687</v>
      </c>
      <c r="K259" t="s">
        <v>1604</v>
      </c>
      <c r="L259" t="s">
        <v>1604</v>
      </c>
      <c r="M259" t="s">
        <v>1604</v>
      </c>
      <c r="N259" t="s">
        <v>1520</v>
      </c>
      <c r="O259" t="s">
        <v>1520</v>
      </c>
      <c r="P259" t="s">
        <v>1473</v>
      </c>
      <c r="T259" t="s">
        <v>1127</v>
      </c>
      <c r="U259" t="s">
        <v>1127</v>
      </c>
      <c r="V259" t="s">
        <v>1127</v>
      </c>
      <c r="W259" t="s">
        <v>1127</v>
      </c>
      <c r="X259" t="s">
        <v>1128</v>
      </c>
      <c r="AB259" t="s">
        <v>1454</v>
      </c>
    </row>
    <row r="260" spans="1:28" hidden="1">
      <c r="A260" t="s">
        <v>2144</v>
      </c>
      <c r="B260" t="s">
        <v>799</v>
      </c>
      <c r="D260" t="s">
        <v>1792</v>
      </c>
      <c r="E260" t="s">
        <v>1459</v>
      </c>
      <c r="F260" t="s">
        <v>1604</v>
      </c>
      <c r="G260" t="s">
        <v>1464</v>
      </c>
      <c r="H260" t="s">
        <v>1524</v>
      </c>
      <c r="I260" t="s">
        <v>1683</v>
      </c>
      <c r="J260" t="s">
        <v>1687</v>
      </c>
      <c r="K260" t="s">
        <v>1604</v>
      </c>
      <c r="L260" t="s">
        <v>1604</v>
      </c>
      <c r="M260" t="s">
        <v>1604</v>
      </c>
      <c r="N260" t="s">
        <v>1520</v>
      </c>
      <c r="O260" t="s">
        <v>1520</v>
      </c>
      <c r="P260" t="s">
        <v>1473</v>
      </c>
      <c r="T260" t="s">
        <v>1127</v>
      </c>
      <c r="U260" t="s">
        <v>1127</v>
      </c>
      <c r="V260" t="s">
        <v>1127</v>
      </c>
      <c r="W260" t="s">
        <v>1127</v>
      </c>
      <c r="X260" t="s">
        <v>1128</v>
      </c>
      <c r="AB260" t="s">
        <v>1454</v>
      </c>
    </row>
    <row r="261" spans="1:28" hidden="1">
      <c r="A261" t="s">
        <v>2144</v>
      </c>
      <c r="B261" t="s">
        <v>799</v>
      </c>
      <c r="D261" t="s">
        <v>1801</v>
      </c>
      <c r="E261" t="s">
        <v>1703</v>
      </c>
      <c r="F261" t="s">
        <v>1604</v>
      </c>
      <c r="G261" t="s">
        <v>1479</v>
      </c>
      <c r="H261" t="s">
        <v>1524</v>
      </c>
      <c r="I261" t="s">
        <v>1683</v>
      </c>
      <c r="J261" t="s">
        <v>1687</v>
      </c>
      <c r="K261" t="s">
        <v>1604</v>
      </c>
      <c r="L261" t="s">
        <v>1604</v>
      </c>
      <c r="M261" t="s">
        <v>1604</v>
      </c>
      <c r="N261" t="s">
        <v>1457</v>
      </c>
      <c r="O261" t="s">
        <v>1457</v>
      </c>
      <c r="P261" t="s">
        <v>1473</v>
      </c>
      <c r="T261" t="s">
        <v>1127</v>
      </c>
      <c r="U261" t="s">
        <v>1127</v>
      </c>
      <c r="V261" t="s">
        <v>1127</v>
      </c>
      <c r="W261" t="s">
        <v>1127</v>
      </c>
      <c r="X261" t="s">
        <v>1128</v>
      </c>
      <c r="AB261" t="s">
        <v>1454</v>
      </c>
    </row>
    <row r="262" spans="1:28" hidden="1">
      <c r="A262" t="s">
        <v>2144</v>
      </c>
      <c r="B262" t="s">
        <v>799</v>
      </c>
      <c r="D262" t="s">
        <v>1779</v>
      </c>
      <c r="E262" t="s">
        <v>1496</v>
      </c>
      <c r="F262" t="s">
        <v>1604</v>
      </c>
      <c r="G262" t="s">
        <v>1455</v>
      </c>
      <c r="H262" t="s">
        <v>1524</v>
      </c>
      <c r="I262" t="s">
        <v>1683</v>
      </c>
      <c r="J262" t="s">
        <v>1687</v>
      </c>
      <c r="K262" t="s">
        <v>1604</v>
      </c>
      <c r="L262" t="s">
        <v>1604</v>
      </c>
      <c r="M262" t="s">
        <v>1604</v>
      </c>
      <c r="N262" t="s">
        <v>1620</v>
      </c>
      <c r="O262" t="s">
        <v>1620</v>
      </c>
      <c r="P262" t="s">
        <v>1473</v>
      </c>
      <c r="T262" t="s">
        <v>1127</v>
      </c>
      <c r="U262" t="s">
        <v>1127</v>
      </c>
      <c r="V262" t="s">
        <v>1127</v>
      </c>
      <c r="W262" t="s">
        <v>1127</v>
      </c>
      <c r="X262" t="s">
        <v>1128</v>
      </c>
      <c r="AB262" t="s">
        <v>1454</v>
      </c>
    </row>
    <row r="263" spans="1:28" hidden="1">
      <c r="A263" t="s">
        <v>2144</v>
      </c>
      <c r="B263" t="s">
        <v>794</v>
      </c>
      <c r="D263" t="s">
        <v>1775</v>
      </c>
      <c r="E263" t="s">
        <v>1601</v>
      </c>
      <c r="F263" t="s">
        <v>1604</v>
      </c>
      <c r="G263" t="s">
        <v>1624</v>
      </c>
      <c r="H263" t="s">
        <v>1524</v>
      </c>
      <c r="I263" t="s">
        <v>1683</v>
      </c>
      <c r="J263" t="s">
        <v>1687</v>
      </c>
      <c r="K263" t="s">
        <v>1604</v>
      </c>
      <c r="L263" t="s">
        <v>1604</v>
      </c>
      <c r="M263" t="s">
        <v>1604</v>
      </c>
      <c r="N263" t="s">
        <v>1522</v>
      </c>
      <c r="O263" t="s">
        <v>1522</v>
      </c>
      <c r="P263" t="s">
        <v>1473</v>
      </c>
      <c r="T263" t="s">
        <v>1127</v>
      </c>
      <c r="U263" t="s">
        <v>1127</v>
      </c>
      <c r="V263" t="s">
        <v>1127</v>
      </c>
      <c r="W263" t="s">
        <v>1127</v>
      </c>
      <c r="X263" t="s">
        <v>1128</v>
      </c>
      <c r="AB263" t="s">
        <v>1454</v>
      </c>
    </row>
    <row r="264" spans="1:28" hidden="1">
      <c r="A264" t="s">
        <v>2144</v>
      </c>
      <c r="B264" t="s">
        <v>794</v>
      </c>
      <c r="D264" t="s">
        <v>1780</v>
      </c>
      <c r="E264" t="s">
        <v>1561</v>
      </c>
      <c r="F264" t="s">
        <v>1604</v>
      </c>
      <c r="G264" t="s">
        <v>1539</v>
      </c>
      <c r="H264" t="s">
        <v>1524</v>
      </c>
      <c r="I264" t="s">
        <v>1683</v>
      </c>
      <c r="J264" t="s">
        <v>1687</v>
      </c>
      <c r="K264" t="s">
        <v>1604</v>
      </c>
      <c r="L264" t="s">
        <v>1604</v>
      </c>
      <c r="M264" t="s">
        <v>1604</v>
      </c>
      <c r="N264" t="s">
        <v>1522</v>
      </c>
      <c r="O264" t="s">
        <v>1522</v>
      </c>
      <c r="P264" t="s">
        <v>1473</v>
      </c>
      <c r="T264" t="s">
        <v>1127</v>
      </c>
      <c r="U264" t="s">
        <v>1127</v>
      </c>
      <c r="V264" t="s">
        <v>1127</v>
      </c>
      <c r="W264" t="s">
        <v>1127</v>
      </c>
      <c r="X264" t="s">
        <v>1128</v>
      </c>
      <c r="AB264" t="s">
        <v>1454</v>
      </c>
    </row>
    <row r="265" spans="1:28" hidden="1">
      <c r="A265" t="s">
        <v>2144</v>
      </c>
      <c r="B265" t="s">
        <v>794</v>
      </c>
      <c r="D265" t="s">
        <v>1798</v>
      </c>
      <c r="E265" t="s">
        <v>1546</v>
      </c>
      <c r="F265" t="s">
        <v>1604</v>
      </c>
      <c r="G265" t="s">
        <v>1451</v>
      </c>
      <c r="H265" t="s">
        <v>1524</v>
      </c>
      <c r="I265" t="s">
        <v>1683</v>
      </c>
      <c r="J265" t="s">
        <v>1687</v>
      </c>
      <c r="K265" t="s">
        <v>1604</v>
      </c>
      <c r="L265" t="s">
        <v>1604</v>
      </c>
      <c r="M265" t="s">
        <v>1604</v>
      </c>
      <c r="N265" t="s">
        <v>1522</v>
      </c>
      <c r="O265" t="s">
        <v>1522</v>
      </c>
      <c r="P265" t="s">
        <v>1473</v>
      </c>
      <c r="T265" t="s">
        <v>1127</v>
      </c>
      <c r="U265" t="s">
        <v>1127</v>
      </c>
      <c r="V265" t="s">
        <v>1127</v>
      </c>
      <c r="W265" t="s">
        <v>1127</v>
      </c>
      <c r="X265" t="s">
        <v>1128</v>
      </c>
      <c r="AB265" t="s">
        <v>1454</v>
      </c>
    </row>
    <row r="266" spans="1:28" hidden="1">
      <c r="A266" t="s">
        <v>2144</v>
      </c>
      <c r="B266" t="s">
        <v>794</v>
      </c>
      <c r="D266" t="s">
        <v>1786</v>
      </c>
      <c r="E266" t="s">
        <v>1661</v>
      </c>
      <c r="F266" t="s">
        <v>1604</v>
      </c>
      <c r="G266" t="s">
        <v>1508</v>
      </c>
      <c r="H266" t="s">
        <v>1524</v>
      </c>
      <c r="I266" t="s">
        <v>1683</v>
      </c>
      <c r="J266" t="s">
        <v>1687</v>
      </c>
      <c r="K266" t="s">
        <v>1604</v>
      </c>
      <c r="L266" t="s">
        <v>1604</v>
      </c>
      <c r="M266" t="s">
        <v>1604</v>
      </c>
      <c r="N266" t="s">
        <v>1513</v>
      </c>
      <c r="O266" t="s">
        <v>1513</v>
      </c>
      <c r="P266" t="s">
        <v>1473</v>
      </c>
      <c r="T266" t="s">
        <v>1127</v>
      </c>
      <c r="U266" t="s">
        <v>1127</v>
      </c>
      <c r="V266" t="s">
        <v>1127</v>
      </c>
      <c r="W266" t="s">
        <v>1127</v>
      </c>
      <c r="X266" t="s">
        <v>1128</v>
      </c>
      <c r="AB266" t="s">
        <v>1454</v>
      </c>
    </row>
    <row r="267" spans="1:28" hidden="1">
      <c r="A267" t="s">
        <v>2144</v>
      </c>
      <c r="B267" t="s">
        <v>794</v>
      </c>
      <c r="D267" t="s">
        <v>1781</v>
      </c>
      <c r="E267" t="s">
        <v>1621</v>
      </c>
      <c r="F267" t="s">
        <v>1604</v>
      </c>
      <c r="G267" t="s">
        <v>1660</v>
      </c>
      <c r="H267" t="s">
        <v>1524</v>
      </c>
      <c r="I267" t="s">
        <v>1683</v>
      </c>
      <c r="J267" t="s">
        <v>1687</v>
      </c>
      <c r="K267" t="s">
        <v>1604</v>
      </c>
      <c r="L267" t="s">
        <v>1604</v>
      </c>
      <c r="M267" t="s">
        <v>1604</v>
      </c>
      <c r="N267" t="s">
        <v>1664</v>
      </c>
      <c r="O267" t="s">
        <v>1664</v>
      </c>
      <c r="P267" t="s">
        <v>1473</v>
      </c>
      <c r="T267" t="s">
        <v>1127</v>
      </c>
      <c r="U267" t="s">
        <v>1127</v>
      </c>
      <c r="V267" t="s">
        <v>1127</v>
      </c>
      <c r="W267" t="s">
        <v>1127</v>
      </c>
      <c r="X267" t="s">
        <v>1128</v>
      </c>
      <c r="AB267" t="s">
        <v>1454</v>
      </c>
    </row>
    <row r="268" spans="1:28" hidden="1">
      <c r="A268" t="s">
        <v>2144</v>
      </c>
      <c r="B268" t="s">
        <v>794</v>
      </c>
      <c r="D268" t="s">
        <v>1781</v>
      </c>
      <c r="E268" t="s">
        <v>1518</v>
      </c>
      <c r="F268" t="s">
        <v>1604</v>
      </c>
      <c r="G268" t="s">
        <v>1705</v>
      </c>
      <c r="H268" t="s">
        <v>1524</v>
      </c>
      <c r="I268" t="s">
        <v>1683</v>
      </c>
      <c r="J268" t="s">
        <v>1687</v>
      </c>
      <c r="K268" t="s">
        <v>1604</v>
      </c>
      <c r="L268" t="s">
        <v>1604</v>
      </c>
      <c r="M268" t="s">
        <v>1604</v>
      </c>
      <c r="N268" t="s">
        <v>1654</v>
      </c>
      <c r="O268" t="s">
        <v>1654</v>
      </c>
      <c r="P268" t="s">
        <v>1473</v>
      </c>
      <c r="T268" t="s">
        <v>1127</v>
      </c>
      <c r="U268" t="s">
        <v>1127</v>
      </c>
      <c r="V268" t="s">
        <v>1127</v>
      </c>
      <c r="W268" t="s">
        <v>1127</v>
      </c>
      <c r="X268" t="s">
        <v>1128</v>
      </c>
      <c r="AB268" t="s">
        <v>1454</v>
      </c>
    </row>
    <row r="269" spans="1:28" hidden="1">
      <c r="A269" t="s">
        <v>2144</v>
      </c>
      <c r="B269" t="s">
        <v>794</v>
      </c>
      <c r="D269" t="s">
        <v>1797</v>
      </c>
      <c r="E269" t="s">
        <v>1499</v>
      </c>
      <c r="F269" t="s">
        <v>1604</v>
      </c>
      <c r="G269" t="s">
        <v>1477</v>
      </c>
      <c r="H269" t="s">
        <v>1524</v>
      </c>
      <c r="I269" t="s">
        <v>1683</v>
      </c>
      <c r="J269" t="s">
        <v>1687</v>
      </c>
      <c r="K269" t="s">
        <v>1604</v>
      </c>
      <c r="L269" t="s">
        <v>1604</v>
      </c>
      <c r="M269" t="s">
        <v>1604</v>
      </c>
      <c r="N269" t="s">
        <v>1607</v>
      </c>
      <c r="O269" t="s">
        <v>1607</v>
      </c>
      <c r="P269" t="s">
        <v>1473</v>
      </c>
      <c r="T269" t="s">
        <v>1127</v>
      </c>
      <c r="U269" t="s">
        <v>1127</v>
      </c>
      <c r="V269" t="s">
        <v>1127</v>
      </c>
      <c r="W269" t="s">
        <v>1127</v>
      </c>
      <c r="X269" t="s">
        <v>1128</v>
      </c>
      <c r="AB269" t="s">
        <v>1454</v>
      </c>
    </row>
    <row r="270" spans="1:28" hidden="1">
      <c r="A270" t="s">
        <v>2144</v>
      </c>
      <c r="B270" t="s">
        <v>794</v>
      </c>
      <c r="D270" t="s">
        <v>1793</v>
      </c>
      <c r="E270" t="s">
        <v>1598</v>
      </c>
      <c r="F270" t="s">
        <v>1604</v>
      </c>
      <c r="G270" t="s">
        <v>1515</v>
      </c>
      <c r="H270" t="s">
        <v>1524</v>
      </c>
      <c r="I270" t="s">
        <v>1683</v>
      </c>
      <c r="J270" t="s">
        <v>1687</v>
      </c>
      <c r="K270" t="s">
        <v>1604</v>
      </c>
      <c r="L270" t="s">
        <v>1604</v>
      </c>
      <c r="M270" t="s">
        <v>1604</v>
      </c>
      <c r="N270" t="s">
        <v>1564</v>
      </c>
      <c r="O270" t="s">
        <v>1564</v>
      </c>
      <c r="P270" t="s">
        <v>1473</v>
      </c>
      <c r="T270" t="s">
        <v>1127</v>
      </c>
      <c r="U270" t="s">
        <v>1127</v>
      </c>
      <c r="V270" t="s">
        <v>1127</v>
      </c>
      <c r="W270" t="s">
        <v>1127</v>
      </c>
      <c r="X270" t="s">
        <v>1128</v>
      </c>
      <c r="AB270" t="s">
        <v>1454</v>
      </c>
    </row>
    <row r="271" spans="1:28" hidden="1">
      <c r="A271" t="s">
        <v>2144</v>
      </c>
      <c r="B271" t="s">
        <v>794</v>
      </c>
      <c r="D271" t="s">
        <v>1794</v>
      </c>
      <c r="E271" t="s">
        <v>1471</v>
      </c>
      <c r="F271" t="s">
        <v>1604</v>
      </c>
      <c r="G271" t="s">
        <v>1637</v>
      </c>
      <c r="H271" t="s">
        <v>1524</v>
      </c>
      <c r="I271" t="s">
        <v>1683</v>
      </c>
      <c r="J271" t="s">
        <v>1687</v>
      </c>
      <c r="K271" t="s">
        <v>1604</v>
      </c>
      <c r="L271" t="s">
        <v>1604</v>
      </c>
      <c r="M271" t="s">
        <v>1604</v>
      </c>
      <c r="N271" t="s">
        <v>1540</v>
      </c>
      <c r="O271" t="s">
        <v>1540</v>
      </c>
      <c r="P271" t="s">
        <v>1473</v>
      </c>
      <c r="T271" t="s">
        <v>1127</v>
      </c>
      <c r="U271" t="s">
        <v>1127</v>
      </c>
      <c r="V271" t="s">
        <v>1127</v>
      </c>
      <c r="W271" t="s">
        <v>1127</v>
      </c>
      <c r="X271" t="s">
        <v>1128</v>
      </c>
      <c r="AB271" t="s">
        <v>1454</v>
      </c>
    </row>
    <row r="272" spans="1:28" hidden="1">
      <c r="A272" t="s">
        <v>2144</v>
      </c>
      <c r="B272" t="s">
        <v>794</v>
      </c>
      <c r="D272" t="s">
        <v>1795</v>
      </c>
      <c r="E272" t="s">
        <v>1495</v>
      </c>
      <c r="F272" t="s">
        <v>1604</v>
      </c>
      <c r="G272" t="s">
        <v>1719</v>
      </c>
      <c r="H272" t="s">
        <v>1524</v>
      </c>
      <c r="I272" t="s">
        <v>1683</v>
      </c>
      <c r="J272" t="s">
        <v>1687</v>
      </c>
      <c r="K272" t="s">
        <v>1604</v>
      </c>
      <c r="L272" t="s">
        <v>1604</v>
      </c>
      <c r="M272" t="s">
        <v>1604</v>
      </c>
      <c r="N272" t="s">
        <v>1500</v>
      </c>
      <c r="O272" t="s">
        <v>1500</v>
      </c>
      <c r="P272" t="s">
        <v>1473</v>
      </c>
      <c r="T272" t="s">
        <v>1127</v>
      </c>
      <c r="U272" t="s">
        <v>1127</v>
      </c>
      <c r="V272" t="s">
        <v>1127</v>
      </c>
      <c r="W272" t="s">
        <v>1127</v>
      </c>
      <c r="X272" t="s">
        <v>1128</v>
      </c>
      <c r="AB272" t="s">
        <v>1454</v>
      </c>
    </row>
    <row r="273" spans="1:28" hidden="1">
      <c r="A273" t="s">
        <v>2144</v>
      </c>
      <c r="B273" t="s">
        <v>794</v>
      </c>
      <c r="D273" t="s">
        <v>1788</v>
      </c>
      <c r="E273" t="s">
        <v>1614</v>
      </c>
      <c r="F273" t="s">
        <v>1604</v>
      </c>
      <c r="G273" t="s">
        <v>1483</v>
      </c>
      <c r="H273" t="s">
        <v>1524</v>
      </c>
      <c r="I273" t="s">
        <v>1683</v>
      </c>
      <c r="J273" t="s">
        <v>1687</v>
      </c>
      <c r="K273" t="s">
        <v>1604</v>
      </c>
      <c r="L273" t="s">
        <v>1604</v>
      </c>
      <c r="M273" t="s">
        <v>1604</v>
      </c>
      <c r="N273" t="s">
        <v>1722</v>
      </c>
      <c r="O273" t="s">
        <v>1722</v>
      </c>
      <c r="P273" t="s">
        <v>1473</v>
      </c>
      <c r="T273" t="s">
        <v>1127</v>
      </c>
      <c r="U273" t="s">
        <v>1127</v>
      </c>
      <c r="V273" t="s">
        <v>1127</v>
      </c>
      <c r="W273" t="s">
        <v>1127</v>
      </c>
      <c r="X273" t="s">
        <v>1128</v>
      </c>
      <c r="AB273" t="s">
        <v>1454</v>
      </c>
    </row>
    <row r="274" spans="1:28" hidden="1">
      <c r="A274" t="s">
        <v>2144</v>
      </c>
      <c r="B274" t="s">
        <v>794</v>
      </c>
      <c r="D274" t="s">
        <v>1789</v>
      </c>
      <c r="E274" t="s">
        <v>1614</v>
      </c>
      <c r="F274" t="s">
        <v>1604</v>
      </c>
      <c r="G274" t="s">
        <v>1591</v>
      </c>
      <c r="H274" t="s">
        <v>1524</v>
      </c>
      <c r="I274" t="s">
        <v>1683</v>
      </c>
      <c r="J274" t="s">
        <v>1687</v>
      </c>
      <c r="K274" t="s">
        <v>1604</v>
      </c>
      <c r="L274" t="s">
        <v>1604</v>
      </c>
      <c r="M274" t="s">
        <v>1604</v>
      </c>
      <c r="N274" t="s">
        <v>1722</v>
      </c>
      <c r="O274" t="s">
        <v>1722</v>
      </c>
      <c r="P274" t="s">
        <v>1473</v>
      </c>
      <c r="T274" t="s">
        <v>1127</v>
      </c>
      <c r="U274" t="s">
        <v>1127</v>
      </c>
      <c r="V274" t="s">
        <v>1127</v>
      </c>
      <c r="W274" t="s">
        <v>1127</v>
      </c>
      <c r="X274" t="s">
        <v>1128</v>
      </c>
      <c r="AB274" t="s">
        <v>1454</v>
      </c>
    </row>
    <row r="275" spans="1:28" hidden="1">
      <c r="A275" t="s">
        <v>2144</v>
      </c>
      <c r="B275" t="s">
        <v>794</v>
      </c>
      <c r="D275" t="s">
        <v>1791</v>
      </c>
      <c r="E275" t="s">
        <v>1557</v>
      </c>
      <c r="F275" t="s">
        <v>1604</v>
      </c>
      <c r="G275" t="s">
        <v>1486</v>
      </c>
      <c r="H275" t="s">
        <v>1524</v>
      </c>
      <c r="I275" t="s">
        <v>1683</v>
      </c>
      <c r="J275" t="s">
        <v>1687</v>
      </c>
      <c r="K275" t="s">
        <v>1604</v>
      </c>
      <c r="L275" t="s">
        <v>1604</v>
      </c>
      <c r="M275" t="s">
        <v>1604</v>
      </c>
      <c r="N275" t="s">
        <v>1520</v>
      </c>
      <c r="O275" t="s">
        <v>1520</v>
      </c>
      <c r="P275" t="s">
        <v>1473</v>
      </c>
      <c r="T275" t="s">
        <v>1127</v>
      </c>
      <c r="U275" t="s">
        <v>1127</v>
      </c>
      <c r="V275" t="s">
        <v>1127</v>
      </c>
      <c r="W275" t="s">
        <v>1127</v>
      </c>
      <c r="X275" t="s">
        <v>1128</v>
      </c>
      <c r="AB275" t="s">
        <v>1454</v>
      </c>
    </row>
    <row r="276" spans="1:28" hidden="1">
      <c r="A276" t="s">
        <v>2144</v>
      </c>
      <c r="B276" t="s">
        <v>794</v>
      </c>
      <c r="D276" t="s">
        <v>1792</v>
      </c>
      <c r="E276" t="s">
        <v>1459</v>
      </c>
      <c r="F276" t="s">
        <v>1604</v>
      </c>
      <c r="G276" t="s">
        <v>1464</v>
      </c>
      <c r="H276" t="s">
        <v>1524</v>
      </c>
      <c r="I276" t="s">
        <v>1683</v>
      </c>
      <c r="J276" t="s">
        <v>1687</v>
      </c>
      <c r="K276" t="s">
        <v>1604</v>
      </c>
      <c r="L276" t="s">
        <v>1604</v>
      </c>
      <c r="M276" t="s">
        <v>1604</v>
      </c>
      <c r="N276" t="s">
        <v>1520</v>
      </c>
      <c r="O276" t="s">
        <v>1520</v>
      </c>
      <c r="P276" t="s">
        <v>1473</v>
      </c>
      <c r="T276" t="s">
        <v>1127</v>
      </c>
      <c r="U276" t="s">
        <v>1127</v>
      </c>
      <c r="V276" t="s">
        <v>1127</v>
      </c>
      <c r="W276" t="s">
        <v>1127</v>
      </c>
      <c r="X276" t="s">
        <v>1128</v>
      </c>
      <c r="AB276" t="s">
        <v>1454</v>
      </c>
    </row>
    <row r="277" spans="1:28" hidden="1">
      <c r="A277" t="s">
        <v>2144</v>
      </c>
      <c r="B277" t="s">
        <v>794</v>
      </c>
      <c r="D277" t="s">
        <v>1801</v>
      </c>
      <c r="E277" t="s">
        <v>1703</v>
      </c>
      <c r="F277" t="s">
        <v>1604</v>
      </c>
      <c r="G277" t="s">
        <v>1479</v>
      </c>
      <c r="H277" t="s">
        <v>1524</v>
      </c>
      <c r="I277" t="s">
        <v>1683</v>
      </c>
      <c r="J277" t="s">
        <v>1687</v>
      </c>
      <c r="K277" t="s">
        <v>1604</v>
      </c>
      <c r="L277" t="s">
        <v>1604</v>
      </c>
      <c r="M277" t="s">
        <v>1604</v>
      </c>
      <c r="N277" t="s">
        <v>1457</v>
      </c>
      <c r="O277" t="s">
        <v>1457</v>
      </c>
      <c r="P277" t="s">
        <v>1473</v>
      </c>
      <c r="T277" t="s">
        <v>1127</v>
      </c>
      <c r="U277" t="s">
        <v>1127</v>
      </c>
      <c r="V277" t="s">
        <v>1127</v>
      </c>
      <c r="W277" t="s">
        <v>1127</v>
      </c>
      <c r="X277" t="s">
        <v>1128</v>
      </c>
      <c r="AB277" t="s">
        <v>1454</v>
      </c>
    </row>
    <row r="278" spans="1:28" hidden="1">
      <c r="A278" t="s">
        <v>2144</v>
      </c>
      <c r="B278" t="s">
        <v>794</v>
      </c>
      <c r="D278" t="s">
        <v>1779</v>
      </c>
      <c r="E278" t="s">
        <v>1496</v>
      </c>
      <c r="F278" t="s">
        <v>1604</v>
      </c>
      <c r="G278" t="s">
        <v>1455</v>
      </c>
      <c r="H278" t="s">
        <v>1524</v>
      </c>
      <c r="I278" t="s">
        <v>1683</v>
      </c>
      <c r="J278" t="s">
        <v>1687</v>
      </c>
      <c r="K278" t="s">
        <v>1604</v>
      </c>
      <c r="L278" t="s">
        <v>1604</v>
      </c>
      <c r="M278" t="s">
        <v>1604</v>
      </c>
      <c r="N278" t="s">
        <v>1620</v>
      </c>
      <c r="O278" t="s">
        <v>1620</v>
      </c>
      <c r="P278" t="s">
        <v>1473</v>
      </c>
      <c r="T278" t="s">
        <v>1127</v>
      </c>
      <c r="U278" t="s">
        <v>1127</v>
      </c>
      <c r="V278" t="s">
        <v>1127</v>
      </c>
      <c r="W278" t="s">
        <v>1127</v>
      </c>
      <c r="X278" t="s">
        <v>1128</v>
      </c>
      <c r="AB278" t="s">
        <v>1454</v>
      </c>
    </row>
    <row r="279" spans="1:28" hidden="1">
      <c r="A279" t="s">
        <v>2144</v>
      </c>
      <c r="B279" t="s">
        <v>801</v>
      </c>
      <c r="D279" t="s">
        <v>1775</v>
      </c>
      <c r="E279" t="s">
        <v>1601</v>
      </c>
      <c r="F279" t="s">
        <v>1535</v>
      </c>
      <c r="G279" t="s">
        <v>1624</v>
      </c>
      <c r="H279" t="s">
        <v>1524</v>
      </c>
      <c r="I279" t="s">
        <v>1683</v>
      </c>
      <c r="J279" t="s">
        <v>1687</v>
      </c>
      <c r="K279" t="s">
        <v>1535</v>
      </c>
      <c r="L279" t="s">
        <v>1535</v>
      </c>
      <c r="M279" t="s">
        <v>1535</v>
      </c>
      <c r="N279" t="s">
        <v>1522</v>
      </c>
      <c r="O279" t="s">
        <v>1522</v>
      </c>
      <c r="P279" t="s">
        <v>1473</v>
      </c>
      <c r="T279" t="s">
        <v>1127</v>
      </c>
      <c r="U279" t="s">
        <v>1127</v>
      </c>
      <c r="V279" t="s">
        <v>1127</v>
      </c>
      <c r="W279" t="s">
        <v>1127</v>
      </c>
      <c r="X279" t="s">
        <v>1128</v>
      </c>
      <c r="AB279" t="s">
        <v>1454</v>
      </c>
    </row>
    <row r="280" spans="1:28" hidden="1">
      <c r="A280" t="s">
        <v>2144</v>
      </c>
      <c r="B280" t="s">
        <v>801</v>
      </c>
      <c r="D280" t="s">
        <v>1780</v>
      </c>
      <c r="E280" t="s">
        <v>1561</v>
      </c>
      <c r="F280" t="s">
        <v>1535</v>
      </c>
      <c r="G280" t="s">
        <v>1539</v>
      </c>
      <c r="H280" t="s">
        <v>1524</v>
      </c>
      <c r="I280" t="s">
        <v>1683</v>
      </c>
      <c r="J280" t="s">
        <v>1687</v>
      </c>
      <c r="K280" t="s">
        <v>1535</v>
      </c>
      <c r="L280" t="s">
        <v>1535</v>
      </c>
      <c r="M280" t="s">
        <v>1535</v>
      </c>
      <c r="N280" t="s">
        <v>1522</v>
      </c>
      <c r="O280" t="s">
        <v>1522</v>
      </c>
      <c r="P280" t="s">
        <v>1473</v>
      </c>
      <c r="T280" t="s">
        <v>1127</v>
      </c>
      <c r="U280" t="s">
        <v>1127</v>
      </c>
      <c r="V280" t="s">
        <v>1127</v>
      </c>
      <c r="W280" t="s">
        <v>1127</v>
      </c>
      <c r="X280" t="s">
        <v>1128</v>
      </c>
      <c r="AB280" t="s">
        <v>1454</v>
      </c>
    </row>
    <row r="281" spans="1:28" hidden="1">
      <c r="A281" t="s">
        <v>2144</v>
      </c>
      <c r="B281" t="s">
        <v>801</v>
      </c>
      <c r="D281" t="s">
        <v>1798</v>
      </c>
      <c r="E281" t="s">
        <v>1546</v>
      </c>
      <c r="F281" t="s">
        <v>1535</v>
      </c>
      <c r="G281" t="s">
        <v>1451</v>
      </c>
      <c r="H281" t="s">
        <v>1524</v>
      </c>
      <c r="I281" t="s">
        <v>1683</v>
      </c>
      <c r="J281" t="s">
        <v>1687</v>
      </c>
      <c r="K281" t="s">
        <v>1535</v>
      </c>
      <c r="L281" t="s">
        <v>1535</v>
      </c>
      <c r="M281" t="s">
        <v>1535</v>
      </c>
      <c r="N281" t="s">
        <v>1522</v>
      </c>
      <c r="O281" t="s">
        <v>1522</v>
      </c>
      <c r="P281" t="s">
        <v>1473</v>
      </c>
      <c r="T281" t="s">
        <v>1127</v>
      </c>
      <c r="U281" t="s">
        <v>1127</v>
      </c>
      <c r="V281" t="s">
        <v>1127</v>
      </c>
      <c r="W281" t="s">
        <v>1127</v>
      </c>
      <c r="X281" t="s">
        <v>1128</v>
      </c>
      <c r="AB281" t="s">
        <v>1454</v>
      </c>
    </row>
    <row r="282" spans="1:28" hidden="1">
      <c r="A282" t="s">
        <v>2144</v>
      </c>
      <c r="B282" t="s">
        <v>801</v>
      </c>
      <c r="D282" t="s">
        <v>1786</v>
      </c>
      <c r="E282" t="s">
        <v>1661</v>
      </c>
      <c r="F282" t="s">
        <v>1535</v>
      </c>
      <c r="G282" t="s">
        <v>1508</v>
      </c>
      <c r="H282" t="s">
        <v>1524</v>
      </c>
      <c r="I282" t="s">
        <v>1683</v>
      </c>
      <c r="J282" t="s">
        <v>1687</v>
      </c>
      <c r="K282" t="s">
        <v>1535</v>
      </c>
      <c r="L282" t="s">
        <v>1535</v>
      </c>
      <c r="M282" t="s">
        <v>1535</v>
      </c>
      <c r="N282" t="s">
        <v>1513</v>
      </c>
      <c r="O282" t="s">
        <v>1513</v>
      </c>
      <c r="P282" t="s">
        <v>1473</v>
      </c>
      <c r="T282" t="s">
        <v>1127</v>
      </c>
      <c r="U282" t="s">
        <v>1127</v>
      </c>
      <c r="V282" t="s">
        <v>1127</v>
      </c>
      <c r="W282" t="s">
        <v>1127</v>
      </c>
      <c r="X282" t="s">
        <v>1128</v>
      </c>
      <c r="AB282" t="s">
        <v>1454</v>
      </c>
    </row>
    <row r="283" spans="1:28" hidden="1">
      <c r="A283" t="s">
        <v>2144</v>
      </c>
      <c r="B283" t="s">
        <v>801</v>
      </c>
      <c r="D283" t="s">
        <v>1781</v>
      </c>
      <c r="E283" t="s">
        <v>1518</v>
      </c>
      <c r="F283" t="s">
        <v>1535</v>
      </c>
      <c r="G283" t="s">
        <v>1705</v>
      </c>
      <c r="H283" t="s">
        <v>1524</v>
      </c>
      <c r="I283" t="s">
        <v>1683</v>
      </c>
      <c r="J283" t="s">
        <v>1687</v>
      </c>
      <c r="K283" t="s">
        <v>1535</v>
      </c>
      <c r="L283" t="s">
        <v>1535</v>
      </c>
      <c r="M283" t="s">
        <v>1535</v>
      </c>
      <c r="N283" t="s">
        <v>1654</v>
      </c>
      <c r="O283" t="s">
        <v>1654</v>
      </c>
      <c r="P283" t="s">
        <v>1473</v>
      </c>
      <c r="T283" t="s">
        <v>1127</v>
      </c>
      <c r="U283" t="s">
        <v>1127</v>
      </c>
      <c r="V283" t="s">
        <v>1127</v>
      </c>
      <c r="W283" t="s">
        <v>1127</v>
      </c>
      <c r="X283" t="s">
        <v>1128</v>
      </c>
      <c r="AB283" t="s">
        <v>1454</v>
      </c>
    </row>
    <row r="284" spans="1:28" hidden="1">
      <c r="A284" t="s">
        <v>2144</v>
      </c>
      <c r="B284" t="s">
        <v>801</v>
      </c>
      <c r="D284" t="s">
        <v>1781</v>
      </c>
      <c r="E284" t="s">
        <v>1621</v>
      </c>
      <c r="F284" t="s">
        <v>1535</v>
      </c>
      <c r="G284" t="s">
        <v>1660</v>
      </c>
      <c r="H284" t="s">
        <v>1524</v>
      </c>
      <c r="I284" t="s">
        <v>1683</v>
      </c>
      <c r="J284" t="s">
        <v>1687</v>
      </c>
      <c r="K284" t="s">
        <v>1535</v>
      </c>
      <c r="L284" t="s">
        <v>1535</v>
      </c>
      <c r="M284" t="s">
        <v>1535</v>
      </c>
      <c r="N284" t="s">
        <v>1664</v>
      </c>
      <c r="O284" t="s">
        <v>1664</v>
      </c>
      <c r="P284" t="s">
        <v>1473</v>
      </c>
      <c r="T284" t="s">
        <v>1127</v>
      </c>
      <c r="U284" t="s">
        <v>1127</v>
      </c>
      <c r="V284" t="s">
        <v>1127</v>
      </c>
      <c r="W284" t="s">
        <v>1127</v>
      </c>
      <c r="X284" t="s">
        <v>1128</v>
      </c>
      <c r="AB284" t="s">
        <v>1454</v>
      </c>
    </row>
    <row r="285" spans="1:28" hidden="1">
      <c r="A285" t="s">
        <v>2144</v>
      </c>
      <c r="B285" t="s">
        <v>801</v>
      </c>
      <c r="D285" t="s">
        <v>1797</v>
      </c>
      <c r="E285" t="s">
        <v>1499</v>
      </c>
      <c r="F285" t="s">
        <v>1535</v>
      </c>
      <c r="G285" t="s">
        <v>1477</v>
      </c>
      <c r="H285" t="s">
        <v>1524</v>
      </c>
      <c r="I285" t="s">
        <v>1683</v>
      </c>
      <c r="J285" t="s">
        <v>1687</v>
      </c>
      <c r="K285" t="s">
        <v>1535</v>
      </c>
      <c r="L285" t="s">
        <v>1535</v>
      </c>
      <c r="M285" t="s">
        <v>1535</v>
      </c>
      <c r="N285" t="s">
        <v>1607</v>
      </c>
      <c r="O285" t="s">
        <v>1607</v>
      </c>
      <c r="P285" t="s">
        <v>1473</v>
      </c>
      <c r="T285" t="s">
        <v>1127</v>
      </c>
      <c r="U285" t="s">
        <v>1127</v>
      </c>
      <c r="V285" t="s">
        <v>1127</v>
      </c>
      <c r="W285" t="s">
        <v>1127</v>
      </c>
      <c r="X285" t="s">
        <v>1128</v>
      </c>
      <c r="AB285" t="s">
        <v>1454</v>
      </c>
    </row>
    <row r="286" spans="1:28" hidden="1">
      <c r="A286" t="s">
        <v>2144</v>
      </c>
      <c r="B286" t="s">
        <v>801</v>
      </c>
      <c r="D286" t="s">
        <v>1793</v>
      </c>
      <c r="E286" t="s">
        <v>1598</v>
      </c>
      <c r="F286" t="s">
        <v>1535</v>
      </c>
      <c r="G286" t="s">
        <v>1515</v>
      </c>
      <c r="H286" t="s">
        <v>1524</v>
      </c>
      <c r="I286" t="s">
        <v>1683</v>
      </c>
      <c r="J286" t="s">
        <v>1687</v>
      </c>
      <c r="K286" t="s">
        <v>1535</v>
      </c>
      <c r="L286" t="s">
        <v>1535</v>
      </c>
      <c r="M286" t="s">
        <v>1535</v>
      </c>
      <c r="N286" t="s">
        <v>1564</v>
      </c>
      <c r="O286" t="s">
        <v>1564</v>
      </c>
      <c r="P286" t="s">
        <v>1473</v>
      </c>
      <c r="T286" t="s">
        <v>1127</v>
      </c>
      <c r="U286" t="s">
        <v>1127</v>
      </c>
      <c r="V286" t="s">
        <v>1127</v>
      </c>
      <c r="W286" t="s">
        <v>1127</v>
      </c>
      <c r="X286" t="s">
        <v>1128</v>
      </c>
      <c r="AB286" t="s">
        <v>1454</v>
      </c>
    </row>
    <row r="287" spans="1:28" hidden="1">
      <c r="A287" t="s">
        <v>2144</v>
      </c>
      <c r="B287" t="s">
        <v>801</v>
      </c>
      <c r="D287" t="s">
        <v>1794</v>
      </c>
      <c r="E287" t="s">
        <v>1471</v>
      </c>
      <c r="F287" t="s">
        <v>1535</v>
      </c>
      <c r="G287" t="s">
        <v>1637</v>
      </c>
      <c r="H287" t="s">
        <v>1524</v>
      </c>
      <c r="I287" t="s">
        <v>1683</v>
      </c>
      <c r="J287" t="s">
        <v>1687</v>
      </c>
      <c r="K287" t="s">
        <v>1535</v>
      </c>
      <c r="L287" t="s">
        <v>1535</v>
      </c>
      <c r="M287" t="s">
        <v>1535</v>
      </c>
      <c r="N287" t="s">
        <v>1540</v>
      </c>
      <c r="O287" t="s">
        <v>1540</v>
      </c>
      <c r="P287" t="s">
        <v>1473</v>
      </c>
      <c r="T287" t="s">
        <v>1127</v>
      </c>
      <c r="U287" t="s">
        <v>1127</v>
      </c>
      <c r="V287" t="s">
        <v>1127</v>
      </c>
      <c r="W287" t="s">
        <v>1127</v>
      </c>
      <c r="X287" t="s">
        <v>1128</v>
      </c>
      <c r="AB287" t="s">
        <v>1454</v>
      </c>
    </row>
    <row r="288" spans="1:28" hidden="1">
      <c r="A288" t="s">
        <v>2144</v>
      </c>
      <c r="B288" t="s">
        <v>801</v>
      </c>
      <c r="D288" t="s">
        <v>1795</v>
      </c>
      <c r="E288" t="s">
        <v>1495</v>
      </c>
      <c r="F288" t="s">
        <v>1535</v>
      </c>
      <c r="G288" t="s">
        <v>1719</v>
      </c>
      <c r="H288" t="s">
        <v>1524</v>
      </c>
      <c r="I288" t="s">
        <v>1683</v>
      </c>
      <c r="J288" t="s">
        <v>1687</v>
      </c>
      <c r="K288" t="s">
        <v>1535</v>
      </c>
      <c r="L288" t="s">
        <v>1535</v>
      </c>
      <c r="M288" t="s">
        <v>1535</v>
      </c>
      <c r="N288" t="s">
        <v>1500</v>
      </c>
      <c r="O288" t="s">
        <v>1500</v>
      </c>
      <c r="P288" t="s">
        <v>1473</v>
      </c>
      <c r="T288" t="s">
        <v>1127</v>
      </c>
      <c r="U288" t="s">
        <v>1127</v>
      </c>
      <c r="V288" t="s">
        <v>1127</v>
      </c>
      <c r="W288" t="s">
        <v>1127</v>
      </c>
      <c r="X288" t="s">
        <v>1128</v>
      </c>
      <c r="AB288" t="s">
        <v>1454</v>
      </c>
    </row>
    <row r="289" spans="1:28" hidden="1">
      <c r="A289" t="s">
        <v>2144</v>
      </c>
      <c r="B289" t="s">
        <v>801</v>
      </c>
      <c r="D289" t="s">
        <v>1788</v>
      </c>
      <c r="E289" t="s">
        <v>1614</v>
      </c>
      <c r="F289" t="s">
        <v>1535</v>
      </c>
      <c r="G289" t="s">
        <v>1483</v>
      </c>
      <c r="H289" t="s">
        <v>1524</v>
      </c>
      <c r="I289" t="s">
        <v>1683</v>
      </c>
      <c r="J289" t="s">
        <v>1687</v>
      </c>
      <c r="K289" t="s">
        <v>1535</v>
      </c>
      <c r="L289" t="s">
        <v>1535</v>
      </c>
      <c r="M289" t="s">
        <v>1535</v>
      </c>
      <c r="N289" t="s">
        <v>1722</v>
      </c>
      <c r="O289" t="s">
        <v>1722</v>
      </c>
      <c r="P289" t="s">
        <v>1473</v>
      </c>
      <c r="T289" t="s">
        <v>1127</v>
      </c>
      <c r="U289" t="s">
        <v>1127</v>
      </c>
      <c r="V289" t="s">
        <v>1127</v>
      </c>
      <c r="W289" t="s">
        <v>1127</v>
      </c>
      <c r="X289" t="s">
        <v>1128</v>
      </c>
      <c r="AB289" t="s">
        <v>1454</v>
      </c>
    </row>
    <row r="290" spans="1:28" hidden="1">
      <c r="A290" t="s">
        <v>2144</v>
      </c>
      <c r="B290" t="s">
        <v>801</v>
      </c>
      <c r="D290" t="s">
        <v>1789</v>
      </c>
      <c r="E290" t="s">
        <v>1614</v>
      </c>
      <c r="F290" t="s">
        <v>1535</v>
      </c>
      <c r="G290" t="s">
        <v>1591</v>
      </c>
      <c r="H290" t="s">
        <v>1524</v>
      </c>
      <c r="I290" t="s">
        <v>1683</v>
      </c>
      <c r="J290" t="s">
        <v>1687</v>
      </c>
      <c r="K290" t="s">
        <v>1535</v>
      </c>
      <c r="L290" t="s">
        <v>1535</v>
      </c>
      <c r="M290" t="s">
        <v>1535</v>
      </c>
      <c r="N290" t="s">
        <v>1722</v>
      </c>
      <c r="O290" t="s">
        <v>1722</v>
      </c>
      <c r="P290" t="s">
        <v>1473</v>
      </c>
      <c r="T290" t="s">
        <v>1127</v>
      </c>
      <c r="U290" t="s">
        <v>1127</v>
      </c>
      <c r="V290" t="s">
        <v>1127</v>
      </c>
      <c r="W290" t="s">
        <v>1127</v>
      </c>
      <c r="X290" t="s">
        <v>1128</v>
      </c>
      <c r="AB290" t="s">
        <v>1454</v>
      </c>
    </row>
    <row r="291" spans="1:28" hidden="1">
      <c r="A291" t="s">
        <v>2144</v>
      </c>
      <c r="B291" t="s">
        <v>801</v>
      </c>
      <c r="D291" t="s">
        <v>1791</v>
      </c>
      <c r="E291" t="s">
        <v>1557</v>
      </c>
      <c r="F291" t="s">
        <v>1535</v>
      </c>
      <c r="G291" t="s">
        <v>1486</v>
      </c>
      <c r="H291" t="s">
        <v>1524</v>
      </c>
      <c r="I291" t="s">
        <v>1683</v>
      </c>
      <c r="J291" t="s">
        <v>1687</v>
      </c>
      <c r="K291" t="s">
        <v>1535</v>
      </c>
      <c r="L291" t="s">
        <v>1535</v>
      </c>
      <c r="M291" t="s">
        <v>1535</v>
      </c>
      <c r="N291" t="s">
        <v>1520</v>
      </c>
      <c r="O291" t="s">
        <v>1520</v>
      </c>
      <c r="P291" t="s">
        <v>1473</v>
      </c>
      <c r="T291" t="s">
        <v>1127</v>
      </c>
      <c r="U291" t="s">
        <v>1127</v>
      </c>
      <c r="V291" t="s">
        <v>1127</v>
      </c>
      <c r="W291" t="s">
        <v>1127</v>
      </c>
      <c r="X291" t="s">
        <v>1128</v>
      </c>
      <c r="AB291" t="s">
        <v>1454</v>
      </c>
    </row>
    <row r="292" spans="1:28" hidden="1">
      <c r="A292" t="s">
        <v>2144</v>
      </c>
      <c r="B292" t="s">
        <v>801</v>
      </c>
      <c r="D292" t="s">
        <v>1792</v>
      </c>
      <c r="E292" t="s">
        <v>1459</v>
      </c>
      <c r="F292" t="s">
        <v>1535</v>
      </c>
      <c r="G292" t="s">
        <v>1464</v>
      </c>
      <c r="H292" t="s">
        <v>1524</v>
      </c>
      <c r="I292" t="s">
        <v>1683</v>
      </c>
      <c r="J292" t="s">
        <v>1687</v>
      </c>
      <c r="K292" t="s">
        <v>1535</v>
      </c>
      <c r="L292" t="s">
        <v>1535</v>
      </c>
      <c r="M292" t="s">
        <v>1535</v>
      </c>
      <c r="N292" t="s">
        <v>1520</v>
      </c>
      <c r="O292" t="s">
        <v>1520</v>
      </c>
      <c r="P292" t="s">
        <v>1473</v>
      </c>
      <c r="T292" t="s">
        <v>1127</v>
      </c>
      <c r="U292" t="s">
        <v>1127</v>
      </c>
      <c r="V292" t="s">
        <v>1127</v>
      </c>
      <c r="W292" t="s">
        <v>1127</v>
      </c>
      <c r="X292" t="s">
        <v>1128</v>
      </c>
      <c r="AB292" t="s">
        <v>1454</v>
      </c>
    </row>
    <row r="293" spans="1:28" hidden="1">
      <c r="A293" t="s">
        <v>2144</v>
      </c>
      <c r="B293" t="s">
        <v>801</v>
      </c>
      <c r="D293" t="s">
        <v>1801</v>
      </c>
      <c r="E293" t="s">
        <v>1703</v>
      </c>
      <c r="F293" t="s">
        <v>1535</v>
      </c>
      <c r="G293" t="s">
        <v>1479</v>
      </c>
      <c r="H293" t="s">
        <v>1524</v>
      </c>
      <c r="I293" t="s">
        <v>1683</v>
      </c>
      <c r="J293" t="s">
        <v>1687</v>
      </c>
      <c r="K293" t="s">
        <v>1535</v>
      </c>
      <c r="L293" t="s">
        <v>1535</v>
      </c>
      <c r="M293" t="s">
        <v>1535</v>
      </c>
      <c r="N293" t="s">
        <v>1457</v>
      </c>
      <c r="O293" t="s">
        <v>1457</v>
      </c>
      <c r="P293" t="s">
        <v>1473</v>
      </c>
      <c r="T293" t="s">
        <v>1127</v>
      </c>
      <c r="U293" t="s">
        <v>1127</v>
      </c>
      <c r="V293" t="s">
        <v>1127</v>
      </c>
      <c r="W293" t="s">
        <v>1127</v>
      </c>
      <c r="X293" t="s">
        <v>1128</v>
      </c>
      <c r="AB293" t="s">
        <v>1454</v>
      </c>
    </row>
    <row r="294" spans="1:28" hidden="1">
      <c r="A294" t="s">
        <v>2144</v>
      </c>
      <c r="B294" t="s">
        <v>801</v>
      </c>
      <c r="D294" t="s">
        <v>1779</v>
      </c>
      <c r="E294" t="s">
        <v>1496</v>
      </c>
      <c r="F294" t="s">
        <v>1535</v>
      </c>
      <c r="G294" t="s">
        <v>1455</v>
      </c>
      <c r="H294" t="s">
        <v>1524</v>
      </c>
      <c r="I294" t="s">
        <v>1683</v>
      </c>
      <c r="J294" t="s">
        <v>1687</v>
      </c>
      <c r="K294" t="s">
        <v>1535</v>
      </c>
      <c r="L294" t="s">
        <v>1535</v>
      </c>
      <c r="M294" t="s">
        <v>1535</v>
      </c>
      <c r="N294" t="s">
        <v>1620</v>
      </c>
      <c r="O294" t="s">
        <v>1620</v>
      </c>
      <c r="P294" t="s">
        <v>1473</v>
      </c>
      <c r="T294" t="s">
        <v>1127</v>
      </c>
      <c r="U294" t="s">
        <v>1127</v>
      </c>
      <c r="V294" t="s">
        <v>1127</v>
      </c>
      <c r="W294" t="s">
        <v>1127</v>
      </c>
      <c r="X294" t="s">
        <v>1128</v>
      </c>
      <c r="AB294" t="s">
        <v>1454</v>
      </c>
    </row>
    <row r="295" spans="1:28" hidden="1">
      <c r="A295" t="s">
        <v>2144</v>
      </c>
      <c r="B295" t="s">
        <v>795</v>
      </c>
      <c r="D295" t="s">
        <v>1775</v>
      </c>
      <c r="E295" t="s">
        <v>1481</v>
      </c>
      <c r="F295" t="s">
        <v>1535</v>
      </c>
      <c r="G295" t="s">
        <v>1624</v>
      </c>
      <c r="H295" t="s">
        <v>1524</v>
      </c>
      <c r="I295" t="s">
        <v>1683</v>
      </c>
      <c r="J295" t="s">
        <v>1687</v>
      </c>
      <c r="K295" t="s">
        <v>1535</v>
      </c>
      <c r="L295" t="s">
        <v>1535</v>
      </c>
      <c r="M295" t="s">
        <v>1535</v>
      </c>
      <c r="N295" t="s">
        <v>1522</v>
      </c>
      <c r="O295" t="s">
        <v>1522</v>
      </c>
      <c r="P295" t="s">
        <v>1473</v>
      </c>
      <c r="T295" t="s">
        <v>1127</v>
      </c>
      <c r="U295" t="s">
        <v>1127</v>
      </c>
      <c r="V295" t="s">
        <v>1127</v>
      </c>
      <c r="W295" t="s">
        <v>1127</v>
      </c>
      <c r="X295" t="s">
        <v>1128</v>
      </c>
      <c r="AB295" t="s">
        <v>1454</v>
      </c>
    </row>
    <row r="296" spans="1:28" hidden="1">
      <c r="A296" t="s">
        <v>2144</v>
      </c>
      <c r="B296" t="s">
        <v>795</v>
      </c>
      <c r="D296" t="s">
        <v>1780</v>
      </c>
      <c r="E296" t="s">
        <v>1569</v>
      </c>
      <c r="F296" t="s">
        <v>1535</v>
      </c>
      <c r="G296" t="s">
        <v>1539</v>
      </c>
      <c r="H296" t="s">
        <v>1524</v>
      </c>
      <c r="I296" t="s">
        <v>1683</v>
      </c>
      <c r="J296" t="s">
        <v>1687</v>
      </c>
      <c r="K296" t="s">
        <v>1535</v>
      </c>
      <c r="L296" t="s">
        <v>1535</v>
      </c>
      <c r="M296" t="s">
        <v>1535</v>
      </c>
      <c r="N296" t="s">
        <v>1522</v>
      </c>
      <c r="O296" t="s">
        <v>1522</v>
      </c>
      <c r="P296" t="s">
        <v>1473</v>
      </c>
      <c r="T296" t="s">
        <v>1127</v>
      </c>
      <c r="U296" t="s">
        <v>1127</v>
      </c>
      <c r="V296" t="s">
        <v>1127</v>
      </c>
      <c r="W296" t="s">
        <v>1127</v>
      </c>
      <c r="X296" t="s">
        <v>1128</v>
      </c>
      <c r="AB296" t="s">
        <v>1454</v>
      </c>
    </row>
    <row r="297" spans="1:28" hidden="1">
      <c r="A297" t="s">
        <v>2144</v>
      </c>
      <c r="B297" t="s">
        <v>795</v>
      </c>
      <c r="D297" t="s">
        <v>1798</v>
      </c>
      <c r="E297" t="s">
        <v>1525</v>
      </c>
      <c r="F297" t="s">
        <v>1535</v>
      </c>
      <c r="G297" t="s">
        <v>1451</v>
      </c>
      <c r="H297" t="s">
        <v>1524</v>
      </c>
      <c r="I297" t="s">
        <v>1683</v>
      </c>
      <c r="J297" t="s">
        <v>1687</v>
      </c>
      <c r="K297" t="s">
        <v>1535</v>
      </c>
      <c r="L297" t="s">
        <v>1535</v>
      </c>
      <c r="M297" t="s">
        <v>1535</v>
      </c>
      <c r="N297" t="s">
        <v>1522</v>
      </c>
      <c r="O297" t="s">
        <v>1522</v>
      </c>
      <c r="P297" t="s">
        <v>1473</v>
      </c>
      <c r="T297" t="s">
        <v>1127</v>
      </c>
      <c r="U297" t="s">
        <v>1127</v>
      </c>
      <c r="V297" t="s">
        <v>1127</v>
      </c>
      <c r="W297" t="s">
        <v>1127</v>
      </c>
      <c r="X297" t="s">
        <v>1128</v>
      </c>
      <c r="AB297" t="s">
        <v>1454</v>
      </c>
    </row>
    <row r="298" spans="1:28" hidden="1">
      <c r="A298" t="s">
        <v>2144</v>
      </c>
      <c r="B298" t="s">
        <v>795</v>
      </c>
      <c r="D298" t="s">
        <v>1786</v>
      </c>
      <c r="E298" t="s">
        <v>1691</v>
      </c>
      <c r="F298" t="s">
        <v>1535</v>
      </c>
      <c r="G298" t="s">
        <v>1508</v>
      </c>
      <c r="H298" t="s">
        <v>1524</v>
      </c>
      <c r="I298" t="s">
        <v>1683</v>
      </c>
      <c r="J298" t="s">
        <v>1687</v>
      </c>
      <c r="K298" t="s">
        <v>1535</v>
      </c>
      <c r="L298" t="s">
        <v>1535</v>
      </c>
      <c r="M298" t="s">
        <v>1535</v>
      </c>
      <c r="N298" t="s">
        <v>1513</v>
      </c>
      <c r="O298" t="s">
        <v>1513</v>
      </c>
      <c r="P298" t="s">
        <v>1473</v>
      </c>
      <c r="T298" t="s">
        <v>1127</v>
      </c>
      <c r="U298" t="s">
        <v>1127</v>
      </c>
      <c r="V298" t="s">
        <v>1127</v>
      </c>
      <c r="W298" t="s">
        <v>1127</v>
      </c>
      <c r="X298" t="s">
        <v>1128</v>
      </c>
      <c r="AB298" t="s">
        <v>1454</v>
      </c>
    </row>
    <row r="299" spans="1:28" hidden="1">
      <c r="A299" t="s">
        <v>2144</v>
      </c>
      <c r="B299" t="s">
        <v>795</v>
      </c>
      <c r="D299" t="s">
        <v>1781</v>
      </c>
      <c r="E299" t="s">
        <v>1558</v>
      </c>
      <c r="F299" t="s">
        <v>1535</v>
      </c>
      <c r="G299" t="s">
        <v>1705</v>
      </c>
      <c r="H299" t="s">
        <v>1524</v>
      </c>
      <c r="I299" t="s">
        <v>1683</v>
      </c>
      <c r="J299" t="s">
        <v>1687</v>
      </c>
      <c r="K299" t="s">
        <v>1535</v>
      </c>
      <c r="L299" t="s">
        <v>1535</v>
      </c>
      <c r="M299" t="s">
        <v>1535</v>
      </c>
      <c r="N299" t="s">
        <v>1654</v>
      </c>
      <c r="O299" t="s">
        <v>1654</v>
      </c>
      <c r="P299" t="s">
        <v>1473</v>
      </c>
      <c r="T299" t="s">
        <v>1127</v>
      </c>
      <c r="U299" t="s">
        <v>1127</v>
      </c>
      <c r="V299" t="s">
        <v>1127</v>
      </c>
      <c r="W299" t="s">
        <v>1127</v>
      </c>
      <c r="X299" t="s">
        <v>1128</v>
      </c>
      <c r="AB299" t="s">
        <v>1454</v>
      </c>
    </row>
    <row r="300" spans="1:28" hidden="1">
      <c r="A300" t="s">
        <v>2144</v>
      </c>
      <c r="B300" t="s">
        <v>795</v>
      </c>
      <c r="D300" t="s">
        <v>1781</v>
      </c>
      <c r="E300" t="s">
        <v>1487</v>
      </c>
      <c r="F300" t="s">
        <v>1535</v>
      </c>
      <c r="G300" t="s">
        <v>1660</v>
      </c>
      <c r="H300" t="s">
        <v>1524</v>
      </c>
      <c r="I300" t="s">
        <v>1683</v>
      </c>
      <c r="J300" t="s">
        <v>1687</v>
      </c>
      <c r="K300" t="s">
        <v>1535</v>
      </c>
      <c r="L300" t="s">
        <v>1535</v>
      </c>
      <c r="M300" t="s">
        <v>1535</v>
      </c>
      <c r="N300" t="s">
        <v>1664</v>
      </c>
      <c r="O300" t="s">
        <v>1664</v>
      </c>
      <c r="P300" t="s">
        <v>1473</v>
      </c>
      <c r="T300" t="s">
        <v>1127</v>
      </c>
      <c r="U300" t="s">
        <v>1127</v>
      </c>
      <c r="V300" t="s">
        <v>1127</v>
      </c>
      <c r="W300" t="s">
        <v>1127</v>
      </c>
      <c r="X300" t="s">
        <v>1128</v>
      </c>
      <c r="AB300" t="s">
        <v>1454</v>
      </c>
    </row>
    <row r="301" spans="1:28" hidden="1">
      <c r="A301" t="s">
        <v>2144</v>
      </c>
      <c r="B301" t="s">
        <v>795</v>
      </c>
      <c r="D301" t="s">
        <v>1797</v>
      </c>
      <c r="E301" t="s">
        <v>1658</v>
      </c>
      <c r="F301" t="s">
        <v>1535</v>
      </c>
      <c r="G301" t="s">
        <v>1477</v>
      </c>
      <c r="H301" t="s">
        <v>1524</v>
      </c>
      <c r="I301" t="s">
        <v>1683</v>
      </c>
      <c r="J301" t="s">
        <v>1687</v>
      </c>
      <c r="K301" t="s">
        <v>1535</v>
      </c>
      <c r="L301" t="s">
        <v>1535</v>
      </c>
      <c r="M301" t="s">
        <v>1535</v>
      </c>
      <c r="N301" t="s">
        <v>1607</v>
      </c>
      <c r="O301" t="s">
        <v>1607</v>
      </c>
      <c r="P301" t="s">
        <v>1473</v>
      </c>
      <c r="T301" t="s">
        <v>1127</v>
      </c>
      <c r="U301" t="s">
        <v>1127</v>
      </c>
      <c r="V301" t="s">
        <v>1127</v>
      </c>
      <c r="W301" t="s">
        <v>1127</v>
      </c>
      <c r="X301" t="s">
        <v>1128</v>
      </c>
      <c r="AB301" t="s">
        <v>1454</v>
      </c>
    </row>
    <row r="302" spans="1:28" hidden="1">
      <c r="A302" t="s">
        <v>2144</v>
      </c>
      <c r="B302" t="s">
        <v>795</v>
      </c>
      <c r="D302" t="s">
        <v>1793</v>
      </c>
      <c r="E302" t="s">
        <v>1447</v>
      </c>
      <c r="F302" t="s">
        <v>1535</v>
      </c>
      <c r="G302" t="s">
        <v>1515</v>
      </c>
      <c r="H302" t="s">
        <v>1524</v>
      </c>
      <c r="I302" t="s">
        <v>1683</v>
      </c>
      <c r="J302" t="s">
        <v>1687</v>
      </c>
      <c r="K302" t="s">
        <v>1535</v>
      </c>
      <c r="L302" t="s">
        <v>1535</v>
      </c>
      <c r="M302" t="s">
        <v>1535</v>
      </c>
      <c r="N302" t="s">
        <v>1564</v>
      </c>
      <c r="O302" t="s">
        <v>1564</v>
      </c>
      <c r="P302" t="s">
        <v>1473</v>
      </c>
      <c r="T302" t="s">
        <v>1127</v>
      </c>
      <c r="U302" t="s">
        <v>1127</v>
      </c>
      <c r="V302" t="s">
        <v>1127</v>
      </c>
      <c r="W302" t="s">
        <v>1127</v>
      </c>
      <c r="X302" t="s">
        <v>1128</v>
      </c>
      <c r="AB302" t="s">
        <v>1454</v>
      </c>
    </row>
    <row r="303" spans="1:28" hidden="1">
      <c r="A303" t="s">
        <v>2144</v>
      </c>
      <c r="B303" t="s">
        <v>795</v>
      </c>
      <c r="D303" t="s">
        <v>1794</v>
      </c>
      <c r="E303" t="s">
        <v>1488</v>
      </c>
      <c r="F303" t="s">
        <v>1535</v>
      </c>
      <c r="G303" t="s">
        <v>1637</v>
      </c>
      <c r="H303" t="s">
        <v>1524</v>
      </c>
      <c r="I303" t="s">
        <v>1683</v>
      </c>
      <c r="J303" t="s">
        <v>1687</v>
      </c>
      <c r="K303" t="s">
        <v>1535</v>
      </c>
      <c r="L303" t="s">
        <v>1535</v>
      </c>
      <c r="M303" t="s">
        <v>1535</v>
      </c>
      <c r="N303" t="s">
        <v>1540</v>
      </c>
      <c r="O303" t="s">
        <v>1540</v>
      </c>
      <c r="P303" t="s">
        <v>1473</v>
      </c>
      <c r="T303" t="s">
        <v>1127</v>
      </c>
      <c r="U303" t="s">
        <v>1127</v>
      </c>
      <c r="V303" t="s">
        <v>1127</v>
      </c>
      <c r="W303" t="s">
        <v>1127</v>
      </c>
      <c r="X303" t="s">
        <v>1128</v>
      </c>
      <c r="AB303" t="s">
        <v>1454</v>
      </c>
    </row>
    <row r="304" spans="1:28" hidden="1">
      <c r="A304" t="s">
        <v>2144</v>
      </c>
      <c r="B304" t="s">
        <v>795</v>
      </c>
      <c r="D304" t="s">
        <v>1795</v>
      </c>
      <c r="E304" t="s">
        <v>1594</v>
      </c>
      <c r="F304" t="s">
        <v>1535</v>
      </c>
      <c r="G304" t="s">
        <v>1719</v>
      </c>
      <c r="H304" t="s">
        <v>1524</v>
      </c>
      <c r="I304" t="s">
        <v>1683</v>
      </c>
      <c r="J304" t="s">
        <v>1687</v>
      </c>
      <c r="K304" t="s">
        <v>1535</v>
      </c>
      <c r="L304" t="s">
        <v>1535</v>
      </c>
      <c r="M304" t="s">
        <v>1535</v>
      </c>
      <c r="N304" t="s">
        <v>1500</v>
      </c>
      <c r="O304" t="s">
        <v>1500</v>
      </c>
      <c r="P304" t="s">
        <v>1473</v>
      </c>
      <c r="T304" t="s">
        <v>1127</v>
      </c>
      <c r="U304" t="s">
        <v>1127</v>
      </c>
      <c r="V304" t="s">
        <v>1127</v>
      </c>
      <c r="W304" t="s">
        <v>1127</v>
      </c>
      <c r="X304" t="s">
        <v>1128</v>
      </c>
      <c r="AB304" t="s">
        <v>1454</v>
      </c>
    </row>
    <row r="305" spans="1:28" hidden="1">
      <c r="A305" t="s">
        <v>2144</v>
      </c>
      <c r="B305" t="s">
        <v>795</v>
      </c>
      <c r="D305" t="s">
        <v>1788</v>
      </c>
      <c r="E305" t="s">
        <v>1594</v>
      </c>
      <c r="F305" t="s">
        <v>1535</v>
      </c>
      <c r="G305" t="s">
        <v>1483</v>
      </c>
      <c r="H305" t="s">
        <v>1524</v>
      </c>
      <c r="I305" t="s">
        <v>1683</v>
      </c>
      <c r="J305" t="s">
        <v>1687</v>
      </c>
      <c r="K305" t="s">
        <v>1535</v>
      </c>
      <c r="L305" t="s">
        <v>1535</v>
      </c>
      <c r="M305" t="s">
        <v>1535</v>
      </c>
      <c r="N305" t="s">
        <v>1722</v>
      </c>
      <c r="O305" t="s">
        <v>1722</v>
      </c>
      <c r="P305" t="s">
        <v>1473</v>
      </c>
      <c r="T305" t="s">
        <v>1127</v>
      </c>
      <c r="U305" t="s">
        <v>1127</v>
      </c>
      <c r="V305" t="s">
        <v>1127</v>
      </c>
      <c r="W305" t="s">
        <v>1127</v>
      </c>
      <c r="X305" t="s">
        <v>1128</v>
      </c>
      <c r="AB305" t="s">
        <v>1454</v>
      </c>
    </row>
    <row r="306" spans="1:28" hidden="1">
      <c r="A306" t="s">
        <v>2144</v>
      </c>
      <c r="B306" t="s">
        <v>795</v>
      </c>
      <c r="D306" t="s">
        <v>1789</v>
      </c>
      <c r="E306" t="s">
        <v>1716</v>
      </c>
      <c r="F306" t="s">
        <v>1535</v>
      </c>
      <c r="G306" t="s">
        <v>1591</v>
      </c>
      <c r="H306" t="s">
        <v>1524</v>
      </c>
      <c r="I306" t="s">
        <v>1683</v>
      </c>
      <c r="J306" t="s">
        <v>1687</v>
      </c>
      <c r="K306" t="s">
        <v>1535</v>
      </c>
      <c r="L306" t="s">
        <v>1535</v>
      </c>
      <c r="M306" t="s">
        <v>1535</v>
      </c>
      <c r="N306" t="s">
        <v>1722</v>
      </c>
      <c r="O306" t="s">
        <v>1722</v>
      </c>
      <c r="P306" t="s">
        <v>1473</v>
      </c>
      <c r="T306" t="s">
        <v>1127</v>
      </c>
      <c r="U306" t="s">
        <v>1127</v>
      </c>
      <c r="V306" t="s">
        <v>1127</v>
      </c>
      <c r="W306" t="s">
        <v>1127</v>
      </c>
      <c r="X306" t="s">
        <v>1128</v>
      </c>
      <c r="AB306" t="s">
        <v>1454</v>
      </c>
    </row>
    <row r="307" spans="1:28" hidden="1">
      <c r="A307" t="s">
        <v>2144</v>
      </c>
      <c r="B307" t="s">
        <v>795</v>
      </c>
      <c r="D307" t="s">
        <v>1791</v>
      </c>
      <c r="E307" t="s">
        <v>1642</v>
      </c>
      <c r="F307" t="s">
        <v>1535</v>
      </c>
      <c r="G307" t="s">
        <v>1486</v>
      </c>
      <c r="H307" t="s">
        <v>1524</v>
      </c>
      <c r="I307" t="s">
        <v>1683</v>
      </c>
      <c r="J307" t="s">
        <v>1687</v>
      </c>
      <c r="K307" t="s">
        <v>1535</v>
      </c>
      <c r="L307" t="s">
        <v>1535</v>
      </c>
      <c r="M307" t="s">
        <v>1535</v>
      </c>
      <c r="N307" t="s">
        <v>1520</v>
      </c>
      <c r="O307" t="s">
        <v>1520</v>
      </c>
      <c r="P307" t="s">
        <v>1473</v>
      </c>
      <c r="T307" t="s">
        <v>1127</v>
      </c>
      <c r="U307" t="s">
        <v>1127</v>
      </c>
      <c r="V307" t="s">
        <v>1127</v>
      </c>
      <c r="W307" t="s">
        <v>1127</v>
      </c>
      <c r="X307" t="s">
        <v>1128</v>
      </c>
      <c r="AB307" t="s">
        <v>1454</v>
      </c>
    </row>
    <row r="308" spans="1:28" hidden="1">
      <c r="A308" t="s">
        <v>2144</v>
      </c>
      <c r="B308" t="s">
        <v>795</v>
      </c>
      <c r="D308" t="s">
        <v>1792</v>
      </c>
      <c r="E308" t="s">
        <v>1523</v>
      </c>
      <c r="F308" t="s">
        <v>1535</v>
      </c>
      <c r="G308" t="s">
        <v>1464</v>
      </c>
      <c r="H308" t="s">
        <v>1524</v>
      </c>
      <c r="I308" t="s">
        <v>1683</v>
      </c>
      <c r="J308" t="s">
        <v>1687</v>
      </c>
      <c r="K308" t="s">
        <v>1535</v>
      </c>
      <c r="L308" t="s">
        <v>1535</v>
      </c>
      <c r="M308" t="s">
        <v>1535</v>
      </c>
      <c r="N308" t="s">
        <v>1520</v>
      </c>
      <c r="O308" t="s">
        <v>1520</v>
      </c>
      <c r="P308" t="s">
        <v>1473</v>
      </c>
      <c r="T308" t="s">
        <v>1127</v>
      </c>
      <c r="U308" t="s">
        <v>1127</v>
      </c>
      <c r="V308" t="s">
        <v>1127</v>
      </c>
      <c r="W308" t="s">
        <v>1127</v>
      </c>
      <c r="X308" t="s">
        <v>1128</v>
      </c>
      <c r="AB308" t="s">
        <v>1454</v>
      </c>
    </row>
    <row r="309" spans="1:28" hidden="1">
      <c r="A309" t="s">
        <v>2144</v>
      </c>
      <c r="B309" t="s">
        <v>795</v>
      </c>
      <c r="D309" t="s">
        <v>1801</v>
      </c>
      <c r="E309" t="s">
        <v>1592</v>
      </c>
      <c r="F309" t="s">
        <v>1535</v>
      </c>
      <c r="G309" t="s">
        <v>1479</v>
      </c>
      <c r="H309" t="s">
        <v>1524</v>
      </c>
      <c r="I309" t="s">
        <v>1683</v>
      </c>
      <c r="J309" t="s">
        <v>1687</v>
      </c>
      <c r="K309" t="s">
        <v>1535</v>
      </c>
      <c r="L309" t="s">
        <v>1535</v>
      </c>
      <c r="M309" t="s">
        <v>1535</v>
      </c>
      <c r="N309" t="s">
        <v>1457</v>
      </c>
      <c r="O309" t="s">
        <v>1457</v>
      </c>
      <c r="P309" t="s">
        <v>1473</v>
      </c>
      <c r="T309" t="s">
        <v>1127</v>
      </c>
      <c r="U309" t="s">
        <v>1127</v>
      </c>
      <c r="V309" t="s">
        <v>1127</v>
      </c>
      <c r="W309" t="s">
        <v>1127</v>
      </c>
      <c r="X309" t="s">
        <v>1128</v>
      </c>
      <c r="AB309" t="s">
        <v>1454</v>
      </c>
    </row>
    <row r="310" spans="1:28" hidden="1">
      <c r="A310" t="s">
        <v>2144</v>
      </c>
      <c r="B310" t="s">
        <v>795</v>
      </c>
      <c r="D310" t="s">
        <v>1779</v>
      </c>
      <c r="E310" t="s">
        <v>1644</v>
      </c>
      <c r="F310" t="s">
        <v>1535</v>
      </c>
      <c r="G310" t="s">
        <v>1455</v>
      </c>
      <c r="H310" t="s">
        <v>1524</v>
      </c>
      <c r="I310" t="s">
        <v>1683</v>
      </c>
      <c r="J310" t="s">
        <v>1687</v>
      </c>
      <c r="K310" t="s">
        <v>1535</v>
      </c>
      <c r="L310" t="s">
        <v>1535</v>
      </c>
      <c r="M310" t="s">
        <v>1535</v>
      </c>
      <c r="N310" t="s">
        <v>1620</v>
      </c>
      <c r="O310" t="s">
        <v>1620</v>
      </c>
      <c r="P310" t="s">
        <v>1473</v>
      </c>
      <c r="T310" t="s">
        <v>1127</v>
      </c>
      <c r="U310" t="s">
        <v>1127</v>
      </c>
      <c r="V310" t="s">
        <v>1127</v>
      </c>
      <c r="W310" t="s">
        <v>1127</v>
      </c>
      <c r="X310" t="s">
        <v>1128</v>
      </c>
      <c r="AB310" t="s">
        <v>1454</v>
      </c>
    </row>
    <row r="311" spans="1:28" hidden="1">
      <c r="A311" t="s">
        <v>2144</v>
      </c>
      <c r="B311" t="s">
        <v>769</v>
      </c>
      <c r="D311" t="s">
        <v>1775</v>
      </c>
      <c r="E311" t="s">
        <v>1710</v>
      </c>
      <c r="F311" t="s">
        <v>1480</v>
      </c>
      <c r="G311" t="s">
        <v>1707</v>
      </c>
      <c r="H311" t="s">
        <v>1524</v>
      </c>
      <c r="I311" t="s">
        <v>1683</v>
      </c>
      <c r="J311" t="s">
        <v>1687</v>
      </c>
      <c r="K311" t="s">
        <v>1480</v>
      </c>
      <c r="L311" t="s">
        <v>1480</v>
      </c>
      <c r="M311" t="s">
        <v>1480</v>
      </c>
      <c r="N311" t="s">
        <v>1522</v>
      </c>
      <c r="O311" t="s">
        <v>1522</v>
      </c>
      <c r="P311" t="s">
        <v>1473</v>
      </c>
      <c r="T311" t="s">
        <v>1127</v>
      </c>
      <c r="U311" t="s">
        <v>1127</v>
      </c>
      <c r="V311" t="s">
        <v>1127</v>
      </c>
      <c r="W311" t="s">
        <v>1127</v>
      </c>
      <c r="X311" t="s">
        <v>1128</v>
      </c>
      <c r="AB311" t="s">
        <v>1454</v>
      </c>
    </row>
    <row r="312" spans="1:28" hidden="1">
      <c r="A312" t="s">
        <v>2144</v>
      </c>
      <c r="B312" t="s">
        <v>769</v>
      </c>
      <c r="D312" t="s">
        <v>1780</v>
      </c>
      <c r="E312" t="s">
        <v>1634</v>
      </c>
      <c r="F312" t="s">
        <v>1480</v>
      </c>
      <c r="G312" t="s">
        <v>1633</v>
      </c>
      <c r="H312" t="s">
        <v>1524</v>
      </c>
      <c r="I312" t="s">
        <v>1683</v>
      </c>
      <c r="J312" t="s">
        <v>1687</v>
      </c>
      <c r="K312" t="s">
        <v>1480</v>
      </c>
      <c r="L312" t="s">
        <v>1480</v>
      </c>
      <c r="M312" t="s">
        <v>1480</v>
      </c>
      <c r="N312" t="s">
        <v>1522</v>
      </c>
      <c r="O312" t="s">
        <v>1522</v>
      </c>
      <c r="P312" t="s">
        <v>1473</v>
      </c>
      <c r="T312" t="s">
        <v>1127</v>
      </c>
      <c r="U312" t="s">
        <v>1127</v>
      </c>
      <c r="V312" t="s">
        <v>1127</v>
      </c>
      <c r="W312" t="s">
        <v>1127</v>
      </c>
      <c r="X312" t="s">
        <v>1128</v>
      </c>
      <c r="AB312" t="s">
        <v>1454</v>
      </c>
    </row>
    <row r="313" spans="1:28" hidden="1">
      <c r="A313" t="s">
        <v>2144</v>
      </c>
      <c r="B313" t="s">
        <v>769</v>
      </c>
      <c r="D313" t="s">
        <v>1798</v>
      </c>
      <c r="E313" t="s">
        <v>1696</v>
      </c>
      <c r="F313" t="s">
        <v>1480</v>
      </c>
      <c r="G313" t="s">
        <v>1571</v>
      </c>
      <c r="H313" t="s">
        <v>1524</v>
      </c>
      <c r="I313" t="s">
        <v>1683</v>
      </c>
      <c r="J313" t="s">
        <v>1687</v>
      </c>
      <c r="K313" t="s">
        <v>1480</v>
      </c>
      <c r="L313" t="s">
        <v>1480</v>
      </c>
      <c r="M313" t="s">
        <v>1480</v>
      </c>
      <c r="N313" t="s">
        <v>1522</v>
      </c>
      <c r="O313" t="s">
        <v>1522</v>
      </c>
      <c r="P313" t="s">
        <v>1473</v>
      </c>
      <c r="T313" t="s">
        <v>1127</v>
      </c>
      <c r="U313" t="s">
        <v>1127</v>
      </c>
      <c r="V313" t="s">
        <v>1127</v>
      </c>
      <c r="W313" t="s">
        <v>1127</v>
      </c>
      <c r="X313" t="s">
        <v>1128</v>
      </c>
      <c r="AB313" t="s">
        <v>1454</v>
      </c>
    </row>
    <row r="314" spans="1:28" hidden="1">
      <c r="A314" t="s">
        <v>2144</v>
      </c>
      <c r="B314" t="s">
        <v>769</v>
      </c>
      <c r="D314" t="s">
        <v>1786</v>
      </c>
      <c r="E314" t="s">
        <v>1507</v>
      </c>
      <c r="F314" t="s">
        <v>1480</v>
      </c>
      <c r="G314" t="s">
        <v>1692</v>
      </c>
      <c r="H314" t="s">
        <v>1524</v>
      </c>
      <c r="I314" t="s">
        <v>1683</v>
      </c>
      <c r="J314" t="s">
        <v>1687</v>
      </c>
      <c r="K314" t="s">
        <v>1480</v>
      </c>
      <c r="L314" t="s">
        <v>1480</v>
      </c>
      <c r="M314" t="s">
        <v>1480</v>
      </c>
      <c r="N314" t="s">
        <v>1513</v>
      </c>
      <c r="O314" t="s">
        <v>1513</v>
      </c>
      <c r="P314" t="s">
        <v>1473</v>
      </c>
      <c r="T314" t="s">
        <v>1127</v>
      </c>
      <c r="U314" t="s">
        <v>1127</v>
      </c>
      <c r="V314" t="s">
        <v>1127</v>
      </c>
      <c r="W314" t="s">
        <v>1127</v>
      </c>
      <c r="X314" t="s">
        <v>1128</v>
      </c>
      <c r="AB314" t="s">
        <v>1454</v>
      </c>
    </row>
    <row r="315" spans="1:28" hidden="1">
      <c r="A315" t="s">
        <v>2144</v>
      </c>
      <c r="B315" t="s">
        <v>769</v>
      </c>
      <c r="D315" t="s">
        <v>1781</v>
      </c>
      <c r="E315" t="s">
        <v>1713</v>
      </c>
      <c r="F315" t="s">
        <v>1480</v>
      </c>
      <c r="G315" t="s">
        <v>1641</v>
      </c>
      <c r="H315" t="s">
        <v>1524</v>
      </c>
      <c r="I315" t="s">
        <v>1683</v>
      </c>
      <c r="J315" t="s">
        <v>1687</v>
      </c>
      <c r="K315" t="s">
        <v>1480</v>
      </c>
      <c r="L315" t="s">
        <v>1480</v>
      </c>
      <c r="M315" t="s">
        <v>1480</v>
      </c>
      <c r="N315" t="s">
        <v>1664</v>
      </c>
      <c r="O315" t="s">
        <v>1664</v>
      </c>
      <c r="P315" t="s">
        <v>1473</v>
      </c>
      <c r="T315" t="s">
        <v>1127</v>
      </c>
      <c r="U315" t="s">
        <v>1127</v>
      </c>
      <c r="V315" t="s">
        <v>1127</v>
      </c>
      <c r="W315" t="s">
        <v>1127</v>
      </c>
      <c r="X315" t="s">
        <v>1128</v>
      </c>
      <c r="AB315" t="s">
        <v>1454</v>
      </c>
    </row>
    <row r="316" spans="1:28" hidden="1">
      <c r="A316" t="s">
        <v>2144</v>
      </c>
      <c r="B316" t="s">
        <v>769</v>
      </c>
      <c r="D316" t="s">
        <v>1781</v>
      </c>
      <c r="E316" t="s">
        <v>1694</v>
      </c>
      <c r="F316" t="s">
        <v>1480</v>
      </c>
      <c r="G316" t="s">
        <v>1475</v>
      </c>
      <c r="H316" t="s">
        <v>1524</v>
      </c>
      <c r="I316" t="s">
        <v>1683</v>
      </c>
      <c r="J316" t="s">
        <v>1687</v>
      </c>
      <c r="K316" t="s">
        <v>1480</v>
      </c>
      <c r="L316" t="s">
        <v>1480</v>
      </c>
      <c r="M316" t="s">
        <v>1480</v>
      </c>
      <c r="N316" t="s">
        <v>1654</v>
      </c>
      <c r="O316" t="s">
        <v>1654</v>
      </c>
      <c r="P316" t="s">
        <v>1473</v>
      </c>
      <c r="T316" t="s">
        <v>1127</v>
      </c>
      <c r="U316" t="s">
        <v>1127</v>
      </c>
      <c r="V316" t="s">
        <v>1127</v>
      </c>
      <c r="W316" t="s">
        <v>1127</v>
      </c>
      <c r="X316" t="s">
        <v>1128</v>
      </c>
      <c r="AB316" t="s">
        <v>1454</v>
      </c>
    </row>
    <row r="317" spans="1:28" hidden="1">
      <c r="A317" t="s">
        <v>2144</v>
      </c>
      <c r="B317" t="s">
        <v>769</v>
      </c>
      <c r="D317" t="s">
        <v>1797</v>
      </c>
      <c r="E317" t="s">
        <v>1556</v>
      </c>
      <c r="F317" t="s">
        <v>1480</v>
      </c>
      <c r="G317" t="s">
        <v>1684</v>
      </c>
      <c r="H317" t="s">
        <v>1524</v>
      </c>
      <c r="I317" t="s">
        <v>1683</v>
      </c>
      <c r="J317" t="s">
        <v>1687</v>
      </c>
      <c r="K317" t="s">
        <v>1480</v>
      </c>
      <c r="L317" t="s">
        <v>1480</v>
      </c>
      <c r="M317" t="s">
        <v>1480</v>
      </c>
      <c r="N317" t="s">
        <v>1607</v>
      </c>
      <c r="O317" t="s">
        <v>1607</v>
      </c>
      <c r="P317" t="s">
        <v>1473</v>
      </c>
      <c r="T317" t="s">
        <v>1127</v>
      </c>
      <c r="U317" t="s">
        <v>1127</v>
      </c>
      <c r="V317" t="s">
        <v>1127</v>
      </c>
      <c r="W317" t="s">
        <v>1127</v>
      </c>
      <c r="X317" t="s">
        <v>1128</v>
      </c>
      <c r="AB317" t="s">
        <v>1454</v>
      </c>
    </row>
    <row r="318" spans="1:28" hidden="1">
      <c r="A318" t="s">
        <v>2144</v>
      </c>
      <c r="B318" t="s">
        <v>769</v>
      </c>
      <c r="D318" t="s">
        <v>1793</v>
      </c>
      <c r="E318" t="s">
        <v>1665</v>
      </c>
      <c r="F318" t="s">
        <v>1480</v>
      </c>
      <c r="G318" t="s">
        <v>1532</v>
      </c>
      <c r="H318" t="s">
        <v>1524</v>
      </c>
      <c r="I318" t="s">
        <v>1683</v>
      </c>
      <c r="J318" t="s">
        <v>1687</v>
      </c>
      <c r="K318" t="s">
        <v>1480</v>
      </c>
      <c r="L318" t="s">
        <v>1480</v>
      </c>
      <c r="M318" t="s">
        <v>1480</v>
      </c>
      <c r="N318" t="s">
        <v>1564</v>
      </c>
      <c r="O318" t="s">
        <v>1564</v>
      </c>
      <c r="P318" t="s">
        <v>1473</v>
      </c>
      <c r="T318" t="s">
        <v>1127</v>
      </c>
      <c r="U318" t="s">
        <v>1127</v>
      </c>
      <c r="V318" t="s">
        <v>1127</v>
      </c>
      <c r="W318" t="s">
        <v>1127</v>
      </c>
      <c r="X318" t="s">
        <v>1128</v>
      </c>
      <c r="AB318" t="s">
        <v>1454</v>
      </c>
    </row>
    <row r="319" spans="1:28" hidden="1">
      <c r="A319" t="s">
        <v>2144</v>
      </c>
      <c r="B319" t="s">
        <v>769</v>
      </c>
      <c r="D319" t="s">
        <v>1794</v>
      </c>
      <c r="E319" t="s">
        <v>1521</v>
      </c>
      <c r="F319" t="s">
        <v>1480</v>
      </c>
      <c r="G319" t="s">
        <v>1527</v>
      </c>
      <c r="H319" t="s">
        <v>1524</v>
      </c>
      <c r="I319" t="s">
        <v>1683</v>
      </c>
      <c r="J319" t="s">
        <v>1687</v>
      </c>
      <c r="K319" t="s">
        <v>1480</v>
      </c>
      <c r="L319" t="s">
        <v>1480</v>
      </c>
      <c r="M319" t="s">
        <v>1480</v>
      </c>
      <c r="N319" t="s">
        <v>1540</v>
      </c>
      <c r="O319" t="s">
        <v>1540</v>
      </c>
      <c r="P319" t="s">
        <v>1473</v>
      </c>
      <c r="T319" t="s">
        <v>1127</v>
      </c>
      <c r="U319" t="s">
        <v>1127</v>
      </c>
      <c r="V319" t="s">
        <v>1127</v>
      </c>
      <c r="W319" t="s">
        <v>1127</v>
      </c>
      <c r="X319" t="s">
        <v>1128</v>
      </c>
      <c r="AB319" t="s">
        <v>1454</v>
      </c>
    </row>
    <row r="320" spans="1:28" hidden="1">
      <c r="A320" t="s">
        <v>2144</v>
      </c>
      <c r="B320" t="s">
        <v>769</v>
      </c>
      <c r="D320" t="s">
        <v>1795</v>
      </c>
      <c r="E320" t="s">
        <v>1577</v>
      </c>
      <c r="F320" t="s">
        <v>1480</v>
      </c>
      <c r="G320" t="s">
        <v>1627</v>
      </c>
      <c r="H320" t="s">
        <v>1524</v>
      </c>
      <c r="I320" t="s">
        <v>1683</v>
      </c>
      <c r="J320" t="s">
        <v>1687</v>
      </c>
      <c r="K320" t="s">
        <v>1480</v>
      </c>
      <c r="L320" t="s">
        <v>1480</v>
      </c>
      <c r="M320" t="s">
        <v>1480</v>
      </c>
      <c r="N320" t="s">
        <v>1500</v>
      </c>
      <c r="O320" t="s">
        <v>1500</v>
      </c>
      <c r="P320" t="s">
        <v>1473</v>
      </c>
      <c r="T320" t="s">
        <v>1127</v>
      </c>
      <c r="U320" t="s">
        <v>1127</v>
      </c>
      <c r="V320" t="s">
        <v>1127</v>
      </c>
      <c r="W320" t="s">
        <v>1127</v>
      </c>
      <c r="X320" t="s">
        <v>1128</v>
      </c>
      <c r="AB320" t="s">
        <v>1454</v>
      </c>
    </row>
    <row r="321" spans="1:28" hidden="1">
      <c r="A321" t="s">
        <v>2144</v>
      </c>
      <c r="B321" t="s">
        <v>769</v>
      </c>
      <c r="D321" t="s">
        <v>1788</v>
      </c>
      <c r="E321" t="s">
        <v>1632</v>
      </c>
      <c r="F321" t="s">
        <v>1480</v>
      </c>
      <c r="G321" t="s">
        <v>1650</v>
      </c>
      <c r="H321" t="s">
        <v>1524</v>
      </c>
      <c r="I321" t="s">
        <v>1683</v>
      </c>
      <c r="J321" t="s">
        <v>1687</v>
      </c>
      <c r="K321" t="s">
        <v>1480</v>
      </c>
      <c r="L321" t="s">
        <v>1480</v>
      </c>
      <c r="M321" t="s">
        <v>1480</v>
      </c>
      <c r="N321" t="s">
        <v>1722</v>
      </c>
      <c r="O321" t="s">
        <v>1722</v>
      </c>
      <c r="P321" t="s">
        <v>1473</v>
      </c>
      <c r="T321" t="s">
        <v>1127</v>
      </c>
      <c r="U321" t="s">
        <v>1127</v>
      </c>
      <c r="V321" t="s">
        <v>1127</v>
      </c>
      <c r="W321" t="s">
        <v>1127</v>
      </c>
      <c r="X321" t="s">
        <v>1128</v>
      </c>
      <c r="AB321" t="s">
        <v>1454</v>
      </c>
    </row>
    <row r="322" spans="1:28" hidden="1">
      <c r="A322" t="s">
        <v>2144</v>
      </c>
      <c r="B322" t="s">
        <v>769</v>
      </c>
      <c r="D322" t="s">
        <v>1789</v>
      </c>
      <c r="E322" t="s">
        <v>1614</v>
      </c>
      <c r="F322" t="s">
        <v>1480</v>
      </c>
      <c r="G322" t="s">
        <v>1581</v>
      </c>
      <c r="H322" t="s">
        <v>1524</v>
      </c>
      <c r="I322" t="s">
        <v>1683</v>
      </c>
      <c r="J322" t="s">
        <v>1687</v>
      </c>
      <c r="K322" t="s">
        <v>1480</v>
      </c>
      <c r="L322" t="s">
        <v>1480</v>
      </c>
      <c r="M322" t="s">
        <v>1480</v>
      </c>
      <c r="N322" t="s">
        <v>1722</v>
      </c>
      <c r="O322" t="s">
        <v>1722</v>
      </c>
      <c r="P322" t="s">
        <v>1473</v>
      </c>
      <c r="T322" t="s">
        <v>1127</v>
      </c>
      <c r="U322" t="s">
        <v>1127</v>
      </c>
      <c r="V322" t="s">
        <v>1127</v>
      </c>
      <c r="W322" t="s">
        <v>1127</v>
      </c>
      <c r="X322" t="s">
        <v>1128</v>
      </c>
      <c r="AB322" t="s">
        <v>1454</v>
      </c>
    </row>
    <row r="323" spans="1:28" hidden="1">
      <c r="A323" t="s">
        <v>2144</v>
      </c>
      <c r="B323" t="s">
        <v>769</v>
      </c>
      <c r="D323" t="s">
        <v>1791</v>
      </c>
      <c r="E323" t="s">
        <v>1565</v>
      </c>
      <c r="F323" t="s">
        <v>1480</v>
      </c>
      <c r="G323" t="s">
        <v>1690</v>
      </c>
      <c r="H323" t="s">
        <v>1524</v>
      </c>
      <c r="I323" t="s">
        <v>1683</v>
      </c>
      <c r="J323" t="s">
        <v>1687</v>
      </c>
      <c r="K323" t="s">
        <v>1480</v>
      </c>
      <c r="L323" t="s">
        <v>1480</v>
      </c>
      <c r="M323" t="s">
        <v>1480</v>
      </c>
      <c r="N323" t="s">
        <v>1520</v>
      </c>
      <c r="O323" t="s">
        <v>1520</v>
      </c>
      <c r="P323" t="s">
        <v>1473</v>
      </c>
      <c r="T323" t="s">
        <v>1127</v>
      </c>
      <c r="U323" t="s">
        <v>1127</v>
      </c>
      <c r="V323" t="s">
        <v>1127</v>
      </c>
      <c r="W323" t="s">
        <v>1127</v>
      </c>
      <c r="X323" t="s">
        <v>1128</v>
      </c>
      <c r="AB323" t="s">
        <v>1454</v>
      </c>
    </row>
    <row r="324" spans="1:28" hidden="1">
      <c r="A324" t="s">
        <v>2144</v>
      </c>
      <c r="B324" t="s">
        <v>769</v>
      </c>
      <c r="D324" t="s">
        <v>1792</v>
      </c>
      <c r="E324" t="s">
        <v>1570</v>
      </c>
      <c r="F324" t="s">
        <v>1480</v>
      </c>
      <c r="G324" t="s">
        <v>1490</v>
      </c>
      <c r="H324" t="s">
        <v>1524</v>
      </c>
      <c r="I324" t="s">
        <v>1683</v>
      </c>
      <c r="J324" t="s">
        <v>1687</v>
      </c>
      <c r="K324" t="s">
        <v>1480</v>
      </c>
      <c r="L324" t="s">
        <v>1480</v>
      </c>
      <c r="M324" t="s">
        <v>1480</v>
      </c>
      <c r="N324" t="s">
        <v>1520</v>
      </c>
      <c r="O324" t="s">
        <v>1520</v>
      </c>
      <c r="P324" t="s">
        <v>1473</v>
      </c>
      <c r="T324" t="s">
        <v>1127</v>
      </c>
      <c r="U324" t="s">
        <v>1127</v>
      </c>
      <c r="V324" t="s">
        <v>1127</v>
      </c>
      <c r="W324" t="s">
        <v>1127</v>
      </c>
      <c r="X324" t="s">
        <v>1128</v>
      </c>
      <c r="AB324" t="s">
        <v>1454</v>
      </c>
    </row>
    <row r="325" spans="1:28" hidden="1">
      <c r="A325" t="s">
        <v>2144</v>
      </c>
      <c r="B325" t="s">
        <v>769</v>
      </c>
      <c r="D325" t="s">
        <v>1801</v>
      </c>
      <c r="E325" t="s">
        <v>1720</v>
      </c>
      <c r="F325" t="s">
        <v>1480</v>
      </c>
      <c r="G325" t="s">
        <v>1538</v>
      </c>
      <c r="H325" t="s">
        <v>1524</v>
      </c>
      <c r="I325" t="s">
        <v>1683</v>
      </c>
      <c r="J325" t="s">
        <v>1687</v>
      </c>
      <c r="K325" t="s">
        <v>1480</v>
      </c>
      <c r="L325" t="s">
        <v>1480</v>
      </c>
      <c r="M325" t="s">
        <v>1480</v>
      </c>
      <c r="N325" t="s">
        <v>1457</v>
      </c>
      <c r="O325" t="s">
        <v>1457</v>
      </c>
      <c r="P325" t="s">
        <v>1473</v>
      </c>
      <c r="T325" t="s">
        <v>1127</v>
      </c>
      <c r="U325" t="s">
        <v>1127</v>
      </c>
      <c r="V325" t="s">
        <v>1127</v>
      </c>
      <c r="W325" t="s">
        <v>1127</v>
      </c>
      <c r="X325" t="s">
        <v>1128</v>
      </c>
      <c r="AB325" t="s">
        <v>1454</v>
      </c>
    </row>
    <row r="326" spans="1:28" hidden="1">
      <c r="A326" t="s">
        <v>2144</v>
      </c>
      <c r="B326" t="s">
        <v>769</v>
      </c>
      <c r="D326" t="s">
        <v>1779</v>
      </c>
      <c r="E326" t="s">
        <v>1585</v>
      </c>
      <c r="F326" t="s">
        <v>1480</v>
      </c>
      <c r="G326" t="s">
        <v>1723</v>
      </c>
      <c r="H326" t="s">
        <v>1524</v>
      </c>
      <c r="I326" t="s">
        <v>1683</v>
      </c>
      <c r="J326" t="s">
        <v>1687</v>
      </c>
      <c r="K326" t="s">
        <v>1480</v>
      </c>
      <c r="L326" t="s">
        <v>1480</v>
      </c>
      <c r="M326" t="s">
        <v>1480</v>
      </c>
      <c r="N326" t="s">
        <v>1620</v>
      </c>
      <c r="O326" t="s">
        <v>1620</v>
      </c>
      <c r="P326" t="s">
        <v>1473</v>
      </c>
      <c r="T326" t="s">
        <v>1127</v>
      </c>
      <c r="U326" t="s">
        <v>1127</v>
      </c>
      <c r="V326" t="s">
        <v>1127</v>
      </c>
      <c r="W326" t="s">
        <v>1127</v>
      </c>
      <c r="X326" t="s">
        <v>1128</v>
      </c>
      <c r="AB326" t="s">
        <v>1454</v>
      </c>
    </row>
    <row r="327" spans="1:28" hidden="1">
      <c r="A327" t="s">
        <v>2144</v>
      </c>
      <c r="C327" t="s">
        <v>1724</v>
      </c>
      <c r="D327" t="s">
        <v>1775</v>
      </c>
      <c r="E327" t="s">
        <v>1559</v>
      </c>
      <c r="F327" t="s">
        <v>1559</v>
      </c>
      <c r="G327" t="s">
        <v>1559</v>
      </c>
      <c r="H327" t="s">
        <v>1617</v>
      </c>
      <c r="I327" t="s">
        <v>1617</v>
      </c>
      <c r="J327" t="s">
        <v>1617</v>
      </c>
    </row>
    <row r="328" spans="1:28" hidden="1">
      <c r="A328" t="s">
        <v>2144</v>
      </c>
      <c r="C328" t="s">
        <v>1724</v>
      </c>
      <c r="D328" t="s">
        <v>1780</v>
      </c>
      <c r="E328" t="s">
        <v>1559</v>
      </c>
      <c r="F328" t="s">
        <v>1559</v>
      </c>
      <c r="G328" t="s">
        <v>1559</v>
      </c>
      <c r="H328" t="s">
        <v>1453</v>
      </c>
      <c r="I328" t="s">
        <v>1453</v>
      </c>
      <c r="J328" t="s">
        <v>1453</v>
      </c>
    </row>
    <row r="329" spans="1:28" hidden="1">
      <c r="A329" t="s">
        <v>2144</v>
      </c>
      <c r="C329" t="s">
        <v>1724</v>
      </c>
      <c r="D329" t="s">
        <v>1798</v>
      </c>
      <c r="E329" t="s">
        <v>1559</v>
      </c>
      <c r="F329" t="s">
        <v>1559</v>
      </c>
      <c r="G329" t="s">
        <v>1559</v>
      </c>
      <c r="H329" t="s">
        <v>1528</v>
      </c>
      <c r="I329" t="s">
        <v>1528</v>
      </c>
      <c r="J329" t="s">
        <v>1528</v>
      </c>
    </row>
    <row r="330" spans="1:28" hidden="1">
      <c r="A330" t="s">
        <v>2144</v>
      </c>
      <c r="C330" t="s">
        <v>1724</v>
      </c>
      <c r="D330" t="s">
        <v>1786</v>
      </c>
      <c r="E330" t="s">
        <v>1559</v>
      </c>
      <c r="F330" t="s">
        <v>1559</v>
      </c>
      <c r="G330" t="s">
        <v>1559</v>
      </c>
      <c r="H330" t="s">
        <v>1563</v>
      </c>
      <c r="I330" t="s">
        <v>1563</v>
      </c>
      <c r="J330" t="s">
        <v>1563</v>
      </c>
    </row>
    <row r="331" spans="1:28" hidden="1">
      <c r="A331" t="s">
        <v>2144</v>
      </c>
      <c r="C331" t="s">
        <v>1724</v>
      </c>
      <c r="D331" t="s">
        <v>1781</v>
      </c>
      <c r="E331" t="s">
        <v>1559</v>
      </c>
      <c r="F331" t="s">
        <v>1559</v>
      </c>
      <c r="G331" t="s">
        <v>1559</v>
      </c>
      <c r="H331" t="s">
        <v>1708</v>
      </c>
      <c r="I331" t="s">
        <v>1708</v>
      </c>
      <c r="J331" t="s">
        <v>1708</v>
      </c>
    </row>
    <row r="332" spans="1:28" hidden="1">
      <c r="A332" t="s">
        <v>2144</v>
      </c>
      <c r="C332" t="s">
        <v>1724</v>
      </c>
      <c r="D332" t="s">
        <v>1781</v>
      </c>
      <c r="E332" t="s">
        <v>1559</v>
      </c>
      <c r="F332" t="s">
        <v>1559</v>
      </c>
      <c r="G332" t="s">
        <v>1559</v>
      </c>
      <c r="H332" t="s">
        <v>1613</v>
      </c>
      <c r="I332" t="s">
        <v>1613</v>
      </c>
      <c r="J332" t="s">
        <v>1613</v>
      </c>
    </row>
    <row r="333" spans="1:28" hidden="1">
      <c r="A333" t="s">
        <v>2144</v>
      </c>
      <c r="C333" t="s">
        <v>1724</v>
      </c>
      <c r="D333" t="s">
        <v>1793</v>
      </c>
      <c r="E333" t="s">
        <v>1559</v>
      </c>
      <c r="F333" t="s">
        <v>1559</v>
      </c>
      <c r="G333" t="s">
        <v>1559</v>
      </c>
      <c r="H333" t="s">
        <v>1456</v>
      </c>
      <c r="I333" t="s">
        <v>1456</v>
      </c>
      <c r="J333" t="s">
        <v>1456</v>
      </c>
    </row>
    <row r="334" spans="1:28" hidden="1">
      <c r="A334" t="s">
        <v>2144</v>
      </c>
      <c r="C334" t="s">
        <v>1724</v>
      </c>
      <c r="D334" t="s">
        <v>1794</v>
      </c>
      <c r="E334" t="s">
        <v>1559</v>
      </c>
      <c r="F334" t="s">
        <v>1559</v>
      </c>
      <c r="G334" t="s">
        <v>1559</v>
      </c>
      <c r="H334" t="s">
        <v>1550</v>
      </c>
      <c r="I334" t="s">
        <v>1550</v>
      </c>
      <c r="J334" t="s">
        <v>1550</v>
      </c>
    </row>
    <row r="335" spans="1:28" hidden="1">
      <c r="A335" t="s">
        <v>2144</v>
      </c>
      <c r="C335" t="s">
        <v>1724</v>
      </c>
      <c r="D335" t="s">
        <v>1795</v>
      </c>
      <c r="E335" t="s">
        <v>1559</v>
      </c>
      <c r="F335" t="s">
        <v>1559</v>
      </c>
      <c r="G335" t="s">
        <v>1559</v>
      </c>
      <c r="H335" t="s">
        <v>1611</v>
      </c>
      <c r="I335" t="s">
        <v>1611</v>
      </c>
      <c r="J335" t="s">
        <v>1611</v>
      </c>
    </row>
    <row r="336" spans="1:28" hidden="1">
      <c r="A336" t="s">
        <v>2144</v>
      </c>
      <c r="C336" t="s">
        <v>1724</v>
      </c>
      <c r="D336" t="s">
        <v>1788</v>
      </c>
      <c r="E336" t="s">
        <v>1559</v>
      </c>
      <c r="F336" t="s">
        <v>1559</v>
      </c>
      <c r="G336" t="s">
        <v>1559</v>
      </c>
      <c r="H336" t="s">
        <v>1582</v>
      </c>
      <c r="I336" t="s">
        <v>1582</v>
      </c>
      <c r="J336" t="s">
        <v>1582</v>
      </c>
    </row>
    <row r="337" spans="1:28" hidden="1">
      <c r="A337" t="s">
        <v>2144</v>
      </c>
      <c r="C337" t="s">
        <v>1724</v>
      </c>
      <c r="D337" t="s">
        <v>1789</v>
      </c>
      <c r="E337" t="s">
        <v>1559</v>
      </c>
      <c r="F337" t="s">
        <v>1559</v>
      </c>
      <c r="G337" t="s">
        <v>1559</v>
      </c>
      <c r="H337" t="s">
        <v>1461</v>
      </c>
      <c r="I337" t="s">
        <v>1461</v>
      </c>
      <c r="J337" t="s">
        <v>1461</v>
      </c>
    </row>
    <row r="338" spans="1:28" hidden="1">
      <c r="A338" t="s">
        <v>2144</v>
      </c>
      <c r="C338" t="s">
        <v>1724</v>
      </c>
      <c r="D338" t="s">
        <v>1791</v>
      </c>
      <c r="E338" t="s">
        <v>1559</v>
      </c>
      <c r="F338" t="s">
        <v>1559</v>
      </c>
      <c r="G338" t="s">
        <v>1559</v>
      </c>
      <c r="H338" t="s">
        <v>1449</v>
      </c>
      <c r="I338" t="s">
        <v>1449</v>
      </c>
      <c r="J338" t="s">
        <v>1449</v>
      </c>
    </row>
    <row r="339" spans="1:28" hidden="1">
      <c r="A339" t="s">
        <v>2144</v>
      </c>
      <c r="C339" t="s">
        <v>1724</v>
      </c>
      <c r="D339" t="s">
        <v>1792</v>
      </c>
      <c r="E339" t="s">
        <v>1559</v>
      </c>
      <c r="F339" t="s">
        <v>1559</v>
      </c>
      <c r="G339" t="s">
        <v>1559</v>
      </c>
      <c r="H339" t="s">
        <v>1711</v>
      </c>
      <c r="I339" t="s">
        <v>1711</v>
      </c>
      <c r="J339" t="s">
        <v>1711</v>
      </c>
    </row>
    <row r="340" spans="1:28" hidden="1">
      <c r="A340" t="s">
        <v>2144</v>
      </c>
      <c r="C340" t="s">
        <v>1724</v>
      </c>
      <c r="D340" t="s">
        <v>1801</v>
      </c>
      <c r="E340" t="s">
        <v>1559</v>
      </c>
      <c r="F340" t="s">
        <v>1559</v>
      </c>
      <c r="G340" t="s">
        <v>1559</v>
      </c>
      <c r="H340" t="s">
        <v>1572</v>
      </c>
      <c r="I340" t="s">
        <v>1572</v>
      </c>
      <c r="J340" t="s">
        <v>1572</v>
      </c>
    </row>
    <row r="341" spans="1:28" hidden="1">
      <c r="A341" t="s">
        <v>2144</v>
      </c>
      <c r="C341" t="s">
        <v>1724</v>
      </c>
      <c r="D341" t="s">
        <v>1779</v>
      </c>
      <c r="E341" t="s">
        <v>1559</v>
      </c>
      <c r="F341" t="s">
        <v>1559</v>
      </c>
      <c r="G341" t="s">
        <v>1559</v>
      </c>
      <c r="H341" t="s">
        <v>1596</v>
      </c>
      <c r="I341" t="s">
        <v>1596</v>
      </c>
      <c r="J341" t="s">
        <v>1596</v>
      </c>
    </row>
    <row r="342" spans="1:28" hidden="1">
      <c r="A342" t="s">
        <v>2145</v>
      </c>
      <c r="B342" t="s">
        <v>797</v>
      </c>
      <c r="D342" t="s">
        <v>1776</v>
      </c>
      <c r="E342" t="s">
        <v>1514</v>
      </c>
      <c r="F342" t="s">
        <v>1535</v>
      </c>
      <c r="G342" t="s">
        <v>1669</v>
      </c>
      <c r="H342" t="s">
        <v>1524</v>
      </c>
      <c r="I342" t="s">
        <v>1683</v>
      </c>
      <c r="J342" t="s">
        <v>1687</v>
      </c>
      <c r="K342" t="s">
        <v>1535</v>
      </c>
      <c r="L342" t="s">
        <v>1535</v>
      </c>
      <c r="M342" t="s">
        <v>1535</v>
      </c>
      <c r="N342" t="s">
        <v>1552</v>
      </c>
      <c r="O342" t="s">
        <v>1552</v>
      </c>
      <c r="P342" t="s">
        <v>1473</v>
      </c>
      <c r="T342" t="s">
        <v>1127</v>
      </c>
      <c r="U342" t="s">
        <v>1127</v>
      </c>
      <c r="V342" t="s">
        <v>1127</v>
      </c>
      <c r="W342" t="s">
        <v>1127</v>
      </c>
      <c r="X342" t="s">
        <v>1128</v>
      </c>
      <c r="AB342" t="s">
        <v>1454</v>
      </c>
    </row>
    <row r="343" spans="1:28" hidden="1">
      <c r="A343" t="s">
        <v>2145</v>
      </c>
      <c r="B343" t="s">
        <v>797</v>
      </c>
      <c r="D343" t="s">
        <v>1810</v>
      </c>
      <c r="E343" t="s">
        <v>1514</v>
      </c>
      <c r="F343" t="s">
        <v>1535</v>
      </c>
      <c r="G343" t="s">
        <v>1669</v>
      </c>
      <c r="H343" t="s">
        <v>1524</v>
      </c>
      <c r="I343" t="s">
        <v>1683</v>
      </c>
      <c r="J343" t="s">
        <v>1687</v>
      </c>
      <c r="K343" t="s">
        <v>1535</v>
      </c>
      <c r="L343" t="s">
        <v>1535</v>
      </c>
      <c r="M343" t="s">
        <v>1535</v>
      </c>
      <c r="N343" t="s">
        <v>1639</v>
      </c>
      <c r="O343" t="s">
        <v>1639</v>
      </c>
      <c r="P343" t="s">
        <v>1473</v>
      </c>
      <c r="T343" t="s">
        <v>1127</v>
      </c>
      <c r="U343" t="s">
        <v>1127</v>
      </c>
      <c r="V343" t="s">
        <v>1127</v>
      </c>
      <c r="W343" t="s">
        <v>1127</v>
      </c>
      <c r="X343" t="s">
        <v>1128</v>
      </c>
      <c r="AB343" t="s">
        <v>1454</v>
      </c>
    </row>
    <row r="344" spans="1:28" hidden="1">
      <c r="A344" t="s">
        <v>2145</v>
      </c>
      <c r="B344" t="s">
        <v>797</v>
      </c>
      <c r="D344" t="s">
        <v>1797</v>
      </c>
      <c r="E344" t="s">
        <v>1514</v>
      </c>
      <c r="F344" t="s">
        <v>1535</v>
      </c>
      <c r="G344" t="s">
        <v>1669</v>
      </c>
      <c r="H344" t="s">
        <v>1524</v>
      </c>
      <c r="I344" t="s">
        <v>1683</v>
      </c>
      <c r="J344" t="s">
        <v>1687</v>
      </c>
      <c r="K344" t="s">
        <v>1535</v>
      </c>
      <c r="L344" t="s">
        <v>1535</v>
      </c>
      <c r="M344" t="s">
        <v>1535</v>
      </c>
      <c r="N344" t="s">
        <v>1505</v>
      </c>
      <c r="O344" t="s">
        <v>1505</v>
      </c>
      <c r="P344" t="s">
        <v>1473</v>
      </c>
      <c r="T344" t="s">
        <v>1127</v>
      </c>
      <c r="U344" t="s">
        <v>1127</v>
      </c>
      <c r="V344" t="s">
        <v>1127</v>
      </c>
      <c r="W344" t="s">
        <v>1127</v>
      </c>
      <c r="X344" t="s">
        <v>1128</v>
      </c>
      <c r="AB344" t="s">
        <v>1454</v>
      </c>
    </row>
    <row r="345" spans="1:28" hidden="1">
      <c r="A345" t="s">
        <v>2145</v>
      </c>
      <c r="B345" t="s">
        <v>797</v>
      </c>
      <c r="D345" t="s">
        <v>1784</v>
      </c>
      <c r="E345" t="s">
        <v>1514</v>
      </c>
      <c r="F345" t="s">
        <v>1535</v>
      </c>
      <c r="G345" t="s">
        <v>1669</v>
      </c>
      <c r="H345" t="s">
        <v>1524</v>
      </c>
      <c r="I345" t="s">
        <v>1683</v>
      </c>
      <c r="J345" t="s">
        <v>1687</v>
      </c>
      <c r="K345" t="s">
        <v>1535</v>
      </c>
      <c r="L345" t="s">
        <v>1535</v>
      </c>
      <c r="M345" t="s">
        <v>1535</v>
      </c>
      <c r="N345" t="s">
        <v>1688</v>
      </c>
      <c r="O345" t="s">
        <v>1688</v>
      </c>
      <c r="P345" t="s">
        <v>1473</v>
      </c>
      <c r="T345" t="s">
        <v>1127</v>
      </c>
      <c r="U345" t="s">
        <v>1127</v>
      </c>
      <c r="V345" t="s">
        <v>1127</v>
      </c>
      <c r="W345" t="s">
        <v>1127</v>
      </c>
      <c r="X345" t="s">
        <v>1128</v>
      </c>
      <c r="AB345" t="s">
        <v>1454</v>
      </c>
    </row>
    <row r="346" spans="1:28" hidden="1">
      <c r="A346" t="s">
        <v>2145</v>
      </c>
      <c r="B346" t="s">
        <v>797</v>
      </c>
      <c r="D346" t="s">
        <v>1787</v>
      </c>
      <c r="E346" t="s">
        <v>1605</v>
      </c>
      <c r="F346" t="s">
        <v>1535</v>
      </c>
      <c r="G346" t="s">
        <v>1482</v>
      </c>
      <c r="H346" t="s">
        <v>1524</v>
      </c>
      <c r="I346" t="s">
        <v>1683</v>
      </c>
      <c r="J346" t="s">
        <v>1687</v>
      </c>
      <c r="K346" t="s">
        <v>1535</v>
      </c>
      <c r="L346" t="s">
        <v>1535</v>
      </c>
      <c r="M346" t="s">
        <v>1535</v>
      </c>
      <c r="N346" t="s">
        <v>1688</v>
      </c>
      <c r="O346" t="s">
        <v>1688</v>
      </c>
      <c r="P346" t="s">
        <v>1473</v>
      </c>
      <c r="T346" t="s">
        <v>1127</v>
      </c>
      <c r="U346" t="s">
        <v>1127</v>
      </c>
      <c r="V346" t="s">
        <v>1127</v>
      </c>
      <c r="W346" t="s">
        <v>1127</v>
      </c>
      <c r="X346" t="s">
        <v>1128</v>
      </c>
      <c r="AB346" t="s">
        <v>1454</v>
      </c>
    </row>
    <row r="347" spans="1:28" hidden="1">
      <c r="A347" t="s">
        <v>2145</v>
      </c>
      <c r="B347" t="s">
        <v>797</v>
      </c>
      <c r="D347" t="s">
        <v>1801</v>
      </c>
      <c r="E347" t="s">
        <v>1493</v>
      </c>
      <c r="F347" t="s">
        <v>1535</v>
      </c>
      <c r="G347" t="s">
        <v>1622</v>
      </c>
      <c r="H347" t="s">
        <v>1524</v>
      </c>
      <c r="I347" t="s">
        <v>1683</v>
      </c>
      <c r="J347" t="s">
        <v>1687</v>
      </c>
      <c r="K347" t="s">
        <v>1535</v>
      </c>
      <c r="L347" t="s">
        <v>1535</v>
      </c>
      <c r="M347" t="s">
        <v>1535</v>
      </c>
      <c r="N347" t="s">
        <v>1458</v>
      </c>
      <c r="O347" t="s">
        <v>1458</v>
      </c>
      <c r="P347" t="s">
        <v>1473</v>
      </c>
      <c r="T347" t="s">
        <v>1127</v>
      </c>
      <c r="U347" t="s">
        <v>1127</v>
      </c>
      <c r="V347" t="s">
        <v>1127</v>
      </c>
      <c r="W347" t="s">
        <v>1127</v>
      </c>
      <c r="X347" t="s">
        <v>1128</v>
      </c>
      <c r="AB347" t="s">
        <v>1454</v>
      </c>
    </row>
    <row r="348" spans="1:28" hidden="1">
      <c r="A348" t="s">
        <v>2145</v>
      </c>
      <c r="B348" t="s">
        <v>797</v>
      </c>
      <c r="D348" t="s">
        <v>1779</v>
      </c>
      <c r="E348" t="s">
        <v>1493</v>
      </c>
      <c r="F348" t="s">
        <v>1535</v>
      </c>
      <c r="G348" t="s">
        <v>1531</v>
      </c>
      <c r="H348" t="s">
        <v>1524</v>
      </c>
      <c r="I348" t="s">
        <v>1683</v>
      </c>
      <c r="J348" t="s">
        <v>1687</v>
      </c>
      <c r="K348" t="s">
        <v>1535</v>
      </c>
      <c r="L348" t="s">
        <v>1535</v>
      </c>
      <c r="M348" t="s">
        <v>1535</v>
      </c>
      <c r="N348" t="s">
        <v>1517</v>
      </c>
      <c r="O348" t="s">
        <v>1517</v>
      </c>
      <c r="P348" t="s">
        <v>1473</v>
      </c>
      <c r="T348" t="s">
        <v>1127</v>
      </c>
      <c r="U348" t="s">
        <v>1127</v>
      </c>
      <c r="V348" t="s">
        <v>1127</v>
      </c>
      <c r="W348" t="s">
        <v>1127</v>
      </c>
      <c r="X348" t="s">
        <v>1128</v>
      </c>
      <c r="AB348" t="s">
        <v>1454</v>
      </c>
    </row>
    <row r="349" spans="1:28" hidden="1">
      <c r="A349" t="s">
        <v>2145</v>
      </c>
      <c r="B349" t="s">
        <v>767</v>
      </c>
      <c r="D349" t="s">
        <v>1776</v>
      </c>
      <c r="E349" t="s">
        <v>1715</v>
      </c>
      <c r="F349" t="s">
        <v>1535</v>
      </c>
      <c r="G349" t="s">
        <v>1669</v>
      </c>
      <c r="H349" t="s">
        <v>1524</v>
      </c>
      <c r="I349" t="s">
        <v>1683</v>
      </c>
      <c r="J349" t="s">
        <v>1687</v>
      </c>
      <c r="K349" t="s">
        <v>1535</v>
      </c>
      <c r="L349" t="s">
        <v>1535</v>
      </c>
      <c r="M349" t="s">
        <v>1535</v>
      </c>
      <c r="N349" t="s">
        <v>1552</v>
      </c>
      <c r="O349" t="s">
        <v>1552</v>
      </c>
      <c r="P349" t="s">
        <v>1473</v>
      </c>
      <c r="T349" t="s">
        <v>1127</v>
      </c>
      <c r="U349" t="s">
        <v>1127</v>
      </c>
      <c r="V349" t="s">
        <v>1127</v>
      </c>
      <c r="W349" t="s">
        <v>1127</v>
      </c>
      <c r="X349" t="s">
        <v>1128</v>
      </c>
      <c r="AB349" t="s">
        <v>1454</v>
      </c>
    </row>
    <row r="350" spans="1:28" hidden="1">
      <c r="A350" t="s">
        <v>2145</v>
      </c>
      <c r="B350" t="s">
        <v>767</v>
      </c>
      <c r="D350" t="s">
        <v>1810</v>
      </c>
      <c r="E350" t="s">
        <v>1503</v>
      </c>
      <c r="F350" t="s">
        <v>1535</v>
      </c>
      <c r="G350" t="s">
        <v>1669</v>
      </c>
      <c r="H350" t="s">
        <v>1524</v>
      </c>
      <c r="I350" t="s">
        <v>1683</v>
      </c>
      <c r="J350" t="s">
        <v>1687</v>
      </c>
      <c r="K350" t="s">
        <v>1535</v>
      </c>
      <c r="L350" t="s">
        <v>1535</v>
      </c>
      <c r="M350" t="s">
        <v>1535</v>
      </c>
      <c r="N350" t="s">
        <v>1639</v>
      </c>
      <c r="O350" t="s">
        <v>1639</v>
      </c>
      <c r="P350" t="s">
        <v>1473</v>
      </c>
      <c r="T350" t="s">
        <v>1127</v>
      </c>
      <c r="U350" t="s">
        <v>1127</v>
      </c>
      <c r="V350" t="s">
        <v>1127</v>
      </c>
      <c r="W350" t="s">
        <v>1127</v>
      </c>
      <c r="X350" t="s">
        <v>1128</v>
      </c>
      <c r="AB350" t="s">
        <v>1454</v>
      </c>
    </row>
    <row r="351" spans="1:28" hidden="1">
      <c r="A351" t="s">
        <v>2145</v>
      </c>
      <c r="B351" t="s">
        <v>767</v>
      </c>
      <c r="D351" t="s">
        <v>1797</v>
      </c>
      <c r="E351" t="s">
        <v>1503</v>
      </c>
      <c r="F351" t="s">
        <v>1535</v>
      </c>
      <c r="G351" t="s">
        <v>1669</v>
      </c>
      <c r="H351" t="s">
        <v>1524</v>
      </c>
      <c r="I351" t="s">
        <v>1683</v>
      </c>
      <c r="J351" t="s">
        <v>1687</v>
      </c>
      <c r="K351" t="s">
        <v>1535</v>
      </c>
      <c r="L351" t="s">
        <v>1535</v>
      </c>
      <c r="M351" t="s">
        <v>1535</v>
      </c>
      <c r="N351" t="s">
        <v>1505</v>
      </c>
      <c r="O351" t="s">
        <v>1505</v>
      </c>
      <c r="P351" t="s">
        <v>1473</v>
      </c>
      <c r="T351" t="s">
        <v>1127</v>
      </c>
      <c r="U351" t="s">
        <v>1127</v>
      </c>
      <c r="V351" t="s">
        <v>1127</v>
      </c>
      <c r="W351" t="s">
        <v>1127</v>
      </c>
      <c r="X351" t="s">
        <v>1128</v>
      </c>
      <c r="AB351" t="s">
        <v>1454</v>
      </c>
    </row>
    <row r="352" spans="1:28" hidden="1">
      <c r="A352" t="s">
        <v>2145</v>
      </c>
      <c r="B352" t="s">
        <v>767</v>
      </c>
      <c r="D352" t="s">
        <v>1784</v>
      </c>
      <c r="E352" t="s">
        <v>1503</v>
      </c>
      <c r="F352" t="s">
        <v>1535</v>
      </c>
      <c r="G352" t="s">
        <v>1669</v>
      </c>
      <c r="H352" t="s">
        <v>1524</v>
      </c>
      <c r="I352" t="s">
        <v>1683</v>
      </c>
      <c r="J352" t="s">
        <v>1687</v>
      </c>
      <c r="K352" t="s">
        <v>1535</v>
      </c>
      <c r="L352" t="s">
        <v>1535</v>
      </c>
      <c r="M352" t="s">
        <v>1535</v>
      </c>
      <c r="N352" t="s">
        <v>1688</v>
      </c>
      <c r="O352" t="s">
        <v>1688</v>
      </c>
      <c r="P352" t="s">
        <v>1473</v>
      </c>
      <c r="T352" t="s">
        <v>1127</v>
      </c>
      <c r="U352" t="s">
        <v>1127</v>
      </c>
      <c r="V352" t="s">
        <v>1127</v>
      </c>
      <c r="W352" t="s">
        <v>1127</v>
      </c>
      <c r="X352" t="s">
        <v>1128</v>
      </c>
      <c r="AB352" t="s">
        <v>1454</v>
      </c>
    </row>
    <row r="353" spans="1:28" hidden="1">
      <c r="A353" t="s">
        <v>2145</v>
      </c>
      <c r="B353" t="s">
        <v>767</v>
      </c>
      <c r="D353" t="s">
        <v>1785</v>
      </c>
      <c r="E353" t="s">
        <v>1554</v>
      </c>
      <c r="F353" t="s">
        <v>1535</v>
      </c>
      <c r="G353" t="s">
        <v>1482</v>
      </c>
      <c r="H353" t="s">
        <v>1524</v>
      </c>
      <c r="I353" t="s">
        <v>1683</v>
      </c>
      <c r="J353" t="s">
        <v>1687</v>
      </c>
      <c r="K353" t="s">
        <v>1535</v>
      </c>
      <c r="L353" t="s">
        <v>1535</v>
      </c>
      <c r="M353" t="s">
        <v>1535</v>
      </c>
      <c r="N353" t="s">
        <v>1688</v>
      </c>
      <c r="O353" t="s">
        <v>1688</v>
      </c>
      <c r="P353" t="s">
        <v>1473</v>
      </c>
      <c r="T353" t="s">
        <v>1127</v>
      </c>
      <c r="U353" t="s">
        <v>1127</v>
      </c>
      <c r="V353" t="s">
        <v>1127</v>
      </c>
      <c r="W353" t="s">
        <v>1127</v>
      </c>
      <c r="X353" t="s">
        <v>1128</v>
      </c>
      <c r="AB353" t="s">
        <v>1454</v>
      </c>
    </row>
    <row r="354" spans="1:28" hidden="1">
      <c r="A354" t="s">
        <v>2145</v>
      </c>
      <c r="B354" t="s">
        <v>767</v>
      </c>
      <c r="D354" t="s">
        <v>1777</v>
      </c>
      <c r="E354" t="s">
        <v>1662</v>
      </c>
      <c r="F354" t="s">
        <v>1535</v>
      </c>
      <c r="G354" t="s">
        <v>1482</v>
      </c>
      <c r="H354" t="s">
        <v>1524</v>
      </c>
      <c r="I354" t="s">
        <v>1683</v>
      </c>
      <c r="J354" t="s">
        <v>1687</v>
      </c>
      <c r="K354" t="s">
        <v>1535</v>
      </c>
      <c r="L354" t="s">
        <v>1535</v>
      </c>
      <c r="M354" t="s">
        <v>1535</v>
      </c>
      <c r="N354" t="s">
        <v>1688</v>
      </c>
      <c r="O354" t="s">
        <v>1688</v>
      </c>
      <c r="P354" t="s">
        <v>1473</v>
      </c>
      <c r="T354" t="s">
        <v>1127</v>
      </c>
      <c r="U354" t="s">
        <v>1127</v>
      </c>
      <c r="V354" t="s">
        <v>1127</v>
      </c>
      <c r="W354" t="s">
        <v>1127</v>
      </c>
      <c r="X354" t="s">
        <v>1128</v>
      </c>
      <c r="AB354" t="s">
        <v>1454</v>
      </c>
    </row>
    <row r="355" spans="1:28" hidden="1">
      <c r="A355" t="s">
        <v>2145</v>
      </c>
      <c r="B355" t="s">
        <v>767</v>
      </c>
      <c r="D355" t="s">
        <v>1801</v>
      </c>
      <c r="E355" t="s">
        <v>1646</v>
      </c>
      <c r="F355" t="s">
        <v>1535</v>
      </c>
      <c r="G355" t="s">
        <v>1622</v>
      </c>
      <c r="H355" t="s">
        <v>1524</v>
      </c>
      <c r="I355" t="s">
        <v>1683</v>
      </c>
      <c r="J355" t="s">
        <v>1687</v>
      </c>
      <c r="K355" t="s">
        <v>1535</v>
      </c>
      <c r="L355" t="s">
        <v>1535</v>
      </c>
      <c r="M355" t="s">
        <v>1535</v>
      </c>
      <c r="N355" t="s">
        <v>1458</v>
      </c>
      <c r="O355" t="s">
        <v>1458</v>
      </c>
      <c r="P355" t="s">
        <v>1473</v>
      </c>
      <c r="T355" t="s">
        <v>1127</v>
      </c>
      <c r="U355" t="s">
        <v>1127</v>
      </c>
      <c r="V355" t="s">
        <v>1127</v>
      </c>
      <c r="W355" t="s">
        <v>1127</v>
      </c>
      <c r="X355" t="s">
        <v>1128</v>
      </c>
      <c r="AB355" t="s">
        <v>1454</v>
      </c>
    </row>
    <row r="356" spans="1:28" hidden="1">
      <c r="A356" t="s">
        <v>2145</v>
      </c>
      <c r="B356" t="s">
        <v>767</v>
      </c>
      <c r="D356" t="s">
        <v>1779</v>
      </c>
      <c r="E356" t="s">
        <v>1576</v>
      </c>
      <c r="F356" t="s">
        <v>1535</v>
      </c>
      <c r="G356" t="s">
        <v>1531</v>
      </c>
      <c r="H356" t="s">
        <v>1524</v>
      </c>
      <c r="I356" t="s">
        <v>1683</v>
      </c>
      <c r="J356" t="s">
        <v>1687</v>
      </c>
      <c r="K356" t="s">
        <v>1535</v>
      </c>
      <c r="L356" t="s">
        <v>1535</v>
      </c>
      <c r="M356" t="s">
        <v>1535</v>
      </c>
      <c r="N356" t="s">
        <v>1517</v>
      </c>
      <c r="O356" t="s">
        <v>1517</v>
      </c>
      <c r="P356" t="s">
        <v>1473</v>
      </c>
      <c r="T356" t="s">
        <v>1127</v>
      </c>
      <c r="U356" t="s">
        <v>1127</v>
      </c>
      <c r="V356" t="s">
        <v>1127</v>
      </c>
      <c r="W356" t="s">
        <v>1127</v>
      </c>
      <c r="X356" t="s">
        <v>1128</v>
      </c>
      <c r="AB356" t="s">
        <v>1454</v>
      </c>
    </row>
    <row r="357" spans="1:28" hidden="1">
      <c r="A357" t="s">
        <v>2145</v>
      </c>
      <c r="B357" t="s">
        <v>798</v>
      </c>
      <c r="D357" t="s">
        <v>1776</v>
      </c>
      <c r="E357" t="s">
        <v>1578</v>
      </c>
      <c r="F357" t="s">
        <v>1604</v>
      </c>
      <c r="G357" t="s">
        <v>1669</v>
      </c>
      <c r="H357" t="s">
        <v>1524</v>
      </c>
      <c r="I357" t="s">
        <v>1683</v>
      </c>
      <c r="J357" t="s">
        <v>1687</v>
      </c>
      <c r="K357" t="s">
        <v>1604</v>
      </c>
      <c r="L357" t="s">
        <v>1604</v>
      </c>
      <c r="M357" t="s">
        <v>1604</v>
      </c>
      <c r="N357" t="s">
        <v>1552</v>
      </c>
      <c r="O357" t="s">
        <v>1552</v>
      </c>
      <c r="P357" t="s">
        <v>1473</v>
      </c>
      <c r="T357" t="s">
        <v>1127</v>
      </c>
      <c r="U357" t="s">
        <v>1127</v>
      </c>
      <c r="V357" t="s">
        <v>1127</v>
      </c>
      <c r="W357" t="s">
        <v>1127</v>
      </c>
      <c r="X357" t="s">
        <v>1128</v>
      </c>
      <c r="AB357" t="s">
        <v>1454</v>
      </c>
    </row>
    <row r="358" spans="1:28" hidden="1">
      <c r="A358" t="s">
        <v>2145</v>
      </c>
      <c r="B358" t="s">
        <v>798</v>
      </c>
      <c r="D358" t="s">
        <v>1776</v>
      </c>
      <c r="E358" t="s">
        <v>1715</v>
      </c>
      <c r="F358" t="s">
        <v>1604</v>
      </c>
      <c r="G358" t="s">
        <v>1669</v>
      </c>
      <c r="H358" t="s">
        <v>1524</v>
      </c>
      <c r="I358" t="s">
        <v>1683</v>
      </c>
      <c r="J358" t="s">
        <v>1687</v>
      </c>
      <c r="K358" t="s">
        <v>1604</v>
      </c>
      <c r="L358" t="s">
        <v>1604</v>
      </c>
      <c r="M358" t="s">
        <v>1604</v>
      </c>
      <c r="N358" t="s">
        <v>1552</v>
      </c>
      <c r="O358" t="s">
        <v>1552</v>
      </c>
      <c r="P358" t="s">
        <v>1473</v>
      </c>
      <c r="T358" t="s">
        <v>1127</v>
      </c>
      <c r="U358" t="s">
        <v>1127</v>
      </c>
      <c r="V358" t="s">
        <v>1127</v>
      </c>
      <c r="W358" t="s">
        <v>1127</v>
      </c>
      <c r="X358" t="s">
        <v>1128</v>
      </c>
      <c r="AB358" t="s">
        <v>1454</v>
      </c>
    </row>
    <row r="359" spans="1:28" hidden="1">
      <c r="A359" t="s">
        <v>2145</v>
      </c>
      <c r="B359" t="s">
        <v>798</v>
      </c>
      <c r="D359" t="s">
        <v>1810</v>
      </c>
      <c r="E359" t="s">
        <v>1503</v>
      </c>
      <c r="F359" t="s">
        <v>1604</v>
      </c>
      <c r="G359" t="s">
        <v>1669</v>
      </c>
      <c r="H359" t="s">
        <v>1524</v>
      </c>
      <c r="I359" t="s">
        <v>1683</v>
      </c>
      <c r="J359" t="s">
        <v>1687</v>
      </c>
      <c r="K359" t="s">
        <v>1604</v>
      </c>
      <c r="L359" t="s">
        <v>1604</v>
      </c>
      <c r="M359" t="s">
        <v>1604</v>
      </c>
      <c r="N359" t="s">
        <v>1639</v>
      </c>
      <c r="O359" t="s">
        <v>1639</v>
      </c>
      <c r="P359" t="s">
        <v>1473</v>
      </c>
      <c r="T359" t="s">
        <v>1127</v>
      </c>
      <c r="U359" t="s">
        <v>1127</v>
      </c>
      <c r="V359" t="s">
        <v>1127</v>
      </c>
      <c r="W359" t="s">
        <v>1127</v>
      </c>
      <c r="X359" t="s">
        <v>1128</v>
      </c>
      <c r="AB359" t="s">
        <v>1454</v>
      </c>
    </row>
    <row r="360" spans="1:28" hidden="1">
      <c r="A360" t="s">
        <v>2145</v>
      </c>
      <c r="B360" t="s">
        <v>798</v>
      </c>
      <c r="D360" t="s">
        <v>1810</v>
      </c>
      <c r="E360" t="s">
        <v>1649</v>
      </c>
      <c r="F360" t="s">
        <v>1604</v>
      </c>
      <c r="G360" t="s">
        <v>1669</v>
      </c>
      <c r="H360" t="s">
        <v>1524</v>
      </c>
      <c r="I360" t="s">
        <v>1683</v>
      </c>
      <c r="J360" t="s">
        <v>1687</v>
      </c>
      <c r="K360" t="s">
        <v>1604</v>
      </c>
      <c r="L360" t="s">
        <v>1604</v>
      </c>
      <c r="M360" t="s">
        <v>1604</v>
      </c>
      <c r="N360" t="s">
        <v>1671</v>
      </c>
      <c r="O360" t="s">
        <v>1671</v>
      </c>
      <c r="P360" t="s">
        <v>1473</v>
      </c>
      <c r="T360" t="s">
        <v>1127</v>
      </c>
      <c r="U360" t="s">
        <v>1127</v>
      </c>
      <c r="V360" t="s">
        <v>1127</v>
      </c>
      <c r="W360" t="s">
        <v>1127</v>
      </c>
      <c r="X360" t="s">
        <v>1128</v>
      </c>
      <c r="AB360" t="s">
        <v>1454</v>
      </c>
    </row>
    <row r="361" spans="1:28" hidden="1">
      <c r="A361" t="s">
        <v>2145</v>
      </c>
      <c r="B361" t="s">
        <v>798</v>
      </c>
      <c r="D361" t="s">
        <v>1797</v>
      </c>
      <c r="E361" t="s">
        <v>1503</v>
      </c>
      <c r="F361" t="s">
        <v>1604</v>
      </c>
      <c r="G361" t="s">
        <v>1669</v>
      </c>
      <c r="H361" t="s">
        <v>1524</v>
      </c>
      <c r="I361" t="s">
        <v>1683</v>
      </c>
      <c r="J361" t="s">
        <v>1687</v>
      </c>
      <c r="K361" t="s">
        <v>1604</v>
      </c>
      <c r="L361" t="s">
        <v>1604</v>
      </c>
      <c r="M361" t="s">
        <v>1604</v>
      </c>
      <c r="N361" t="s">
        <v>1505</v>
      </c>
      <c r="O361" t="s">
        <v>1505</v>
      </c>
      <c r="P361" t="s">
        <v>1473</v>
      </c>
      <c r="T361" t="s">
        <v>1127</v>
      </c>
      <c r="U361" t="s">
        <v>1127</v>
      </c>
      <c r="V361" t="s">
        <v>1127</v>
      </c>
      <c r="W361" t="s">
        <v>1127</v>
      </c>
      <c r="X361" t="s">
        <v>1128</v>
      </c>
      <c r="AB361" t="s">
        <v>1454</v>
      </c>
    </row>
    <row r="362" spans="1:28" hidden="1">
      <c r="A362" t="s">
        <v>2145</v>
      </c>
      <c r="B362" t="s">
        <v>798</v>
      </c>
      <c r="D362" t="s">
        <v>1797</v>
      </c>
      <c r="E362" t="s">
        <v>1649</v>
      </c>
      <c r="F362" t="s">
        <v>1604</v>
      </c>
      <c r="G362" t="s">
        <v>1669</v>
      </c>
      <c r="H362" t="s">
        <v>1524</v>
      </c>
      <c r="I362" t="s">
        <v>1683</v>
      </c>
      <c r="J362" t="s">
        <v>1687</v>
      </c>
      <c r="K362" t="s">
        <v>1604</v>
      </c>
      <c r="L362" t="s">
        <v>1604</v>
      </c>
      <c r="M362" t="s">
        <v>1604</v>
      </c>
      <c r="N362" t="s">
        <v>1470</v>
      </c>
      <c r="O362" t="s">
        <v>1470</v>
      </c>
      <c r="P362" t="s">
        <v>1473</v>
      </c>
      <c r="T362" t="s">
        <v>1127</v>
      </c>
      <c r="U362" t="s">
        <v>1127</v>
      </c>
      <c r="V362" t="s">
        <v>1127</v>
      </c>
      <c r="W362" t="s">
        <v>1127</v>
      </c>
      <c r="X362" t="s">
        <v>1128</v>
      </c>
      <c r="AB362" t="s">
        <v>1454</v>
      </c>
    </row>
    <row r="363" spans="1:28" hidden="1">
      <c r="A363" t="s">
        <v>2145</v>
      </c>
      <c r="B363" t="s">
        <v>798</v>
      </c>
      <c r="D363" t="s">
        <v>1784</v>
      </c>
      <c r="E363" t="s">
        <v>1503</v>
      </c>
      <c r="F363" t="s">
        <v>1604</v>
      </c>
      <c r="G363" t="s">
        <v>1669</v>
      </c>
      <c r="H363" t="s">
        <v>1524</v>
      </c>
      <c r="I363" t="s">
        <v>1683</v>
      </c>
      <c r="J363" t="s">
        <v>1687</v>
      </c>
      <c r="K363" t="s">
        <v>1604</v>
      </c>
      <c r="L363" t="s">
        <v>1604</v>
      </c>
      <c r="M363" t="s">
        <v>1604</v>
      </c>
      <c r="N363" t="s">
        <v>1688</v>
      </c>
      <c r="O363" t="s">
        <v>1688</v>
      </c>
      <c r="P363" t="s">
        <v>1473</v>
      </c>
      <c r="T363" t="s">
        <v>1127</v>
      </c>
      <c r="U363" t="s">
        <v>1127</v>
      </c>
      <c r="V363" t="s">
        <v>1127</v>
      </c>
      <c r="W363" t="s">
        <v>1127</v>
      </c>
      <c r="X363" t="s">
        <v>1128</v>
      </c>
      <c r="AB363" t="s">
        <v>1454</v>
      </c>
    </row>
    <row r="364" spans="1:28" hidden="1">
      <c r="A364" t="s">
        <v>2145</v>
      </c>
      <c r="B364" t="s">
        <v>798</v>
      </c>
      <c r="D364" t="s">
        <v>1784</v>
      </c>
      <c r="E364" t="s">
        <v>1672</v>
      </c>
      <c r="F364" t="s">
        <v>1604</v>
      </c>
      <c r="G364" t="s">
        <v>1669</v>
      </c>
      <c r="H364" t="s">
        <v>1524</v>
      </c>
      <c r="I364" t="s">
        <v>1683</v>
      </c>
      <c r="J364" t="s">
        <v>1687</v>
      </c>
      <c r="K364" t="s">
        <v>1604</v>
      </c>
      <c r="L364" t="s">
        <v>1604</v>
      </c>
      <c r="M364" t="s">
        <v>1604</v>
      </c>
      <c r="N364" t="s">
        <v>1688</v>
      </c>
      <c r="O364" t="s">
        <v>1688</v>
      </c>
      <c r="P364" t="s">
        <v>1473</v>
      </c>
      <c r="T364" t="s">
        <v>1127</v>
      </c>
      <c r="U364" t="s">
        <v>1127</v>
      </c>
      <c r="V364" t="s">
        <v>1127</v>
      </c>
      <c r="W364" t="s">
        <v>1127</v>
      </c>
      <c r="X364" t="s">
        <v>1128</v>
      </c>
      <c r="AB364" t="s">
        <v>1454</v>
      </c>
    </row>
    <row r="365" spans="1:28" hidden="1">
      <c r="A365" t="s">
        <v>2145</v>
      </c>
      <c r="B365" t="s">
        <v>798</v>
      </c>
      <c r="D365" t="s">
        <v>1785</v>
      </c>
      <c r="E365" t="s">
        <v>1554</v>
      </c>
      <c r="F365" t="s">
        <v>1604</v>
      </c>
      <c r="G365" t="s">
        <v>1482</v>
      </c>
      <c r="H365" t="s">
        <v>1524</v>
      </c>
      <c r="I365" t="s">
        <v>1683</v>
      </c>
      <c r="J365" t="s">
        <v>1687</v>
      </c>
      <c r="K365" t="s">
        <v>1604</v>
      </c>
      <c r="L365" t="s">
        <v>1604</v>
      </c>
      <c r="M365" t="s">
        <v>1604</v>
      </c>
      <c r="N365" t="s">
        <v>1688</v>
      </c>
      <c r="O365" t="s">
        <v>1688</v>
      </c>
      <c r="P365" t="s">
        <v>1473</v>
      </c>
      <c r="T365" t="s">
        <v>1127</v>
      </c>
      <c r="U365" t="s">
        <v>1127</v>
      </c>
      <c r="V365" t="s">
        <v>1127</v>
      </c>
      <c r="W365" t="s">
        <v>1127</v>
      </c>
      <c r="X365" t="s">
        <v>1128</v>
      </c>
      <c r="AB365" t="s">
        <v>1454</v>
      </c>
    </row>
    <row r="366" spans="1:28" hidden="1">
      <c r="A366" t="s">
        <v>2145</v>
      </c>
      <c r="B366" t="s">
        <v>798</v>
      </c>
      <c r="D366" t="s">
        <v>1785</v>
      </c>
      <c r="E366" t="s">
        <v>1548</v>
      </c>
      <c r="F366" t="s">
        <v>1604</v>
      </c>
      <c r="G366" t="s">
        <v>1482</v>
      </c>
      <c r="H366" t="s">
        <v>1524</v>
      </c>
      <c r="I366" t="s">
        <v>1683</v>
      </c>
      <c r="J366" t="s">
        <v>1687</v>
      </c>
      <c r="K366" t="s">
        <v>1604</v>
      </c>
      <c r="L366" t="s">
        <v>1604</v>
      </c>
      <c r="M366" t="s">
        <v>1604</v>
      </c>
      <c r="N366" t="s">
        <v>1688</v>
      </c>
      <c r="O366" t="s">
        <v>1688</v>
      </c>
      <c r="P366" t="s">
        <v>1473</v>
      </c>
      <c r="T366" t="s">
        <v>1127</v>
      </c>
      <c r="U366" t="s">
        <v>1127</v>
      </c>
      <c r="V366" t="s">
        <v>1127</v>
      </c>
      <c r="W366" t="s">
        <v>1127</v>
      </c>
      <c r="X366" t="s">
        <v>1128</v>
      </c>
      <c r="AB366" t="s">
        <v>1454</v>
      </c>
    </row>
    <row r="367" spans="1:28" hidden="1">
      <c r="A367" t="s">
        <v>2145</v>
      </c>
      <c r="B367" t="s">
        <v>798</v>
      </c>
      <c r="D367" t="s">
        <v>1777</v>
      </c>
      <c r="E367" t="s">
        <v>1548</v>
      </c>
      <c r="F367" t="s">
        <v>1604</v>
      </c>
      <c r="G367" t="s">
        <v>1482</v>
      </c>
      <c r="H367" t="s">
        <v>1524</v>
      </c>
      <c r="I367" t="s">
        <v>1683</v>
      </c>
      <c r="J367" t="s">
        <v>1687</v>
      </c>
      <c r="K367" t="s">
        <v>1604</v>
      </c>
      <c r="L367" t="s">
        <v>1604</v>
      </c>
      <c r="M367" t="s">
        <v>1604</v>
      </c>
      <c r="N367" t="s">
        <v>1688</v>
      </c>
      <c r="O367" t="s">
        <v>1688</v>
      </c>
      <c r="P367" t="s">
        <v>1473</v>
      </c>
      <c r="T367" t="s">
        <v>1127</v>
      </c>
      <c r="U367" t="s">
        <v>1127</v>
      </c>
      <c r="V367" t="s">
        <v>1127</v>
      </c>
      <c r="W367" t="s">
        <v>1127</v>
      </c>
      <c r="X367" t="s">
        <v>1128</v>
      </c>
      <c r="AB367" t="s">
        <v>1454</v>
      </c>
    </row>
    <row r="368" spans="1:28" hidden="1">
      <c r="A368" t="s">
        <v>2145</v>
      </c>
      <c r="B368" t="s">
        <v>798</v>
      </c>
      <c r="D368" t="s">
        <v>1777</v>
      </c>
      <c r="E368" t="s">
        <v>1662</v>
      </c>
      <c r="F368" t="s">
        <v>1604</v>
      </c>
      <c r="G368" t="s">
        <v>1482</v>
      </c>
      <c r="H368" t="s">
        <v>1524</v>
      </c>
      <c r="I368" t="s">
        <v>1683</v>
      </c>
      <c r="J368" t="s">
        <v>1687</v>
      </c>
      <c r="K368" t="s">
        <v>1604</v>
      </c>
      <c r="L368" t="s">
        <v>1604</v>
      </c>
      <c r="M368" t="s">
        <v>1604</v>
      </c>
      <c r="N368" t="s">
        <v>1688</v>
      </c>
      <c r="O368" t="s">
        <v>1688</v>
      </c>
      <c r="P368" t="s">
        <v>1473</v>
      </c>
      <c r="T368" t="s">
        <v>1127</v>
      </c>
      <c r="U368" t="s">
        <v>1127</v>
      </c>
      <c r="V368" t="s">
        <v>1127</v>
      </c>
      <c r="W368" t="s">
        <v>1127</v>
      </c>
      <c r="X368" t="s">
        <v>1128</v>
      </c>
      <c r="AB368" t="s">
        <v>1454</v>
      </c>
    </row>
    <row r="369" spans="1:28" hidden="1">
      <c r="A369" t="s">
        <v>2145</v>
      </c>
      <c r="B369" t="s">
        <v>798</v>
      </c>
      <c r="D369" t="s">
        <v>1801</v>
      </c>
      <c r="E369" t="s">
        <v>1648</v>
      </c>
      <c r="F369" t="s">
        <v>1604</v>
      </c>
      <c r="G369" t="s">
        <v>1622</v>
      </c>
      <c r="H369" t="s">
        <v>1524</v>
      </c>
      <c r="I369" t="s">
        <v>1683</v>
      </c>
      <c r="J369" t="s">
        <v>1687</v>
      </c>
      <c r="K369" t="s">
        <v>1604</v>
      </c>
      <c r="L369" t="s">
        <v>1604</v>
      </c>
      <c r="M369" t="s">
        <v>1604</v>
      </c>
      <c r="N369" t="s">
        <v>1458</v>
      </c>
      <c r="O369" t="s">
        <v>1458</v>
      </c>
      <c r="P369" t="s">
        <v>1473</v>
      </c>
      <c r="T369" t="s">
        <v>1127</v>
      </c>
      <c r="U369" t="s">
        <v>1127</v>
      </c>
      <c r="V369" t="s">
        <v>1127</v>
      </c>
      <c r="W369" t="s">
        <v>1127</v>
      </c>
      <c r="X369" t="s">
        <v>1128</v>
      </c>
      <c r="AB369" t="s">
        <v>1454</v>
      </c>
    </row>
    <row r="370" spans="1:28" hidden="1">
      <c r="A370" t="s">
        <v>2145</v>
      </c>
      <c r="B370" t="s">
        <v>798</v>
      </c>
      <c r="D370" t="s">
        <v>1801</v>
      </c>
      <c r="E370" t="s">
        <v>1646</v>
      </c>
      <c r="F370" t="s">
        <v>1604</v>
      </c>
      <c r="G370" t="s">
        <v>1622</v>
      </c>
      <c r="H370" t="s">
        <v>1524</v>
      </c>
      <c r="I370" t="s">
        <v>1683</v>
      </c>
      <c r="J370" t="s">
        <v>1687</v>
      </c>
      <c r="K370" t="s">
        <v>1604</v>
      </c>
      <c r="L370" t="s">
        <v>1604</v>
      </c>
      <c r="M370" t="s">
        <v>1604</v>
      </c>
      <c r="N370" t="s">
        <v>1458</v>
      </c>
      <c r="O370" t="s">
        <v>1458</v>
      </c>
      <c r="P370" t="s">
        <v>1473</v>
      </c>
      <c r="T370" t="s">
        <v>1127</v>
      </c>
      <c r="U370" t="s">
        <v>1127</v>
      </c>
      <c r="V370" t="s">
        <v>1127</v>
      </c>
      <c r="W370" t="s">
        <v>1127</v>
      </c>
      <c r="X370" t="s">
        <v>1128</v>
      </c>
      <c r="AB370" t="s">
        <v>1454</v>
      </c>
    </row>
    <row r="371" spans="1:28" hidden="1">
      <c r="A371" t="s">
        <v>2145</v>
      </c>
      <c r="B371" t="s">
        <v>798</v>
      </c>
      <c r="D371" t="s">
        <v>1779</v>
      </c>
      <c r="E371" t="s">
        <v>1655</v>
      </c>
      <c r="F371" t="s">
        <v>1604</v>
      </c>
      <c r="G371" t="s">
        <v>1531</v>
      </c>
      <c r="H371" t="s">
        <v>1524</v>
      </c>
      <c r="I371" t="s">
        <v>1683</v>
      </c>
      <c r="J371" t="s">
        <v>1687</v>
      </c>
      <c r="K371" t="s">
        <v>1604</v>
      </c>
      <c r="L371" t="s">
        <v>1604</v>
      </c>
      <c r="M371" t="s">
        <v>1604</v>
      </c>
      <c r="N371" t="s">
        <v>1517</v>
      </c>
      <c r="O371" t="s">
        <v>1517</v>
      </c>
      <c r="P371" t="s">
        <v>1473</v>
      </c>
      <c r="T371" t="s">
        <v>1127</v>
      </c>
      <c r="U371" t="s">
        <v>1127</v>
      </c>
      <c r="V371" t="s">
        <v>1127</v>
      </c>
      <c r="W371" t="s">
        <v>1127</v>
      </c>
      <c r="X371" t="s">
        <v>1128</v>
      </c>
      <c r="AB371" t="s">
        <v>1454</v>
      </c>
    </row>
    <row r="372" spans="1:28" hidden="1">
      <c r="A372" t="s">
        <v>2145</v>
      </c>
      <c r="B372" t="s">
        <v>798</v>
      </c>
      <c r="D372" t="s">
        <v>1779</v>
      </c>
      <c r="E372" t="s">
        <v>1576</v>
      </c>
      <c r="F372" t="s">
        <v>1604</v>
      </c>
      <c r="G372" t="s">
        <v>1531</v>
      </c>
      <c r="H372" t="s">
        <v>1524</v>
      </c>
      <c r="I372" t="s">
        <v>1683</v>
      </c>
      <c r="J372" t="s">
        <v>1687</v>
      </c>
      <c r="K372" t="s">
        <v>1604</v>
      </c>
      <c r="L372" t="s">
        <v>1604</v>
      </c>
      <c r="M372" t="s">
        <v>1604</v>
      </c>
      <c r="N372" t="s">
        <v>1517</v>
      </c>
      <c r="O372" t="s">
        <v>1517</v>
      </c>
      <c r="P372" t="s">
        <v>1473</v>
      </c>
      <c r="T372" t="s">
        <v>1127</v>
      </c>
      <c r="U372" t="s">
        <v>1127</v>
      </c>
      <c r="V372" t="s">
        <v>1127</v>
      </c>
      <c r="W372" t="s">
        <v>1127</v>
      </c>
      <c r="X372" t="s">
        <v>1128</v>
      </c>
      <c r="AB372" t="s">
        <v>1454</v>
      </c>
    </row>
    <row r="373" spans="1:28" hidden="1">
      <c r="A373" t="s">
        <v>2145</v>
      </c>
      <c r="B373" t="s">
        <v>1926</v>
      </c>
      <c r="D373" t="s">
        <v>1776</v>
      </c>
      <c r="E373" t="s">
        <v>1514</v>
      </c>
      <c r="F373" t="s">
        <v>1604</v>
      </c>
      <c r="G373" t="s">
        <v>1669</v>
      </c>
      <c r="H373" t="s">
        <v>1524</v>
      </c>
      <c r="I373" t="s">
        <v>1683</v>
      </c>
      <c r="J373" t="s">
        <v>1687</v>
      </c>
      <c r="K373" t="s">
        <v>1604</v>
      </c>
      <c r="L373" t="s">
        <v>1604</v>
      </c>
      <c r="M373" t="s">
        <v>1604</v>
      </c>
      <c r="N373" t="s">
        <v>1552</v>
      </c>
      <c r="O373" t="s">
        <v>1552</v>
      </c>
      <c r="P373" t="s">
        <v>1473</v>
      </c>
      <c r="T373" t="s">
        <v>1127</v>
      </c>
      <c r="U373" t="s">
        <v>1127</v>
      </c>
      <c r="V373" t="s">
        <v>1127</v>
      </c>
      <c r="W373" t="s">
        <v>1127</v>
      </c>
      <c r="X373" t="s">
        <v>1128</v>
      </c>
      <c r="AB373" t="s">
        <v>1454</v>
      </c>
    </row>
    <row r="374" spans="1:28" hidden="1">
      <c r="A374" t="s">
        <v>2145</v>
      </c>
      <c r="B374" t="s">
        <v>1926</v>
      </c>
      <c r="D374" t="s">
        <v>1810</v>
      </c>
      <c r="E374" t="s">
        <v>1491</v>
      </c>
      <c r="F374" t="s">
        <v>1604</v>
      </c>
      <c r="G374" t="s">
        <v>1669</v>
      </c>
      <c r="H374" t="s">
        <v>1524</v>
      </c>
      <c r="I374" t="s">
        <v>1683</v>
      </c>
      <c r="J374" t="s">
        <v>1687</v>
      </c>
      <c r="K374" t="s">
        <v>1604</v>
      </c>
      <c r="L374" t="s">
        <v>1604</v>
      </c>
      <c r="M374" t="s">
        <v>1604</v>
      </c>
      <c r="N374" t="s">
        <v>1542</v>
      </c>
      <c r="O374" t="s">
        <v>1542</v>
      </c>
      <c r="P374" t="s">
        <v>1473</v>
      </c>
      <c r="T374" t="s">
        <v>1127</v>
      </c>
      <c r="U374" t="s">
        <v>1127</v>
      </c>
      <c r="V374" t="s">
        <v>1127</v>
      </c>
      <c r="W374" t="s">
        <v>1127</v>
      </c>
      <c r="X374" t="s">
        <v>1128</v>
      </c>
      <c r="AB374" t="s">
        <v>1454</v>
      </c>
    </row>
    <row r="375" spans="1:28" hidden="1">
      <c r="A375" t="s">
        <v>2145</v>
      </c>
      <c r="B375" t="s">
        <v>1926</v>
      </c>
      <c r="D375" t="s">
        <v>1797</v>
      </c>
      <c r="E375" t="s">
        <v>1491</v>
      </c>
      <c r="F375" t="s">
        <v>1604</v>
      </c>
      <c r="G375" t="s">
        <v>1669</v>
      </c>
      <c r="H375" t="s">
        <v>1524</v>
      </c>
      <c r="I375" t="s">
        <v>1683</v>
      </c>
      <c r="J375" t="s">
        <v>1687</v>
      </c>
      <c r="K375" t="s">
        <v>1604</v>
      </c>
      <c r="L375" t="s">
        <v>1604</v>
      </c>
      <c r="M375" t="s">
        <v>1604</v>
      </c>
      <c r="N375" t="s">
        <v>1470</v>
      </c>
      <c r="O375" t="s">
        <v>1470</v>
      </c>
      <c r="P375" t="s">
        <v>1473</v>
      </c>
      <c r="T375" t="s">
        <v>1127</v>
      </c>
      <c r="U375" t="s">
        <v>1127</v>
      </c>
      <c r="V375" t="s">
        <v>1127</v>
      </c>
      <c r="W375" t="s">
        <v>1127</v>
      </c>
      <c r="X375" t="s">
        <v>1128</v>
      </c>
      <c r="AB375" t="s">
        <v>1454</v>
      </c>
    </row>
    <row r="376" spans="1:28" hidden="1">
      <c r="A376" t="s">
        <v>2145</v>
      </c>
      <c r="B376" t="s">
        <v>1926</v>
      </c>
      <c r="D376" t="s">
        <v>1784</v>
      </c>
      <c r="E376" t="s">
        <v>1551</v>
      </c>
      <c r="F376" t="s">
        <v>1604</v>
      </c>
      <c r="G376" t="s">
        <v>1669</v>
      </c>
      <c r="H376" t="s">
        <v>1524</v>
      </c>
      <c r="I376" t="s">
        <v>1683</v>
      </c>
      <c r="J376" t="s">
        <v>1687</v>
      </c>
      <c r="K376" t="s">
        <v>1604</v>
      </c>
      <c r="L376" t="s">
        <v>1604</v>
      </c>
      <c r="M376" t="s">
        <v>1604</v>
      </c>
      <c r="N376" t="s">
        <v>1603</v>
      </c>
      <c r="O376" t="s">
        <v>1603</v>
      </c>
      <c r="P376" t="s">
        <v>1473</v>
      </c>
      <c r="T376" t="s">
        <v>1127</v>
      </c>
      <c r="U376" t="s">
        <v>1127</v>
      </c>
      <c r="V376" t="s">
        <v>1127</v>
      </c>
      <c r="W376" t="s">
        <v>1127</v>
      </c>
      <c r="X376" t="s">
        <v>1128</v>
      </c>
      <c r="AB376" t="s">
        <v>1454</v>
      </c>
    </row>
    <row r="377" spans="1:28" hidden="1">
      <c r="A377" t="s">
        <v>2145</v>
      </c>
      <c r="B377" t="s">
        <v>1926</v>
      </c>
      <c r="D377" t="s">
        <v>1787</v>
      </c>
      <c r="E377" t="s">
        <v>1551</v>
      </c>
      <c r="F377" t="s">
        <v>1604</v>
      </c>
      <c r="G377" t="s">
        <v>1482</v>
      </c>
      <c r="H377" t="s">
        <v>1524</v>
      </c>
      <c r="I377" t="s">
        <v>1683</v>
      </c>
      <c r="J377" t="s">
        <v>1687</v>
      </c>
      <c r="K377" t="s">
        <v>1604</v>
      </c>
      <c r="L377" t="s">
        <v>1604</v>
      </c>
      <c r="M377" t="s">
        <v>1604</v>
      </c>
      <c r="N377" t="s">
        <v>1603</v>
      </c>
      <c r="O377" t="s">
        <v>1603</v>
      </c>
      <c r="P377" t="s">
        <v>1473</v>
      </c>
      <c r="T377" t="s">
        <v>1127</v>
      </c>
      <c r="U377" t="s">
        <v>1127</v>
      </c>
      <c r="V377" t="s">
        <v>1127</v>
      </c>
      <c r="W377" t="s">
        <v>1127</v>
      </c>
      <c r="X377" t="s">
        <v>1128</v>
      </c>
      <c r="AB377" t="s">
        <v>1454</v>
      </c>
    </row>
    <row r="378" spans="1:28" hidden="1">
      <c r="A378" t="s">
        <v>2145</v>
      </c>
      <c r="B378" t="s">
        <v>1926</v>
      </c>
      <c r="D378" t="s">
        <v>1801</v>
      </c>
      <c r="E378" t="s">
        <v>1493</v>
      </c>
      <c r="F378" t="s">
        <v>1604</v>
      </c>
      <c r="G378" t="s">
        <v>1622</v>
      </c>
      <c r="H378" t="s">
        <v>1524</v>
      </c>
      <c r="I378" t="s">
        <v>1683</v>
      </c>
      <c r="J378" t="s">
        <v>1687</v>
      </c>
      <c r="K378" t="s">
        <v>1604</v>
      </c>
      <c r="L378" t="s">
        <v>1604</v>
      </c>
      <c r="M378" t="s">
        <v>1604</v>
      </c>
      <c r="N378" t="s">
        <v>1653</v>
      </c>
      <c r="O378" t="s">
        <v>1653</v>
      </c>
      <c r="P378" t="s">
        <v>1473</v>
      </c>
      <c r="T378" t="s">
        <v>1127</v>
      </c>
      <c r="U378" t="s">
        <v>1127</v>
      </c>
      <c r="V378" t="s">
        <v>1127</v>
      </c>
      <c r="W378" t="s">
        <v>1127</v>
      </c>
      <c r="X378" t="s">
        <v>1128</v>
      </c>
      <c r="AB378" t="s">
        <v>1454</v>
      </c>
    </row>
    <row r="379" spans="1:28" hidden="1">
      <c r="A379" t="s">
        <v>2145</v>
      </c>
      <c r="B379" t="s">
        <v>1926</v>
      </c>
      <c r="D379" t="s">
        <v>1779</v>
      </c>
      <c r="E379" t="s">
        <v>1560</v>
      </c>
      <c r="F379" t="s">
        <v>1604</v>
      </c>
      <c r="G379" t="s">
        <v>1531</v>
      </c>
      <c r="H379" t="s">
        <v>1524</v>
      </c>
      <c r="I379" t="s">
        <v>1683</v>
      </c>
      <c r="J379" t="s">
        <v>1687</v>
      </c>
      <c r="K379" t="s">
        <v>1604</v>
      </c>
      <c r="L379" t="s">
        <v>1604</v>
      </c>
      <c r="M379" t="s">
        <v>1604</v>
      </c>
      <c r="N379" t="s">
        <v>1541</v>
      </c>
      <c r="O379" t="s">
        <v>1541</v>
      </c>
      <c r="P379" t="s">
        <v>1473</v>
      </c>
      <c r="T379" t="s">
        <v>1127</v>
      </c>
      <c r="U379" t="s">
        <v>1127</v>
      </c>
      <c r="V379" t="s">
        <v>1127</v>
      </c>
      <c r="W379" t="s">
        <v>1127</v>
      </c>
      <c r="X379" t="s">
        <v>1128</v>
      </c>
      <c r="AB379" t="s">
        <v>1454</v>
      </c>
    </row>
    <row r="380" spans="1:28" hidden="1">
      <c r="A380" t="s">
        <v>2145</v>
      </c>
      <c r="B380" t="s">
        <v>750</v>
      </c>
      <c r="D380" t="s">
        <v>1776</v>
      </c>
      <c r="E380" t="s">
        <v>1715</v>
      </c>
      <c r="F380" t="s">
        <v>1604</v>
      </c>
      <c r="G380" t="s">
        <v>1669</v>
      </c>
      <c r="H380" t="s">
        <v>1524</v>
      </c>
      <c r="I380" t="s">
        <v>1683</v>
      </c>
      <c r="J380" t="s">
        <v>1687</v>
      </c>
      <c r="K380" t="s">
        <v>1604</v>
      </c>
      <c r="L380" t="s">
        <v>1604</v>
      </c>
      <c r="M380" t="s">
        <v>1604</v>
      </c>
      <c r="N380" t="s">
        <v>1552</v>
      </c>
      <c r="O380" t="s">
        <v>1552</v>
      </c>
      <c r="P380" t="s">
        <v>1473</v>
      </c>
      <c r="T380" t="s">
        <v>1127</v>
      </c>
      <c r="U380" t="s">
        <v>1127</v>
      </c>
      <c r="V380" t="s">
        <v>1127</v>
      </c>
      <c r="W380" t="s">
        <v>1127</v>
      </c>
      <c r="X380" t="s">
        <v>1128</v>
      </c>
      <c r="AB380" t="s">
        <v>1454</v>
      </c>
    </row>
    <row r="381" spans="1:28" hidden="1">
      <c r="A381" t="s">
        <v>2145</v>
      </c>
      <c r="B381" t="s">
        <v>750</v>
      </c>
      <c r="D381" t="s">
        <v>1810</v>
      </c>
      <c r="E381" t="s">
        <v>1503</v>
      </c>
      <c r="F381" t="s">
        <v>1604</v>
      </c>
      <c r="G381" t="s">
        <v>1669</v>
      </c>
      <c r="H381" t="s">
        <v>1524</v>
      </c>
      <c r="I381" t="s">
        <v>1683</v>
      </c>
      <c r="J381" t="s">
        <v>1687</v>
      </c>
      <c r="K381" t="s">
        <v>1604</v>
      </c>
      <c r="L381" t="s">
        <v>1604</v>
      </c>
      <c r="M381" t="s">
        <v>1604</v>
      </c>
      <c r="N381" t="s">
        <v>1639</v>
      </c>
      <c r="O381" t="s">
        <v>1639</v>
      </c>
      <c r="P381" t="s">
        <v>1473</v>
      </c>
      <c r="T381" t="s">
        <v>1127</v>
      </c>
      <c r="U381" t="s">
        <v>1127</v>
      </c>
      <c r="V381" t="s">
        <v>1127</v>
      </c>
      <c r="W381" t="s">
        <v>1127</v>
      </c>
      <c r="X381" t="s">
        <v>1128</v>
      </c>
      <c r="AB381" t="s">
        <v>1454</v>
      </c>
    </row>
    <row r="382" spans="1:28" hidden="1">
      <c r="A382" t="s">
        <v>2145</v>
      </c>
      <c r="B382" t="s">
        <v>750</v>
      </c>
      <c r="D382" t="s">
        <v>1797</v>
      </c>
      <c r="E382" t="s">
        <v>1503</v>
      </c>
      <c r="F382" t="s">
        <v>1604</v>
      </c>
      <c r="G382" t="s">
        <v>1669</v>
      </c>
      <c r="H382" t="s">
        <v>1524</v>
      </c>
      <c r="I382" t="s">
        <v>1683</v>
      </c>
      <c r="J382" t="s">
        <v>1687</v>
      </c>
      <c r="K382" t="s">
        <v>1604</v>
      </c>
      <c r="L382" t="s">
        <v>1604</v>
      </c>
      <c r="M382" t="s">
        <v>1604</v>
      </c>
      <c r="N382" t="s">
        <v>1505</v>
      </c>
      <c r="O382" t="s">
        <v>1505</v>
      </c>
      <c r="P382" t="s">
        <v>1473</v>
      </c>
      <c r="T382" t="s">
        <v>1127</v>
      </c>
      <c r="U382" t="s">
        <v>1127</v>
      </c>
      <c r="V382" t="s">
        <v>1127</v>
      </c>
      <c r="W382" t="s">
        <v>1127</v>
      </c>
      <c r="X382" t="s">
        <v>1128</v>
      </c>
      <c r="AB382" t="s">
        <v>1454</v>
      </c>
    </row>
    <row r="383" spans="1:28" hidden="1">
      <c r="A383" t="s">
        <v>2145</v>
      </c>
      <c r="B383" t="s">
        <v>750</v>
      </c>
      <c r="D383" t="s">
        <v>1784</v>
      </c>
      <c r="E383" t="s">
        <v>1503</v>
      </c>
      <c r="F383" t="s">
        <v>1604</v>
      </c>
      <c r="G383" t="s">
        <v>1669</v>
      </c>
      <c r="H383" t="s">
        <v>1524</v>
      </c>
      <c r="I383" t="s">
        <v>1683</v>
      </c>
      <c r="J383" t="s">
        <v>1687</v>
      </c>
      <c r="K383" t="s">
        <v>1604</v>
      </c>
      <c r="L383" t="s">
        <v>1604</v>
      </c>
      <c r="M383" t="s">
        <v>1604</v>
      </c>
      <c r="N383" t="s">
        <v>1688</v>
      </c>
      <c r="O383" t="s">
        <v>1688</v>
      </c>
      <c r="P383" t="s">
        <v>1473</v>
      </c>
      <c r="T383" t="s">
        <v>1127</v>
      </c>
      <c r="U383" t="s">
        <v>1127</v>
      </c>
      <c r="V383" t="s">
        <v>1127</v>
      </c>
      <c r="W383" t="s">
        <v>1127</v>
      </c>
      <c r="X383" t="s">
        <v>1128</v>
      </c>
      <c r="AB383" t="s">
        <v>1454</v>
      </c>
    </row>
    <row r="384" spans="1:28" hidden="1">
      <c r="A384" t="s">
        <v>2145</v>
      </c>
      <c r="B384" t="s">
        <v>750</v>
      </c>
      <c r="D384" t="s">
        <v>1785</v>
      </c>
      <c r="E384" t="s">
        <v>1554</v>
      </c>
      <c r="F384" t="s">
        <v>1604</v>
      </c>
      <c r="G384" t="s">
        <v>1482</v>
      </c>
      <c r="H384" t="s">
        <v>1524</v>
      </c>
      <c r="I384" t="s">
        <v>1683</v>
      </c>
      <c r="J384" t="s">
        <v>1687</v>
      </c>
      <c r="K384" t="s">
        <v>1604</v>
      </c>
      <c r="L384" t="s">
        <v>1604</v>
      </c>
      <c r="M384" t="s">
        <v>1604</v>
      </c>
      <c r="N384" t="s">
        <v>1688</v>
      </c>
      <c r="O384" t="s">
        <v>1688</v>
      </c>
      <c r="P384" t="s">
        <v>1473</v>
      </c>
      <c r="T384" t="s">
        <v>1127</v>
      </c>
      <c r="U384" t="s">
        <v>1127</v>
      </c>
      <c r="V384" t="s">
        <v>1127</v>
      </c>
      <c r="W384" t="s">
        <v>1127</v>
      </c>
      <c r="X384" t="s">
        <v>1128</v>
      </c>
      <c r="AB384" t="s">
        <v>1454</v>
      </c>
    </row>
    <row r="385" spans="1:28" hidden="1">
      <c r="A385" t="s">
        <v>2145</v>
      </c>
      <c r="B385" t="s">
        <v>750</v>
      </c>
      <c r="D385" t="s">
        <v>1777</v>
      </c>
      <c r="E385" t="s">
        <v>1662</v>
      </c>
      <c r="F385" t="s">
        <v>1604</v>
      </c>
      <c r="G385" t="s">
        <v>1482</v>
      </c>
      <c r="H385" t="s">
        <v>1524</v>
      </c>
      <c r="I385" t="s">
        <v>1683</v>
      </c>
      <c r="J385" t="s">
        <v>1687</v>
      </c>
      <c r="K385" t="s">
        <v>1604</v>
      </c>
      <c r="L385" t="s">
        <v>1604</v>
      </c>
      <c r="M385" t="s">
        <v>1604</v>
      </c>
      <c r="N385" t="s">
        <v>1688</v>
      </c>
      <c r="O385" t="s">
        <v>1688</v>
      </c>
      <c r="P385" t="s">
        <v>1473</v>
      </c>
      <c r="T385" t="s">
        <v>1127</v>
      </c>
      <c r="U385" t="s">
        <v>1127</v>
      </c>
      <c r="V385" t="s">
        <v>1127</v>
      </c>
      <c r="W385" t="s">
        <v>1127</v>
      </c>
      <c r="X385" t="s">
        <v>1128</v>
      </c>
      <c r="AB385" t="s">
        <v>1454</v>
      </c>
    </row>
    <row r="386" spans="1:28" hidden="1">
      <c r="A386" t="s">
        <v>2145</v>
      </c>
      <c r="B386" t="s">
        <v>750</v>
      </c>
      <c r="D386" t="s">
        <v>1801</v>
      </c>
      <c r="E386" t="s">
        <v>1646</v>
      </c>
      <c r="F386" t="s">
        <v>1604</v>
      </c>
      <c r="G386" t="s">
        <v>1622</v>
      </c>
      <c r="H386" t="s">
        <v>1524</v>
      </c>
      <c r="I386" t="s">
        <v>1683</v>
      </c>
      <c r="J386" t="s">
        <v>1687</v>
      </c>
      <c r="K386" t="s">
        <v>1604</v>
      </c>
      <c r="L386" t="s">
        <v>1604</v>
      </c>
      <c r="M386" t="s">
        <v>1604</v>
      </c>
      <c r="N386" t="s">
        <v>1458</v>
      </c>
      <c r="O386" t="s">
        <v>1458</v>
      </c>
      <c r="P386" t="s">
        <v>1473</v>
      </c>
      <c r="T386" t="s">
        <v>1127</v>
      </c>
      <c r="U386" t="s">
        <v>1127</v>
      </c>
      <c r="V386" t="s">
        <v>1127</v>
      </c>
      <c r="W386" t="s">
        <v>1127</v>
      </c>
      <c r="X386" t="s">
        <v>1128</v>
      </c>
      <c r="AB386" t="s">
        <v>1454</v>
      </c>
    </row>
    <row r="387" spans="1:28" hidden="1">
      <c r="A387" t="s">
        <v>2145</v>
      </c>
      <c r="B387" t="s">
        <v>750</v>
      </c>
      <c r="D387" t="s">
        <v>1779</v>
      </c>
      <c r="E387" t="s">
        <v>1576</v>
      </c>
      <c r="F387" t="s">
        <v>1604</v>
      </c>
      <c r="G387" t="s">
        <v>1531</v>
      </c>
      <c r="H387" t="s">
        <v>1524</v>
      </c>
      <c r="I387" t="s">
        <v>1683</v>
      </c>
      <c r="J387" t="s">
        <v>1687</v>
      </c>
      <c r="K387" t="s">
        <v>1604</v>
      </c>
      <c r="L387" t="s">
        <v>1604</v>
      </c>
      <c r="M387" t="s">
        <v>1604</v>
      </c>
      <c r="N387" t="s">
        <v>1517</v>
      </c>
      <c r="O387" t="s">
        <v>1517</v>
      </c>
      <c r="P387" t="s">
        <v>1473</v>
      </c>
      <c r="T387" t="s">
        <v>1127</v>
      </c>
      <c r="U387" t="s">
        <v>1127</v>
      </c>
      <c r="V387" t="s">
        <v>1127</v>
      </c>
      <c r="W387" t="s">
        <v>1127</v>
      </c>
      <c r="X387" t="s">
        <v>1128</v>
      </c>
      <c r="AB387" t="s">
        <v>1454</v>
      </c>
    </row>
    <row r="388" spans="1:28" hidden="1">
      <c r="A388" t="s">
        <v>2145</v>
      </c>
      <c r="B388" t="s">
        <v>793</v>
      </c>
      <c r="D388" t="s">
        <v>1776</v>
      </c>
      <c r="E388" t="s">
        <v>1514</v>
      </c>
      <c r="F388" t="s">
        <v>1619</v>
      </c>
      <c r="G388" t="s">
        <v>1669</v>
      </c>
      <c r="H388" t="s">
        <v>1524</v>
      </c>
      <c r="I388" t="s">
        <v>1683</v>
      </c>
      <c r="J388" t="s">
        <v>1687</v>
      </c>
      <c r="K388" t="s">
        <v>1619</v>
      </c>
      <c r="L388" t="s">
        <v>1619</v>
      </c>
      <c r="M388" t="s">
        <v>1619</v>
      </c>
      <c r="N388" t="s">
        <v>1552</v>
      </c>
      <c r="O388" t="s">
        <v>1552</v>
      </c>
      <c r="P388" t="s">
        <v>1473</v>
      </c>
      <c r="T388" t="s">
        <v>1127</v>
      </c>
      <c r="U388" t="s">
        <v>1127</v>
      </c>
      <c r="V388" t="s">
        <v>1127</v>
      </c>
      <c r="W388" t="s">
        <v>1127</v>
      </c>
      <c r="X388" t="s">
        <v>1128</v>
      </c>
      <c r="AB388" t="s">
        <v>1454</v>
      </c>
    </row>
    <row r="389" spans="1:28" hidden="1">
      <c r="A389" t="s">
        <v>2145</v>
      </c>
      <c r="B389" t="s">
        <v>793</v>
      </c>
      <c r="D389" t="s">
        <v>1810</v>
      </c>
      <c r="E389" t="s">
        <v>1514</v>
      </c>
      <c r="F389" t="s">
        <v>1619</v>
      </c>
      <c r="G389" t="s">
        <v>1669</v>
      </c>
      <c r="H389" t="s">
        <v>1524</v>
      </c>
      <c r="I389" t="s">
        <v>1683</v>
      </c>
      <c r="J389" t="s">
        <v>1687</v>
      </c>
      <c r="K389" t="s">
        <v>1619</v>
      </c>
      <c r="L389" t="s">
        <v>1619</v>
      </c>
      <c r="M389" t="s">
        <v>1619</v>
      </c>
      <c r="N389" t="s">
        <v>1639</v>
      </c>
      <c r="O389" t="s">
        <v>1639</v>
      </c>
      <c r="P389" t="s">
        <v>1473</v>
      </c>
      <c r="T389" t="s">
        <v>1127</v>
      </c>
      <c r="U389" t="s">
        <v>1127</v>
      </c>
      <c r="V389" t="s">
        <v>1127</v>
      </c>
      <c r="W389" t="s">
        <v>1127</v>
      </c>
      <c r="X389" t="s">
        <v>1128</v>
      </c>
      <c r="AB389" t="s">
        <v>1454</v>
      </c>
    </row>
    <row r="390" spans="1:28" hidden="1">
      <c r="A390" t="s">
        <v>2145</v>
      </c>
      <c r="B390" t="s">
        <v>793</v>
      </c>
      <c r="D390" t="s">
        <v>1797</v>
      </c>
      <c r="E390" t="s">
        <v>1514</v>
      </c>
      <c r="F390" t="s">
        <v>1619</v>
      </c>
      <c r="G390" t="s">
        <v>1669</v>
      </c>
      <c r="H390" t="s">
        <v>1524</v>
      </c>
      <c r="I390" t="s">
        <v>1683</v>
      </c>
      <c r="J390" t="s">
        <v>1687</v>
      </c>
      <c r="K390" t="s">
        <v>1619</v>
      </c>
      <c r="L390" t="s">
        <v>1619</v>
      </c>
      <c r="M390" t="s">
        <v>1619</v>
      </c>
      <c r="N390" t="s">
        <v>1505</v>
      </c>
      <c r="O390" t="s">
        <v>1505</v>
      </c>
      <c r="P390" t="s">
        <v>1473</v>
      </c>
      <c r="T390" t="s">
        <v>1127</v>
      </c>
      <c r="U390" t="s">
        <v>1127</v>
      </c>
      <c r="V390" t="s">
        <v>1127</v>
      </c>
      <c r="W390" t="s">
        <v>1127</v>
      </c>
      <c r="X390" t="s">
        <v>1128</v>
      </c>
      <c r="AB390" t="s">
        <v>1454</v>
      </c>
    </row>
    <row r="391" spans="1:28" hidden="1">
      <c r="A391" t="s">
        <v>2145</v>
      </c>
      <c r="B391" t="s">
        <v>793</v>
      </c>
      <c r="D391" t="s">
        <v>1784</v>
      </c>
      <c r="E391" t="s">
        <v>1514</v>
      </c>
      <c r="F391" t="s">
        <v>1619</v>
      </c>
      <c r="G391" t="s">
        <v>1669</v>
      </c>
      <c r="H391" t="s">
        <v>1524</v>
      </c>
      <c r="I391" t="s">
        <v>1683</v>
      </c>
      <c r="J391" t="s">
        <v>1687</v>
      </c>
      <c r="K391" t="s">
        <v>1619</v>
      </c>
      <c r="L391" t="s">
        <v>1619</v>
      </c>
      <c r="M391" t="s">
        <v>1619</v>
      </c>
      <c r="N391" t="s">
        <v>1688</v>
      </c>
      <c r="O391" t="s">
        <v>1688</v>
      </c>
      <c r="P391" t="s">
        <v>1473</v>
      </c>
      <c r="T391" t="s">
        <v>1127</v>
      </c>
      <c r="U391" t="s">
        <v>1127</v>
      </c>
      <c r="V391" t="s">
        <v>1127</v>
      </c>
      <c r="W391" t="s">
        <v>1127</v>
      </c>
      <c r="X391" t="s">
        <v>1128</v>
      </c>
      <c r="AB391" t="s">
        <v>1454</v>
      </c>
    </row>
    <row r="392" spans="1:28" hidden="1">
      <c r="A392" t="s">
        <v>2145</v>
      </c>
      <c r="B392" t="s">
        <v>793</v>
      </c>
      <c r="D392" t="s">
        <v>1787</v>
      </c>
      <c r="E392" t="s">
        <v>1605</v>
      </c>
      <c r="F392" t="s">
        <v>1619</v>
      </c>
      <c r="G392" t="s">
        <v>1674</v>
      </c>
      <c r="H392" t="s">
        <v>1524</v>
      </c>
      <c r="I392" t="s">
        <v>1683</v>
      </c>
      <c r="J392" t="s">
        <v>1687</v>
      </c>
      <c r="K392" t="s">
        <v>1619</v>
      </c>
      <c r="L392" t="s">
        <v>1619</v>
      </c>
      <c r="M392" t="s">
        <v>1619</v>
      </c>
      <c r="N392" t="s">
        <v>1688</v>
      </c>
      <c r="O392" t="s">
        <v>1688</v>
      </c>
      <c r="P392" t="s">
        <v>1473</v>
      </c>
      <c r="T392" t="s">
        <v>1127</v>
      </c>
      <c r="U392" t="s">
        <v>1127</v>
      </c>
      <c r="V392" t="s">
        <v>1127</v>
      </c>
      <c r="W392" t="s">
        <v>1127</v>
      </c>
      <c r="X392" t="s">
        <v>1128</v>
      </c>
      <c r="AB392" t="s">
        <v>1454</v>
      </c>
    </row>
    <row r="393" spans="1:28" hidden="1">
      <c r="A393" t="s">
        <v>2145</v>
      </c>
      <c r="B393" t="s">
        <v>793</v>
      </c>
      <c r="D393" t="s">
        <v>1801</v>
      </c>
      <c r="E393" t="s">
        <v>1493</v>
      </c>
      <c r="F393" t="s">
        <v>1619</v>
      </c>
      <c r="G393" t="s">
        <v>1622</v>
      </c>
      <c r="H393" t="s">
        <v>1524</v>
      </c>
      <c r="I393" t="s">
        <v>1683</v>
      </c>
      <c r="J393" t="s">
        <v>1687</v>
      </c>
      <c r="K393" t="s">
        <v>1619</v>
      </c>
      <c r="L393" t="s">
        <v>1619</v>
      </c>
      <c r="M393" t="s">
        <v>1619</v>
      </c>
      <c r="N393" t="s">
        <v>1458</v>
      </c>
      <c r="O393" t="s">
        <v>1458</v>
      </c>
      <c r="P393" t="s">
        <v>1473</v>
      </c>
      <c r="T393" t="s">
        <v>1127</v>
      </c>
      <c r="U393" t="s">
        <v>1127</v>
      </c>
      <c r="V393" t="s">
        <v>1127</v>
      </c>
      <c r="W393" t="s">
        <v>1127</v>
      </c>
      <c r="X393" t="s">
        <v>1128</v>
      </c>
      <c r="AB393" t="s">
        <v>1454</v>
      </c>
    </row>
    <row r="394" spans="1:28" hidden="1">
      <c r="A394" t="s">
        <v>2145</v>
      </c>
      <c r="B394" t="s">
        <v>793</v>
      </c>
      <c r="D394" t="s">
        <v>1779</v>
      </c>
      <c r="E394" t="s">
        <v>1493</v>
      </c>
      <c r="F394" t="s">
        <v>1619</v>
      </c>
      <c r="G394" t="s">
        <v>1531</v>
      </c>
      <c r="H394" t="s">
        <v>1524</v>
      </c>
      <c r="I394" t="s">
        <v>1683</v>
      </c>
      <c r="J394" t="s">
        <v>1687</v>
      </c>
      <c r="K394" t="s">
        <v>1619</v>
      </c>
      <c r="L394" t="s">
        <v>1619</v>
      </c>
      <c r="M394" t="s">
        <v>1619</v>
      </c>
      <c r="N394" t="s">
        <v>1517</v>
      </c>
      <c r="O394" t="s">
        <v>1517</v>
      </c>
      <c r="P394" t="s">
        <v>1473</v>
      </c>
      <c r="T394" t="s">
        <v>1127</v>
      </c>
      <c r="U394" t="s">
        <v>1127</v>
      </c>
      <c r="V394" t="s">
        <v>1127</v>
      </c>
      <c r="W394" t="s">
        <v>1127</v>
      </c>
      <c r="X394" t="s">
        <v>1128</v>
      </c>
      <c r="AB394" t="s">
        <v>1454</v>
      </c>
    </row>
    <row r="395" spans="1:28" hidden="1">
      <c r="A395" t="s">
        <v>2145</v>
      </c>
      <c r="B395" t="s">
        <v>796</v>
      </c>
      <c r="D395" t="s">
        <v>1776</v>
      </c>
      <c r="E395" t="s">
        <v>1514</v>
      </c>
      <c r="F395" t="s">
        <v>1604</v>
      </c>
      <c r="G395" t="s">
        <v>1669</v>
      </c>
      <c r="H395" t="s">
        <v>1524</v>
      </c>
      <c r="I395" t="s">
        <v>1683</v>
      </c>
      <c r="J395" t="s">
        <v>1687</v>
      </c>
      <c r="K395" t="s">
        <v>1604</v>
      </c>
      <c r="L395" t="s">
        <v>1604</v>
      </c>
      <c r="M395" t="s">
        <v>1604</v>
      </c>
      <c r="N395" t="s">
        <v>1552</v>
      </c>
      <c r="O395" t="s">
        <v>1552</v>
      </c>
      <c r="P395" t="s">
        <v>1473</v>
      </c>
      <c r="T395" t="s">
        <v>1127</v>
      </c>
      <c r="U395" t="s">
        <v>1127</v>
      </c>
      <c r="V395" t="s">
        <v>1127</v>
      </c>
      <c r="W395" t="s">
        <v>1127</v>
      </c>
      <c r="X395" t="s">
        <v>1128</v>
      </c>
      <c r="AB395" t="s">
        <v>1454</v>
      </c>
    </row>
    <row r="396" spans="1:28" hidden="1">
      <c r="A396" t="s">
        <v>2145</v>
      </c>
      <c r="B396" t="s">
        <v>796</v>
      </c>
      <c r="D396" t="s">
        <v>1810</v>
      </c>
      <c r="E396" t="s">
        <v>1514</v>
      </c>
      <c r="F396" t="s">
        <v>1604</v>
      </c>
      <c r="G396" t="s">
        <v>1669</v>
      </c>
      <c r="H396" t="s">
        <v>1524</v>
      </c>
      <c r="I396" t="s">
        <v>1683</v>
      </c>
      <c r="J396" t="s">
        <v>1687</v>
      </c>
      <c r="K396" t="s">
        <v>1604</v>
      </c>
      <c r="L396" t="s">
        <v>1604</v>
      </c>
      <c r="M396" t="s">
        <v>1604</v>
      </c>
      <c r="N396" t="s">
        <v>1639</v>
      </c>
      <c r="O396" t="s">
        <v>1639</v>
      </c>
      <c r="P396" t="s">
        <v>1473</v>
      </c>
      <c r="T396" t="s">
        <v>1127</v>
      </c>
      <c r="U396" t="s">
        <v>1127</v>
      </c>
      <c r="V396" t="s">
        <v>1127</v>
      </c>
      <c r="W396" t="s">
        <v>1127</v>
      </c>
      <c r="X396" t="s">
        <v>1128</v>
      </c>
      <c r="AB396" t="s">
        <v>1454</v>
      </c>
    </row>
    <row r="397" spans="1:28" hidden="1">
      <c r="A397" t="s">
        <v>2145</v>
      </c>
      <c r="B397" t="s">
        <v>796</v>
      </c>
      <c r="D397" t="s">
        <v>1797</v>
      </c>
      <c r="E397" t="s">
        <v>1514</v>
      </c>
      <c r="F397" t="s">
        <v>1604</v>
      </c>
      <c r="G397" t="s">
        <v>1669</v>
      </c>
      <c r="H397" t="s">
        <v>1524</v>
      </c>
      <c r="I397" t="s">
        <v>1683</v>
      </c>
      <c r="J397" t="s">
        <v>1687</v>
      </c>
      <c r="K397" t="s">
        <v>1604</v>
      </c>
      <c r="L397" t="s">
        <v>1604</v>
      </c>
      <c r="M397" t="s">
        <v>1604</v>
      </c>
      <c r="N397" t="s">
        <v>1505</v>
      </c>
      <c r="O397" t="s">
        <v>1505</v>
      </c>
      <c r="P397" t="s">
        <v>1473</v>
      </c>
      <c r="T397" t="s">
        <v>1127</v>
      </c>
      <c r="U397" t="s">
        <v>1127</v>
      </c>
      <c r="V397" t="s">
        <v>1127</v>
      </c>
      <c r="W397" t="s">
        <v>1127</v>
      </c>
      <c r="X397" t="s">
        <v>1128</v>
      </c>
      <c r="AB397" t="s">
        <v>1454</v>
      </c>
    </row>
    <row r="398" spans="1:28" hidden="1">
      <c r="A398" t="s">
        <v>2145</v>
      </c>
      <c r="B398" t="s">
        <v>796</v>
      </c>
      <c r="D398" t="s">
        <v>1784</v>
      </c>
      <c r="E398" t="s">
        <v>1514</v>
      </c>
      <c r="F398" t="s">
        <v>1604</v>
      </c>
      <c r="G398" t="s">
        <v>1669</v>
      </c>
      <c r="H398" t="s">
        <v>1524</v>
      </c>
      <c r="I398" t="s">
        <v>1683</v>
      </c>
      <c r="J398" t="s">
        <v>1687</v>
      </c>
      <c r="K398" t="s">
        <v>1604</v>
      </c>
      <c r="L398" t="s">
        <v>1604</v>
      </c>
      <c r="M398" t="s">
        <v>1604</v>
      </c>
      <c r="N398" t="s">
        <v>1688</v>
      </c>
      <c r="O398" t="s">
        <v>1688</v>
      </c>
      <c r="P398" t="s">
        <v>1473</v>
      </c>
      <c r="T398" t="s">
        <v>1127</v>
      </c>
      <c r="U398" t="s">
        <v>1127</v>
      </c>
      <c r="V398" t="s">
        <v>1127</v>
      </c>
      <c r="W398" t="s">
        <v>1127</v>
      </c>
      <c r="X398" t="s">
        <v>1128</v>
      </c>
      <c r="AB398" t="s">
        <v>1454</v>
      </c>
    </row>
    <row r="399" spans="1:28" hidden="1">
      <c r="A399" t="s">
        <v>2145</v>
      </c>
      <c r="B399" t="s">
        <v>796</v>
      </c>
      <c r="D399" t="s">
        <v>1787</v>
      </c>
      <c r="E399" t="s">
        <v>1605</v>
      </c>
      <c r="F399" t="s">
        <v>1604</v>
      </c>
      <c r="G399" t="s">
        <v>1482</v>
      </c>
      <c r="H399" t="s">
        <v>1524</v>
      </c>
      <c r="I399" t="s">
        <v>1683</v>
      </c>
      <c r="J399" t="s">
        <v>1687</v>
      </c>
      <c r="K399" t="s">
        <v>1604</v>
      </c>
      <c r="L399" t="s">
        <v>1604</v>
      </c>
      <c r="M399" t="s">
        <v>1604</v>
      </c>
      <c r="N399" t="s">
        <v>1688</v>
      </c>
      <c r="O399" t="s">
        <v>1688</v>
      </c>
      <c r="P399" t="s">
        <v>1473</v>
      </c>
      <c r="T399" t="s">
        <v>1127</v>
      </c>
      <c r="U399" t="s">
        <v>1127</v>
      </c>
      <c r="V399" t="s">
        <v>1127</v>
      </c>
      <c r="W399" t="s">
        <v>1127</v>
      </c>
      <c r="X399" t="s">
        <v>1128</v>
      </c>
      <c r="AB399" t="s">
        <v>1454</v>
      </c>
    </row>
    <row r="400" spans="1:28" hidden="1">
      <c r="A400" t="s">
        <v>2145</v>
      </c>
      <c r="B400" t="s">
        <v>796</v>
      </c>
      <c r="D400" t="s">
        <v>1801</v>
      </c>
      <c r="E400" t="s">
        <v>1493</v>
      </c>
      <c r="F400" t="s">
        <v>1604</v>
      </c>
      <c r="G400" t="s">
        <v>1622</v>
      </c>
      <c r="H400" t="s">
        <v>1524</v>
      </c>
      <c r="I400" t="s">
        <v>1683</v>
      </c>
      <c r="J400" t="s">
        <v>1687</v>
      </c>
      <c r="K400" t="s">
        <v>1604</v>
      </c>
      <c r="L400" t="s">
        <v>1604</v>
      </c>
      <c r="M400" t="s">
        <v>1604</v>
      </c>
      <c r="N400" t="s">
        <v>1458</v>
      </c>
      <c r="O400" t="s">
        <v>1458</v>
      </c>
      <c r="P400" t="s">
        <v>1473</v>
      </c>
      <c r="T400" t="s">
        <v>1127</v>
      </c>
      <c r="U400" t="s">
        <v>1127</v>
      </c>
      <c r="V400" t="s">
        <v>1127</v>
      </c>
      <c r="W400" t="s">
        <v>1127</v>
      </c>
      <c r="X400" t="s">
        <v>1128</v>
      </c>
      <c r="AB400" t="s">
        <v>1454</v>
      </c>
    </row>
    <row r="401" spans="1:28" hidden="1">
      <c r="A401" t="s">
        <v>2145</v>
      </c>
      <c r="B401" t="s">
        <v>796</v>
      </c>
      <c r="D401" t="s">
        <v>1779</v>
      </c>
      <c r="E401" t="s">
        <v>1493</v>
      </c>
      <c r="F401" t="s">
        <v>1604</v>
      </c>
      <c r="G401" t="s">
        <v>1531</v>
      </c>
      <c r="H401" t="s">
        <v>1524</v>
      </c>
      <c r="I401" t="s">
        <v>1683</v>
      </c>
      <c r="J401" t="s">
        <v>1687</v>
      </c>
      <c r="K401" t="s">
        <v>1604</v>
      </c>
      <c r="L401" t="s">
        <v>1604</v>
      </c>
      <c r="M401" t="s">
        <v>1604</v>
      </c>
      <c r="N401" t="s">
        <v>1517</v>
      </c>
      <c r="O401" t="s">
        <v>1517</v>
      </c>
      <c r="P401" t="s">
        <v>1473</v>
      </c>
      <c r="T401" t="s">
        <v>1127</v>
      </c>
      <c r="U401" t="s">
        <v>1127</v>
      </c>
      <c r="V401" t="s">
        <v>1127</v>
      </c>
      <c r="W401" t="s">
        <v>1127</v>
      </c>
      <c r="X401" t="s">
        <v>1128</v>
      </c>
      <c r="AB401" t="s">
        <v>1454</v>
      </c>
    </row>
    <row r="402" spans="1:28" hidden="1">
      <c r="A402" t="s">
        <v>2145</v>
      </c>
      <c r="B402" t="s">
        <v>800</v>
      </c>
      <c r="D402" t="s">
        <v>1776</v>
      </c>
      <c r="E402" t="s">
        <v>1537</v>
      </c>
      <c r="F402" t="s">
        <v>1535</v>
      </c>
      <c r="G402" t="s">
        <v>1669</v>
      </c>
      <c r="H402" t="s">
        <v>1524</v>
      </c>
      <c r="I402" t="s">
        <v>1683</v>
      </c>
      <c r="J402" t="s">
        <v>1687</v>
      </c>
      <c r="K402" t="s">
        <v>1535</v>
      </c>
      <c r="L402" t="s">
        <v>1535</v>
      </c>
      <c r="M402" t="s">
        <v>1535</v>
      </c>
      <c r="N402" t="s">
        <v>1552</v>
      </c>
      <c r="O402" t="s">
        <v>1552</v>
      </c>
      <c r="P402" t="s">
        <v>1473</v>
      </c>
      <c r="T402" t="s">
        <v>1127</v>
      </c>
      <c r="U402" t="s">
        <v>1127</v>
      </c>
      <c r="V402" t="s">
        <v>1127</v>
      </c>
      <c r="W402" t="s">
        <v>1127</v>
      </c>
      <c r="X402" t="s">
        <v>1128</v>
      </c>
      <c r="AB402" t="s">
        <v>1454</v>
      </c>
    </row>
    <row r="403" spans="1:28" hidden="1">
      <c r="A403" t="s">
        <v>2145</v>
      </c>
      <c r="B403" t="s">
        <v>800</v>
      </c>
      <c r="D403" t="s">
        <v>1810</v>
      </c>
      <c r="E403" t="s">
        <v>1537</v>
      </c>
      <c r="F403" t="s">
        <v>1535</v>
      </c>
      <c r="G403" t="s">
        <v>1669</v>
      </c>
      <c r="H403" t="s">
        <v>1524</v>
      </c>
      <c r="I403" t="s">
        <v>1683</v>
      </c>
      <c r="J403" t="s">
        <v>1687</v>
      </c>
      <c r="K403" t="s">
        <v>1535</v>
      </c>
      <c r="L403" t="s">
        <v>1535</v>
      </c>
      <c r="M403" t="s">
        <v>1535</v>
      </c>
      <c r="N403" t="s">
        <v>1639</v>
      </c>
      <c r="O403" t="s">
        <v>1639</v>
      </c>
      <c r="P403" t="s">
        <v>1473</v>
      </c>
      <c r="T403" t="s">
        <v>1127</v>
      </c>
      <c r="U403" t="s">
        <v>1127</v>
      </c>
      <c r="V403" t="s">
        <v>1127</v>
      </c>
      <c r="W403" t="s">
        <v>1127</v>
      </c>
      <c r="X403" t="s">
        <v>1128</v>
      </c>
      <c r="AB403" t="s">
        <v>1454</v>
      </c>
    </row>
    <row r="404" spans="1:28" hidden="1">
      <c r="A404" t="s">
        <v>2145</v>
      </c>
      <c r="B404" t="s">
        <v>800</v>
      </c>
      <c r="D404" t="s">
        <v>1797</v>
      </c>
      <c r="E404" t="s">
        <v>1537</v>
      </c>
      <c r="F404" t="s">
        <v>1535</v>
      </c>
      <c r="G404" t="s">
        <v>1669</v>
      </c>
      <c r="H404" t="s">
        <v>1524</v>
      </c>
      <c r="I404" t="s">
        <v>1683</v>
      </c>
      <c r="J404" t="s">
        <v>1687</v>
      </c>
      <c r="K404" t="s">
        <v>1535</v>
      </c>
      <c r="L404" t="s">
        <v>1535</v>
      </c>
      <c r="M404" t="s">
        <v>1535</v>
      </c>
      <c r="N404" t="s">
        <v>1505</v>
      </c>
      <c r="O404" t="s">
        <v>1505</v>
      </c>
      <c r="P404" t="s">
        <v>1473</v>
      </c>
      <c r="T404" t="s">
        <v>1127</v>
      </c>
      <c r="U404" t="s">
        <v>1127</v>
      </c>
      <c r="V404" t="s">
        <v>1127</v>
      </c>
      <c r="W404" t="s">
        <v>1127</v>
      </c>
      <c r="X404" t="s">
        <v>1128</v>
      </c>
      <c r="AB404" t="s">
        <v>1454</v>
      </c>
    </row>
    <row r="405" spans="1:28" hidden="1">
      <c r="A405" t="s">
        <v>2145</v>
      </c>
      <c r="B405" t="s">
        <v>800</v>
      </c>
      <c r="D405" t="s">
        <v>1784</v>
      </c>
      <c r="E405" t="s">
        <v>1537</v>
      </c>
      <c r="F405" t="s">
        <v>1535</v>
      </c>
      <c r="G405" t="s">
        <v>1669</v>
      </c>
      <c r="H405" t="s">
        <v>1524</v>
      </c>
      <c r="I405" t="s">
        <v>1683</v>
      </c>
      <c r="J405" t="s">
        <v>1687</v>
      </c>
      <c r="K405" t="s">
        <v>1535</v>
      </c>
      <c r="L405" t="s">
        <v>1535</v>
      </c>
      <c r="M405" t="s">
        <v>1535</v>
      </c>
      <c r="N405" t="s">
        <v>1688</v>
      </c>
      <c r="O405" t="s">
        <v>1688</v>
      </c>
      <c r="P405" t="s">
        <v>1473</v>
      </c>
      <c r="T405" t="s">
        <v>1127</v>
      </c>
      <c r="U405" t="s">
        <v>1127</v>
      </c>
      <c r="V405" t="s">
        <v>1127</v>
      </c>
      <c r="W405" t="s">
        <v>1127</v>
      </c>
      <c r="X405" t="s">
        <v>1128</v>
      </c>
      <c r="AB405" t="s">
        <v>1454</v>
      </c>
    </row>
    <row r="406" spans="1:28" hidden="1">
      <c r="A406" t="s">
        <v>2145</v>
      </c>
      <c r="B406" t="s">
        <v>800</v>
      </c>
      <c r="D406" t="s">
        <v>1787</v>
      </c>
      <c r="E406" t="s">
        <v>1537</v>
      </c>
      <c r="F406" t="s">
        <v>1535</v>
      </c>
      <c r="G406" t="s">
        <v>1482</v>
      </c>
      <c r="H406" t="s">
        <v>1524</v>
      </c>
      <c r="I406" t="s">
        <v>1683</v>
      </c>
      <c r="J406" t="s">
        <v>1687</v>
      </c>
      <c r="K406" t="s">
        <v>1535</v>
      </c>
      <c r="L406" t="s">
        <v>1535</v>
      </c>
      <c r="M406" t="s">
        <v>1535</v>
      </c>
      <c r="N406" t="s">
        <v>1688</v>
      </c>
      <c r="O406" t="s">
        <v>1688</v>
      </c>
      <c r="P406" t="s">
        <v>1473</v>
      </c>
      <c r="T406" t="s">
        <v>1127</v>
      </c>
      <c r="U406" t="s">
        <v>1127</v>
      </c>
      <c r="V406" t="s">
        <v>1127</v>
      </c>
      <c r="W406" t="s">
        <v>1127</v>
      </c>
      <c r="X406" t="s">
        <v>1128</v>
      </c>
      <c r="AB406" t="s">
        <v>1454</v>
      </c>
    </row>
    <row r="407" spans="1:28" hidden="1">
      <c r="A407" t="s">
        <v>2145</v>
      </c>
      <c r="B407" t="s">
        <v>800</v>
      </c>
      <c r="D407" t="s">
        <v>1801</v>
      </c>
      <c r="E407" t="s">
        <v>1537</v>
      </c>
      <c r="F407" t="s">
        <v>1535</v>
      </c>
      <c r="G407" t="s">
        <v>1622</v>
      </c>
      <c r="H407" t="s">
        <v>1524</v>
      </c>
      <c r="I407" t="s">
        <v>1683</v>
      </c>
      <c r="J407" t="s">
        <v>1687</v>
      </c>
      <c r="K407" t="s">
        <v>1535</v>
      </c>
      <c r="L407" t="s">
        <v>1535</v>
      </c>
      <c r="M407" t="s">
        <v>1535</v>
      </c>
      <c r="N407" t="s">
        <v>1458</v>
      </c>
      <c r="O407" t="s">
        <v>1458</v>
      </c>
      <c r="P407" t="s">
        <v>1473</v>
      </c>
      <c r="T407" t="s">
        <v>1127</v>
      </c>
      <c r="U407" t="s">
        <v>1127</v>
      </c>
      <c r="V407" t="s">
        <v>1127</v>
      </c>
      <c r="W407" t="s">
        <v>1127</v>
      </c>
      <c r="X407" t="s">
        <v>1128</v>
      </c>
      <c r="AB407" t="s">
        <v>1454</v>
      </c>
    </row>
    <row r="408" spans="1:28" hidden="1">
      <c r="A408" t="s">
        <v>2145</v>
      </c>
      <c r="B408" t="s">
        <v>800</v>
      </c>
      <c r="D408" t="s">
        <v>1779</v>
      </c>
      <c r="E408" t="s">
        <v>1593</v>
      </c>
      <c r="F408" t="s">
        <v>1535</v>
      </c>
      <c r="G408" t="s">
        <v>1531</v>
      </c>
      <c r="H408" t="s">
        <v>1524</v>
      </c>
      <c r="I408" t="s">
        <v>1683</v>
      </c>
      <c r="J408" t="s">
        <v>1687</v>
      </c>
      <c r="K408" t="s">
        <v>1535</v>
      </c>
      <c r="L408" t="s">
        <v>1535</v>
      </c>
      <c r="M408" t="s">
        <v>1535</v>
      </c>
      <c r="N408" t="s">
        <v>1517</v>
      </c>
      <c r="O408" t="s">
        <v>1517</v>
      </c>
      <c r="P408" t="s">
        <v>1473</v>
      </c>
      <c r="T408" t="s">
        <v>1127</v>
      </c>
      <c r="U408" t="s">
        <v>1127</v>
      </c>
      <c r="V408" t="s">
        <v>1127</v>
      </c>
      <c r="W408" t="s">
        <v>1127</v>
      </c>
      <c r="X408" t="s">
        <v>1128</v>
      </c>
      <c r="AB408" t="s">
        <v>1454</v>
      </c>
    </row>
    <row r="409" spans="1:28" hidden="1">
      <c r="A409" t="s">
        <v>2145</v>
      </c>
      <c r="B409" t="s">
        <v>766</v>
      </c>
      <c r="D409" t="s">
        <v>1776</v>
      </c>
      <c r="E409" t="s">
        <v>1715</v>
      </c>
      <c r="F409" t="s">
        <v>1535</v>
      </c>
      <c r="G409" t="s">
        <v>1669</v>
      </c>
      <c r="H409" t="s">
        <v>1524</v>
      </c>
      <c r="I409" t="s">
        <v>1683</v>
      </c>
      <c r="J409" t="s">
        <v>1687</v>
      </c>
      <c r="K409" t="s">
        <v>1535</v>
      </c>
      <c r="L409" t="s">
        <v>1535</v>
      </c>
      <c r="M409" t="s">
        <v>1535</v>
      </c>
      <c r="N409" t="s">
        <v>1552</v>
      </c>
      <c r="O409" t="s">
        <v>1552</v>
      </c>
      <c r="P409" t="s">
        <v>1473</v>
      </c>
      <c r="T409" t="s">
        <v>1127</v>
      </c>
      <c r="U409" t="s">
        <v>1127</v>
      </c>
      <c r="V409" t="s">
        <v>1127</v>
      </c>
      <c r="W409" t="s">
        <v>1127</v>
      </c>
      <c r="X409" t="s">
        <v>1128</v>
      </c>
      <c r="AB409" t="s">
        <v>1454</v>
      </c>
    </row>
    <row r="410" spans="1:28" hidden="1">
      <c r="A410" t="s">
        <v>2145</v>
      </c>
      <c r="B410" t="s">
        <v>766</v>
      </c>
      <c r="D410" t="s">
        <v>1810</v>
      </c>
      <c r="E410" t="s">
        <v>1503</v>
      </c>
      <c r="F410" t="s">
        <v>1535</v>
      </c>
      <c r="G410" t="s">
        <v>1669</v>
      </c>
      <c r="H410" t="s">
        <v>1524</v>
      </c>
      <c r="I410" t="s">
        <v>1683</v>
      </c>
      <c r="J410" t="s">
        <v>1687</v>
      </c>
      <c r="K410" t="s">
        <v>1535</v>
      </c>
      <c r="L410" t="s">
        <v>1535</v>
      </c>
      <c r="M410" t="s">
        <v>1535</v>
      </c>
      <c r="N410" t="s">
        <v>1639</v>
      </c>
      <c r="O410" t="s">
        <v>1639</v>
      </c>
      <c r="P410" t="s">
        <v>1473</v>
      </c>
      <c r="T410" t="s">
        <v>1127</v>
      </c>
      <c r="U410" t="s">
        <v>1127</v>
      </c>
      <c r="V410" t="s">
        <v>1127</v>
      </c>
      <c r="W410" t="s">
        <v>1127</v>
      </c>
      <c r="X410" t="s">
        <v>1128</v>
      </c>
      <c r="AB410" t="s">
        <v>1454</v>
      </c>
    </row>
    <row r="411" spans="1:28" hidden="1">
      <c r="A411" t="s">
        <v>2145</v>
      </c>
      <c r="B411" t="s">
        <v>766</v>
      </c>
      <c r="D411" t="s">
        <v>1797</v>
      </c>
      <c r="E411" t="s">
        <v>1503</v>
      </c>
      <c r="F411" t="s">
        <v>1535</v>
      </c>
      <c r="G411" t="s">
        <v>1669</v>
      </c>
      <c r="H411" t="s">
        <v>1524</v>
      </c>
      <c r="I411" t="s">
        <v>1683</v>
      </c>
      <c r="J411" t="s">
        <v>1687</v>
      </c>
      <c r="K411" t="s">
        <v>1535</v>
      </c>
      <c r="L411" t="s">
        <v>1535</v>
      </c>
      <c r="M411" t="s">
        <v>1535</v>
      </c>
      <c r="N411" t="s">
        <v>1505</v>
      </c>
      <c r="O411" t="s">
        <v>1505</v>
      </c>
      <c r="P411" t="s">
        <v>1473</v>
      </c>
      <c r="T411" t="s">
        <v>1127</v>
      </c>
      <c r="U411" t="s">
        <v>1127</v>
      </c>
      <c r="V411" t="s">
        <v>1127</v>
      </c>
      <c r="W411" t="s">
        <v>1127</v>
      </c>
      <c r="X411" t="s">
        <v>1128</v>
      </c>
      <c r="AB411" t="s">
        <v>1454</v>
      </c>
    </row>
    <row r="412" spans="1:28" hidden="1">
      <c r="A412" t="s">
        <v>2145</v>
      </c>
      <c r="B412" t="s">
        <v>766</v>
      </c>
      <c r="D412" t="s">
        <v>1784</v>
      </c>
      <c r="E412" t="s">
        <v>1503</v>
      </c>
      <c r="F412" t="s">
        <v>1535</v>
      </c>
      <c r="G412" t="s">
        <v>1669</v>
      </c>
      <c r="H412" t="s">
        <v>1524</v>
      </c>
      <c r="I412" t="s">
        <v>1683</v>
      </c>
      <c r="J412" t="s">
        <v>1687</v>
      </c>
      <c r="K412" t="s">
        <v>1535</v>
      </c>
      <c r="L412" t="s">
        <v>1535</v>
      </c>
      <c r="M412" t="s">
        <v>1535</v>
      </c>
      <c r="N412" t="s">
        <v>1688</v>
      </c>
      <c r="O412" t="s">
        <v>1688</v>
      </c>
      <c r="P412" t="s">
        <v>1473</v>
      </c>
      <c r="T412" t="s">
        <v>1127</v>
      </c>
      <c r="U412" t="s">
        <v>1127</v>
      </c>
      <c r="V412" t="s">
        <v>1127</v>
      </c>
      <c r="W412" t="s">
        <v>1127</v>
      </c>
      <c r="X412" t="s">
        <v>1128</v>
      </c>
      <c r="AB412" t="s">
        <v>1454</v>
      </c>
    </row>
    <row r="413" spans="1:28" hidden="1">
      <c r="A413" t="s">
        <v>2145</v>
      </c>
      <c r="B413" t="s">
        <v>766</v>
      </c>
      <c r="D413" t="s">
        <v>1785</v>
      </c>
      <c r="E413" t="s">
        <v>1554</v>
      </c>
      <c r="F413" t="s">
        <v>1535</v>
      </c>
      <c r="G413" t="s">
        <v>1482</v>
      </c>
      <c r="H413" t="s">
        <v>1524</v>
      </c>
      <c r="I413" t="s">
        <v>1683</v>
      </c>
      <c r="J413" t="s">
        <v>1687</v>
      </c>
      <c r="K413" t="s">
        <v>1535</v>
      </c>
      <c r="L413" t="s">
        <v>1535</v>
      </c>
      <c r="M413" t="s">
        <v>1535</v>
      </c>
      <c r="N413" t="s">
        <v>1688</v>
      </c>
      <c r="O413" t="s">
        <v>1688</v>
      </c>
      <c r="P413" t="s">
        <v>1473</v>
      </c>
      <c r="T413" t="s">
        <v>1127</v>
      </c>
      <c r="U413" t="s">
        <v>1127</v>
      </c>
      <c r="V413" t="s">
        <v>1127</v>
      </c>
      <c r="W413" t="s">
        <v>1127</v>
      </c>
      <c r="X413" t="s">
        <v>1128</v>
      </c>
      <c r="AB413" t="s">
        <v>1454</v>
      </c>
    </row>
    <row r="414" spans="1:28" hidden="1">
      <c r="A414" t="s">
        <v>2145</v>
      </c>
      <c r="B414" t="s">
        <v>766</v>
      </c>
      <c r="D414" t="s">
        <v>1777</v>
      </c>
      <c r="E414" t="s">
        <v>1662</v>
      </c>
      <c r="F414" t="s">
        <v>1535</v>
      </c>
      <c r="G414" t="s">
        <v>1482</v>
      </c>
      <c r="H414" t="s">
        <v>1524</v>
      </c>
      <c r="I414" t="s">
        <v>1683</v>
      </c>
      <c r="J414" t="s">
        <v>1687</v>
      </c>
      <c r="K414" t="s">
        <v>1535</v>
      </c>
      <c r="L414" t="s">
        <v>1535</v>
      </c>
      <c r="M414" t="s">
        <v>1535</v>
      </c>
      <c r="N414" t="s">
        <v>1688</v>
      </c>
      <c r="O414" t="s">
        <v>1688</v>
      </c>
      <c r="P414" t="s">
        <v>1473</v>
      </c>
      <c r="T414" t="s">
        <v>1127</v>
      </c>
      <c r="U414" t="s">
        <v>1127</v>
      </c>
      <c r="V414" t="s">
        <v>1127</v>
      </c>
      <c r="W414" t="s">
        <v>1127</v>
      </c>
      <c r="X414" t="s">
        <v>1128</v>
      </c>
      <c r="AB414" t="s">
        <v>1454</v>
      </c>
    </row>
    <row r="415" spans="1:28" hidden="1">
      <c r="A415" t="s">
        <v>2145</v>
      </c>
      <c r="B415" t="s">
        <v>766</v>
      </c>
      <c r="D415" t="s">
        <v>1801</v>
      </c>
      <c r="E415" t="s">
        <v>1646</v>
      </c>
      <c r="F415" t="s">
        <v>1535</v>
      </c>
      <c r="G415" t="s">
        <v>1622</v>
      </c>
      <c r="H415" t="s">
        <v>1524</v>
      </c>
      <c r="I415" t="s">
        <v>1683</v>
      </c>
      <c r="J415" t="s">
        <v>1687</v>
      </c>
      <c r="K415" t="s">
        <v>1535</v>
      </c>
      <c r="L415" t="s">
        <v>1535</v>
      </c>
      <c r="M415" t="s">
        <v>1535</v>
      </c>
      <c r="N415" t="s">
        <v>1458</v>
      </c>
      <c r="O415" t="s">
        <v>1458</v>
      </c>
      <c r="P415" t="s">
        <v>1473</v>
      </c>
      <c r="T415" t="s">
        <v>1127</v>
      </c>
      <c r="U415" t="s">
        <v>1127</v>
      </c>
      <c r="V415" t="s">
        <v>1127</v>
      </c>
      <c r="W415" t="s">
        <v>1127</v>
      </c>
      <c r="X415" t="s">
        <v>1128</v>
      </c>
      <c r="AB415" t="s">
        <v>1454</v>
      </c>
    </row>
    <row r="416" spans="1:28" hidden="1">
      <c r="A416" t="s">
        <v>2145</v>
      </c>
      <c r="B416" t="s">
        <v>766</v>
      </c>
      <c r="D416" t="s">
        <v>1779</v>
      </c>
      <c r="E416" t="s">
        <v>1576</v>
      </c>
      <c r="F416" t="s">
        <v>1535</v>
      </c>
      <c r="G416" t="s">
        <v>1531</v>
      </c>
      <c r="H416" t="s">
        <v>1524</v>
      </c>
      <c r="I416" t="s">
        <v>1683</v>
      </c>
      <c r="J416" t="s">
        <v>1687</v>
      </c>
      <c r="K416" t="s">
        <v>1535</v>
      </c>
      <c r="L416" t="s">
        <v>1535</v>
      </c>
      <c r="M416" t="s">
        <v>1535</v>
      </c>
      <c r="N416" t="s">
        <v>1517</v>
      </c>
      <c r="O416" t="s">
        <v>1517</v>
      </c>
      <c r="P416" t="s">
        <v>1473</v>
      </c>
      <c r="T416" t="s">
        <v>1127</v>
      </c>
      <c r="U416" t="s">
        <v>1127</v>
      </c>
      <c r="V416" t="s">
        <v>1127</v>
      </c>
      <c r="W416" t="s">
        <v>1127</v>
      </c>
      <c r="X416" t="s">
        <v>1128</v>
      </c>
      <c r="AB416" t="s">
        <v>1454</v>
      </c>
    </row>
    <row r="417" spans="1:28" hidden="1">
      <c r="A417" t="s">
        <v>2145</v>
      </c>
      <c r="B417" t="s">
        <v>799</v>
      </c>
      <c r="D417" t="s">
        <v>1776</v>
      </c>
      <c r="E417" t="s">
        <v>1514</v>
      </c>
      <c r="F417" t="s">
        <v>1604</v>
      </c>
      <c r="G417" t="s">
        <v>1669</v>
      </c>
      <c r="H417" t="s">
        <v>1524</v>
      </c>
      <c r="I417" t="s">
        <v>1683</v>
      </c>
      <c r="J417" t="s">
        <v>1687</v>
      </c>
      <c r="K417" t="s">
        <v>1604</v>
      </c>
      <c r="L417" t="s">
        <v>1604</v>
      </c>
      <c r="M417" t="s">
        <v>1604</v>
      </c>
      <c r="N417" t="s">
        <v>1552</v>
      </c>
      <c r="O417" t="s">
        <v>1552</v>
      </c>
      <c r="P417" t="s">
        <v>1473</v>
      </c>
      <c r="T417" t="s">
        <v>1127</v>
      </c>
      <c r="U417" t="s">
        <v>1127</v>
      </c>
      <c r="V417" t="s">
        <v>1127</v>
      </c>
      <c r="W417" t="s">
        <v>1127</v>
      </c>
      <c r="X417" t="s">
        <v>1128</v>
      </c>
      <c r="AB417" t="s">
        <v>1454</v>
      </c>
    </row>
    <row r="418" spans="1:28" hidden="1">
      <c r="A418" t="s">
        <v>2145</v>
      </c>
      <c r="B418" t="s">
        <v>799</v>
      </c>
      <c r="D418" t="s">
        <v>1810</v>
      </c>
      <c r="E418" t="s">
        <v>1514</v>
      </c>
      <c r="F418" t="s">
        <v>1604</v>
      </c>
      <c r="G418" t="s">
        <v>1669</v>
      </c>
      <c r="H418" t="s">
        <v>1524</v>
      </c>
      <c r="I418" t="s">
        <v>1683</v>
      </c>
      <c r="J418" t="s">
        <v>1687</v>
      </c>
      <c r="K418" t="s">
        <v>1604</v>
      </c>
      <c r="L418" t="s">
        <v>1604</v>
      </c>
      <c r="M418" t="s">
        <v>1604</v>
      </c>
      <c r="N418" t="s">
        <v>1639</v>
      </c>
      <c r="O418" t="s">
        <v>1639</v>
      </c>
      <c r="P418" t="s">
        <v>1473</v>
      </c>
      <c r="T418" t="s">
        <v>1127</v>
      </c>
      <c r="U418" t="s">
        <v>1127</v>
      </c>
      <c r="V418" t="s">
        <v>1127</v>
      </c>
      <c r="W418" t="s">
        <v>1127</v>
      </c>
      <c r="X418" t="s">
        <v>1128</v>
      </c>
      <c r="AB418" t="s">
        <v>1454</v>
      </c>
    </row>
    <row r="419" spans="1:28" hidden="1">
      <c r="A419" t="s">
        <v>2145</v>
      </c>
      <c r="B419" t="s">
        <v>799</v>
      </c>
      <c r="D419" t="s">
        <v>1797</v>
      </c>
      <c r="E419" t="s">
        <v>1514</v>
      </c>
      <c r="F419" t="s">
        <v>1604</v>
      </c>
      <c r="G419" t="s">
        <v>1669</v>
      </c>
      <c r="H419" t="s">
        <v>1524</v>
      </c>
      <c r="I419" t="s">
        <v>1683</v>
      </c>
      <c r="J419" t="s">
        <v>1687</v>
      </c>
      <c r="K419" t="s">
        <v>1604</v>
      </c>
      <c r="L419" t="s">
        <v>1604</v>
      </c>
      <c r="M419" t="s">
        <v>1604</v>
      </c>
      <c r="N419" t="s">
        <v>1505</v>
      </c>
      <c r="O419" t="s">
        <v>1505</v>
      </c>
      <c r="P419" t="s">
        <v>1473</v>
      </c>
      <c r="T419" t="s">
        <v>1127</v>
      </c>
      <c r="U419" t="s">
        <v>1127</v>
      </c>
      <c r="V419" t="s">
        <v>1127</v>
      </c>
      <c r="W419" t="s">
        <v>1127</v>
      </c>
      <c r="X419" t="s">
        <v>1128</v>
      </c>
      <c r="AB419" t="s">
        <v>1454</v>
      </c>
    </row>
    <row r="420" spans="1:28" hidden="1">
      <c r="A420" t="s">
        <v>2145</v>
      </c>
      <c r="B420" t="s">
        <v>799</v>
      </c>
      <c r="D420" t="s">
        <v>1784</v>
      </c>
      <c r="E420" t="s">
        <v>1514</v>
      </c>
      <c r="F420" t="s">
        <v>1604</v>
      </c>
      <c r="G420" t="s">
        <v>1669</v>
      </c>
      <c r="H420" t="s">
        <v>1524</v>
      </c>
      <c r="I420" t="s">
        <v>1683</v>
      </c>
      <c r="J420" t="s">
        <v>1687</v>
      </c>
      <c r="K420" t="s">
        <v>1604</v>
      </c>
      <c r="L420" t="s">
        <v>1604</v>
      </c>
      <c r="M420" t="s">
        <v>1604</v>
      </c>
      <c r="N420" t="s">
        <v>1688</v>
      </c>
      <c r="O420" t="s">
        <v>1688</v>
      </c>
      <c r="P420" t="s">
        <v>1473</v>
      </c>
      <c r="T420" t="s">
        <v>1127</v>
      </c>
      <c r="U420" t="s">
        <v>1127</v>
      </c>
      <c r="V420" t="s">
        <v>1127</v>
      </c>
      <c r="W420" t="s">
        <v>1127</v>
      </c>
      <c r="X420" t="s">
        <v>1128</v>
      </c>
      <c r="AB420" t="s">
        <v>1454</v>
      </c>
    </row>
    <row r="421" spans="1:28" hidden="1">
      <c r="A421" t="s">
        <v>2145</v>
      </c>
      <c r="B421" t="s">
        <v>799</v>
      </c>
      <c r="D421" t="s">
        <v>1787</v>
      </c>
      <c r="E421" t="s">
        <v>1605</v>
      </c>
      <c r="F421" t="s">
        <v>1604</v>
      </c>
      <c r="G421" t="s">
        <v>1482</v>
      </c>
      <c r="H421" t="s">
        <v>1524</v>
      </c>
      <c r="I421" t="s">
        <v>1683</v>
      </c>
      <c r="J421" t="s">
        <v>1687</v>
      </c>
      <c r="K421" t="s">
        <v>1604</v>
      </c>
      <c r="L421" t="s">
        <v>1604</v>
      </c>
      <c r="M421" t="s">
        <v>1604</v>
      </c>
      <c r="N421" t="s">
        <v>1688</v>
      </c>
      <c r="O421" t="s">
        <v>1688</v>
      </c>
      <c r="P421" t="s">
        <v>1473</v>
      </c>
      <c r="T421" t="s">
        <v>1127</v>
      </c>
      <c r="U421" t="s">
        <v>1127</v>
      </c>
      <c r="V421" t="s">
        <v>1127</v>
      </c>
      <c r="W421" t="s">
        <v>1127</v>
      </c>
      <c r="X421" t="s">
        <v>1128</v>
      </c>
      <c r="AB421" t="s">
        <v>1454</v>
      </c>
    </row>
    <row r="422" spans="1:28" hidden="1">
      <c r="A422" t="s">
        <v>2145</v>
      </c>
      <c r="B422" t="s">
        <v>799</v>
      </c>
      <c r="D422" t="s">
        <v>1801</v>
      </c>
      <c r="E422" t="s">
        <v>1493</v>
      </c>
      <c r="F422" t="s">
        <v>1604</v>
      </c>
      <c r="G422" t="s">
        <v>1622</v>
      </c>
      <c r="H422" t="s">
        <v>1524</v>
      </c>
      <c r="I422" t="s">
        <v>1683</v>
      </c>
      <c r="J422" t="s">
        <v>1687</v>
      </c>
      <c r="K422" t="s">
        <v>1604</v>
      </c>
      <c r="L422" t="s">
        <v>1604</v>
      </c>
      <c r="M422" t="s">
        <v>1604</v>
      </c>
      <c r="N422" t="s">
        <v>1458</v>
      </c>
      <c r="O422" t="s">
        <v>1458</v>
      </c>
      <c r="P422" t="s">
        <v>1473</v>
      </c>
      <c r="T422" t="s">
        <v>1127</v>
      </c>
      <c r="U422" t="s">
        <v>1127</v>
      </c>
      <c r="V422" t="s">
        <v>1127</v>
      </c>
      <c r="W422" t="s">
        <v>1127</v>
      </c>
      <c r="X422" t="s">
        <v>1128</v>
      </c>
      <c r="AB422" t="s">
        <v>1454</v>
      </c>
    </row>
    <row r="423" spans="1:28" hidden="1">
      <c r="A423" t="s">
        <v>2145</v>
      </c>
      <c r="B423" t="s">
        <v>799</v>
      </c>
      <c r="D423" t="s">
        <v>1779</v>
      </c>
      <c r="E423" t="s">
        <v>1493</v>
      </c>
      <c r="F423" t="s">
        <v>1604</v>
      </c>
      <c r="G423" t="s">
        <v>1531</v>
      </c>
      <c r="H423" t="s">
        <v>1524</v>
      </c>
      <c r="I423" t="s">
        <v>1683</v>
      </c>
      <c r="J423" t="s">
        <v>1687</v>
      </c>
      <c r="K423" t="s">
        <v>1604</v>
      </c>
      <c r="L423" t="s">
        <v>1604</v>
      </c>
      <c r="M423" t="s">
        <v>1604</v>
      </c>
      <c r="N423" t="s">
        <v>1517</v>
      </c>
      <c r="O423" t="s">
        <v>1517</v>
      </c>
      <c r="P423" t="s">
        <v>1473</v>
      </c>
      <c r="T423" t="s">
        <v>1127</v>
      </c>
      <c r="U423" t="s">
        <v>1127</v>
      </c>
      <c r="V423" t="s">
        <v>1127</v>
      </c>
      <c r="W423" t="s">
        <v>1127</v>
      </c>
      <c r="X423" t="s">
        <v>1128</v>
      </c>
      <c r="AB423" t="s">
        <v>1454</v>
      </c>
    </row>
    <row r="424" spans="1:28" hidden="1">
      <c r="A424" t="s">
        <v>2145</v>
      </c>
      <c r="B424" t="s">
        <v>794</v>
      </c>
      <c r="D424" t="s">
        <v>1776</v>
      </c>
      <c r="E424" t="s">
        <v>1514</v>
      </c>
      <c r="F424" t="s">
        <v>1604</v>
      </c>
      <c r="G424" t="s">
        <v>1669</v>
      </c>
      <c r="H424" t="s">
        <v>1524</v>
      </c>
      <c r="I424" t="s">
        <v>1683</v>
      </c>
      <c r="J424" t="s">
        <v>1687</v>
      </c>
      <c r="K424" t="s">
        <v>1604</v>
      </c>
      <c r="L424" t="s">
        <v>1604</v>
      </c>
      <c r="M424" t="s">
        <v>1604</v>
      </c>
      <c r="N424" t="s">
        <v>1552</v>
      </c>
      <c r="O424" t="s">
        <v>1552</v>
      </c>
      <c r="P424" t="s">
        <v>1473</v>
      </c>
      <c r="T424" t="s">
        <v>1127</v>
      </c>
      <c r="U424" t="s">
        <v>1127</v>
      </c>
      <c r="V424" t="s">
        <v>1127</v>
      </c>
      <c r="W424" t="s">
        <v>1127</v>
      </c>
      <c r="X424" t="s">
        <v>1128</v>
      </c>
      <c r="AB424" t="s">
        <v>1454</v>
      </c>
    </row>
    <row r="425" spans="1:28" hidden="1">
      <c r="A425" t="s">
        <v>2145</v>
      </c>
      <c r="B425" t="s">
        <v>794</v>
      </c>
      <c r="D425" t="s">
        <v>1810</v>
      </c>
      <c r="E425" t="s">
        <v>1491</v>
      </c>
      <c r="F425" t="s">
        <v>1604</v>
      </c>
      <c r="G425" t="s">
        <v>1669</v>
      </c>
      <c r="H425" t="s">
        <v>1524</v>
      </c>
      <c r="I425" t="s">
        <v>1683</v>
      </c>
      <c r="J425" t="s">
        <v>1687</v>
      </c>
      <c r="K425" t="s">
        <v>1604</v>
      </c>
      <c r="L425" t="s">
        <v>1604</v>
      </c>
      <c r="M425" t="s">
        <v>1604</v>
      </c>
      <c r="N425" t="s">
        <v>1639</v>
      </c>
      <c r="O425" t="s">
        <v>1639</v>
      </c>
      <c r="P425" t="s">
        <v>1473</v>
      </c>
      <c r="T425" t="s">
        <v>1127</v>
      </c>
      <c r="U425" t="s">
        <v>1127</v>
      </c>
      <c r="V425" t="s">
        <v>1127</v>
      </c>
      <c r="W425" t="s">
        <v>1127</v>
      </c>
      <c r="X425" t="s">
        <v>1128</v>
      </c>
      <c r="AB425" t="s">
        <v>1454</v>
      </c>
    </row>
    <row r="426" spans="1:28" hidden="1">
      <c r="A426" t="s">
        <v>2145</v>
      </c>
      <c r="B426" t="s">
        <v>794</v>
      </c>
      <c r="D426" t="s">
        <v>1797</v>
      </c>
      <c r="E426" t="s">
        <v>1491</v>
      </c>
      <c r="F426" t="s">
        <v>1604</v>
      </c>
      <c r="G426" t="s">
        <v>1669</v>
      </c>
      <c r="H426" t="s">
        <v>1524</v>
      </c>
      <c r="I426" t="s">
        <v>1683</v>
      </c>
      <c r="J426" t="s">
        <v>1687</v>
      </c>
      <c r="K426" t="s">
        <v>1604</v>
      </c>
      <c r="L426" t="s">
        <v>1604</v>
      </c>
      <c r="M426" t="s">
        <v>1604</v>
      </c>
      <c r="N426" t="s">
        <v>1505</v>
      </c>
      <c r="O426" t="s">
        <v>1505</v>
      </c>
      <c r="P426" t="s">
        <v>1473</v>
      </c>
      <c r="T426" t="s">
        <v>1127</v>
      </c>
      <c r="U426" t="s">
        <v>1127</v>
      </c>
      <c r="V426" t="s">
        <v>1127</v>
      </c>
      <c r="W426" t="s">
        <v>1127</v>
      </c>
      <c r="X426" t="s">
        <v>1128</v>
      </c>
      <c r="AB426" t="s">
        <v>1454</v>
      </c>
    </row>
    <row r="427" spans="1:28" hidden="1">
      <c r="A427" t="s">
        <v>2145</v>
      </c>
      <c r="B427" t="s">
        <v>794</v>
      </c>
      <c r="D427" t="s">
        <v>1784</v>
      </c>
      <c r="E427" t="s">
        <v>1551</v>
      </c>
      <c r="F427" t="s">
        <v>1604</v>
      </c>
      <c r="G427" t="s">
        <v>1669</v>
      </c>
      <c r="H427" t="s">
        <v>1524</v>
      </c>
      <c r="I427" t="s">
        <v>1683</v>
      </c>
      <c r="J427" t="s">
        <v>1687</v>
      </c>
      <c r="K427" t="s">
        <v>1604</v>
      </c>
      <c r="L427" t="s">
        <v>1604</v>
      </c>
      <c r="M427" t="s">
        <v>1604</v>
      </c>
      <c r="N427" t="s">
        <v>1688</v>
      </c>
      <c r="O427" t="s">
        <v>1688</v>
      </c>
      <c r="P427" t="s">
        <v>1473</v>
      </c>
      <c r="T427" t="s">
        <v>1127</v>
      </c>
      <c r="U427" t="s">
        <v>1127</v>
      </c>
      <c r="V427" t="s">
        <v>1127</v>
      </c>
      <c r="W427" t="s">
        <v>1127</v>
      </c>
      <c r="X427" t="s">
        <v>1128</v>
      </c>
      <c r="AB427" t="s">
        <v>1454</v>
      </c>
    </row>
    <row r="428" spans="1:28" hidden="1">
      <c r="A428" t="s">
        <v>2145</v>
      </c>
      <c r="B428" t="s">
        <v>794</v>
      </c>
      <c r="D428" t="s">
        <v>1787</v>
      </c>
      <c r="E428" t="s">
        <v>1551</v>
      </c>
      <c r="F428" t="s">
        <v>1604</v>
      </c>
      <c r="G428" t="s">
        <v>1482</v>
      </c>
      <c r="H428" t="s">
        <v>1524</v>
      </c>
      <c r="I428" t="s">
        <v>1683</v>
      </c>
      <c r="J428" t="s">
        <v>1687</v>
      </c>
      <c r="K428" t="s">
        <v>1604</v>
      </c>
      <c r="L428" t="s">
        <v>1604</v>
      </c>
      <c r="M428" t="s">
        <v>1604</v>
      </c>
      <c r="N428" t="s">
        <v>1688</v>
      </c>
      <c r="O428" t="s">
        <v>1688</v>
      </c>
      <c r="P428" t="s">
        <v>1473</v>
      </c>
      <c r="T428" t="s">
        <v>1127</v>
      </c>
      <c r="U428" t="s">
        <v>1127</v>
      </c>
      <c r="V428" t="s">
        <v>1127</v>
      </c>
      <c r="W428" t="s">
        <v>1127</v>
      </c>
      <c r="X428" t="s">
        <v>1128</v>
      </c>
      <c r="AB428" t="s">
        <v>1454</v>
      </c>
    </row>
    <row r="429" spans="1:28" hidden="1">
      <c r="A429" t="s">
        <v>2145</v>
      </c>
      <c r="B429" t="s">
        <v>794</v>
      </c>
      <c r="D429" t="s">
        <v>1801</v>
      </c>
      <c r="E429" t="s">
        <v>1493</v>
      </c>
      <c r="F429" t="s">
        <v>1604</v>
      </c>
      <c r="G429" t="s">
        <v>1622</v>
      </c>
      <c r="H429" t="s">
        <v>1524</v>
      </c>
      <c r="I429" t="s">
        <v>1683</v>
      </c>
      <c r="J429" t="s">
        <v>1687</v>
      </c>
      <c r="K429" t="s">
        <v>1604</v>
      </c>
      <c r="L429" t="s">
        <v>1604</v>
      </c>
      <c r="M429" t="s">
        <v>1604</v>
      </c>
      <c r="N429" t="s">
        <v>1458</v>
      </c>
      <c r="O429" t="s">
        <v>1458</v>
      </c>
      <c r="P429" t="s">
        <v>1473</v>
      </c>
      <c r="T429" t="s">
        <v>1127</v>
      </c>
      <c r="U429" t="s">
        <v>1127</v>
      </c>
      <c r="V429" t="s">
        <v>1127</v>
      </c>
      <c r="W429" t="s">
        <v>1127</v>
      </c>
      <c r="X429" t="s">
        <v>1128</v>
      </c>
      <c r="AB429" t="s">
        <v>1454</v>
      </c>
    </row>
    <row r="430" spans="1:28" hidden="1">
      <c r="A430" t="s">
        <v>2145</v>
      </c>
      <c r="B430" t="s">
        <v>794</v>
      </c>
      <c r="D430" t="s">
        <v>1779</v>
      </c>
      <c r="E430" t="s">
        <v>1560</v>
      </c>
      <c r="F430" t="s">
        <v>1604</v>
      </c>
      <c r="G430" t="s">
        <v>1531</v>
      </c>
      <c r="H430" t="s">
        <v>1524</v>
      </c>
      <c r="I430" t="s">
        <v>1683</v>
      </c>
      <c r="J430" t="s">
        <v>1687</v>
      </c>
      <c r="K430" t="s">
        <v>1604</v>
      </c>
      <c r="L430" t="s">
        <v>1604</v>
      </c>
      <c r="M430" t="s">
        <v>1604</v>
      </c>
      <c r="N430" t="s">
        <v>1517</v>
      </c>
      <c r="O430" t="s">
        <v>1517</v>
      </c>
      <c r="P430" t="s">
        <v>1473</v>
      </c>
      <c r="T430" t="s">
        <v>1127</v>
      </c>
      <c r="U430" t="s">
        <v>1127</v>
      </c>
      <c r="V430" t="s">
        <v>1127</v>
      </c>
      <c r="W430" t="s">
        <v>1127</v>
      </c>
      <c r="X430" t="s">
        <v>1128</v>
      </c>
      <c r="AB430" t="s">
        <v>1454</v>
      </c>
    </row>
    <row r="431" spans="1:28" hidden="1">
      <c r="A431" t="s">
        <v>2145</v>
      </c>
      <c r="B431" t="s">
        <v>801</v>
      </c>
      <c r="D431" t="s">
        <v>1776</v>
      </c>
      <c r="E431" t="s">
        <v>1514</v>
      </c>
      <c r="F431" t="s">
        <v>1535</v>
      </c>
      <c r="G431" t="s">
        <v>1669</v>
      </c>
      <c r="H431" t="s">
        <v>1524</v>
      </c>
      <c r="I431" t="s">
        <v>1683</v>
      </c>
      <c r="J431" t="s">
        <v>1687</v>
      </c>
      <c r="K431" t="s">
        <v>1535</v>
      </c>
      <c r="L431" t="s">
        <v>1535</v>
      </c>
      <c r="M431" t="s">
        <v>1535</v>
      </c>
      <c r="N431" t="s">
        <v>1552</v>
      </c>
      <c r="O431" t="s">
        <v>1552</v>
      </c>
      <c r="P431" t="s">
        <v>1473</v>
      </c>
      <c r="T431" t="s">
        <v>1127</v>
      </c>
      <c r="U431" t="s">
        <v>1127</v>
      </c>
      <c r="V431" t="s">
        <v>1127</v>
      </c>
      <c r="W431" t="s">
        <v>1127</v>
      </c>
      <c r="X431" t="s">
        <v>1128</v>
      </c>
      <c r="AB431" t="s">
        <v>1454</v>
      </c>
    </row>
    <row r="432" spans="1:28" hidden="1">
      <c r="A432" t="s">
        <v>2145</v>
      </c>
      <c r="B432" t="s">
        <v>801</v>
      </c>
      <c r="D432" t="s">
        <v>1810</v>
      </c>
      <c r="E432" t="s">
        <v>1514</v>
      </c>
      <c r="F432" t="s">
        <v>1535</v>
      </c>
      <c r="G432" t="s">
        <v>1669</v>
      </c>
      <c r="H432" t="s">
        <v>1524</v>
      </c>
      <c r="I432" t="s">
        <v>1683</v>
      </c>
      <c r="J432" t="s">
        <v>1687</v>
      </c>
      <c r="K432" t="s">
        <v>1535</v>
      </c>
      <c r="L432" t="s">
        <v>1535</v>
      </c>
      <c r="M432" t="s">
        <v>1535</v>
      </c>
      <c r="N432" t="s">
        <v>1639</v>
      </c>
      <c r="O432" t="s">
        <v>1639</v>
      </c>
      <c r="P432" t="s">
        <v>1473</v>
      </c>
      <c r="T432" t="s">
        <v>1127</v>
      </c>
      <c r="U432" t="s">
        <v>1127</v>
      </c>
      <c r="V432" t="s">
        <v>1127</v>
      </c>
      <c r="W432" t="s">
        <v>1127</v>
      </c>
      <c r="X432" t="s">
        <v>1128</v>
      </c>
      <c r="AB432" t="s">
        <v>1454</v>
      </c>
    </row>
    <row r="433" spans="1:28" hidden="1">
      <c r="A433" t="s">
        <v>2145</v>
      </c>
      <c r="B433" t="s">
        <v>801</v>
      </c>
      <c r="D433" t="s">
        <v>1797</v>
      </c>
      <c r="E433" t="s">
        <v>1514</v>
      </c>
      <c r="F433" t="s">
        <v>1535</v>
      </c>
      <c r="G433" t="s">
        <v>1669</v>
      </c>
      <c r="H433" t="s">
        <v>1524</v>
      </c>
      <c r="I433" t="s">
        <v>1683</v>
      </c>
      <c r="J433" t="s">
        <v>1687</v>
      </c>
      <c r="K433" t="s">
        <v>1535</v>
      </c>
      <c r="L433" t="s">
        <v>1535</v>
      </c>
      <c r="M433" t="s">
        <v>1535</v>
      </c>
      <c r="N433" t="s">
        <v>1505</v>
      </c>
      <c r="O433" t="s">
        <v>1505</v>
      </c>
      <c r="P433" t="s">
        <v>1473</v>
      </c>
      <c r="T433" t="s">
        <v>1127</v>
      </c>
      <c r="U433" t="s">
        <v>1127</v>
      </c>
      <c r="V433" t="s">
        <v>1127</v>
      </c>
      <c r="W433" t="s">
        <v>1127</v>
      </c>
      <c r="X433" t="s">
        <v>1128</v>
      </c>
      <c r="AB433" t="s">
        <v>1454</v>
      </c>
    </row>
    <row r="434" spans="1:28" hidden="1">
      <c r="A434" t="s">
        <v>2145</v>
      </c>
      <c r="B434" t="s">
        <v>801</v>
      </c>
      <c r="D434" t="s">
        <v>1784</v>
      </c>
      <c r="E434" t="s">
        <v>1514</v>
      </c>
      <c r="F434" t="s">
        <v>1535</v>
      </c>
      <c r="G434" t="s">
        <v>1669</v>
      </c>
      <c r="H434" t="s">
        <v>1524</v>
      </c>
      <c r="I434" t="s">
        <v>1683</v>
      </c>
      <c r="J434" t="s">
        <v>1687</v>
      </c>
      <c r="K434" t="s">
        <v>1535</v>
      </c>
      <c r="L434" t="s">
        <v>1535</v>
      </c>
      <c r="M434" t="s">
        <v>1535</v>
      </c>
      <c r="N434" t="s">
        <v>1688</v>
      </c>
      <c r="O434" t="s">
        <v>1688</v>
      </c>
      <c r="P434" t="s">
        <v>1473</v>
      </c>
      <c r="T434" t="s">
        <v>1127</v>
      </c>
      <c r="U434" t="s">
        <v>1127</v>
      </c>
      <c r="V434" t="s">
        <v>1127</v>
      </c>
      <c r="W434" t="s">
        <v>1127</v>
      </c>
      <c r="X434" t="s">
        <v>1128</v>
      </c>
      <c r="AB434" t="s">
        <v>1454</v>
      </c>
    </row>
    <row r="435" spans="1:28" hidden="1">
      <c r="A435" t="s">
        <v>2145</v>
      </c>
      <c r="B435" t="s">
        <v>801</v>
      </c>
      <c r="D435" t="s">
        <v>1787</v>
      </c>
      <c r="E435" t="s">
        <v>1605</v>
      </c>
      <c r="F435" t="s">
        <v>1535</v>
      </c>
      <c r="G435" t="s">
        <v>1482</v>
      </c>
      <c r="H435" t="s">
        <v>1524</v>
      </c>
      <c r="I435" t="s">
        <v>1683</v>
      </c>
      <c r="J435" t="s">
        <v>1687</v>
      </c>
      <c r="K435" t="s">
        <v>1535</v>
      </c>
      <c r="L435" t="s">
        <v>1535</v>
      </c>
      <c r="M435" t="s">
        <v>1535</v>
      </c>
      <c r="N435" t="s">
        <v>1688</v>
      </c>
      <c r="O435" t="s">
        <v>1688</v>
      </c>
      <c r="P435" t="s">
        <v>1473</v>
      </c>
      <c r="T435" t="s">
        <v>1127</v>
      </c>
      <c r="U435" t="s">
        <v>1127</v>
      </c>
      <c r="V435" t="s">
        <v>1127</v>
      </c>
      <c r="W435" t="s">
        <v>1127</v>
      </c>
      <c r="X435" t="s">
        <v>1128</v>
      </c>
      <c r="AB435" t="s">
        <v>1454</v>
      </c>
    </row>
    <row r="436" spans="1:28" hidden="1">
      <c r="A436" t="s">
        <v>2145</v>
      </c>
      <c r="B436" t="s">
        <v>801</v>
      </c>
      <c r="D436" t="s">
        <v>1801</v>
      </c>
      <c r="E436" t="s">
        <v>1493</v>
      </c>
      <c r="F436" t="s">
        <v>1535</v>
      </c>
      <c r="G436" t="s">
        <v>1622</v>
      </c>
      <c r="H436" t="s">
        <v>1524</v>
      </c>
      <c r="I436" t="s">
        <v>1683</v>
      </c>
      <c r="J436" t="s">
        <v>1687</v>
      </c>
      <c r="K436" t="s">
        <v>1535</v>
      </c>
      <c r="L436" t="s">
        <v>1535</v>
      </c>
      <c r="M436" t="s">
        <v>1535</v>
      </c>
      <c r="N436" t="s">
        <v>1458</v>
      </c>
      <c r="O436" t="s">
        <v>1458</v>
      </c>
      <c r="P436" t="s">
        <v>1473</v>
      </c>
      <c r="T436" t="s">
        <v>1127</v>
      </c>
      <c r="U436" t="s">
        <v>1127</v>
      </c>
      <c r="V436" t="s">
        <v>1127</v>
      </c>
      <c r="W436" t="s">
        <v>1127</v>
      </c>
      <c r="X436" t="s">
        <v>1128</v>
      </c>
      <c r="AB436" t="s">
        <v>1454</v>
      </c>
    </row>
    <row r="437" spans="1:28" hidden="1">
      <c r="A437" t="s">
        <v>2145</v>
      </c>
      <c r="B437" t="s">
        <v>801</v>
      </c>
      <c r="D437" t="s">
        <v>1779</v>
      </c>
      <c r="E437" t="s">
        <v>1493</v>
      </c>
      <c r="F437" t="s">
        <v>1535</v>
      </c>
      <c r="G437" t="s">
        <v>1531</v>
      </c>
      <c r="H437" t="s">
        <v>1524</v>
      </c>
      <c r="I437" t="s">
        <v>1683</v>
      </c>
      <c r="J437" t="s">
        <v>1687</v>
      </c>
      <c r="K437" t="s">
        <v>1535</v>
      </c>
      <c r="L437" t="s">
        <v>1535</v>
      </c>
      <c r="M437" t="s">
        <v>1535</v>
      </c>
      <c r="N437" t="s">
        <v>1517</v>
      </c>
      <c r="O437" t="s">
        <v>1517</v>
      </c>
      <c r="P437" t="s">
        <v>1473</v>
      </c>
      <c r="T437" t="s">
        <v>1127</v>
      </c>
      <c r="U437" t="s">
        <v>1127</v>
      </c>
      <c r="V437" t="s">
        <v>1127</v>
      </c>
      <c r="W437" t="s">
        <v>1127</v>
      </c>
      <c r="X437" t="s">
        <v>1128</v>
      </c>
      <c r="AB437" t="s">
        <v>1454</v>
      </c>
    </row>
    <row r="438" spans="1:28" hidden="1">
      <c r="A438" t="s">
        <v>2145</v>
      </c>
      <c r="B438" t="s">
        <v>795</v>
      </c>
      <c r="D438" t="s">
        <v>1776</v>
      </c>
      <c r="E438" t="s">
        <v>1715</v>
      </c>
      <c r="F438" t="s">
        <v>1535</v>
      </c>
      <c r="G438" t="s">
        <v>1669</v>
      </c>
      <c r="H438" t="s">
        <v>1524</v>
      </c>
      <c r="I438" t="s">
        <v>1683</v>
      </c>
      <c r="J438" t="s">
        <v>1687</v>
      </c>
      <c r="K438" t="s">
        <v>1535</v>
      </c>
      <c r="L438" t="s">
        <v>1535</v>
      </c>
      <c r="M438" t="s">
        <v>1535</v>
      </c>
      <c r="N438" t="s">
        <v>1552</v>
      </c>
      <c r="O438" t="s">
        <v>1552</v>
      </c>
      <c r="P438" t="s">
        <v>1473</v>
      </c>
      <c r="T438" t="s">
        <v>1127</v>
      </c>
      <c r="U438" t="s">
        <v>1127</v>
      </c>
      <c r="V438" t="s">
        <v>1127</v>
      </c>
      <c r="W438" t="s">
        <v>1127</v>
      </c>
      <c r="X438" t="s">
        <v>1128</v>
      </c>
      <c r="AB438" t="s">
        <v>1454</v>
      </c>
    </row>
    <row r="439" spans="1:28" hidden="1">
      <c r="A439" t="s">
        <v>2145</v>
      </c>
      <c r="B439" t="s">
        <v>795</v>
      </c>
      <c r="D439" t="s">
        <v>1810</v>
      </c>
      <c r="E439" t="s">
        <v>1503</v>
      </c>
      <c r="F439" t="s">
        <v>1535</v>
      </c>
      <c r="G439" t="s">
        <v>1669</v>
      </c>
      <c r="H439" t="s">
        <v>1524</v>
      </c>
      <c r="I439" t="s">
        <v>1683</v>
      </c>
      <c r="J439" t="s">
        <v>1687</v>
      </c>
      <c r="K439" t="s">
        <v>1535</v>
      </c>
      <c r="L439" t="s">
        <v>1535</v>
      </c>
      <c r="M439" t="s">
        <v>1535</v>
      </c>
      <c r="N439" t="s">
        <v>1639</v>
      </c>
      <c r="O439" t="s">
        <v>1639</v>
      </c>
      <c r="P439" t="s">
        <v>1473</v>
      </c>
      <c r="T439" t="s">
        <v>1127</v>
      </c>
      <c r="U439" t="s">
        <v>1127</v>
      </c>
      <c r="V439" t="s">
        <v>1127</v>
      </c>
      <c r="W439" t="s">
        <v>1127</v>
      </c>
      <c r="X439" t="s">
        <v>1128</v>
      </c>
      <c r="AB439" t="s">
        <v>1454</v>
      </c>
    </row>
    <row r="440" spans="1:28" hidden="1">
      <c r="A440" t="s">
        <v>2145</v>
      </c>
      <c r="B440" t="s">
        <v>795</v>
      </c>
      <c r="D440" t="s">
        <v>1797</v>
      </c>
      <c r="E440" t="s">
        <v>1503</v>
      </c>
      <c r="F440" t="s">
        <v>1535</v>
      </c>
      <c r="G440" t="s">
        <v>1669</v>
      </c>
      <c r="H440" t="s">
        <v>1524</v>
      </c>
      <c r="I440" t="s">
        <v>1683</v>
      </c>
      <c r="J440" t="s">
        <v>1687</v>
      </c>
      <c r="K440" t="s">
        <v>1535</v>
      </c>
      <c r="L440" t="s">
        <v>1535</v>
      </c>
      <c r="M440" t="s">
        <v>1535</v>
      </c>
      <c r="N440" t="s">
        <v>1505</v>
      </c>
      <c r="O440" t="s">
        <v>1505</v>
      </c>
      <c r="P440" t="s">
        <v>1473</v>
      </c>
      <c r="T440" t="s">
        <v>1127</v>
      </c>
      <c r="U440" t="s">
        <v>1127</v>
      </c>
      <c r="V440" t="s">
        <v>1127</v>
      </c>
      <c r="W440" t="s">
        <v>1127</v>
      </c>
      <c r="X440" t="s">
        <v>1128</v>
      </c>
      <c r="AB440" t="s">
        <v>1454</v>
      </c>
    </row>
    <row r="441" spans="1:28" hidden="1">
      <c r="A441" t="s">
        <v>2145</v>
      </c>
      <c r="B441" t="s">
        <v>795</v>
      </c>
      <c r="D441" t="s">
        <v>1784</v>
      </c>
      <c r="E441" t="s">
        <v>1503</v>
      </c>
      <c r="F441" t="s">
        <v>1535</v>
      </c>
      <c r="G441" t="s">
        <v>1669</v>
      </c>
      <c r="H441" t="s">
        <v>1524</v>
      </c>
      <c r="I441" t="s">
        <v>1683</v>
      </c>
      <c r="J441" t="s">
        <v>1687</v>
      </c>
      <c r="K441" t="s">
        <v>1535</v>
      </c>
      <c r="L441" t="s">
        <v>1535</v>
      </c>
      <c r="M441" t="s">
        <v>1535</v>
      </c>
      <c r="N441" t="s">
        <v>1688</v>
      </c>
      <c r="O441" t="s">
        <v>1688</v>
      </c>
      <c r="P441" t="s">
        <v>1473</v>
      </c>
      <c r="T441" t="s">
        <v>1127</v>
      </c>
      <c r="U441" t="s">
        <v>1127</v>
      </c>
      <c r="V441" t="s">
        <v>1127</v>
      </c>
      <c r="W441" t="s">
        <v>1127</v>
      </c>
      <c r="X441" t="s">
        <v>1128</v>
      </c>
      <c r="AB441" t="s">
        <v>1454</v>
      </c>
    </row>
    <row r="442" spans="1:28" hidden="1">
      <c r="A442" t="s">
        <v>2145</v>
      </c>
      <c r="B442" t="s">
        <v>795</v>
      </c>
      <c r="D442" t="s">
        <v>1785</v>
      </c>
      <c r="E442" t="s">
        <v>1554</v>
      </c>
      <c r="F442" t="s">
        <v>1535</v>
      </c>
      <c r="G442" t="s">
        <v>1482</v>
      </c>
      <c r="H442" t="s">
        <v>1524</v>
      </c>
      <c r="I442" t="s">
        <v>1683</v>
      </c>
      <c r="J442" t="s">
        <v>1687</v>
      </c>
      <c r="K442" t="s">
        <v>1535</v>
      </c>
      <c r="L442" t="s">
        <v>1535</v>
      </c>
      <c r="M442" t="s">
        <v>1535</v>
      </c>
      <c r="N442" t="s">
        <v>1688</v>
      </c>
      <c r="O442" t="s">
        <v>1688</v>
      </c>
      <c r="P442" t="s">
        <v>1473</v>
      </c>
      <c r="T442" t="s">
        <v>1127</v>
      </c>
      <c r="U442" t="s">
        <v>1127</v>
      </c>
      <c r="V442" t="s">
        <v>1127</v>
      </c>
      <c r="W442" t="s">
        <v>1127</v>
      </c>
      <c r="X442" t="s">
        <v>1128</v>
      </c>
      <c r="AB442" t="s">
        <v>1454</v>
      </c>
    </row>
    <row r="443" spans="1:28" hidden="1">
      <c r="A443" t="s">
        <v>2145</v>
      </c>
      <c r="B443" t="s">
        <v>795</v>
      </c>
      <c r="D443" t="s">
        <v>1777</v>
      </c>
      <c r="E443" t="s">
        <v>1662</v>
      </c>
      <c r="F443" t="s">
        <v>1535</v>
      </c>
      <c r="G443" t="s">
        <v>1482</v>
      </c>
      <c r="H443" t="s">
        <v>1524</v>
      </c>
      <c r="I443" t="s">
        <v>1683</v>
      </c>
      <c r="J443" t="s">
        <v>1687</v>
      </c>
      <c r="K443" t="s">
        <v>1535</v>
      </c>
      <c r="L443" t="s">
        <v>1535</v>
      </c>
      <c r="M443" t="s">
        <v>1535</v>
      </c>
      <c r="N443" t="s">
        <v>1688</v>
      </c>
      <c r="O443" t="s">
        <v>1688</v>
      </c>
      <c r="P443" t="s">
        <v>1473</v>
      </c>
      <c r="T443" t="s">
        <v>1127</v>
      </c>
      <c r="U443" t="s">
        <v>1127</v>
      </c>
      <c r="V443" t="s">
        <v>1127</v>
      </c>
      <c r="W443" t="s">
        <v>1127</v>
      </c>
      <c r="X443" t="s">
        <v>1128</v>
      </c>
      <c r="AB443" t="s">
        <v>1454</v>
      </c>
    </row>
    <row r="444" spans="1:28" hidden="1">
      <c r="A444" t="s">
        <v>2145</v>
      </c>
      <c r="B444" t="s">
        <v>795</v>
      </c>
      <c r="D444" t="s">
        <v>1801</v>
      </c>
      <c r="E444" t="s">
        <v>1646</v>
      </c>
      <c r="F444" t="s">
        <v>1535</v>
      </c>
      <c r="G444" t="s">
        <v>1622</v>
      </c>
      <c r="H444" t="s">
        <v>1524</v>
      </c>
      <c r="I444" t="s">
        <v>1683</v>
      </c>
      <c r="J444" t="s">
        <v>1687</v>
      </c>
      <c r="K444" t="s">
        <v>1535</v>
      </c>
      <c r="L444" t="s">
        <v>1535</v>
      </c>
      <c r="M444" t="s">
        <v>1535</v>
      </c>
      <c r="N444" t="s">
        <v>1458</v>
      </c>
      <c r="O444" t="s">
        <v>1458</v>
      </c>
      <c r="P444" t="s">
        <v>1473</v>
      </c>
      <c r="T444" t="s">
        <v>1127</v>
      </c>
      <c r="U444" t="s">
        <v>1127</v>
      </c>
      <c r="V444" t="s">
        <v>1127</v>
      </c>
      <c r="W444" t="s">
        <v>1127</v>
      </c>
      <c r="X444" t="s">
        <v>1128</v>
      </c>
      <c r="AB444" t="s">
        <v>1454</v>
      </c>
    </row>
    <row r="445" spans="1:28" hidden="1">
      <c r="A445" t="s">
        <v>2145</v>
      </c>
      <c r="B445" t="s">
        <v>795</v>
      </c>
      <c r="D445" t="s">
        <v>1779</v>
      </c>
      <c r="E445" t="s">
        <v>1576</v>
      </c>
      <c r="F445" t="s">
        <v>1535</v>
      </c>
      <c r="G445" t="s">
        <v>1531</v>
      </c>
      <c r="H445" t="s">
        <v>1524</v>
      </c>
      <c r="I445" t="s">
        <v>1683</v>
      </c>
      <c r="J445" t="s">
        <v>1687</v>
      </c>
      <c r="K445" t="s">
        <v>1535</v>
      </c>
      <c r="L445" t="s">
        <v>1535</v>
      </c>
      <c r="M445" t="s">
        <v>1535</v>
      </c>
      <c r="N445" t="s">
        <v>1517</v>
      </c>
      <c r="O445" t="s">
        <v>1517</v>
      </c>
      <c r="P445" t="s">
        <v>1473</v>
      </c>
      <c r="T445" t="s">
        <v>1127</v>
      </c>
      <c r="U445" t="s">
        <v>1127</v>
      </c>
      <c r="V445" t="s">
        <v>1127</v>
      </c>
      <c r="W445" t="s">
        <v>1127</v>
      </c>
      <c r="X445" t="s">
        <v>1128</v>
      </c>
      <c r="AB445" t="s">
        <v>1454</v>
      </c>
    </row>
    <row r="446" spans="1:28" hidden="1">
      <c r="A446" t="s">
        <v>2145</v>
      </c>
      <c r="B446" t="s">
        <v>769</v>
      </c>
      <c r="D446" t="s">
        <v>1775</v>
      </c>
      <c r="E446" t="s">
        <v>1501</v>
      </c>
      <c r="F446" t="s">
        <v>1480</v>
      </c>
      <c r="G446" t="s">
        <v>1623</v>
      </c>
      <c r="H446" t="s">
        <v>1524</v>
      </c>
      <c r="I446" t="s">
        <v>1683</v>
      </c>
      <c r="J446" t="s">
        <v>1687</v>
      </c>
      <c r="K446" t="s">
        <v>1480</v>
      </c>
      <c r="L446" t="s">
        <v>1480</v>
      </c>
      <c r="M446" t="s">
        <v>1480</v>
      </c>
      <c r="N446" t="s">
        <v>1579</v>
      </c>
      <c r="O446" t="s">
        <v>1579</v>
      </c>
      <c r="P446" t="s">
        <v>1473</v>
      </c>
      <c r="T446" t="s">
        <v>1127</v>
      </c>
      <c r="U446" t="s">
        <v>1127</v>
      </c>
      <c r="V446" t="s">
        <v>1127</v>
      </c>
      <c r="W446" t="s">
        <v>1127</v>
      </c>
      <c r="X446" t="s">
        <v>1128</v>
      </c>
      <c r="AB446" t="s">
        <v>1454</v>
      </c>
    </row>
    <row r="447" spans="1:28" hidden="1">
      <c r="A447" t="s">
        <v>2145</v>
      </c>
      <c r="B447" t="s">
        <v>769</v>
      </c>
      <c r="D447" t="s">
        <v>1782</v>
      </c>
      <c r="E447" t="s">
        <v>1549</v>
      </c>
      <c r="F447" t="s">
        <v>1480</v>
      </c>
      <c r="G447" t="s">
        <v>1562</v>
      </c>
      <c r="H447" t="s">
        <v>1524</v>
      </c>
      <c r="I447" t="s">
        <v>1683</v>
      </c>
      <c r="J447" t="s">
        <v>1687</v>
      </c>
      <c r="K447" t="s">
        <v>1480</v>
      </c>
      <c r="L447" t="s">
        <v>1480</v>
      </c>
      <c r="M447" t="s">
        <v>1480</v>
      </c>
      <c r="N447" t="s">
        <v>1579</v>
      </c>
      <c r="O447" t="s">
        <v>1579</v>
      </c>
      <c r="P447" t="s">
        <v>1473</v>
      </c>
      <c r="T447" t="s">
        <v>1127</v>
      </c>
      <c r="U447" t="s">
        <v>1127</v>
      </c>
      <c r="V447" t="s">
        <v>1127</v>
      </c>
      <c r="W447" t="s">
        <v>1127</v>
      </c>
      <c r="X447" t="s">
        <v>1128</v>
      </c>
      <c r="AB447" t="s">
        <v>1454</v>
      </c>
    </row>
    <row r="448" spans="1:28" hidden="1">
      <c r="A448" t="s">
        <v>2145</v>
      </c>
      <c r="B448" t="s">
        <v>769</v>
      </c>
      <c r="D448" t="s">
        <v>1783</v>
      </c>
      <c r="E448" t="s">
        <v>1549</v>
      </c>
      <c r="F448" t="s">
        <v>1480</v>
      </c>
      <c r="G448" t="s">
        <v>1704</v>
      </c>
      <c r="H448" t="s">
        <v>1524</v>
      </c>
      <c r="I448" t="s">
        <v>1683</v>
      </c>
      <c r="J448" t="s">
        <v>1687</v>
      </c>
      <c r="K448" t="s">
        <v>1480</v>
      </c>
      <c r="L448" t="s">
        <v>1480</v>
      </c>
      <c r="M448" t="s">
        <v>1480</v>
      </c>
      <c r="N448" t="s">
        <v>1579</v>
      </c>
      <c r="O448" t="s">
        <v>1579</v>
      </c>
      <c r="P448" t="s">
        <v>1473</v>
      </c>
      <c r="T448" t="s">
        <v>1127</v>
      </c>
      <c r="U448" t="s">
        <v>1127</v>
      </c>
      <c r="V448" t="s">
        <v>1127</v>
      </c>
      <c r="W448" t="s">
        <v>1127</v>
      </c>
      <c r="X448" t="s">
        <v>1128</v>
      </c>
      <c r="AB448" t="s">
        <v>1454</v>
      </c>
    </row>
    <row r="449" spans="1:28" hidden="1">
      <c r="A449" t="s">
        <v>2145</v>
      </c>
      <c r="B449" t="s">
        <v>769</v>
      </c>
      <c r="D449" t="s">
        <v>1784</v>
      </c>
      <c r="E449" t="s">
        <v>1668</v>
      </c>
      <c r="F449" t="s">
        <v>1480</v>
      </c>
      <c r="G449" t="s">
        <v>1704</v>
      </c>
      <c r="H449" t="s">
        <v>1524</v>
      </c>
      <c r="I449" t="s">
        <v>1683</v>
      </c>
      <c r="J449" t="s">
        <v>1687</v>
      </c>
      <c r="K449" t="s">
        <v>1480</v>
      </c>
      <c r="L449" t="s">
        <v>1480</v>
      </c>
      <c r="M449" t="s">
        <v>1480</v>
      </c>
      <c r="N449" t="s">
        <v>1579</v>
      </c>
      <c r="O449" t="s">
        <v>1579</v>
      </c>
      <c r="P449" t="s">
        <v>1473</v>
      </c>
      <c r="T449" t="s">
        <v>1127</v>
      </c>
      <c r="U449" t="s">
        <v>1127</v>
      </c>
      <c r="V449" t="s">
        <v>1127</v>
      </c>
      <c r="W449" t="s">
        <v>1127</v>
      </c>
      <c r="X449" t="s">
        <v>1128</v>
      </c>
      <c r="AB449" t="s">
        <v>1454</v>
      </c>
    </row>
    <row r="450" spans="1:28" hidden="1">
      <c r="A450" t="s">
        <v>2145</v>
      </c>
      <c r="B450" t="s">
        <v>769</v>
      </c>
      <c r="D450" t="s">
        <v>1785</v>
      </c>
      <c r="E450" t="s">
        <v>1536</v>
      </c>
      <c r="F450" t="s">
        <v>1480</v>
      </c>
      <c r="G450" t="s">
        <v>1460</v>
      </c>
      <c r="H450" t="s">
        <v>1524</v>
      </c>
      <c r="I450" t="s">
        <v>1683</v>
      </c>
      <c r="J450" t="s">
        <v>1687</v>
      </c>
      <c r="K450" t="s">
        <v>1480</v>
      </c>
      <c r="L450" t="s">
        <v>1480</v>
      </c>
      <c r="M450" t="s">
        <v>1480</v>
      </c>
      <c r="N450" t="s">
        <v>1579</v>
      </c>
      <c r="O450" t="s">
        <v>1579</v>
      </c>
      <c r="P450" t="s">
        <v>1473</v>
      </c>
      <c r="T450" t="s">
        <v>1127</v>
      </c>
      <c r="U450" t="s">
        <v>1127</v>
      </c>
      <c r="V450" t="s">
        <v>1127</v>
      </c>
      <c r="W450" t="s">
        <v>1127</v>
      </c>
      <c r="X450" t="s">
        <v>1128</v>
      </c>
      <c r="AB450" t="s">
        <v>1454</v>
      </c>
    </row>
    <row r="451" spans="1:28" hidden="1">
      <c r="A451" t="s">
        <v>2145</v>
      </c>
      <c r="B451" t="s">
        <v>769</v>
      </c>
      <c r="D451" t="s">
        <v>1777</v>
      </c>
      <c r="E451" t="s">
        <v>1643</v>
      </c>
      <c r="F451" t="s">
        <v>1480</v>
      </c>
      <c r="G451" t="s">
        <v>1460</v>
      </c>
      <c r="H451" t="s">
        <v>1524</v>
      </c>
      <c r="I451" t="s">
        <v>1683</v>
      </c>
      <c r="J451" t="s">
        <v>1687</v>
      </c>
      <c r="K451" t="s">
        <v>1480</v>
      </c>
      <c r="L451" t="s">
        <v>1480</v>
      </c>
      <c r="M451" t="s">
        <v>1480</v>
      </c>
      <c r="N451" t="s">
        <v>1579</v>
      </c>
      <c r="O451" t="s">
        <v>1579</v>
      </c>
      <c r="P451" t="s">
        <v>1473</v>
      </c>
      <c r="T451" t="s">
        <v>1127</v>
      </c>
      <c r="U451" t="s">
        <v>1127</v>
      </c>
      <c r="V451" t="s">
        <v>1127</v>
      </c>
      <c r="W451" t="s">
        <v>1127</v>
      </c>
      <c r="X451" t="s">
        <v>1128</v>
      </c>
      <c r="AB451" t="s">
        <v>1454</v>
      </c>
    </row>
    <row r="452" spans="1:28" hidden="1">
      <c r="A452" t="s">
        <v>2145</v>
      </c>
      <c r="B452" t="s">
        <v>769</v>
      </c>
      <c r="D452" t="s">
        <v>1801</v>
      </c>
      <c r="E452" t="s">
        <v>1643</v>
      </c>
      <c r="F452" t="s">
        <v>1480</v>
      </c>
      <c r="G452" t="s">
        <v>1472</v>
      </c>
      <c r="H452" t="s">
        <v>1524</v>
      </c>
      <c r="I452" t="s">
        <v>1683</v>
      </c>
      <c r="J452" t="s">
        <v>1687</v>
      </c>
      <c r="K452" t="s">
        <v>1480</v>
      </c>
      <c r="L452" t="s">
        <v>1480</v>
      </c>
      <c r="M452" t="s">
        <v>1480</v>
      </c>
      <c r="N452" t="s">
        <v>1579</v>
      </c>
      <c r="O452" t="s">
        <v>1579</v>
      </c>
      <c r="P452" t="s">
        <v>1473</v>
      </c>
      <c r="T452" t="s">
        <v>1127</v>
      </c>
      <c r="U452" t="s">
        <v>1127</v>
      </c>
      <c r="V452" t="s">
        <v>1127</v>
      </c>
      <c r="W452" t="s">
        <v>1127</v>
      </c>
      <c r="X452" t="s">
        <v>1128</v>
      </c>
      <c r="AB452" t="s">
        <v>1454</v>
      </c>
    </row>
    <row r="453" spans="1:28" hidden="1">
      <c r="A453" t="s">
        <v>2145</v>
      </c>
      <c r="B453" t="s">
        <v>769</v>
      </c>
      <c r="D453" t="s">
        <v>1779</v>
      </c>
      <c r="E453" t="s">
        <v>1643</v>
      </c>
      <c r="F453" t="s">
        <v>1480</v>
      </c>
      <c r="G453" t="s">
        <v>1616</v>
      </c>
      <c r="H453" t="s">
        <v>1524</v>
      </c>
      <c r="I453" t="s">
        <v>1683</v>
      </c>
      <c r="J453" t="s">
        <v>1687</v>
      </c>
      <c r="K453" t="s">
        <v>1480</v>
      </c>
      <c r="L453" t="s">
        <v>1480</v>
      </c>
      <c r="M453" t="s">
        <v>1480</v>
      </c>
      <c r="N453" t="s">
        <v>1579</v>
      </c>
      <c r="O453" t="s">
        <v>1579</v>
      </c>
      <c r="P453" t="s">
        <v>1473</v>
      </c>
      <c r="T453" t="s">
        <v>1127</v>
      </c>
      <c r="U453" t="s">
        <v>1127</v>
      </c>
      <c r="V453" t="s">
        <v>1127</v>
      </c>
      <c r="W453" t="s">
        <v>1127</v>
      </c>
      <c r="X453" t="s">
        <v>1128</v>
      </c>
      <c r="AB453" t="s">
        <v>1454</v>
      </c>
    </row>
    <row r="454" spans="1:28" hidden="1">
      <c r="A454" t="s">
        <v>2145</v>
      </c>
      <c r="C454" t="s">
        <v>1724</v>
      </c>
      <c r="D454" t="s">
        <v>1808</v>
      </c>
      <c r="E454" t="s">
        <v>1559</v>
      </c>
      <c r="F454" t="s">
        <v>1559</v>
      </c>
      <c r="G454" t="s">
        <v>1559</v>
      </c>
      <c r="H454" t="s">
        <v>1462</v>
      </c>
      <c r="I454" t="s">
        <v>1462</v>
      </c>
      <c r="J454" t="s">
        <v>1462</v>
      </c>
    </row>
    <row r="455" spans="1:28" hidden="1">
      <c r="A455" t="s">
        <v>2145</v>
      </c>
      <c r="C455" t="s">
        <v>1724</v>
      </c>
      <c r="D455" t="s">
        <v>1796</v>
      </c>
      <c r="E455" t="s">
        <v>1559</v>
      </c>
      <c r="F455" t="s">
        <v>1559</v>
      </c>
      <c r="G455" t="s">
        <v>1559</v>
      </c>
      <c r="H455" t="s">
        <v>1463</v>
      </c>
      <c r="I455" t="s">
        <v>1463</v>
      </c>
      <c r="J455" t="s">
        <v>1463</v>
      </c>
    </row>
    <row r="456" spans="1:28" hidden="1">
      <c r="A456" t="s">
        <v>2143</v>
      </c>
      <c r="B456" t="s">
        <v>797</v>
      </c>
      <c r="D456" t="s">
        <v>1806</v>
      </c>
      <c r="E456" t="s">
        <v>1645</v>
      </c>
      <c r="F456" t="s">
        <v>1535</v>
      </c>
      <c r="G456" t="s">
        <v>1450</v>
      </c>
      <c r="H456" t="s">
        <v>1524</v>
      </c>
      <c r="I456" t="s">
        <v>1683</v>
      </c>
      <c r="J456" t="s">
        <v>1687</v>
      </c>
      <c r="K456" t="s">
        <v>1535</v>
      </c>
      <c r="L456" t="s">
        <v>1535</v>
      </c>
      <c r="M456" t="s">
        <v>1535</v>
      </c>
      <c r="N456" t="s">
        <v>1610</v>
      </c>
      <c r="O456" t="s">
        <v>1610</v>
      </c>
      <c r="P456" t="s">
        <v>1473</v>
      </c>
      <c r="T456" t="s">
        <v>1127</v>
      </c>
      <c r="U456" t="s">
        <v>1127</v>
      </c>
      <c r="V456" t="s">
        <v>1127</v>
      </c>
      <c r="W456" t="s">
        <v>1127</v>
      </c>
      <c r="X456" t="s">
        <v>1128</v>
      </c>
      <c r="AB456" t="s">
        <v>1454</v>
      </c>
    </row>
    <row r="457" spans="1:28" hidden="1">
      <c r="A457" t="s">
        <v>2143</v>
      </c>
      <c r="B457" t="s">
        <v>797</v>
      </c>
      <c r="D457" t="s">
        <v>1797</v>
      </c>
      <c r="E457" t="s">
        <v>1590</v>
      </c>
      <c r="F457" t="s">
        <v>1535</v>
      </c>
      <c r="G457" t="s">
        <v>1450</v>
      </c>
      <c r="H457" t="s">
        <v>1524</v>
      </c>
      <c r="I457" t="s">
        <v>1683</v>
      </c>
      <c r="J457" t="s">
        <v>1687</v>
      </c>
      <c r="K457" t="s">
        <v>1535</v>
      </c>
      <c r="L457" t="s">
        <v>1535</v>
      </c>
      <c r="M457" t="s">
        <v>1535</v>
      </c>
      <c r="N457" t="s">
        <v>1610</v>
      </c>
      <c r="O457" t="s">
        <v>1610</v>
      </c>
      <c r="P457" t="s">
        <v>1473</v>
      </c>
      <c r="T457" t="s">
        <v>1127</v>
      </c>
      <c r="U457" t="s">
        <v>1127</v>
      </c>
      <c r="V457" t="s">
        <v>1127</v>
      </c>
      <c r="W457" t="s">
        <v>1127</v>
      </c>
      <c r="X457" t="s">
        <v>1128</v>
      </c>
      <c r="AB457" t="s">
        <v>1454</v>
      </c>
    </row>
    <row r="458" spans="1:28" hidden="1">
      <c r="A458" t="s">
        <v>2143</v>
      </c>
      <c r="B458" t="s">
        <v>797</v>
      </c>
      <c r="D458" t="s">
        <v>1793</v>
      </c>
      <c r="E458" t="s">
        <v>1452</v>
      </c>
      <c r="F458" t="s">
        <v>1535</v>
      </c>
      <c r="G458" t="s">
        <v>1681</v>
      </c>
      <c r="H458" t="s">
        <v>1524</v>
      </c>
      <c r="I458" t="s">
        <v>1683</v>
      </c>
      <c r="J458" t="s">
        <v>1687</v>
      </c>
      <c r="K458" t="s">
        <v>1535</v>
      </c>
      <c r="L458" t="s">
        <v>1535</v>
      </c>
      <c r="M458" t="s">
        <v>1535</v>
      </c>
      <c r="N458" t="s">
        <v>1610</v>
      </c>
      <c r="O458" t="s">
        <v>1610</v>
      </c>
      <c r="P458" t="s">
        <v>1473</v>
      </c>
      <c r="T458" t="s">
        <v>1127</v>
      </c>
      <c r="U458" t="s">
        <v>1127</v>
      </c>
      <c r="V458" t="s">
        <v>1127</v>
      </c>
      <c r="W458" t="s">
        <v>1127</v>
      </c>
      <c r="X458" t="s">
        <v>1128</v>
      </c>
      <c r="AB458" t="s">
        <v>1454</v>
      </c>
    </row>
    <row r="459" spans="1:28" hidden="1">
      <c r="A459" t="s">
        <v>2143</v>
      </c>
      <c r="B459" t="s">
        <v>797</v>
      </c>
      <c r="D459" t="s">
        <v>1794</v>
      </c>
      <c r="E459" t="s">
        <v>1625</v>
      </c>
      <c r="F459" t="s">
        <v>1535</v>
      </c>
      <c r="G459" t="s">
        <v>1583</v>
      </c>
      <c r="H459" t="s">
        <v>1524</v>
      </c>
      <c r="I459" t="s">
        <v>1683</v>
      </c>
      <c r="J459" t="s">
        <v>1687</v>
      </c>
      <c r="K459" t="s">
        <v>1535</v>
      </c>
      <c r="L459" t="s">
        <v>1535</v>
      </c>
      <c r="M459" t="s">
        <v>1535</v>
      </c>
      <c r="N459" t="s">
        <v>1610</v>
      </c>
      <c r="O459" t="s">
        <v>1610</v>
      </c>
      <c r="P459" t="s">
        <v>1473</v>
      </c>
      <c r="T459" t="s">
        <v>1127</v>
      </c>
      <c r="U459" t="s">
        <v>1127</v>
      </c>
      <c r="V459" t="s">
        <v>1127</v>
      </c>
      <c r="W459" t="s">
        <v>1127</v>
      </c>
      <c r="X459" t="s">
        <v>1128</v>
      </c>
      <c r="AB459" t="s">
        <v>1454</v>
      </c>
    </row>
    <row r="460" spans="1:28" hidden="1">
      <c r="A460" t="s">
        <v>2143</v>
      </c>
      <c r="B460" t="s">
        <v>797</v>
      </c>
      <c r="D460" t="s">
        <v>1795</v>
      </c>
      <c r="E460" t="s">
        <v>1484</v>
      </c>
      <c r="F460" t="s">
        <v>1535</v>
      </c>
      <c r="G460" t="s">
        <v>1466</v>
      </c>
      <c r="H460" t="s">
        <v>1524</v>
      </c>
      <c r="I460" t="s">
        <v>1683</v>
      </c>
      <c r="J460" t="s">
        <v>1687</v>
      </c>
      <c r="K460" t="s">
        <v>1535</v>
      </c>
      <c r="L460" t="s">
        <v>1535</v>
      </c>
      <c r="M460" t="s">
        <v>1535</v>
      </c>
      <c r="N460" t="s">
        <v>1610</v>
      </c>
      <c r="O460" t="s">
        <v>1610</v>
      </c>
      <c r="P460" t="s">
        <v>1473</v>
      </c>
      <c r="T460" t="s">
        <v>1127</v>
      </c>
      <c r="U460" t="s">
        <v>1127</v>
      </c>
      <c r="V460" t="s">
        <v>1127</v>
      </c>
      <c r="W460" t="s">
        <v>1127</v>
      </c>
      <c r="X460" t="s">
        <v>1128</v>
      </c>
      <c r="AB460" t="s">
        <v>1454</v>
      </c>
    </row>
    <row r="461" spans="1:28" hidden="1">
      <c r="A461" t="s">
        <v>2143</v>
      </c>
      <c r="B461" t="s">
        <v>797</v>
      </c>
      <c r="D461" t="s">
        <v>1788</v>
      </c>
      <c r="E461" t="s">
        <v>1533</v>
      </c>
      <c r="F461" t="s">
        <v>1535</v>
      </c>
      <c r="G461" t="s">
        <v>1580</v>
      </c>
      <c r="H461" t="s">
        <v>1524</v>
      </c>
      <c r="I461" t="s">
        <v>1683</v>
      </c>
      <c r="J461" t="s">
        <v>1687</v>
      </c>
      <c r="K461" t="s">
        <v>1535</v>
      </c>
      <c r="L461" t="s">
        <v>1535</v>
      </c>
      <c r="M461" t="s">
        <v>1535</v>
      </c>
      <c r="N461" t="s">
        <v>1600</v>
      </c>
      <c r="O461" t="s">
        <v>1600</v>
      </c>
      <c r="P461" t="s">
        <v>1473</v>
      </c>
      <c r="T461" t="s">
        <v>1127</v>
      </c>
      <c r="U461" t="s">
        <v>1127</v>
      </c>
      <c r="V461" t="s">
        <v>1127</v>
      </c>
      <c r="W461" t="s">
        <v>1127</v>
      </c>
      <c r="X461" t="s">
        <v>1128</v>
      </c>
      <c r="AB461" t="s">
        <v>1454</v>
      </c>
    </row>
    <row r="462" spans="1:28" hidden="1">
      <c r="A462" t="s">
        <v>2143</v>
      </c>
      <c r="B462" t="s">
        <v>797</v>
      </c>
      <c r="D462" t="s">
        <v>1789</v>
      </c>
      <c r="E462" t="s">
        <v>1638</v>
      </c>
      <c r="F462" t="s">
        <v>1535</v>
      </c>
      <c r="G462" t="s">
        <v>1717</v>
      </c>
      <c r="H462" t="s">
        <v>1524</v>
      </c>
      <c r="I462" t="s">
        <v>1683</v>
      </c>
      <c r="J462" t="s">
        <v>1687</v>
      </c>
      <c r="K462" t="s">
        <v>1535</v>
      </c>
      <c r="L462" t="s">
        <v>1535</v>
      </c>
      <c r="M462" t="s">
        <v>1535</v>
      </c>
      <c r="N462" t="s">
        <v>1600</v>
      </c>
      <c r="O462" t="s">
        <v>1600</v>
      </c>
      <c r="P462" t="s">
        <v>1473</v>
      </c>
      <c r="T462" t="s">
        <v>1127</v>
      </c>
      <c r="U462" t="s">
        <v>1127</v>
      </c>
      <c r="V462" t="s">
        <v>1127</v>
      </c>
      <c r="W462" t="s">
        <v>1127</v>
      </c>
      <c r="X462" t="s">
        <v>1128</v>
      </c>
      <c r="AB462" t="s">
        <v>1454</v>
      </c>
    </row>
    <row r="463" spans="1:28" hidden="1">
      <c r="A463" t="s">
        <v>2143</v>
      </c>
      <c r="B463" t="s">
        <v>797</v>
      </c>
      <c r="D463" t="s">
        <v>1777</v>
      </c>
      <c r="E463" t="s">
        <v>1574</v>
      </c>
      <c r="F463" t="s">
        <v>1535</v>
      </c>
      <c r="G463" t="s">
        <v>1469</v>
      </c>
      <c r="H463" t="s">
        <v>1524</v>
      </c>
      <c r="I463" t="s">
        <v>1683</v>
      </c>
      <c r="J463" t="s">
        <v>1687</v>
      </c>
      <c r="K463" t="s">
        <v>1535</v>
      </c>
      <c r="L463" t="s">
        <v>1535</v>
      </c>
      <c r="M463" t="s">
        <v>1535</v>
      </c>
      <c r="N463" t="s">
        <v>1600</v>
      </c>
      <c r="O463" t="s">
        <v>1600</v>
      </c>
      <c r="P463" t="s">
        <v>1473</v>
      </c>
      <c r="T463" t="s">
        <v>1127</v>
      </c>
      <c r="U463" t="s">
        <v>1127</v>
      </c>
      <c r="V463" t="s">
        <v>1127</v>
      </c>
      <c r="W463" t="s">
        <v>1127</v>
      </c>
      <c r="X463" t="s">
        <v>1128</v>
      </c>
      <c r="AB463" t="s">
        <v>1454</v>
      </c>
    </row>
    <row r="464" spans="1:28" hidden="1">
      <c r="A464" t="s">
        <v>2143</v>
      </c>
      <c r="B464" t="s">
        <v>797</v>
      </c>
      <c r="D464" t="s">
        <v>1801</v>
      </c>
      <c r="E464" t="s">
        <v>1584</v>
      </c>
      <c r="F464" t="s">
        <v>1535</v>
      </c>
      <c r="G464" t="s">
        <v>1676</v>
      </c>
      <c r="H464" t="s">
        <v>1524</v>
      </c>
      <c r="I464" t="s">
        <v>1683</v>
      </c>
      <c r="J464" t="s">
        <v>1687</v>
      </c>
      <c r="K464" t="s">
        <v>1535</v>
      </c>
      <c r="L464" t="s">
        <v>1535</v>
      </c>
      <c r="M464" t="s">
        <v>1535</v>
      </c>
      <c r="N464" t="s">
        <v>1600</v>
      </c>
      <c r="O464" t="s">
        <v>1600</v>
      </c>
      <c r="P464" t="s">
        <v>1473</v>
      </c>
      <c r="T464" t="s">
        <v>1127</v>
      </c>
      <c r="U464" t="s">
        <v>1127</v>
      </c>
      <c r="V464" t="s">
        <v>1127</v>
      </c>
      <c r="W464" t="s">
        <v>1127</v>
      </c>
      <c r="X464" t="s">
        <v>1128</v>
      </c>
      <c r="AB464" t="s">
        <v>1454</v>
      </c>
    </row>
    <row r="465" spans="1:28" hidden="1">
      <c r="A465" t="s">
        <v>2143</v>
      </c>
      <c r="B465" t="s">
        <v>797</v>
      </c>
      <c r="D465" t="s">
        <v>1779</v>
      </c>
      <c r="E465" t="s">
        <v>1678</v>
      </c>
      <c r="F465" t="s">
        <v>1535</v>
      </c>
      <c r="G465" t="s">
        <v>1677</v>
      </c>
      <c r="H465" t="s">
        <v>1524</v>
      </c>
      <c r="I465" t="s">
        <v>1683</v>
      </c>
      <c r="J465" t="s">
        <v>1687</v>
      </c>
      <c r="K465" t="s">
        <v>1535</v>
      </c>
      <c r="L465" t="s">
        <v>1535</v>
      </c>
      <c r="M465" t="s">
        <v>1535</v>
      </c>
      <c r="N465" t="s">
        <v>1600</v>
      </c>
      <c r="O465" t="s">
        <v>1600</v>
      </c>
      <c r="P465" t="s">
        <v>1473</v>
      </c>
      <c r="T465" t="s">
        <v>1127</v>
      </c>
      <c r="U465" t="s">
        <v>1127</v>
      </c>
      <c r="V465" t="s">
        <v>1127</v>
      </c>
      <c r="W465" t="s">
        <v>1127</v>
      </c>
      <c r="X465" t="s">
        <v>1128</v>
      </c>
      <c r="AB465" t="s">
        <v>1454</v>
      </c>
    </row>
    <row r="466" spans="1:28" hidden="1">
      <c r="A466" t="s">
        <v>2143</v>
      </c>
      <c r="B466" t="s">
        <v>767</v>
      </c>
      <c r="D466" t="s">
        <v>1776</v>
      </c>
      <c r="E466" t="s">
        <v>1679</v>
      </c>
      <c r="F466" t="s">
        <v>1535</v>
      </c>
      <c r="G466" t="s">
        <v>1450</v>
      </c>
      <c r="H466" t="s">
        <v>1524</v>
      </c>
      <c r="I466" t="s">
        <v>1683</v>
      </c>
      <c r="J466" t="s">
        <v>1687</v>
      </c>
      <c r="K466" t="s">
        <v>1535</v>
      </c>
      <c r="L466" t="s">
        <v>1535</v>
      </c>
      <c r="M466" t="s">
        <v>1535</v>
      </c>
      <c r="N466" t="s">
        <v>1610</v>
      </c>
      <c r="O466" t="s">
        <v>1610</v>
      </c>
      <c r="P466" t="s">
        <v>1473</v>
      </c>
      <c r="T466" t="s">
        <v>1127</v>
      </c>
      <c r="U466" t="s">
        <v>1127</v>
      </c>
      <c r="V466" t="s">
        <v>1127</v>
      </c>
      <c r="W466" t="s">
        <v>1127</v>
      </c>
      <c r="X466" t="s">
        <v>1128</v>
      </c>
      <c r="AB466" t="s">
        <v>1454</v>
      </c>
    </row>
    <row r="467" spans="1:28" hidden="1">
      <c r="A467" t="s">
        <v>2143</v>
      </c>
      <c r="B467" t="s">
        <v>767</v>
      </c>
      <c r="D467" t="s">
        <v>1786</v>
      </c>
      <c r="E467" t="s">
        <v>1478</v>
      </c>
      <c r="F467" t="s">
        <v>1535</v>
      </c>
      <c r="G467" t="s">
        <v>1450</v>
      </c>
      <c r="H467" t="s">
        <v>1524</v>
      </c>
      <c r="I467" t="s">
        <v>1683</v>
      </c>
      <c r="J467" t="s">
        <v>1687</v>
      </c>
      <c r="K467" t="s">
        <v>1535</v>
      </c>
      <c r="L467" t="s">
        <v>1535</v>
      </c>
      <c r="M467" t="s">
        <v>1535</v>
      </c>
      <c r="N467" t="s">
        <v>1610</v>
      </c>
      <c r="O467" t="s">
        <v>1610</v>
      </c>
      <c r="P467" t="s">
        <v>1473</v>
      </c>
      <c r="T467" t="s">
        <v>1127</v>
      </c>
      <c r="U467" t="s">
        <v>1127</v>
      </c>
      <c r="V467" t="s">
        <v>1127</v>
      </c>
      <c r="W467" t="s">
        <v>1127</v>
      </c>
      <c r="X467" t="s">
        <v>1128</v>
      </c>
      <c r="AB467" t="s">
        <v>1454</v>
      </c>
    </row>
    <row r="468" spans="1:28" hidden="1">
      <c r="A468" t="s">
        <v>2143</v>
      </c>
      <c r="B468" t="s">
        <v>767</v>
      </c>
      <c r="D468" t="s">
        <v>1781</v>
      </c>
      <c r="E468" t="s">
        <v>1589</v>
      </c>
      <c r="F468" t="s">
        <v>1535</v>
      </c>
      <c r="G468" t="s">
        <v>1450</v>
      </c>
      <c r="H468" t="s">
        <v>1524</v>
      </c>
      <c r="I468" t="s">
        <v>1683</v>
      </c>
      <c r="J468" t="s">
        <v>1687</v>
      </c>
      <c r="K468" t="s">
        <v>1535</v>
      </c>
      <c r="L468" t="s">
        <v>1535</v>
      </c>
      <c r="M468" t="s">
        <v>1535</v>
      </c>
      <c r="N468" t="s">
        <v>1610</v>
      </c>
      <c r="O468" t="s">
        <v>1610</v>
      </c>
      <c r="P468" t="s">
        <v>1473</v>
      </c>
      <c r="T468" t="s">
        <v>1127</v>
      </c>
      <c r="U468" t="s">
        <v>1127</v>
      </c>
      <c r="V468" t="s">
        <v>1127</v>
      </c>
      <c r="W468" t="s">
        <v>1127</v>
      </c>
      <c r="X468" t="s">
        <v>1128</v>
      </c>
      <c r="AB468" t="s">
        <v>1454</v>
      </c>
    </row>
    <row r="469" spans="1:28" hidden="1">
      <c r="A469" t="s">
        <v>2143</v>
      </c>
      <c r="B469" t="s">
        <v>767</v>
      </c>
      <c r="D469" t="s">
        <v>1797</v>
      </c>
      <c r="E469" t="s">
        <v>1667</v>
      </c>
      <c r="F469" t="s">
        <v>1535</v>
      </c>
      <c r="G469" t="s">
        <v>1450</v>
      </c>
      <c r="H469" t="s">
        <v>1524</v>
      </c>
      <c r="I469" t="s">
        <v>1683</v>
      </c>
      <c r="J469" t="s">
        <v>1687</v>
      </c>
      <c r="K469" t="s">
        <v>1535</v>
      </c>
      <c r="L469" t="s">
        <v>1535</v>
      </c>
      <c r="M469" t="s">
        <v>1535</v>
      </c>
      <c r="N469" t="s">
        <v>1610</v>
      </c>
      <c r="O469" t="s">
        <v>1610</v>
      </c>
      <c r="P469" t="s">
        <v>1473</v>
      </c>
      <c r="T469" t="s">
        <v>1127</v>
      </c>
      <c r="U469" t="s">
        <v>1127</v>
      </c>
      <c r="V469" t="s">
        <v>1127</v>
      </c>
      <c r="W469" t="s">
        <v>1127</v>
      </c>
      <c r="X469" t="s">
        <v>1128</v>
      </c>
      <c r="AB469" t="s">
        <v>1454</v>
      </c>
    </row>
    <row r="470" spans="1:28" hidden="1">
      <c r="A470" t="s">
        <v>2143</v>
      </c>
      <c r="B470" t="s">
        <v>767</v>
      </c>
      <c r="D470" t="s">
        <v>1793</v>
      </c>
      <c r="E470" t="s">
        <v>1651</v>
      </c>
      <c r="F470" t="s">
        <v>1535</v>
      </c>
      <c r="G470" t="s">
        <v>1681</v>
      </c>
      <c r="H470" t="s">
        <v>1524</v>
      </c>
      <c r="I470" t="s">
        <v>1683</v>
      </c>
      <c r="J470" t="s">
        <v>1687</v>
      </c>
      <c r="K470" t="s">
        <v>1535</v>
      </c>
      <c r="L470" t="s">
        <v>1535</v>
      </c>
      <c r="M470" t="s">
        <v>1535</v>
      </c>
      <c r="N470" t="s">
        <v>1610</v>
      </c>
      <c r="O470" t="s">
        <v>1610</v>
      </c>
      <c r="P470" t="s">
        <v>1473</v>
      </c>
      <c r="T470" t="s">
        <v>1127</v>
      </c>
      <c r="U470" t="s">
        <v>1127</v>
      </c>
      <c r="V470" t="s">
        <v>1127</v>
      </c>
      <c r="W470" t="s">
        <v>1127</v>
      </c>
      <c r="X470" t="s">
        <v>1128</v>
      </c>
      <c r="AB470" t="s">
        <v>1454</v>
      </c>
    </row>
    <row r="471" spans="1:28" hidden="1">
      <c r="A471" t="s">
        <v>2143</v>
      </c>
      <c r="B471" t="s">
        <v>767</v>
      </c>
      <c r="D471" t="s">
        <v>1794</v>
      </c>
      <c r="E471" t="s">
        <v>1597</v>
      </c>
      <c r="F471" t="s">
        <v>1535</v>
      </c>
      <c r="G471" t="s">
        <v>1583</v>
      </c>
      <c r="H471" t="s">
        <v>1524</v>
      </c>
      <c r="I471" t="s">
        <v>1683</v>
      </c>
      <c r="J471" t="s">
        <v>1687</v>
      </c>
      <c r="K471" t="s">
        <v>1535</v>
      </c>
      <c r="L471" t="s">
        <v>1535</v>
      </c>
      <c r="M471" t="s">
        <v>1535</v>
      </c>
      <c r="N471" t="s">
        <v>1610</v>
      </c>
      <c r="O471" t="s">
        <v>1610</v>
      </c>
      <c r="P471" t="s">
        <v>1473</v>
      </c>
      <c r="T471" t="s">
        <v>1127</v>
      </c>
      <c r="U471" t="s">
        <v>1127</v>
      </c>
      <c r="V471" t="s">
        <v>1127</v>
      </c>
      <c r="W471" t="s">
        <v>1127</v>
      </c>
      <c r="X471" t="s">
        <v>1128</v>
      </c>
      <c r="AB471" t="s">
        <v>1454</v>
      </c>
    </row>
    <row r="472" spans="1:28" hidden="1">
      <c r="A472" t="s">
        <v>2143</v>
      </c>
      <c r="B472" t="s">
        <v>767</v>
      </c>
      <c r="D472" t="s">
        <v>1795</v>
      </c>
      <c r="E472" t="s">
        <v>1721</v>
      </c>
      <c r="F472" t="s">
        <v>1535</v>
      </c>
      <c r="G472" t="s">
        <v>1466</v>
      </c>
      <c r="H472" t="s">
        <v>1524</v>
      </c>
      <c r="I472" t="s">
        <v>1683</v>
      </c>
      <c r="J472" t="s">
        <v>1687</v>
      </c>
      <c r="K472" t="s">
        <v>1535</v>
      </c>
      <c r="L472" t="s">
        <v>1535</v>
      </c>
      <c r="M472" t="s">
        <v>1535</v>
      </c>
      <c r="N472" t="s">
        <v>1610</v>
      </c>
      <c r="O472" t="s">
        <v>1610</v>
      </c>
      <c r="P472" t="s">
        <v>1473</v>
      </c>
      <c r="T472" t="s">
        <v>1127</v>
      </c>
      <c r="U472" t="s">
        <v>1127</v>
      </c>
      <c r="V472" t="s">
        <v>1127</v>
      </c>
      <c r="W472" t="s">
        <v>1127</v>
      </c>
      <c r="X472" t="s">
        <v>1128</v>
      </c>
      <c r="AB472" t="s">
        <v>1454</v>
      </c>
    </row>
    <row r="473" spans="1:28" hidden="1">
      <c r="A473" t="s">
        <v>2143</v>
      </c>
      <c r="B473" t="s">
        <v>767</v>
      </c>
      <c r="D473" t="s">
        <v>1788</v>
      </c>
      <c r="E473" t="s">
        <v>1492</v>
      </c>
      <c r="F473" t="s">
        <v>1535</v>
      </c>
      <c r="G473" t="s">
        <v>1580</v>
      </c>
      <c r="H473" t="s">
        <v>1524</v>
      </c>
      <c r="I473" t="s">
        <v>1683</v>
      </c>
      <c r="J473" t="s">
        <v>1687</v>
      </c>
      <c r="K473" t="s">
        <v>1535</v>
      </c>
      <c r="L473" t="s">
        <v>1535</v>
      </c>
      <c r="M473" t="s">
        <v>1535</v>
      </c>
      <c r="N473" t="s">
        <v>1448</v>
      </c>
      <c r="O473" t="s">
        <v>1448</v>
      </c>
      <c r="P473" t="s">
        <v>1473</v>
      </c>
      <c r="T473" t="s">
        <v>1127</v>
      </c>
      <c r="U473" t="s">
        <v>1127</v>
      </c>
      <c r="V473" t="s">
        <v>1127</v>
      </c>
      <c r="W473" t="s">
        <v>1127</v>
      </c>
      <c r="X473" t="s">
        <v>1128</v>
      </c>
      <c r="AB473" t="s">
        <v>1454</v>
      </c>
    </row>
    <row r="474" spans="1:28" hidden="1">
      <c r="A474" t="s">
        <v>2143</v>
      </c>
      <c r="B474" t="s">
        <v>767</v>
      </c>
      <c r="D474" t="s">
        <v>1789</v>
      </c>
      <c r="E474" t="s">
        <v>1631</v>
      </c>
      <c r="F474" t="s">
        <v>1535</v>
      </c>
      <c r="G474" t="s">
        <v>1717</v>
      </c>
      <c r="H474" t="s">
        <v>1524</v>
      </c>
      <c r="I474" t="s">
        <v>1683</v>
      </c>
      <c r="J474" t="s">
        <v>1687</v>
      </c>
      <c r="K474" t="s">
        <v>1535</v>
      </c>
      <c r="L474" t="s">
        <v>1535</v>
      </c>
      <c r="M474" t="s">
        <v>1535</v>
      </c>
      <c r="N474" t="s">
        <v>1448</v>
      </c>
      <c r="O474" t="s">
        <v>1448</v>
      </c>
      <c r="P474" t="s">
        <v>1473</v>
      </c>
      <c r="T474" t="s">
        <v>1127</v>
      </c>
      <c r="U474" t="s">
        <v>1127</v>
      </c>
      <c r="V474" t="s">
        <v>1127</v>
      </c>
      <c r="W474" t="s">
        <v>1127</v>
      </c>
      <c r="X474" t="s">
        <v>1128</v>
      </c>
      <c r="AB474" t="s">
        <v>1454</v>
      </c>
    </row>
    <row r="475" spans="1:28" hidden="1">
      <c r="A475" t="s">
        <v>2143</v>
      </c>
      <c r="B475" t="s">
        <v>767</v>
      </c>
      <c r="D475" t="s">
        <v>1777</v>
      </c>
      <c r="E475" t="s">
        <v>1659</v>
      </c>
      <c r="F475" t="s">
        <v>1535</v>
      </c>
      <c r="G475" t="s">
        <v>1469</v>
      </c>
      <c r="H475" t="s">
        <v>1524</v>
      </c>
      <c r="I475" t="s">
        <v>1683</v>
      </c>
      <c r="J475" t="s">
        <v>1687</v>
      </c>
      <c r="K475" t="s">
        <v>1535</v>
      </c>
      <c r="L475" t="s">
        <v>1535</v>
      </c>
      <c r="M475" t="s">
        <v>1535</v>
      </c>
      <c r="N475" t="s">
        <v>1448</v>
      </c>
      <c r="O475" t="s">
        <v>1448</v>
      </c>
      <c r="P475" t="s">
        <v>1473</v>
      </c>
      <c r="T475" t="s">
        <v>1127</v>
      </c>
      <c r="U475" t="s">
        <v>1127</v>
      </c>
      <c r="V475" t="s">
        <v>1127</v>
      </c>
      <c r="W475" t="s">
        <v>1127</v>
      </c>
      <c r="X475" t="s">
        <v>1128</v>
      </c>
      <c r="AB475" t="s">
        <v>1454</v>
      </c>
    </row>
    <row r="476" spans="1:28" hidden="1">
      <c r="A476" t="s">
        <v>2143</v>
      </c>
      <c r="B476" t="s">
        <v>767</v>
      </c>
      <c r="D476" t="s">
        <v>1801</v>
      </c>
      <c r="E476" t="s">
        <v>1615</v>
      </c>
      <c r="F476" t="s">
        <v>1535</v>
      </c>
      <c r="G476" t="s">
        <v>1676</v>
      </c>
      <c r="H476" t="s">
        <v>1524</v>
      </c>
      <c r="I476" t="s">
        <v>1683</v>
      </c>
      <c r="J476" t="s">
        <v>1687</v>
      </c>
      <c r="K476" t="s">
        <v>1535</v>
      </c>
      <c r="L476" t="s">
        <v>1535</v>
      </c>
      <c r="M476" t="s">
        <v>1535</v>
      </c>
      <c r="N476" t="s">
        <v>1448</v>
      </c>
      <c r="O476" t="s">
        <v>1448</v>
      </c>
      <c r="P476" t="s">
        <v>1473</v>
      </c>
      <c r="T476" t="s">
        <v>1127</v>
      </c>
      <c r="U476" t="s">
        <v>1127</v>
      </c>
      <c r="V476" t="s">
        <v>1127</v>
      </c>
      <c r="W476" t="s">
        <v>1127</v>
      </c>
      <c r="X476" t="s">
        <v>1128</v>
      </c>
      <c r="AB476" t="s">
        <v>1454</v>
      </c>
    </row>
    <row r="477" spans="1:28" hidden="1">
      <c r="A477" t="s">
        <v>2143</v>
      </c>
      <c r="B477" t="s">
        <v>767</v>
      </c>
      <c r="D477" t="s">
        <v>1779</v>
      </c>
      <c r="E477" t="s">
        <v>1497</v>
      </c>
      <c r="F477" t="s">
        <v>1535</v>
      </c>
      <c r="G477" t="s">
        <v>1677</v>
      </c>
      <c r="H477" t="s">
        <v>1524</v>
      </c>
      <c r="I477" t="s">
        <v>1683</v>
      </c>
      <c r="J477" t="s">
        <v>1687</v>
      </c>
      <c r="K477" t="s">
        <v>1535</v>
      </c>
      <c r="L477" t="s">
        <v>1535</v>
      </c>
      <c r="M477" t="s">
        <v>1535</v>
      </c>
      <c r="N477" t="s">
        <v>1448</v>
      </c>
      <c r="O477" t="s">
        <v>1448</v>
      </c>
      <c r="P477" t="s">
        <v>1473</v>
      </c>
      <c r="T477" t="s">
        <v>1127</v>
      </c>
      <c r="U477" t="s">
        <v>1127</v>
      </c>
      <c r="V477" t="s">
        <v>1127</v>
      </c>
      <c r="W477" t="s">
        <v>1127</v>
      </c>
      <c r="X477" t="s">
        <v>1128</v>
      </c>
      <c r="AB477" t="s">
        <v>1454</v>
      </c>
    </row>
    <row r="478" spans="1:28" hidden="1">
      <c r="A478" t="s">
        <v>2143</v>
      </c>
      <c r="B478" t="s">
        <v>798</v>
      </c>
      <c r="D478" t="s">
        <v>1776</v>
      </c>
      <c r="E478" t="s">
        <v>1679</v>
      </c>
      <c r="F478" t="s">
        <v>1604</v>
      </c>
      <c r="G478" t="s">
        <v>1450</v>
      </c>
      <c r="H478" t="s">
        <v>1524</v>
      </c>
      <c r="I478" t="s">
        <v>1683</v>
      </c>
      <c r="J478" t="s">
        <v>1687</v>
      </c>
      <c r="K478" t="s">
        <v>1604</v>
      </c>
      <c r="L478" t="s">
        <v>1604</v>
      </c>
      <c r="M478" t="s">
        <v>1604</v>
      </c>
      <c r="N478" t="s">
        <v>1610</v>
      </c>
      <c r="O478" t="s">
        <v>1610</v>
      </c>
      <c r="P478" t="s">
        <v>1473</v>
      </c>
      <c r="T478" t="s">
        <v>1127</v>
      </c>
      <c r="U478" t="s">
        <v>1127</v>
      </c>
      <c r="V478" t="s">
        <v>1127</v>
      </c>
      <c r="W478" t="s">
        <v>1127</v>
      </c>
      <c r="X478" t="s">
        <v>1128</v>
      </c>
      <c r="AB478" t="s">
        <v>1454</v>
      </c>
    </row>
    <row r="479" spans="1:28" hidden="1">
      <c r="A479" t="s">
        <v>2143</v>
      </c>
      <c r="B479" t="s">
        <v>798</v>
      </c>
      <c r="D479" t="s">
        <v>1786</v>
      </c>
      <c r="E479" t="s">
        <v>1478</v>
      </c>
      <c r="F479" t="s">
        <v>1604</v>
      </c>
      <c r="G479" t="s">
        <v>1450</v>
      </c>
      <c r="H479" t="s">
        <v>1524</v>
      </c>
      <c r="I479" t="s">
        <v>1683</v>
      </c>
      <c r="J479" t="s">
        <v>1687</v>
      </c>
      <c r="K479" t="s">
        <v>1604</v>
      </c>
      <c r="L479" t="s">
        <v>1604</v>
      </c>
      <c r="M479" t="s">
        <v>1604</v>
      </c>
      <c r="N479" t="s">
        <v>1610</v>
      </c>
      <c r="O479" t="s">
        <v>1610</v>
      </c>
      <c r="P479" t="s">
        <v>1473</v>
      </c>
      <c r="T479" t="s">
        <v>1127</v>
      </c>
      <c r="U479" t="s">
        <v>1127</v>
      </c>
      <c r="V479" t="s">
        <v>1127</v>
      </c>
      <c r="W479" t="s">
        <v>1127</v>
      </c>
      <c r="X479" t="s">
        <v>1128</v>
      </c>
      <c r="AB479" t="s">
        <v>1454</v>
      </c>
    </row>
    <row r="480" spans="1:28" hidden="1">
      <c r="A480" t="s">
        <v>2143</v>
      </c>
      <c r="B480" t="s">
        <v>798</v>
      </c>
      <c r="D480" t="s">
        <v>1781</v>
      </c>
      <c r="E480" t="s">
        <v>1589</v>
      </c>
      <c r="F480" t="s">
        <v>1604</v>
      </c>
      <c r="G480" t="s">
        <v>1450</v>
      </c>
      <c r="H480" t="s">
        <v>1524</v>
      </c>
      <c r="I480" t="s">
        <v>1683</v>
      </c>
      <c r="J480" t="s">
        <v>1687</v>
      </c>
      <c r="K480" t="s">
        <v>1604</v>
      </c>
      <c r="L480" t="s">
        <v>1604</v>
      </c>
      <c r="M480" t="s">
        <v>1604</v>
      </c>
      <c r="N480" t="s">
        <v>1610</v>
      </c>
      <c r="O480" t="s">
        <v>1610</v>
      </c>
      <c r="P480" t="s">
        <v>1473</v>
      </c>
      <c r="T480" t="s">
        <v>1127</v>
      </c>
      <c r="U480" t="s">
        <v>1127</v>
      </c>
      <c r="V480" t="s">
        <v>1127</v>
      </c>
      <c r="W480" t="s">
        <v>1127</v>
      </c>
      <c r="X480" t="s">
        <v>1128</v>
      </c>
      <c r="AB480" t="s">
        <v>1454</v>
      </c>
    </row>
    <row r="481" spans="1:28" hidden="1">
      <c r="A481" t="s">
        <v>2143</v>
      </c>
      <c r="B481" t="s">
        <v>798</v>
      </c>
      <c r="D481" t="s">
        <v>1797</v>
      </c>
      <c r="E481" t="s">
        <v>1667</v>
      </c>
      <c r="F481" t="s">
        <v>1604</v>
      </c>
      <c r="G481" t="s">
        <v>1450</v>
      </c>
      <c r="H481" t="s">
        <v>1524</v>
      </c>
      <c r="I481" t="s">
        <v>1683</v>
      </c>
      <c r="J481" t="s">
        <v>1687</v>
      </c>
      <c r="K481" t="s">
        <v>1604</v>
      </c>
      <c r="L481" t="s">
        <v>1604</v>
      </c>
      <c r="M481" t="s">
        <v>1604</v>
      </c>
      <c r="N481" t="s">
        <v>1610</v>
      </c>
      <c r="O481" t="s">
        <v>1610</v>
      </c>
      <c r="P481" t="s">
        <v>1473</v>
      </c>
      <c r="T481" t="s">
        <v>1127</v>
      </c>
      <c r="U481" t="s">
        <v>1127</v>
      </c>
      <c r="V481" t="s">
        <v>1127</v>
      </c>
      <c r="W481" t="s">
        <v>1127</v>
      </c>
      <c r="X481" t="s">
        <v>1128</v>
      </c>
      <c r="AB481" t="s">
        <v>1454</v>
      </c>
    </row>
    <row r="482" spans="1:28" hidden="1">
      <c r="A482" t="s">
        <v>2143</v>
      </c>
      <c r="B482" t="s">
        <v>798</v>
      </c>
      <c r="D482" t="s">
        <v>1793</v>
      </c>
      <c r="E482" t="s">
        <v>1651</v>
      </c>
      <c r="F482" t="s">
        <v>1604</v>
      </c>
      <c r="G482" t="s">
        <v>1681</v>
      </c>
      <c r="H482" t="s">
        <v>1524</v>
      </c>
      <c r="I482" t="s">
        <v>1683</v>
      </c>
      <c r="J482" t="s">
        <v>1687</v>
      </c>
      <c r="K482" t="s">
        <v>1604</v>
      </c>
      <c r="L482" t="s">
        <v>1604</v>
      </c>
      <c r="M482" t="s">
        <v>1604</v>
      </c>
      <c r="N482" t="s">
        <v>1610</v>
      </c>
      <c r="O482" t="s">
        <v>1610</v>
      </c>
      <c r="P482" t="s">
        <v>1473</v>
      </c>
      <c r="T482" t="s">
        <v>1127</v>
      </c>
      <c r="U482" t="s">
        <v>1127</v>
      </c>
      <c r="V482" t="s">
        <v>1127</v>
      </c>
      <c r="W482" t="s">
        <v>1127</v>
      </c>
      <c r="X482" t="s">
        <v>1128</v>
      </c>
      <c r="AB482" t="s">
        <v>1454</v>
      </c>
    </row>
    <row r="483" spans="1:28" hidden="1">
      <c r="A483" t="s">
        <v>2143</v>
      </c>
      <c r="B483" t="s">
        <v>798</v>
      </c>
      <c r="D483" t="s">
        <v>1794</v>
      </c>
      <c r="E483" t="s">
        <v>1597</v>
      </c>
      <c r="F483" t="s">
        <v>1604</v>
      </c>
      <c r="G483" t="s">
        <v>1583</v>
      </c>
      <c r="H483" t="s">
        <v>1524</v>
      </c>
      <c r="I483" t="s">
        <v>1683</v>
      </c>
      <c r="J483" t="s">
        <v>1687</v>
      </c>
      <c r="K483" t="s">
        <v>1604</v>
      </c>
      <c r="L483" t="s">
        <v>1604</v>
      </c>
      <c r="M483" t="s">
        <v>1604</v>
      </c>
      <c r="N483" t="s">
        <v>1610</v>
      </c>
      <c r="O483" t="s">
        <v>1610</v>
      </c>
      <c r="P483" t="s">
        <v>1473</v>
      </c>
      <c r="T483" t="s">
        <v>1127</v>
      </c>
      <c r="U483" t="s">
        <v>1127</v>
      </c>
      <c r="V483" t="s">
        <v>1127</v>
      </c>
      <c r="W483" t="s">
        <v>1127</v>
      </c>
      <c r="X483" t="s">
        <v>1128</v>
      </c>
      <c r="AB483" t="s">
        <v>1454</v>
      </c>
    </row>
    <row r="484" spans="1:28" hidden="1">
      <c r="A484" t="s">
        <v>2143</v>
      </c>
      <c r="B484" t="s">
        <v>798</v>
      </c>
      <c r="D484" t="s">
        <v>1795</v>
      </c>
      <c r="E484" t="s">
        <v>1721</v>
      </c>
      <c r="F484" t="s">
        <v>1604</v>
      </c>
      <c r="G484" t="s">
        <v>1466</v>
      </c>
      <c r="H484" t="s">
        <v>1524</v>
      </c>
      <c r="I484" t="s">
        <v>1683</v>
      </c>
      <c r="J484" t="s">
        <v>1687</v>
      </c>
      <c r="K484" t="s">
        <v>1604</v>
      </c>
      <c r="L484" t="s">
        <v>1604</v>
      </c>
      <c r="M484" t="s">
        <v>1604</v>
      </c>
      <c r="N484" t="s">
        <v>1610</v>
      </c>
      <c r="O484" t="s">
        <v>1610</v>
      </c>
      <c r="P484" t="s">
        <v>1473</v>
      </c>
      <c r="T484" t="s">
        <v>1127</v>
      </c>
      <c r="U484" t="s">
        <v>1127</v>
      </c>
      <c r="V484" t="s">
        <v>1127</v>
      </c>
      <c r="W484" t="s">
        <v>1127</v>
      </c>
      <c r="X484" t="s">
        <v>1128</v>
      </c>
      <c r="AB484" t="s">
        <v>1454</v>
      </c>
    </row>
    <row r="485" spans="1:28" hidden="1">
      <c r="A485" t="s">
        <v>2143</v>
      </c>
      <c r="B485" t="s">
        <v>798</v>
      </c>
      <c r="D485" t="s">
        <v>1788</v>
      </c>
      <c r="E485" t="s">
        <v>1492</v>
      </c>
      <c r="F485" t="s">
        <v>1604</v>
      </c>
      <c r="G485" t="s">
        <v>1580</v>
      </c>
      <c r="H485" t="s">
        <v>1524</v>
      </c>
      <c r="I485" t="s">
        <v>1683</v>
      </c>
      <c r="J485" t="s">
        <v>1687</v>
      </c>
      <c r="K485" t="s">
        <v>1604</v>
      </c>
      <c r="L485" t="s">
        <v>1604</v>
      </c>
      <c r="M485" t="s">
        <v>1604</v>
      </c>
      <c r="N485" t="s">
        <v>1448</v>
      </c>
      <c r="O485" t="s">
        <v>1448</v>
      </c>
      <c r="P485" t="s">
        <v>1473</v>
      </c>
      <c r="T485" t="s">
        <v>1127</v>
      </c>
      <c r="U485" t="s">
        <v>1127</v>
      </c>
      <c r="V485" t="s">
        <v>1127</v>
      </c>
      <c r="W485" t="s">
        <v>1127</v>
      </c>
      <c r="X485" t="s">
        <v>1128</v>
      </c>
      <c r="AB485" t="s">
        <v>1454</v>
      </c>
    </row>
    <row r="486" spans="1:28" hidden="1">
      <c r="A486" t="s">
        <v>2143</v>
      </c>
      <c r="B486" t="s">
        <v>798</v>
      </c>
      <c r="D486" t="s">
        <v>1789</v>
      </c>
      <c r="E486" t="s">
        <v>1631</v>
      </c>
      <c r="F486" t="s">
        <v>1604</v>
      </c>
      <c r="G486" t="s">
        <v>1717</v>
      </c>
      <c r="H486" t="s">
        <v>1524</v>
      </c>
      <c r="I486" t="s">
        <v>1683</v>
      </c>
      <c r="J486" t="s">
        <v>1687</v>
      </c>
      <c r="K486" t="s">
        <v>1604</v>
      </c>
      <c r="L486" t="s">
        <v>1604</v>
      </c>
      <c r="M486" t="s">
        <v>1604</v>
      </c>
      <c r="N486" t="s">
        <v>1448</v>
      </c>
      <c r="O486" t="s">
        <v>1448</v>
      </c>
      <c r="P486" t="s">
        <v>1473</v>
      </c>
      <c r="T486" t="s">
        <v>1127</v>
      </c>
      <c r="U486" t="s">
        <v>1127</v>
      </c>
      <c r="V486" t="s">
        <v>1127</v>
      </c>
      <c r="W486" t="s">
        <v>1127</v>
      </c>
      <c r="X486" t="s">
        <v>1128</v>
      </c>
      <c r="AB486" t="s">
        <v>1454</v>
      </c>
    </row>
    <row r="487" spans="1:28" hidden="1">
      <c r="A487" t="s">
        <v>2143</v>
      </c>
      <c r="B487" t="s">
        <v>798</v>
      </c>
      <c r="D487" t="s">
        <v>1777</v>
      </c>
      <c r="E487" t="s">
        <v>1659</v>
      </c>
      <c r="F487" t="s">
        <v>1604</v>
      </c>
      <c r="G487" t="s">
        <v>1469</v>
      </c>
      <c r="H487" t="s">
        <v>1524</v>
      </c>
      <c r="I487" t="s">
        <v>1683</v>
      </c>
      <c r="J487" t="s">
        <v>1687</v>
      </c>
      <c r="K487" t="s">
        <v>1604</v>
      </c>
      <c r="L487" t="s">
        <v>1604</v>
      </c>
      <c r="M487" t="s">
        <v>1604</v>
      </c>
      <c r="N487" t="s">
        <v>1448</v>
      </c>
      <c r="O487" t="s">
        <v>1448</v>
      </c>
      <c r="P487" t="s">
        <v>1473</v>
      </c>
      <c r="T487" t="s">
        <v>1127</v>
      </c>
      <c r="U487" t="s">
        <v>1127</v>
      </c>
      <c r="V487" t="s">
        <v>1127</v>
      </c>
      <c r="W487" t="s">
        <v>1127</v>
      </c>
      <c r="X487" t="s">
        <v>1128</v>
      </c>
      <c r="AB487" t="s">
        <v>1454</v>
      </c>
    </row>
    <row r="488" spans="1:28" hidden="1">
      <c r="A488" t="s">
        <v>2143</v>
      </c>
      <c r="B488" t="s">
        <v>798</v>
      </c>
      <c r="D488" t="s">
        <v>1801</v>
      </c>
      <c r="E488" t="s">
        <v>1615</v>
      </c>
      <c r="F488" t="s">
        <v>1604</v>
      </c>
      <c r="G488" t="s">
        <v>1676</v>
      </c>
      <c r="H488" t="s">
        <v>1524</v>
      </c>
      <c r="I488" t="s">
        <v>1683</v>
      </c>
      <c r="J488" t="s">
        <v>1687</v>
      </c>
      <c r="K488" t="s">
        <v>1604</v>
      </c>
      <c r="L488" t="s">
        <v>1604</v>
      </c>
      <c r="M488" t="s">
        <v>1604</v>
      </c>
      <c r="N488" t="s">
        <v>1448</v>
      </c>
      <c r="O488" t="s">
        <v>1448</v>
      </c>
      <c r="P488" t="s">
        <v>1473</v>
      </c>
      <c r="T488" t="s">
        <v>1127</v>
      </c>
      <c r="U488" t="s">
        <v>1127</v>
      </c>
      <c r="V488" t="s">
        <v>1127</v>
      </c>
      <c r="W488" t="s">
        <v>1127</v>
      </c>
      <c r="X488" t="s">
        <v>1128</v>
      </c>
      <c r="AB488" t="s">
        <v>1454</v>
      </c>
    </row>
    <row r="489" spans="1:28" hidden="1">
      <c r="A489" t="s">
        <v>2143</v>
      </c>
      <c r="B489" t="s">
        <v>798</v>
      </c>
      <c r="D489" t="s">
        <v>1779</v>
      </c>
      <c r="E489" t="s">
        <v>1497</v>
      </c>
      <c r="F489" t="s">
        <v>1604</v>
      </c>
      <c r="G489" t="s">
        <v>1677</v>
      </c>
      <c r="H489" t="s">
        <v>1524</v>
      </c>
      <c r="I489" t="s">
        <v>1683</v>
      </c>
      <c r="J489" t="s">
        <v>1687</v>
      </c>
      <c r="K489" t="s">
        <v>1604</v>
      </c>
      <c r="L489" t="s">
        <v>1604</v>
      </c>
      <c r="M489" t="s">
        <v>1604</v>
      </c>
      <c r="N489" t="s">
        <v>1448</v>
      </c>
      <c r="O489" t="s">
        <v>1448</v>
      </c>
      <c r="P489" t="s">
        <v>1473</v>
      </c>
      <c r="T489" t="s">
        <v>1127</v>
      </c>
      <c r="U489" t="s">
        <v>1127</v>
      </c>
      <c r="V489" t="s">
        <v>1127</v>
      </c>
      <c r="W489" t="s">
        <v>1127</v>
      </c>
      <c r="X489" t="s">
        <v>1128</v>
      </c>
      <c r="AB489" t="s">
        <v>1454</v>
      </c>
    </row>
    <row r="490" spans="1:28" hidden="1">
      <c r="A490" t="s">
        <v>2143</v>
      </c>
      <c r="B490" t="s">
        <v>1926</v>
      </c>
      <c r="D490" t="s">
        <v>1806</v>
      </c>
      <c r="E490" t="s">
        <v>1645</v>
      </c>
      <c r="F490" t="s">
        <v>1604</v>
      </c>
      <c r="G490" t="s">
        <v>1450</v>
      </c>
      <c r="H490" t="s">
        <v>1524</v>
      </c>
      <c r="I490" t="s">
        <v>1683</v>
      </c>
      <c r="J490" t="s">
        <v>1687</v>
      </c>
      <c r="K490" t="s">
        <v>1604</v>
      </c>
      <c r="L490" t="s">
        <v>1604</v>
      </c>
      <c r="M490" t="s">
        <v>1604</v>
      </c>
      <c r="N490" t="s">
        <v>1610</v>
      </c>
      <c r="O490" t="s">
        <v>1610</v>
      </c>
      <c r="P490" t="s">
        <v>1473</v>
      </c>
      <c r="T490" t="s">
        <v>1127</v>
      </c>
      <c r="U490" t="s">
        <v>1127</v>
      </c>
      <c r="V490" t="s">
        <v>1127</v>
      </c>
      <c r="W490" t="s">
        <v>1127</v>
      </c>
      <c r="X490" t="s">
        <v>1128</v>
      </c>
      <c r="AB490" t="s">
        <v>1454</v>
      </c>
    </row>
    <row r="491" spans="1:28" hidden="1">
      <c r="A491" t="s">
        <v>2143</v>
      </c>
      <c r="B491" t="s">
        <v>1926</v>
      </c>
      <c r="D491" t="s">
        <v>1797</v>
      </c>
      <c r="E491" t="s">
        <v>1590</v>
      </c>
      <c r="F491" t="s">
        <v>1604</v>
      </c>
      <c r="G491" t="s">
        <v>1450</v>
      </c>
      <c r="H491" t="s">
        <v>1524</v>
      </c>
      <c r="I491" t="s">
        <v>1683</v>
      </c>
      <c r="J491" t="s">
        <v>1687</v>
      </c>
      <c r="K491" t="s">
        <v>1604</v>
      </c>
      <c r="L491" t="s">
        <v>1604</v>
      </c>
      <c r="M491" t="s">
        <v>1604</v>
      </c>
      <c r="N491" t="s">
        <v>1610</v>
      </c>
      <c r="O491" t="s">
        <v>1610</v>
      </c>
      <c r="P491" t="s">
        <v>1473</v>
      </c>
      <c r="T491" t="s">
        <v>1127</v>
      </c>
      <c r="U491" t="s">
        <v>1127</v>
      </c>
      <c r="V491" t="s">
        <v>1127</v>
      </c>
      <c r="W491" t="s">
        <v>1127</v>
      </c>
      <c r="X491" t="s">
        <v>1128</v>
      </c>
      <c r="AB491" t="s">
        <v>1454</v>
      </c>
    </row>
    <row r="492" spans="1:28" hidden="1">
      <c r="A492" t="s">
        <v>2143</v>
      </c>
      <c r="B492" t="s">
        <v>1926</v>
      </c>
      <c r="D492" t="s">
        <v>1793</v>
      </c>
      <c r="E492" t="s">
        <v>1452</v>
      </c>
      <c r="F492" t="s">
        <v>1604</v>
      </c>
      <c r="G492" t="s">
        <v>1681</v>
      </c>
      <c r="H492" t="s">
        <v>1524</v>
      </c>
      <c r="I492" t="s">
        <v>1683</v>
      </c>
      <c r="J492" t="s">
        <v>1687</v>
      </c>
      <c r="K492" t="s">
        <v>1604</v>
      </c>
      <c r="L492" t="s">
        <v>1604</v>
      </c>
      <c r="M492" t="s">
        <v>1604</v>
      </c>
      <c r="N492" t="s">
        <v>1610</v>
      </c>
      <c r="O492" t="s">
        <v>1610</v>
      </c>
      <c r="P492" t="s">
        <v>1473</v>
      </c>
      <c r="T492" t="s">
        <v>1127</v>
      </c>
      <c r="U492" t="s">
        <v>1127</v>
      </c>
      <c r="V492" t="s">
        <v>1127</v>
      </c>
      <c r="W492" t="s">
        <v>1127</v>
      </c>
      <c r="X492" t="s">
        <v>1128</v>
      </c>
      <c r="AB492" t="s">
        <v>1454</v>
      </c>
    </row>
    <row r="493" spans="1:28" hidden="1">
      <c r="A493" t="s">
        <v>2143</v>
      </c>
      <c r="B493" t="s">
        <v>1926</v>
      </c>
      <c r="D493" t="s">
        <v>1794</v>
      </c>
      <c r="E493" t="s">
        <v>1625</v>
      </c>
      <c r="F493" t="s">
        <v>1604</v>
      </c>
      <c r="G493" t="s">
        <v>1583</v>
      </c>
      <c r="H493" t="s">
        <v>1524</v>
      </c>
      <c r="I493" t="s">
        <v>1683</v>
      </c>
      <c r="J493" t="s">
        <v>1687</v>
      </c>
      <c r="K493" t="s">
        <v>1604</v>
      </c>
      <c r="L493" t="s">
        <v>1604</v>
      </c>
      <c r="M493" t="s">
        <v>1604</v>
      </c>
      <c r="N493" t="s">
        <v>1610</v>
      </c>
      <c r="O493" t="s">
        <v>1610</v>
      </c>
      <c r="P493" t="s">
        <v>1473</v>
      </c>
      <c r="T493" t="s">
        <v>1127</v>
      </c>
      <c r="U493" t="s">
        <v>1127</v>
      </c>
      <c r="V493" t="s">
        <v>1127</v>
      </c>
      <c r="W493" t="s">
        <v>1127</v>
      </c>
      <c r="X493" t="s">
        <v>1128</v>
      </c>
      <c r="AB493" t="s">
        <v>1454</v>
      </c>
    </row>
    <row r="494" spans="1:28" hidden="1">
      <c r="A494" t="s">
        <v>2143</v>
      </c>
      <c r="B494" t="s">
        <v>1926</v>
      </c>
      <c r="D494" t="s">
        <v>1795</v>
      </c>
      <c r="E494" t="s">
        <v>1484</v>
      </c>
      <c r="F494" t="s">
        <v>1604</v>
      </c>
      <c r="G494" t="s">
        <v>1466</v>
      </c>
      <c r="H494" t="s">
        <v>1524</v>
      </c>
      <c r="I494" t="s">
        <v>1683</v>
      </c>
      <c r="J494" t="s">
        <v>1687</v>
      </c>
      <c r="K494" t="s">
        <v>1604</v>
      </c>
      <c r="L494" t="s">
        <v>1604</v>
      </c>
      <c r="M494" t="s">
        <v>1604</v>
      </c>
      <c r="N494" t="s">
        <v>1610</v>
      </c>
      <c r="O494" t="s">
        <v>1610</v>
      </c>
      <c r="P494" t="s">
        <v>1473</v>
      </c>
      <c r="T494" t="s">
        <v>1127</v>
      </c>
      <c r="U494" t="s">
        <v>1127</v>
      </c>
      <c r="V494" t="s">
        <v>1127</v>
      </c>
      <c r="W494" t="s">
        <v>1127</v>
      </c>
      <c r="X494" t="s">
        <v>1128</v>
      </c>
      <c r="AB494" t="s">
        <v>1454</v>
      </c>
    </row>
    <row r="495" spans="1:28" hidden="1">
      <c r="A495" t="s">
        <v>2143</v>
      </c>
      <c r="B495" t="s">
        <v>1926</v>
      </c>
      <c r="D495" t="s">
        <v>1788</v>
      </c>
      <c r="E495" t="s">
        <v>1533</v>
      </c>
      <c r="F495" t="s">
        <v>1604</v>
      </c>
      <c r="G495" t="s">
        <v>1580</v>
      </c>
      <c r="H495" t="s">
        <v>1524</v>
      </c>
      <c r="I495" t="s">
        <v>1683</v>
      </c>
      <c r="J495" t="s">
        <v>1687</v>
      </c>
      <c r="K495" t="s">
        <v>1604</v>
      </c>
      <c r="L495" t="s">
        <v>1604</v>
      </c>
      <c r="M495" t="s">
        <v>1604</v>
      </c>
      <c r="N495" t="s">
        <v>1600</v>
      </c>
      <c r="O495" t="s">
        <v>1600</v>
      </c>
      <c r="P495" t="s">
        <v>1473</v>
      </c>
      <c r="T495" t="s">
        <v>1127</v>
      </c>
      <c r="U495" t="s">
        <v>1127</v>
      </c>
      <c r="V495" t="s">
        <v>1127</v>
      </c>
      <c r="W495" t="s">
        <v>1127</v>
      </c>
      <c r="X495" t="s">
        <v>1128</v>
      </c>
      <c r="AB495" t="s">
        <v>1454</v>
      </c>
    </row>
    <row r="496" spans="1:28" hidden="1">
      <c r="A496" t="s">
        <v>2143</v>
      </c>
      <c r="B496" t="s">
        <v>1926</v>
      </c>
      <c r="D496" t="s">
        <v>1789</v>
      </c>
      <c r="E496" t="s">
        <v>1638</v>
      </c>
      <c r="F496" t="s">
        <v>1604</v>
      </c>
      <c r="G496" t="s">
        <v>1717</v>
      </c>
      <c r="H496" t="s">
        <v>1524</v>
      </c>
      <c r="I496" t="s">
        <v>1683</v>
      </c>
      <c r="J496" t="s">
        <v>1687</v>
      </c>
      <c r="K496" t="s">
        <v>1604</v>
      </c>
      <c r="L496" t="s">
        <v>1604</v>
      </c>
      <c r="M496" t="s">
        <v>1604</v>
      </c>
      <c r="N496" t="s">
        <v>1600</v>
      </c>
      <c r="O496" t="s">
        <v>1600</v>
      </c>
      <c r="P496" t="s">
        <v>1473</v>
      </c>
      <c r="T496" t="s">
        <v>1127</v>
      </c>
      <c r="U496" t="s">
        <v>1127</v>
      </c>
      <c r="V496" t="s">
        <v>1127</v>
      </c>
      <c r="W496" t="s">
        <v>1127</v>
      </c>
      <c r="X496" t="s">
        <v>1128</v>
      </c>
      <c r="AB496" t="s">
        <v>1454</v>
      </c>
    </row>
    <row r="497" spans="1:28" hidden="1">
      <c r="A497" t="s">
        <v>2143</v>
      </c>
      <c r="B497" t="s">
        <v>1926</v>
      </c>
      <c r="D497" t="s">
        <v>1777</v>
      </c>
      <c r="E497" t="s">
        <v>1574</v>
      </c>
      <c r="F497" t="s">
        <v>1604</v>
      </c>
      <c r="G497" t="s">
        <v>1469</v>
      </c>
      <c r="H497" t="s">
        <v>1524</v>
      </c>
      <c r="I497" t="s">
        <v>1683</v>
      </c>
      <c r="J497" t="s">
        <v>1687</v>
      </c>
      <c r="K497" t="s">
        <v>1604</v>
      </c>
      <c r="L497" t="s">
        <v>1604</v>
      </c>
      <c r="M497" t="s">
        <v>1604</v>
      </c>
      <c r="N497" t="s">
        <v>1600</v>
      </c>
      <c r="O497" t="s">
        <v>1600</v>
      </c>
      <c r="P497" t="s">
        <v>1473</v>
      </c>
      <c r="T497" t="s">
        <v>1127</v>
      </c>
      <c r="U497" t="s">
        <v>1127</v>
      </c>
      <c r="V497" t="s">
        <v>1127</v>
      </c>
      <c r="W497" t="s">
        <v>1127</v>
      </c>
      <c r="X497" t="s">
        <v>1128</v>
      </c>
      <c r="AB497" t="s">
        <v>1454</v>
      </c>
    </row>
    <row r="498" spans="1:28" hidden="1">
      <c r="A498" t="s">
        <v>2143</v>
      </c>
      <c r="B498" t="s">
        <v>1926</v>
      </c>
      <c r="D498" t="s">
        <v>1801</v>
      </c>
      <c r="E498" t="s">
        <v>1584</v>
      </c>
      <c r="F498" t="s">
        <v>1604</v>
      </c>
      <c r="G498" t="s">
        <v>1676</v>
      </c>
      <c r="H498" t="s">
        <v>1524</v>
      </c>
      <c r="I498" t="s">
        <v>1683</v>
      </c>
      <c r="J498" t="s">
        <v>1687</v>
      </c>
      <c r="K498" t="s">
        <v>1604</v>
      </c>
      <c r="L498" t="s">
        <v>1604</v>
      </c>
      <c r="M498" t="s">
        <v>1604</v>
      </c>
      <c r="N498" t="s">
        <v>1600</v>
      </c>
      <c r="O498" t="s">
        <v>1600</v>
      </c>
      <c r="P498" t="s">
        <v>1473</v>
      </c>
      <c r="T498" t="s">
        <v>1127</v>
      </c>
      <c r="U498" t="s">
        <v>1127</v>
      </c>
      <c r="V498" t="s">
        <v>1127</v>
      </c>
      <c r="W498" t="s">
        <v>1127</v>
      </c>
      <c r="X498" t="s">
        <v>1128</v>
      </c>
      <c r="AB498" t="s">
        <v>1454</v>
      </c>
    </row>
    <row r="499" spans="1:28" hidden="1">
      <c r="A499" t="s">
        <v>2143</v>
      </c>
      <c r="B499" t="s">
        <v>1926</v>
      </c>
      <c r="D499" t="s">
        <v>1779</v>
      </c>
      <c r="E499" t="s">
        <v>1678</v>
      </c>
      <c r="F499" t="s">
        <v>1604</v>
      </c>
      <c r="G499" t="s">
        <v>1677</v>
      </c>
      <c r="H499" t="s">
        <v>1524</v>
      </c>
      <c r="I499" t="s">
        <v>1683</v>
      </c>
      <c r="J499" t="s">
        <v>1687</v>
      </c>
      <c r="K499" t="s">
        <v>1604</v>
      </c>
      <c r="L499" t="s">
        <v>1604</v>
      </c>
      <c r="M499" t="s">
        <v>1604</v>
      </c>
      <c r="N499" t="s">
        <v>1600</v>
      </c>
      <c r="O499" t="s">
        <v>1600</v>
      </c>
      <c r="P499" t="s">
        <v>1473</v>
      </c>
      <c r="T499" t="s">
        <v>1127</v>
      </c>
      <c r="U499" t="s">
        <v>1127</v>
      </c>
      <c r="V499" t="s">
        <v>1127</v>
      </c>
      <c r="W499" t="s">
        <v>1127</v>
      </c>
      <c r="X499" t="s">
        <v>1128</v>
      </c>
      <c r="AB499" t="s">
        <v>1454</v>
      </c>
    </row>
    <row r="500" spans="1:28" hidden="1">
      <c r="A500" t="s">
        <v>2143</v>
      </c>
      <c r="B500" t="s">
        <v>750</v>
      </c>
      <c r="D500" t="s">
        <v>1776</v>
      </c>
      <c r="E500" t="s">
        <v>1679</v>
      </c>
      <c r="F500" t="s">
        <v>1604</v>
      </c>
      <c r="G500" t="s">
        <v>1450</v>
      </c>
      <c r="H500" t="s">
        <v>1524</v>
      </c>
      <c r="I500" t="s">
        <v>1683</v>
      </c>
      <c r="J500" t="s">
        <v>1687</v>
      </c>
      <c r="K500" t="s">
        <v>1604</v>
      </c>
      <c r="L500" t="s">
        <v>1604</v>
      </c>
      <c r="M500" t="s">
        <v>1604</v>
      </c>
      <c r="N500" t="s">
        <v>1610</v>
      </c>
      <c r="O500" t="s">
        <v>1610</v>
      </c>
      <c r="P500" t="s">
        <v>1473</v>
      </c>
      <c r="T500" t="s">
        <v>1127</v>
      </c>
      <c r="U500" t="s">
        <v>1127</v>
      </c>
      <c r="V500" t="s">
        <v>1127</v>
      </c>
      <c r="W500" t="s">
        <v>1127</v>
      </c>
      <c r="X500" t="s">
        <v>1128</v>
      </c>
      <c r="AB500" t="s">
        <v>1454</v>
      </c>
    </row>
    <row r="501" spans="1:28" hidden="1">
      <c r="A501" t="s">
        <v>2143</v>
      </c>
      <c r="B501" t="s">
        <v>750</v>
      </c>
      <c r="D501" t="s">
        <v>1786</v>
      </c>
      <c r="E501" t="s">
        <v>1478</v>
      </c>
      <c r="F501" t="s">
        <v>1604</v>
      </c>
      <c r="G501" t="s">
        <v>1450</v>
      </c>
      <c r="H501" t="s">
        <v>1524</v>
      </c>
      <c r="I501" t="s">
        <v>1683</v>
      </c>
      <c r="J501" t="s">
        <v>1687</v>
      </c>
      <c r="K501" t="s">
        <v>1604</v>
      </c>
      <c r="L501" t="s">
        <v>1604</v>
      </c>
      <c r="M501" t="s">
        <v>1604</v>
      </c>
      <c r="N501" t="s">
        <v>1610</v>
      </c>
      <c r="O501" t="s">
        <v>1610</v>
      </c>
      <c r="P501" t="s">
        <v>1473</v>
      </c>
      <c r="T501" t="s">
        <v>1127</v>
      </c>
      <c r="U501" t="s">
        <v>1127</v>
      </c>
      <c r="V501" t="s">
        <v>1127</v>
      </c>
      <c r="W501" t="s">
        <v>1127</v>
      </c>
      <c r="X501" t="s">
        <v>1128</v>
      </c>
      <c r="AB501" t="s">
        <v>1454</v>
      </c>
    </row>
    <row r="502" spans="1:28" hidden="1">
      <c r="A502" t="s">
        <v>2143</v>
      </c>
      <c r="B502" t="s">
        <v>750</v>
      </c>
      <c r="D502" t="s">
        <v>1781</v>
      </c>
      <c r="E502" t="s">
        <v>1589</v>
      </c>
      <c r="F502" t="s">
        <v>1604</v>
      </c>
      <c r="G502" t="s">
        <v>1450</v>
      </c>
      <c r="H502" t="s">
        <v>1524</v>
      </c>
      <c r="I502" t="s">
        <v>1683</v>
      </c>
      <c r="J502" t="s">
        <v>1687</v>
      </c>
      <c r="K502" t="s">
        <v>1604</v>
      </c>
      <c r="L502" t="s">
        <v>1604</v>
      </c>
      <c r="M502" t="s">
        <v>1604</v>
      </c>
      <c r="N502" t="s">
        <v>1610</v>
      </c>
      <c r="O502" t="s">
        <v>1610</v>
      </c>
      <c r="P502" t="s">
        <v>1473</v>
      </c>
      <c r="T502" t="s">
        <v>1127</v>
      </c>
      <c r="U502" t="s">
        <v>1127</v>
      </c>
      <c r="V502" t="s">
        <v>1127</v>
      </c>
      <c r="W502" t="s">
        <v>1127</v>
      </c>
      <c r="X502" t="s">
        <v>1128</v>
      </c>
      <c r="AB502" t="s">
        <v>1454</v>
      </c>
    </row>
    <row r="503" spans="1:28" hidden="1">
      <c r="A503" t="s">
        <v>2143</v>
      </c>
      <c r="B503" t="s">
        <v>750</v>
      </c>
      <c r="D503" t="s">
        <v>1797</v>
      </c>
      <c r="E503" t="s">
        <v>1667</v>
      </c>
      <c r="F503" t="s">
        <v>1604</v>
      </c>
      <c r="G503" t="s">
        <v>1450</v>
      </c>
      <c r="H503" t="s">
        <v>1524</v>
      </c>
      <c r="I503" t="s">
        <v>1683</v>
      </c>
      <c r="J503" t="s">
        <v>1687</v>
      </c>
      <c r="K503" t="s">
        <v>1604</v>
      </c>
      <c r="L503" t="s">
        <v>1604</v>
      </c>
      <c r="M503" t="s">
        <v>1604</v>
      </c>
      <c r="N503" t="s">
        <v>1610</v>
      </c>
      <c r="O503" t="s">
        <v>1610</v>
      </c>
      <c r="P503" t="s">
        <v>1473</v>
      </c>
      <c r="T503" t="s">
        <v>1127</v>
      </c>
      <c r="U503" t="s">
        <v>1127</v>
      </c>
      <c r="V503" t="s">
        <v>1127</v>
      </c>
      <c r="W503" t="s">
        <v>1127</v>
      </c>
      <c r="X503" t="s">
        <v>1128</v>
      </c>
      <c r="AB503" t="s">
        <v>1454</v>
      </c>
    </row>
    <row r="504" spans="1:28" hidden="1">
      <c r="A504" t="s">
        <v>2143</v>
      </c>
      <c r="B504" t="s">
        <v>750</v>
      </c>
      <c r="D504" t="s">
        <v>1793</v>
      </c>
      <c r="E504" t="s">
        <v>1651</v>
      </c>
      <c r="F504" t="s">
        <v>1604</v>
      </c>
      <c r="G504" t="s">
        <v>1681</v>
      </c>
      <c r="H504" t="s">
        <v>1524</v>
      </c>
      <c r="I504" t="s">
        <v>1683</v>
      </c>
      <c r="J504" t="s">
        <v>1687</v>
      </c>
      <c r="K504" t="s">
        <v>1604</v>
      </c>
      <c r="L504" t="s">
        <v>1604</v>
      </c>
      <c r="M504" t="s">
        <v>1604</v>
      </c>
      <c r="N504" t="s">
        <v>1610</v>
      </c>
      <c r="O504" t="s">
        <v>1610</v>
      </c>
      <c r="P504" t="s">
        <v>1473</v>
      </c>
      <c r="T504" t="s">
        <v>1127</v>
      </c>
      <c r="U504" t="s">
        <v>1127</v>
      </c>
      <c r="V504" t="s">
        <v>1127</v>
      </c>
      <c r="W504" t="s">
        <v>1127</v>
      </c>
      <c r="X504" t="s">
        <v>1128</v>
      </c>
      <c r="AB504" t="s">
        <v>1454</v>
      </c>
    </row>
    <row r="505" spans="1:28" hidden="1">
      <c r="A505" t="s">
        <v>2143</v>
      </c>
      <c r="B505" t="s">
        <v>750</v>
      </c>
      <c r="D505" t="s">
        <v>1794</v>
      </c>
      <c r="E505" t="s">
        <v>1597</v>
      </c>
      <c r="F505" t="s">
        <v>1604</v>
      </c>
      <c r="G505" t="s">
        <v>1583</v>
      </c>
      <c r="H505" t="s">
        <v>1524</v>
      </c>
      <c r="I505" t="s">
        <v>1683</v>
      </c>
      <c r="J505" t="s">
        <v>1687</v>
      </c>
      <c r="K505" t="s">
        <v>1604</v>
      </c>
      <c r="L505" t="s">
        <v>1604</v>
      </c>
      <c r="M505" t="s">
        <v>1604</v>
      </c>
      <c r="N505" t="s">
        <v>1610</v>
      </c>
      <c r="O505" t="s">
        <v>1610</v>
      </c>
      <c r="P505" t="s">
        <v>1473</v>
      </c>
      <c r="T505" t="s">
        <v>1127</v>
      </c>
      <c r="U505" t="s">
        <v>1127</v>
      </c>
      <c r="V505" t="s">
        <v>1127</v>
      </c>
      <c r="W505" t="s">
        <v>1127</v>
      </c>
      <c r="X505" t="s">
        <v>1128</v>
      </c>
      <c r="AB505" t="s">
        <v>1454</v>
      </c>
    </row>
    <row r="506" spans="1:28" hidden="1">
      <c r="A506" t="s">
        <v>2143</v>
      </c>
      <c r="B506" t="s">
        <v>750</v>
      </c>
      <c r="D506" t="s">
        <v>1795</v>
      </c>
      <c r="E506" t="s">
        <v>1721</v>
      </c>
      <c r="F506" t="s">
        <v>1604</v>
      </c>
      <c r="G506" t="s">
        <v>1466</v>
      </c>
      <c r="H506" t="s">
        <v>1524</v>
      </c>
      <c r="I506" t="s">
        <v>1683</v>
      </c>
      <c r="J506" t="s">
        <v>1687</v>
      </c>
      <c r="K506" t="s">
        <v>1604</v>
      </c>
      <c r="L506" t="s">
        <v>1604</v>
      </c>
      <c r="M506" t="s">
        <v>1604</v>
      </c>
      <c r="N506" t="s">
        <v>1610</v>
      </c>
      <c r="O506" t="s">
        <v>1610</v>
      </c>
      <c r="P506" t="s">
        <v>1473</v>
      </c>
      <c r="T506" t="s">
        <v>1127</v>
      </c>
      <c r="U506" t="s">
        <v>1127</v>
      </c>
      <c r="V506" t="s">
        <v>1127</v>
      </c>
      <c r="W506" t="s">
        <v>1127</v>
      </c>
      <c r="X506" t="s">
        <v>1128</v>
      </c>
      <c r="AB506" t="s">
        <v>1454</v>
      </c>
    </row>
    <row r="507" spans="1:28" hidden="1">
      <c r="A507" t="s">
        <v>2143</v>
      </c>
      <c r="B507" t="s">
        <v>750</v>
      </c>
      <c r="D507" t="s">
        <v>1788</v>
      </c>
      <c r="E507" t="s">
        <v>1492</v>
      </c>
      <c r="F507" t="s">
        <v>1604</v>
      </c>
      <c r="G507" t="s">
        <v>1580</v>
      </c>
      <c r="H507" t="s">
        <v>1524</v>
      </c>
      <c r="I507" t="s">
        <v>1683</v>
      </c>
      <c r="J507" t="s">
        <v>1687</v>
      </c>
      <c r="K507" t="s">
        <v>1604</v>
      </c>
      <c r="L507" t="s">
        <v>1604</v>
      </c>
      <c r="M507" t="s">
        <v>1604</v>
      </c>
      <c r="N507" t="s">
        <v>1600</v>
      </c>
      <c r="O507" t="s">
        <v>1600</v>
      </c>
      <c r="P507" t="s">
        <v>1473</v>
      </c>
      <c r="T507" t="s">
        <v>1127</v>
      </c>
      <c r="U507" t="s">
        <v>1127</v>
      </c>
      <c r="V507" t="s">
        <v>1127</v>
      </c>
      <c r="W507" t="s">
        <v>1127</v>
      </c>
      <c r="X507" t="s">
        <v>1128</v>
      </c>
      <c r="AB507" t="s">
        <v>1454</v>
      </c>
    </row>
    <row r="508" spans="1:28" hidden="1">
      <c r="A508" t="s">
        <v>2143</v>
      </c>
      <c r="B508" t="s">
        <v>750</v>
      </c>
      <c r="D508" t="s">
        <v>1789</v>
      </c>
      <c r="E508" t="s">
        <v>1631</v>
      </c>
      <c r="F508" t="s">
        <v>1604</v>
      </c>
      <c r="G508" t="s">
        <v>1717</v>
      </c>
      <c r="H508" t="s">
        <v>1524</v>
      </c>
      <c r="I508" t="s">
        <v>1683</v>
      </c>
      <c r="J508" t="s">
        <v>1687</v>
      </c>
      <c r="K508" t="s">
        <v>1604</v>
      </c>
      <c r="L508" t="s">
        <v>1604</v>
      </c>
      <c r="M508" t="s">
        <v>1604</v>
      </c>
      <c r="N508" t="s">
        <v>1448</v>
      </c>
      <c r="O508" t="s">
        <v>1448</v>
      </c>
      <c r="P508" t="s">
        <v>1473</v>
      </c>
      <c r="T508" t="s">
        <v>1127</v>
      </c>
      <c r="U508" t="s">
        <v>1127</v>
      </c>
      <c r="V508" t="s">
        <v>1127</v>
      </c>
      <c r="W508" t="s">
        <v>1127</v>
      </c>
      <c r="X508" t="s">
        <v>1128</v>
      </c>
      <c r="AB508" t="s">
        <v>1454</v>
      </c>
    </row>
    <row r="509" spans="1:28" hidden="1">
      <c r="A509" t="s">
        <v>2143</v>
      </c>
      <c r="B509" t="s">
        <v>750</v>
      </c>
      <c r="D509" t="s">
        <v>1777</v>
      </c>
      <c r="E509" t="s">
        <v>1659</v>
      </c>
      <c r="F509" t="s">
        <v>1604</v>
      </c>
      <c r="G509" t="s">
        <v>1469</v>
      </c>
      <c r="H509" t="s">
        <v>1524</v>
      </c>
      <c r="I509" t="s">
        <v>1683</v>
      </c>
      <c r="J509" t="s">
        <v>1687</v>
      </c>
      <c r="K509" t="s">
        <v>1604</v>
      </c>
      <c r="L509" t="s">
        <v>1604</v>
      </c>
      <c r="M509" t="s">
        <v>1604</v>
      </c>
      <c r="N509" t="s">
        <v>1600</v>
      </c>
      <c r="O509" t="s">
        <v>1600</v>
      </c>
      <c r="P509" t="s">
        <v>1473</v>
      </c>
      <c r="T509" t="s">
        <v>1127</v>
      </c>
      <c r="U509" t="s">
        <v>1127</v>
      </c>
      <c r="V509" t="s">
        <v>1127</v>
      </c>
      <c r="W509" t="s">
        <v>1127</v>
      </c>
      <c r="X509" t="s">
        <v>1128</v>
      </c>
      <c r="AB509" t="s">
        <v>1454</v>
      </c>
    </row>
    <row r="510" spans="1:28" hidden="1">
      <c r="A510" t="s">
        <v>2143</v>
      </c>
      <c r="B510" t="s">
        <v>750</v>
      </c>
      <c r="D510" t="s">
        <v>1801</v>
      </c>
      <c r="E510" t="s">
        <v>1615</v>
      </c>
      <c r="F510" t="s">
        <v>1604</v>
      </c>
      <c r="G510" t="s">
        <v>1676</v>
      </c>
      <c r="H510" t="s">
        <v>1524</v>
      </c>
      <c r="I510" t="s">
        <v>1683</v>
      </c>
      <c r="J510" t="s">
        <v>1687</v>
      </c>
      <c r="K510" t="s">
        <v>1604</v>
      </c>
      <c r="L510" t="s">
        <v>1604</v>
      </c>
      <c r="M510" t="s">
        <v>1604</v>
      </c>
      <c r="N510" t="s">
        <v>1600</v>
      </c>
      <c r="O510" t="s">
        <v>1600</v>
      </c>
      <c r="P510" t="s">
        <v>1473</v>
      </c>
      <c r="T510" t="s">
        <v>1127</v>
      </c>
      <c r="U510" t="s">
        <v>1127</v>
      </c>
      <c r="V510" t="s">
        <v>1127</v>
      </c>
      <c r="W510" t="s">
        <v>1127</v>
      </c>
      <c r="X510" t="s">
        <v>1128</v>
      </c>
      <c r="AB510" t="s">
        <v>1454</v>
      </c>
    </row>
    <row r="511" spans="1:28" hidden="1">
      <c r="A511" t="s">
        <v>2143</v>
      </c>
      <c r="B511" t="s">
        <v>750</v>
      </c>
      <c r="D511" t="s">
        <v>1779</v>
      </c>
      <c r="E511" t="s">
        <v>1497</v>
      </c>
      <c r="F511" t="s">
        <v>1604</v>
      </c>
      <c r="G511" t="s">
        <v>1677</v>
      </c>
      <c r="H511" t="s">
        <v>1524</v>
      </c>
      <c r="I511" t="s">
        <v>1683</v>
      </c>
      <c r="J511" t="s">
        <v>1687</v>
      </c>
      <c r="K511" t="s">
        <v>1604</v>
      </c>
      <c r="L511" t="s">
        <v>1604</v>
      </c>
      <c r="M511" t="s">
        <v>1604</v>
      </c>
      <c r="N511" t="s">
        <v>1600</v>
      </c>
      <c r="O511" t="s">
        <v>1600</v>
      </c>
      <c r="P511" t="s">
        <v>1473</v>
      </c>
      <c r="T511" t="s">
        <v>1127</v>
      </c>
      <c r="U511" t="s">
        <v>1127</v>
      </c>
      <c r="V511" t="s">
        <v>1127</v>
      </c>
      <c r="W511" t="s">
        <v>1127</v>
      </c>
      <c r="X511" t="s">
        <v>1128</v>
      </c>
      <c r="AB511" t="s">
        <v>1454</v>
      </c>
    </row>
    <row r="512" spans="1:28" hidden="1">
      <c r="A512" t="s">
        <v>2143</v>
      </c>
      <c r="B512" t="s">
        <v>793</v>
      </c>
      <c r="D512" t="s">
        <v>1806</v>
      </c>
      <c r="E512" t="s">
        <v>1645</v>
      </c>
      <c r="F512" t="s">
        <v>1619</v>
      </c>
      <c r="G512" t="s">
        <v>1450</v>
      </c>
      <c r="H512" t="s">
        <v>1524</v>
      </c>
      <c r="I512" t="s">
        <v>1683</v>
      </c>
      <c r="J512" t="s">
        <v>1687</v>
      </c>
      <c r="K512" t="s">
        <v>1619</v>
      </c>
      <c r="L512" t="s">
        <v>1619</v>
      </c>
      <c r="M512" t="s">
        <v>1619</v>
      </c>
      <c r="N512" t="s">
        <v>1610</v>
      </c>
      <c r="O512" t="s">
        <v>1610</v>
      </c>
      <c r="P512" t="s">
        <v>1473</v>
      </c>
      <c r="T512" t="s">
        <v>1127</v>
      </c>
      <c r="U512" t="s">
        <v>1127</v>
      </c>
      <c r="V512" t="s">
        <v>1127</v>
      </c>
      <c r="W512" t="s">
        <v>1127</v>
      </c>
      <c r="X512" t="s">
        <v>1128</v>
      </c>
      <c r="AB512" t="s">
        <v>1454</v>
      </c>
    </row>
    <row r="513" spans="1:28" hidden="1">
      <c r="A513" t="s">
        <v>2143</v>
      </c>
      <c r="B513" t="s">
        <v>793</v>
      </c>
      <c r="D513" t="s">
        <v>1797</v>
      </c>
      <c r="E513" t="s">
        <v>1590</v>
      </c>
      <c r="F513" t="s">
        <v>1619</v>
      </c>
      <c r="G513" t="s">
        <v>1450</v>
      </c>
      <c r="H513" t="s">
        <v>1524</v>
      </c>
      <c r="I513" t="s">
        <v>1683</v>
      </c>
      <c r="J513" t="s">
        <v>1687</v>
      </c>
      <c r="K513" t="s">
        <v>1619</v>
      </c>
      <c r="L513" t="s">
        <v>1619</v>
      </c>
      <c r="M513" t="s">
        <v>1619</v>
      </c>
      <c r="N513" t="s">
        <v>1610</v>
      </c>
      <c r="O513" t="s">
        <v>1610</v>
      </c>
      <c r="P513" t="s">
        <v>1473</v>
      </c>
      <c r="T513" t="s">
        <v>1127</v>
      </c>
      <c r="U513" t="s">
        <v>1127</v>
      </c>
      <c r="V513" t="s">
        <v>1127</v>
      </c>
      <c r="W513" t="s">
        <v>1127</v>
      </c>
      <c r="X513" t="s">
        <v>1128</v>
      </c>
      <c r="AB513" t="s">
        <v>1454</v>
      </c>
    </row>
    <row r="514" spans="1:28" hidden="1">
      <c r="A514" t="s">
        <v>2143</v>
      </c>
      <c r="B514" t="s">
        <v>793</v>
      </c>
      <c r="D514" t="s">
        <v>1793</v>
      </c>
      <c r="E514" t="s">
        <v>1452</v>
      </c>
      <c r="F514" t="s">
        <v>1619</v>
      </c>
      <c r="G514" t="s">
        <v>1681</v>
      </c>
      <c r="H514" t="s">
        <v>1524</v>
      </c>
      <c r="I514" t="s">
        <v>1683</v>
      </c>
      <c r="J514" t="s">
        <v>1687</v>
      </c>
      <c r="K514" t="s">
        <v>1619</v>
      </c>
      <c r="L514" t="s">
        <v>1619</v>
      </c>
      <c r="M514" t="s">
        <v>1619</v>
      </c>
      <c r="N514" t="s">
        <v>1610</v>
      </c>
      <c r="O514" t="s">
        <v>1610</v>
      </c>
      <c r="P514" t="s">
        <v>1473</v>
      </c>
      <c r="T514" t="s">
        <v>1127</v>
      </c>
      <c r="U514" t="s">
        <v>1127</v>
      </c>
      <c r="V514" t="s">
        <v>1127</v>
      </c>
      <c r="W514" t="s">
        <v>1127</v>
      </c>
      <c r="X514" t="s">
        <v>1128</v>
      </c>
      <c r="AB514" t="s">
        <v>1454</v>
      </c>
    </row>
    <row r="515" spans="1:28" hidden="1">
      <c r="A515" t="s">
        <v>2143</v>
      </c>
      <c r="B515" t="s">
        <v>793</v>
      </c>
      <c r="D515" t="s">
        <v>1794</v>
      </c>
      <c r="E515" t="s">
        <v>1625</v>
      </c>
      <c r="F515" t="s">
        <v>1619</v>
      </c>
      <c r="G515" t="s">
        <v>1583</v>
      </c>
      <c r="H515" t="s">
        <v>1524</v>
      </c>
      <c r="I515" t="s">
        <v>1683</v>
      </c>
      <c r="J515" t="s">
        <v>1687</v>
      </c>
      <c r="K515" t="s">
        <v>1619</v>
      </c>
      <c r="L515" t="s">
        <v>1619</v>
      </c>
      <c r="M515" t="s">
        <v>1619</v>
      </c>
      <c r="N515" t="s">
        <v>1610</v>
      </c>
      <c r="O515" t="s">
        <v>1610</v>
      </c>
      <c r="P515" t="s">
        <v>1473</v>
      </c>
      <c r="T515" t="s">
        <v>1127</v>
      </c>
      <c r="U515" t="s">
        <v>1127</v>
      </c>
      <c r="V515" t="s">
        <v>1127</v>
      </c>
      <c r="W515" t="s">
        <v>1127</v>
      </c>
      <c r="X515" t="s">
        <v>1128</v>
      </c>
      <c r="AB515" t="s">
        <v>1454</v>
      </c>
    </row>
    <row r="516" spans="1:28" hidden="1">
      <c r="A516" t="s">
        <v>2143</v>
      </c>
      <c r="B516" t="s">
        <v>793</v>
      </c>
      <c r="D516" t="s">
        <v>1795</v>
      </c>
      <c r="E516" t="s">
        <v>1484</v>
      </c>
      <c r="F516" t="s">
        <v>1619</v>
      </c>
      <c r="G516" t="s">
        <v>1466</v>
      </c>
      <c r="H516" t="s">
        <v>1524</v>
      </c>
      <c r="I516" t="s">
        <v>1683</v>
      </c>
      <c r="J516" t="s">
        <v>1687</v>
      </c>
      <c r="K516" t="s">
        <v>1619</v>
      </c>
      <c r="L516" t="s">
        <v>1619</v>
      </c>
      <c r="M516" t="s">
        <v>1619</v>
      </c>
      <c r="N516" t="s">
        <v>1610</v>
      </c>
      <c r="O516" t="s">
        <v>1610</v>
      </c>
      <c r="P516" t="s">
        <v>1473</v>
      </c>
      <c r="T516" t="s">
        <v>1127</v>
      </c>
      <c r="U516" t="s">
        <v>1127</v>
      </c>
      <c r="V516" t="s">
        <v>1127</v>
      </c>
      <c r="W516" t="s">
        <v>1127</v>
      </c>
      <c r="X516" t="s">
        <v>1128</v>
      </c>
      <c r="AB516" t="s">
        <v>1454</v>
      </c>
    </row>
    <row r="517" spans="1:28" hidden="1">
      <c r="A517" t="s">
        <v>2143</v>
      </c>
      <c r="B517" t="s">
        <v>793</v>
      </c>
      <c r="D517" t="s">
        <v>1788</v>
      </c>
      <c r="E517" t="s">
        <v>1533</v>
      </c>
      <c r="F517" t="s">
        <v>1619</v>
      </c>
      <c r="G517" t="s">
        <v>1580</v>
      </c>
      <c r="H517" t="s">
        <v>1524</v>
      </c>
      <c r="I517" t="s">
        <v>1683</v>
      </c>
      <c r="J517" t="s">
        <v>1687</v>
      </c>
      <c r="K517" t="s">
        <v>1619</v>
      </c>
      <c r="L517" t="s">
        <v>1619</v>
      </c>
      <c r="M517" t="s">
        <v>1619</v>
      </c>
      <c r="N517" t="s">
        <v>1600</v>
      </c>
      <c r="O517" t="s">
        <v>1600</v>
      </c>
      <c r="P517" t="s">
        <v>1473</v>
      </c>
      <c r="T517" t="s">
        <v>1127</v>
      </c>
      <c r="U517" t="s">
        <v>1127</v>
      </c>
      <c r="V517" t="s">
        <v>1127</v>
      </c>
      <c r="W517" t="s">
        <v>1127</v>
      </c>
      <c r="X517" t="s">
        <v>1128</v>
      </c>
      <c r="AB517" t="s">
        <v>1454</v>
      </c>
    </row>
    <row r="518" spans="1:28" hidden="1">
      <c r="A518" t="s">
        <v>2143</v>
      </c>
      <c r="B518" t="s">
        <v>793</v>
      </c>
      <c r="D518" t="s">
        <v>1789</v>
      </c>
      <c r="E518" t="s">
        <v>1638</v>
      </c>
      <c r="F518" t="s">
        <v>1619</v>
      </c>
      <c r="G518" t="s">
        <v>1717</v>
      </c>
      <c r="H518" t="s">
        <v>1524</v>
      </c>
      <c r="I518" t="s">
        <v>1683</v>
      </c>
      <c r="J518" t="s">
        <v>1687</v>
      </c>
      <c r="K518" t="s">
        <v>1619</v>
      </c>
      <c r="L518" t="s">
        <v>1619</v>
      </c>
      <c r="M518" t="s">
        <v>1619</v>
      </c>
      <c r="N518" t="s">
        <v>1600</v>
      </c>
      <c r="O518" t="s">
        <v>1600</v>
      </c>
      <c r="P518" t="s">
        <v>1473</v>
      </c>
      <c r="T518" t="s">
        <v>1127</v>
      </c>
      <c r="U518" t="s">
        <v>1127</v>
      </c>
      <c r="V518" t="s">
        <v>1127</v>
      </c>
      <c r="W518" t="s">
        <v>1127</v>
      </c>
      <c r="X518" t="s">
        <v>1128</v>
      </c>
      <c r="AB518" t="s">
        <v>1454</v>
      </c>
    </row>
    <row r="519" spans="1:28" hidden="1">
      <c r="A519" t="s">
        <v>2143</v>
      </c>
      <c r="B519" t="s">
        <v>793</v>
      </c>
      <c r="D519" t="s">
        <v>1777</v>
      </c>
      <c r="E519" t="s">
        <v>1574</v>
      </c>
      <c r="F519" t="s">
        <v>1619</v>
      </c>
      <c r="G519" t="s">
        <v>1469</v>
      </c>
      <c r="H519" t="s">
        <v>1524</v>
      </c>
      <c r="I519" t="s">
        <v>1683</v>
      </c>
      <c r="J519" t="s">
        <v>1687</v>
      </c>
      <c r="K519" t="s">
        <v>1619</v>
      </c>
      <c r="L519" t="s">
        <v>1619</v>
      </c>
      <c r="M519" t="s">
        <v>1619</v>
      </c>
      <c r="N519" t="s">
        <v>1600</v>
      </c>
      <c r="O519" t="s">
        <v>1600</v>
      </c>
      <c r="P519" t="s">
        <v>1473</v>
      </c>
      <c r="T519" t="s">
        <v>1127</v>
      </c>
      <c r="U519" t="s">
        <v>1127</v>
      </c>
      <c r="V519" t="s">
        <v>1127</v>
      </c>
      <c r="W519" t="s">
        <v>1127</v>
      </c>
      <c r="X519" t="s">
        <v>1128</v>
      </c>
      <c r="AB519" t="s">
        <v>1454</v>
      </c>
    </row>
    <row r="520" spans="1:28" hidden="1">
      <c r="A520" t="s">
        <v>2143</v>
      </c>
      <c r="B520" t="s">
        <v>793</v>
      </c>
      <c r="D520" t="s">
        <v>1801</v>
      </c>
      <c r="E520" t="s">
        <v>1584</v>
      </c>
      <c r="F520" t="s">
        <v>1619</v>
      </c>
      <c r="G520" t="s">
        <v>1676</v>
      </c>
      <c r="H520" t="s">
        <v>1524</v>
      </c>
      <c r="I520" t="s">
        <v>1683</v>
      </c>
      <c r="J520" t="s">
        <v>1687</v>
      </c>
      <c r="K520" t="s">
        <v>1619</v>
      </c>
      <c r="L520" t="s">
        <v>1619</v>
      </c>
      <c r="M520" t="s">
        <v>1619</v>
      </c>
      <c r="N520" t="s">
        <v>1600</v>
      </c>
      <c r="O520" t="s">
        <v>1600</v>
      </c>
      <c r="P520" t="s">
        <v>1473</v>
      </c>
      <c r="T520" t="s">
        <v>1127</v>
      </c>
      <c r="U520" t="s">
        <v>1127</v>
      </c>
      <c r="V520" t="s">
        <v>1127</v>
      </c>
      <c r="W520" t="s">
        <v>1127</v>
      </c>
      <c r="X520" t="s">
        <v>1128</v>
      </c>
      <c r="AB520" t="s">
        <v>1454</v>
      </c>
    </row>
    <row r="521" spans="1:28" hidden="1">
      <c r="A521" t="s">
        <v>2143</v>
      </c>
      <c r="B521" t="s">
        <v>793</v>
      </c>
      <c r="D521" t="s">
        <v>1779</v>
      </c>
      <c r="E521" t="s">
        <v>1678</v>
      </c>
      <c r="F521" t="s">
        <v>1619</v>
      </c>
      <c r="G521" t="s">
        <v>1677</v>
      </c>
      <c r="H521" t="s">
        <v>1524</v>
      </c>
      <c r="I521" t="s">
        <v>1683</v>
      </c>
      <c r="J521" t="s">
        <v>1687</v>
      </c>
      <c r="K521" t="s">
        <v>1619</v>
      </c>
      <c r="L521" t="s">
        <v>1619</v>
      </c>
      <c r="M521" t="s">
        <v>1619</v>
      </c>
      <c r="N521" t="s">
        <v>1600</v>
      </c>
      <c r="O521" t="s">
        <v>1600</v>
      </c>
      <c r="P521" t="s">
        <v>1473</v>
      </c>
      <c r="T521" t="s">
        <v>1127</v>
      </c>
      <c r="U521" t="s">
        <v>1127</v>
      </c>
      <c r="V521" t="s">
        <v>1127</v>
      </c>
      <c r="W521" t="s">
        <v>1127</v>
      </c>
      <c r="X521" t="s">
        <v>1128</v>
      </c>
      <c r="AB521" t="s">
        <v>1454</v>
      </c>
    </row>
    <row r="522" spans="1:28" hidden="1">
      <c r="A522" t="s">
        <v>2143</v>
      </c>
      <c r="B522" t="s">
        <v>796</v>
      </c>
      <c r="D522" t="s">
        <v>1806</v>
      </c>
      <c r="E522" t="s">
        <v>1645</v>
      </c>
      <c r="F522" t="s">
        <v>1604</v>
      </c>
      <c r="G522" t="s">
        <v>1450</v>
      </c>
      <c r="H522" t="s">
        <v>1524</v>
      </c>
      <c r="I522" t="s">
        <v>1683</v>
      </c>
      <c r="J522" t="s">
        <v>1687</v>
      </c>
      <c r="K522" t="s">
        <v>1604</v>
      </c>
      <c r="L522" t="s">
        <v>1604</v>
      </c>
      <c r="M522" t="s">
        <v>1604</v>
      </c>
      <c r="N522" t="s">
        <v>1610</v>
      </c>
      <c r="O522" t="s">
        <v>1610</v>
      </c>
      <c r="P522" t="s">
        <v>1473</v>
      </c>
      <c r="T522" t="s">
        <v>1127</v>
      </c>
      <c r="U522" t="s">
        <v>1127</v>
      </c>
      <c r="V522" t="s">
        <v>1127</v>
      </c>
      <c r="W522" t="s">
        <v>1127</v>
      </c>
      <c r="X522" t="s">
        <v>1128</v>
      </c>
      <c r="AB522" t="s">
        <v>1454</v>
      </c>
    </row>
    <row r="523" spans="1:28" hidden="1">
      <c r="A523" t="s">
        <v>2143</v>
      </c>
      <c r="B523" t="s">
        <v>796</v>
      </c>
      <c r="D523" t="s">
        <v>1797</v>
      </c>
      <c r="E523" t="s">
        <v>1590</v>
      </c>
      <c r="F523" t="s">
        <v>1604</v>
      </c>
      <c r="G523" t="s">
        <v>1450</v>
      </c>
      <c r="H523" t="s">
        <v>1524</v>
      </c>
      <c r="I523" t="s">
        <v>1683</v>
      </c>
      <c r="J523" t="s">
        <v>1687</v>
      </c>
      <c r="K523" t="s">
        <v>1604</v>
      </c>
      <c r="L523" t="s">
        <v>1604</v>
      </c>
      <c r="M523" t="s">
        <v>1604</v>
      </c>
      <c r="N523" t="s">
        <v>1610</v>
      </c>
      <c r="O523" t="s">
        <v>1610</v>
      </c>
      <c r="P523" t="s">
        <v>1473</v>
      </c>
      <c r="T523" t="s">
        <v>1127</v>
      </c>
      <c r="U523" t="s">
        <v>1127</v>
      </c>
      <c r="V523" t="s">
        <v>1127</v>
      </c>
      <c r="W523" t="s">
        <v>1127</v>
      </c>
      <c r="X523" t="s">
        <v>1128</v>
      </c>
      <c r="AB523" t="s">
        <v>1454</v>
      </c>
    </row>
    <row r="524" spans="1:28" hidden="1">
      <c r="A524" t="s">
        <v>2143</v>
      </c>
      <c r="B524" t="s">
        <v>796</v>
      </c>
      <c r="D524" t="s">
        <v>1793</v>
      </c>
      <c r="E524" t="s">
        <v>1452</v>
      </c>
      <c r="F524" t="s">
        <v>1604</v>
      </c>
      <c r="G524" t="s">
        <v>1681</v>
      </c>
      <c r="H524" t="s">
        <v>1524</v>
      </c>
      <c r="I524" t="s">
        <v>1683</v>
      </c>
      <c r="J524" t="s">
        <v>1687</v>
      </c>
      <c r="K524" t="s">
        <v>1604</v>
      </c>
      <c r="L524" t="s">
        <v>1604</v>
      </c>
      <c r="M524" t="s">
        <v>1604</v>
      </c>
      <c r="N524" t="s">
        <v>1610</v>
      </c>
      <c r="O524" t="s">
        <v>1610</v>
      </c>
      <c r="P524" t="s">
        <v>1473</v>
      </c>
      <c r="T524" t="s">
        <v>1127</v>
      </c>
      <c r="U524" t="s">
        <v>1127</v>
      </c>
      <c r="V524" t="s">
        <v>1127</v>
      </c>
      <c r="W524" t="s">
        <v>1127</v>
      </c>
      <c r="X524" t="s">
        <v>1128</v>
      </c>
      <c r="AB524" t="s">
        <v>1454</v>
      </c>
    </row>
    <row r="525" spans="1:28" hidden="1">
      <c r="A525" t="s">
        <v>2143</v>
      </c>
      <c r="B525" t="s">
        <v>796</v>
      </c>
      <c r="D525" t="s">
        <v>1794</v>
      </c>
      <c r="E525" t="s">
        <v>1625</v>
      </c>
      <c r="F525" t="s">
        <v>1604</v>
      </c>
      <c r="G525" t="s">
        <v>1583</v>
      </c>
      <c r="H525" t="s">
        <v>1524</v>
      </c>
      <c r="I525" t="s">
        <v>1683</v>
      </c>
      <c r="J525" t="s">
        <v>1687</v>
      </c>
      <c r="K525" t="s">
        <v>1604</v>
      </c>
      <c r="L525" t="s">
        <v>1604</v>
      </c>
      <c r="M525" t="s">
        <v>1604</v>
      </c>
      <c r="N525" t="s">
        <v>1610</v>
      </c>
      <c r="O525" t="s">
        <v>1610</v>
      </c>
      <c r="P525" t="s">
        <v>1473</v>
      </c>
      <c r="T525" t="s">
        <v>1127</v>
      </c>
      <c r="U525" t="s">
        <v>1127</v>
      </c>
      <c r="V525" t="s">
        <v>1127</v>
      </c>
      <c r="W525" t="s">
        <v>1127</v>
      </c>
      <c r="X525" t="s">
        <v>1128</v>
      </c>
      <c r="AB525" t="s">
        <v>1454</v>
      </c>
    </row>
    <row r="526" spans="1:28" hidden="1">
      <c r="A526" t="s">
        <v>2143</v>
      </c>
      <c r="B526" t="s">
        <v>796</v>
      </c>
      <c r="D526" t="s">
        <v>1795</v>
      </c>
      <c r="E526" t="s">
        <v>1484</v>
      </c>
      <c r="F526" t="s">
        <v>1604</v>
      </c>
      <c r="G526" t="s">
        <v>1466</v>
      </c>
      <c r="H526" t="s">
        <v>1524</v>
      </c>
      <c r="I526" t="s">
        <v>1683</v>
      </c>
      <c r="J526" t="s">
        <v>1687</v>
      </c>
      <c r="K526" t="s">
        <v>1604</v>
      </c>
      <c r="L526" t="s">
        <v>1604</v>
      </c>
      <c r="M526" t="s">
        <v>1604</v>
      </c>
      <c r="N526" t="s">
        <v>1610</v>
      </c>
      <c r="O526" t="s">
        <v>1610</v>
      </c>
      <c r="P526" t="s">
        <v>1473</v>
      </c>
      <c r="T526" t="s">
        <v>1127</v>
      </c>
      <c r="U526" t="s">
        <v>1127</v>
      </c>
      <c r="V526" t="s">
        <v>1127</v>
      </c>
      <c r="W526" t="s">
        <v>1127</v>
      </c>
      <c r="X526" t="s">
        <v>1128</v>
      </c>
      <c r="AB526" t="s">
        <v>1454</v>
      </c>
    </row>
    <row r="527" spans="1:28" hidden="1">
      <c r="A527" t="s">
        <v>2143</v>
      </c>
      <c r="B527" t="s">
        <v>796</v>
      </c>
      <c r="D527" t="s">
        <v>1788</v>
      </c>
      <c r="E527" t="s">
        <v>1533</v>
      </c>
      <c r="F527" t="s">
        <v>1604</v>
      </c>
      <c r="G527" t="s">
        <v>1580</v>
      </c>
      <c r="H527" t="s">
        <v>1524</v>
      </c>
      <c r="I527" t="s">
        <v>1683</v>
      </c>
      <c r="J527" t="s">
        <v>1687</v>
      </c>
      <c r="K527" t="s">
        <v>1604</v>
      </c>
      <c r="L527" t="s">
        <v>1604</v>
      </c>
      <c r="M527" t="s">
        <v>1604</v>
      </c>
      <c r="N527" t="s">
        <v>1600</v>
      </c>
      <c r="O527" t="s">
        <v>1600</v>
      </c>
      <c r="P527" t="s">
        <v>1473</v>
      </c>
      <c r="T527" t="s">
        <v>1127</v>
      </c>
      <c r="U527" t="s">
        <v>1127</v>
      </c>
      <c r="V527" t="s">
        <v>1127</v>
      </c>
      <c r="W527" t="s">
        <v>1127</v>
      </c>
      <c r="X527" t="s">
        <v>1128</v>
      </c>
      <c r="AB527" t="s">
        <v>1454</v>
      </c>
    </row>
    <row r="528" spans="1:28" hidden="1">
      <c r="A528" t="s">
        <v>2143</v>
      </c>
      <c r="B528" t="s">
        <v>796</v>
      </c>
      <c r="D528" t="s">
        <v>1789</v>
      </c>
      <c r="E528" t="s">
        <v>1638</v>
      </c>
      <c r="F528" t="s">
        <v>1604</v>
      </c>
      <c r="G528" t="s">
        <v>1717</v>
      </c>
      <c r="H528" t="s">
        <v>1524</v>
      </c>
      <c r="I528" t="s">
        <v>1683</v>
      </c>
      <c r="J528" t="s">
        <v>1687</v>
      </c>
      <c r="K528" t="s">
        <v>1604</v>
      </c>
      <c r="L528" t="s">
        <v>1604</v>
      </c>
      <c r="M528" t="s">
        <v>1604</v>
      </c>
      <c r="N528" t="s">
        <v>1600</v>
      </c>
      <c r="O528" t="s">
        <v>1600</v>
      </c>
      <c r="P528" t="s">
        <v>1473</v>
      </c>
      <c r="T528" t="s">
        <v>1127</v>
      </c>
      <c r="U528" t="s">
        <v>1127</v>
      </c>
      <c r="V528" t="s">
        <v>1127</v>
      </c>
      <c r="W528" t="s">
        <v>1127</v>
      </c>
      <c r="X528" t="s">
        <v>1128</v>
      </c>
      <c r="AB528" t="s">
        <v>1454</v>
      </c>
    </row>
    <row r="529" spans="1:28" hidden="1">
      <c r="A529" t="s">
        <v>2143</v>
      </c>
      <c r="B529" t="s">
        <v>796</v>
      </c>
      <c r="D529" t="s">
        <v>1777</v>
      </c>
      <c r="E529" t="s">
        <v>1574</v>
      </c>
      <c r="F529" t="s">
        <v>1604</v>
      </c>
      <c r="G529" t="s">
        <v>1469</v>
      </c>
      <c r="H529" t="s">
        <v>1524</v>
      </c>
      <c r="I529" t="s">
        <v>1683</v>
      </c>
      <c r="J529" t="s">
        <v>1687</v>
      </c>
      <c r="K529" t="s">
        <v>1604</v>
      </c>
      <c r="L529" t="s">
        <v>1604</v>
      </c>
      <c r="M529" t="s">
        <v>1604</v>
      </c>
      <c r="N529" t="s">
        <v>1600</v>
      </c>
      <c r="O529" t="s">
        <v>1600</v>
      </c>
      <c r="P529" t="s">
        <v>1473</v>
      </c>
      <c r="T529" t="s">
        <v>1127</v>
      </c>
      <c r="U529" t="s">
        <v>1127</v>
      </c>
      <c r="V529" t="s">
        <v>1127</v>
      </c>
      <c r="W529" t="s">
        <v>1127</v>
      </c>
      <c r="X529" t="s">
        <v>1128</v>
      </c>
      <c r="AB529" t="s">
        <v>1454</v>
      </c>
    </row>
    <row r="530" spans="1:28" hidden="1">
      <c r="A530" t="s">
        <v>2143</v>
      </c>
      <c r="B530" t="s">
        <v>796</v>
      </c>
      <c r="D530" t="s">
        <v>1801</v>
      </c>
      <c r="E530" t="s">
        <v>1584</v>
      </c>
      <c r="F530" t="s">
        <v>1604</v>
      </c>
      <c r="G530" t="s">
        <v>1676</v>
      </c>
      <c r="H530" t="s">
        <v>1524</v>
      </c>
      <c r="I530" t="s">
        <v>1683</v>
      </c>
      <c r="J530" t="s">
        <v>1687</v>
      </c>
      <c r="K530" t="s">
        <v>1604</v>
      </c>
      <c r="L530" t="s">
        <v>1604</v>
      </c>
      <c r="M530" t="s">
        <v>1604</v>
      </c>
      <c r="N530" t="s">
        <v>1600</v>
      </c>
      <c r="O530" t="s">
        <v>1600</v>
      </c>
      <c r="P530" t="s">
        <v>1473</v>
      </c>
      <c r="T530" t="s">
        <v>1127</v>
      </c>
      <c r="U530" t="s">
        <v>1127</v>
      </c>
      <c r="V530" t="s">
        <v>1127</v>
      </c>
      <c r="W530" t="s">
        <v>1127</v>
      </c>
      <c r="X530" t="s">
        <v>1128</v>
      </c>
      <c r="AB530" t="s">
        <v>1454</v>
      </c>
    </row>
    <row r="531" spans="1:28" hidden="1">
      <c r="A531" t="s">
        <v>2143</v>
      </c>
      <c r="B531" t="s">
        <v>796</v>
      </c>
      <c r="D531" t="s">
        <v>1779</v>
      </c>
      <c r="E531" t="s">
        <v>1678</v>
      </c>
      <c r="F531" t="s">
        <v>1604</v>
      </c>
      <c r="G531" t="s">
        <v>1677</v>
      </c>
      <c r="H531" t="s">
        <v>1524</v>
      </c>
      <c r="I531" t="s">
        <v>1683</v>
      </c>
      <c r="J531" t="s">
        <v>1687</v>
      </c>
      <c r="K531" t="s">
        <v>1604</v>
      </c>
      <c r="L531" t="s">
        <v>1604</v>
      </c>
      <c r="M531" t="s">
        <v>1604</v>
      </c>
      <c r="N531" t="s">
        <v>1600</v>
      </c>
      <c r="O531" t="s">
        <v>1600</v>
      </c>
      <c r="P531" t="s">
        <v>1473</v>
      </c>
      <c r="T531" t="s">
        <v>1127</v>
      </c>
      <c r="U531" t="s">
        <v>1127</v>
      </c>
      <c r="V531" t="s">
        <v>1127</v>
      </c>
      <c r="W531" t="s">
        <v>1127</v>
      </c>
      <c r="X531" t="s">
        <v>1128</v>
      </c>
      <c r="AB531" t="s">
        <v>1454</v>
      </c>
    </row>
    <row r="532" spans="1:28" hidden="1">
      <c r="A532" t="s">
        <v>2143</v>
      </c>
      <c r="B532" t="s">
        <v>800</v>
      </c>
      <c r="D532" t="s">
        <v>1776</v>
      </c>
      <c r="E532" t="s">
        <v>1679</v>
      </c>
      <c r="F532" t="s">
        <v>1535</v>
      </c>
      <c r="G532" t="s">
        <v>1450</v>
      </c>
      <c r="H532" t="s">
        <v>1524</v>
      </c>
      <c r="I532" t="s">
        <v>1683</v>
      </c>
      <c r="J532" t="s">
        <v>1687</v>
      </c>
      <c r="K532" t="s">
        <v>1535</v>
      </c>
      <c r="L532" t="s">
        <v>1535</v>
      </c>
      <c r="M532" t="s">
        <v>1535</v>
      </c>
      <c r="N532" t="s">
        <v>1610</v>
      </c>
      <c r="O532" t="s">
        <v>1610</v>
      </c>
      <c r="P532" t="s">
        <v>1473</v>
      </c>
      <c r="T532" t="s">
        <v>1127</v>
      </c>
      <c r="U532" t="s">
        <v>1127</v>
      </c>
      <c r="V532" t="s">
        <v>1127</v>
      </c>
      <c r="W532" t="s">
        <v>1127</v>
      </c>
      <c r="X532" t="s">
        <v>1128</v>
      </c>
      <c r="AB532" t="s">
        <v>1454</v>
      </c>
    </row>
    <row r="533" spans="1:28" hidden="1">
      <c r="A533" t="s">
        <v>2143</v>
      </c>
      <c r="B533" t="s">
        <v>800</v>
      </c>
      <c r="D533" t="s">
        <v>1786</v>
      </c>
      <c r="E533" t="s">
        <v>1478</v>
      </c>
      <c r="F533" t="s">
        <v>1535</v>
      </c>
      <c r="G533" t="s">
        <v>1450</v>
      </c>
      <c r="H533" t="s">
        <v>1524</v>
      </c>
      <c r="I533" t="s">
        <v>1683</v>
      </c>
      <c r="J533" t="s">
        <v>1687</v>
      </c>
      <c r="K533" t="s">
        <v>1535</v>
      </c>
      <c r="L533" t="s">
        <v>1535</v>
      </c>
      <c r="M533" t="s">
        <v>1535</v>
      </c>
      <c r="N533" t="s">
        <v>1610</v>
      </c>
      <c r="O533" t="s">
        <v>1610</v>
      </c>
      <c r="P533" t="s">
        <v>1473</v>
      </c>
      <c r="T533" t="s">
        <v>1127</v>
      </c>
      <c r="U533" t="s">
        <v>1127</v>
      </c>
      <c r="V533" t="s">
        <v>1127</v>
      </c>
      <c r="W533" t="s">
        <v>1127</v>
      </c>
      <c r="X533" t="s">
        <v>1128</v>
      </c>
      <c r="AB533" t="s">
        <v>1454</v>
      </c>
    </row>
    <row r="534" spans="1:28" hidden="1">
      <c r="A534" t="s">
        <v>2143</v>
      </c>
      <c r="B534" t="s">
        <v>800</v>
      </c>
      <c r="D534" t="s">
        <v>1781</v>
      </c>
      <c r="E534" t="s">
        <v>1589</v>
      </c>
      <c r="F534" t="s">
        <v>1535</v>
      </c>
      <c r="G534" t="s">
        <v>1450</v>
      </c>
      <c r="H534" t="s">
        <v>1524</v>
      </c>
      <c r="I534" t="s">
        <v>1683</v>
      </c>
      <c r="J534" t="s">
        <v>1687</v>
      </c>
      <c r="K534" t="s">
        <v>1535</v>
      </c>
      <c r="L534" t="s">
        <v>1535</v>
      </c>
      <c r="M534" t="s">
        <v>1535</v>
      </c>
      <c r="N534" t="s">
        <v>1610</v>
      </c>
      <c r="O534" t="s">
        <v>1610</v>
      </c>
      <c r="P534" t="s">
        <v>1473</v>
      </c>
      <c r="T534" t="s">
        <v>1127</v>
      </c>
      <c r="U534" t="s">
        <v>1127</v>
      </c>
      <c r="V534" t="s">
        <v>1127</v>
      </c>
      <c r="W534" t="s">
        <v>1127</v>
      </c>
      <c r="X534" t="s">
        <v>1128</v>
      </c>
      <c r="AB534" t="s">
        <v>1454</v>
      </c>
    </row>
    <row r="535" spans="1:28" hidden="1">
      <c r="A535" t="s">
        <v>2143</v>
      </c>
      <c r="B535" t="s">
        <v>800</v>
      </c>
      <c r="D535" t="s">
        <v>1797</v>
      </c>
      <c r="E535" t="s">
        <v>1667</v>
      </c>
      <c r="F535" t="s">
        <v>1535</v>
      </c>
      <c r="G535" t="s">
        <v>1450</v>
      </c>
      <c r="H535" t="s">
        <v>1524</v>
      </c>
      <c r="I535" t="s">
        <v>1683</v>
      </c>
      <c r="J535" t="s">
        <v>1687</v>
      </c>
      <c r="K535" t="s">
        <v>1535</v>
      </c>
      <c r="L535" t="s">
        <v>1535</v>
      </c>
      <c r="M535" t="s">
        <v>1535</v>
      </c>
      <c r="N535" t="s">
        <v>1610</v>
      </c>
      <c r="O535" t="s">
        <v>1610</v>
      </c>
      <c r="P535" t="s">
        <v>1473</v>
      </c>
      <c r="T535" t="s">
        <v>1127</v>
      </c>
      <c r="U535" t="s">
        <v>1127</v>
      </c>
      <c r="V535" t="s">
        <v>1127</v>
      </c>
      <c r="W535" t="s">
        <v>1127</v>
      </c>
      <c r="X535" t="s">
        <v>1128</v>
      </c>
      <c r="AB535" t="s">
        <v>1454</v>
      </c>
    </row>
    <row r="536" spans="1:28" hidden="1">
      <c r="A536" t="s">
        <v>2143</v>
      </c>
      <c r="B536" t="s">
        <v>800</v>
      </c>
      <c r="D536" t="s">
        <v>1793</v>
      </c>
      <c r="E536" t="s">
        <v>1651</v>
      </c>
      <c r="F536" t="s">
        <v>1535</v>
      </c>
      <c r="G536" t="s">
        <v>1681</v>
      </c>
      <c r="H536" t="s">
        <v>1524</v>
      </c>
      <c r="I536" t="s">
        <v>1683</v>
      </c>
      <c r="J536" t="s">
        <v>1687</v>
      </c>
      <c r="K536" t="s">
        <v>1535</v>
      </c>
      <c r="L536" t="s">
        <v>1535</v>
      </c>
      <c r="M536" t="s">
        <v>1535</v>
      </c>
      <c r="N536" t="s">
        <v>1610</v>
      </c>
      <c r="O536" t="s">
        <v>1610</v>
      </c>
      <c r="P536" t="s">
        <v>1473</v>
      </c>
      <c r="T536" t="s">
        <v>1127</v>
      </c>
      <c r="U536" t="s">
        <v>1127</v>
      </c>
      <c r="V536" t="s">
        <v>1127</v>
      </c>
      <c r="W536" t="s">
        <v>1127</v>
      </c>
      <c r="X536" t="s">
        <v>1128</v>
      </c>
      <c r="AB536" t="s">
        <v>1454</v>
      </c>
    </row>
    <row r="537" spans="1:28" hidden="1">
      <c r="A537" t="s">
        <v>2143</v>
      </c>
      <c r="B537" t="s">
        <v>800</v>
      </c>
      <c r="D537" t="s">
        <v>1794</v>
      </c>
      <c r="E537" t="s">
        <v>1597</v>
      </c>
      <c r="F537" t="s">
        <v>1535</v>
      </c>
      <c r="G537" t="s">
        <v>1583</v>
      </c>
      <c r="H537" t="s">
        <v>1524</v>
      </c>
      <c r="I537" t="s">
        <v>1683</v>
      </c>
      <c r="J537" t="s">
        <v>1687</v>
      </c>
      <c r="K537" t="s">
        <v>1535</v>
      </c>
      <c r="L537" t="s">
        <v>1535</v>
      </c>
      <c r="M537" t="s">
        <v>1535</v>
      </c>
      <c r="N537" t="s">
        <v>1610</v>
      </c>
      <c r="O537" t="s">
        <v>1610</v>
      </c>
      <c r="P537" t="s">
        <v>1473</v>
      </c>
      <c r="T537" t="s">
        <v>1127</v>
      </c>
      <c r="U537" t="s">
        <v>1127</v>
      </c>
      <c r="V537" t="s">
        <v>1127</v>
      </c>
      <c r="W537" t="s">
        <v>1127</v>
      </c>
      <c r="X537" t="s">
        <v>1128</v>
      </c>
      <c r="AB537" t="s">
        <v>1454</v>
      </c>
    </row>
    <row r="538" spans="1:28" hidden="1">
      <c r="A538" t="s">
        <v>2143</v>
      </c>
      <c r="B538" t="s">
        <v>800</v>
      </c>
      <c r="D538" t="s">
        <v>1795</v>
      </c>
      <c r="E538" t="s">
        <v>1721</v>
      </c>
      <c r="F538" t="s">
        <v>1535</v>
      </c>
      <c r="G538" t="s">
        <v>1466</v>
      </c>
      <c r="H538" t="s">
        <v>1524</v>
      </c>
      <c r="I538" t="s">
        <v>1683</v>
      </c>
      <c r="J538" t="s">
        <v>1687</v>
      </c>
      <c r="K538" t="s">
        <v>1535</v>
      </c>
      <c r="L538" t="s">
        <v>1535</v>
      </c>
      <c r="M538" t="s">
        <v>1535</v>
      </c>
      <c r="N538" t="s">
        <v>1610</v>
      </c>
      <c r="O538" t="s">
        <v>1610</v>
      </c>
      <c r="P538" t="s">
        <v>1473</v>
      </c>
      <c r="T538" t="s">
        <v>1127</v>
      </c>
      <c r="U538" t="s">
        <v>1127</v>
      </c>
      <c r="V538" t="s">
        <v>1127</v>
      </c>
      <c r="W538" t="s">
        <v>1127</v>
      </c>
      <c r="X538" t="s">
        <v>1128</v>
      </c>
      <c r="AB538" t="s">
        <v>1454</v>
      </c>
    </row>
    <row r="539" spans="1:28" hidden="1">
      <c r="A539" t="s">
        <v>2143</v>
      </c>
      <c r="B539" t="s">
        <v>800</v>
      </c>
      <c r="D539" t="s">
        <v>1788</v>
      </c>
      <c r="E539" t="s">
        <v>1492</v>
      </c>
      <c r="F539" t="s">
        <v>1535</v>
      </c>
      <c r="G539" t="s">
        <v>1580</v>
      </c>
      <c r="H539" t="s">
        <v>1524</v>
      </c>
      <c r="I539" t="s">
        <v>1683</v>
      </c>
      <c r="J539" t="s">
        <v>1687</v>
      </c>
      <c r="K539" t="s">
        <v>1535</v>
      </c>
      <c r="L539" t="s">
        <v>1535</v>
      </c>
      <c r="M539" t="s">
        <v>1535</v>
      </c>
      <c r="N539" t="s">
        <v>1600</v>
      </c>
      <c r="O539" t="s">
        <v>1600</v>
      </c>
      <c r="P539" t="s">
        <v>1473</v>
      </c>
      <c r="T539" t="s">
        <v>1127</v>
      </c>
      <c r="U539" t="s">
        <v>1127</v>
      </c>
      <c r="V539" t="s">
        <v>1127</v>
      </c>
      <c r="W539" t="s">
        <v>1127</v>
      </c>
      <c r="X539" t="s">
        <v>1128</v>
      </c>
      <c r="AB539" t="s">
        <v>1454</v>
      </c>
    </row>
    <row r="540" spans="1:28" hidden="1">
      <c r="A540" t="s">
        <v>2143</v>
      </c>
      <c r="B540" t="s">
        <v>800</v>
      </c>
      <c r="D540" t="s">
        <v>1789</v>
      </c>
      <c r="E540" t="s">
        <v>1631</v>
      </c>
      <c r="F540" t="s">
        <v>1535</v>
      </c>
      <c r="G540" t="s">
        <v>1717</v>
      </c>
      <c r="H540" t="s">
        <v>1524</v>
      </c>
      <c r="I540" t="s">
        <v>1683</v>
      </c>
      <c r="J540" t="s">
        <v>1687</v>
      </c>
      <c r="K540" t="s">
        <v>1535</v>
      </c>
      <c r="L540" t="s">
        <v>1535</v>
      </c>
      <c r="M540" t="s">
        <v>1535</v>
      </c>
      <c r="N540" t="s">
        <v>1600</v>
      </c>
      <c r="O540" t="s">
        <v>1600</v>
      </c>
      <c r="P540" t="s">
        <v>1473</v>
      </c>
      <c r="T540" t="s">
        <v>1127</v>
      </c>
      <c r="U540" t="s">
        <v>1127</v>
      </c>
      <c r="V540" t="s">
        <v>1127</v>
      </c>
      <c r="W540" t="s">
        <v>1127</v>
      </c>
      <c r="X540" t="s">
        <v>1128</v>
      </c>
      <c r="AB540" t="s">
        <v>1454</v>
      </c>
    </row>
    <row r="541" spans="1:28" hidden="1">
      <c r="A541" t="s">
        <v>2143</v>
      </c>
      <c r="B541" t="s">
        <v>800</v>
      </c>
      <c r="D541" t="s">
        <v>1777</v>
      </c>
      <c r="E541" t="s">
        <v>1659</v>
      </c>
      <c r="F541" t="s">
        <v>1535</v>
      </c>
      <c r="G541" t="s">
        <v>1469</v>
      </c>
      <c r="H541" t="s">
        <v>1524</v>
      </c>
      <c r="I541" t="s">
        <v>1683</v>
      </c>
      <c r="J541" t="s">
        <v>1687</v>
      </c>
      <c r="K541" t="s">
        <v>1535</v>
      </c>
      <c r="L541" t="s">
        <v>1535</v>
      </c>
      <c r="M541" t="s">
        <v>1535</v>
      </c>
      <c r="N541" t="s">
        <v>1600</v>
      </c>
      <c r="O541" t="s">
        <v>1600</v>
      </c>
      <c r="P541" t="s">
        <v>1473</v>
      </c>
      <c r="T541" t="s">
        <v>1127</v>
      </c>
      <c r="U541" t="s">
        <v>1127</v>
      </c>
      <c r="V541" t="s">
        <v>1127</v>
      </c>
      <c r="W541" t="s">
        <v>1127</v>
      </c>
      <c r="X541" t="s">
        <v>1128</v>
      </c>
      <c r="AB541" t="s">
        <v>1454</v>
      </c>
    </row>
    <row r="542" spans="1:28" hidden="1">
      <c r="A542" t="s">
        <v>2143</v>
      </c>
      <c r="B542" t="s">
        <v>800</v>
      </c>
      <c r="D542" t="s">
        <v>1801</v>
      </c>
      <c r="E542" t="s">
        <v>1615</v>
      </c>
      <c r="F542" t="s">
        <v>1535</v>
      </c>
      <c r="G542" t="s">
        <v>1676</v>
      </c>
      <c r="H542" t="s">
        <v>1524</v>
      </c>
      <c r="I542" t="s">
        <v>1683</v>
      </c>
      <c r="J542" t="s">
        <v>1687</v>
      </c>
      <c r="K542" t="s">
        <v>1535</v>
      </c>
      <c r="L542" t="s">
        <v>1535</v>
      </c>
      <c r="M542" t="s">
        <v>1535</v>
      </c>
      <c r="N542" t="s">
        <v>1600</v>
      </c>
      <c r="O542" t="s">
        <v>1600</v>
      </c>
      <c r="P542" t="s">
        <v>1473</v>
      </c>
      <c r="T542" t="s">
        <v>1127</v>
      </c>
      <c r="U542" t="s">
        <v>1127</v>
      </c>
      <c r="V542" t="s">
        <v>1127</v>
      </c>
      <c r="W542" t="s">
        <v>1127</v>
      </c>
      <c r="X542" t="s">
        <v>1128</v>
      </c>
      <c r="AB542" t="s">
        <v>1454</v>
      </c>
    </row>
    <row r="543" spans="1:28" hidden="1">
      <c r="A543" t="s">
        <v>2143</v>
      </c>
      <c r="B543" t="s">
        <v>800</v>
      </c>
      <c r="D543" t="s">
        <v>1779</v>
      </c>
      <c r="E543" t="s">
        <v>1497</v>
      </c>
      <c r="F543" t="s">
        <v>1535</v>
      </c>
      <c r="G543" t="s">
        <v>1677</v>
      </c>
      <c r="H543" t="s">
        <v>1524</v>
      </c>
      <c r="I543" t="s">
        <v>1683</v>
      </c>
      <c r="J543" t="s">
        <v>1687</v>
      </c>
      <c r="K543" t="s">
        <v>1535</v>
      </c>
      <c r="L543" t="s">
        <v>1535</v>
      </c>
      <c r="M543" t="s">
        <v>1535</v>
      </c>
      <c r="N543" t="s">
        <v>1600</v>
      </c>
      <c r="O543" t="s">
        <v>1600</v>
      </c>
      <c r="P543" t="s">
        <v>1473</v>
      </c>
      <c r="T543" t="s">
        <v>1127</v>
      </c>
      <c r="U543" t="s">
        <v>1127</v>
      </c>
      <c r="V543" t="s">
        <v>1127</v>
      </c>
      <c r="W543" t="s">
        <v>1127</v>
      </c>
      <c r="X543" t="s">
        <v>1128</v>
      </c>
      <c r="AB543" t="s">
        <v>1454</v>
      </c>
    </row>
    <row r="544" spans="1:28" hidden="1">
      <c r="A544" t="s">
        <v>2143</v>
      </c>
      <c r="B544" t="s">
        <v>766</v>
      </c>
      <c r="D544" t="s">
        <v>1776</v>
      </c>
      <c r="E544" t="s">
        <v>1679</v>
      </c>
      <c r="F544" t="s">
        <v>1535</v>
      </c>
      <c r="G544" t="s">
        <v>1450</v>
      </c>
      <c r="H544" t="s">
        <v>1524</v>
      </c>
      <c r="I544" t="s">
        <v>1683</v>
      </c>
      <c r="J544" t="s">
        <v>1687</v>
      </c>
      <c r="K544" t="s">
        <v>1535</v>
      </c>
      <c r="L544" t="s">
        <v>1535</v>
      </c>
      <c r="M544" t="s">
        <v>1535</v>
      </c>
      <c r="N544" t="s">
        <v>1610</v>
      </c>
      <c r="O544" t="s">
        <v>1610</v>
      </c>
      <c r="P544" t="s">
        <v>1473</v>
      </c>
      <c r="T544" t="s">
        <v>1127</v>
      </c>
      <c r="U544" t="s">
        <v>1127</v>
      </c>
      <c r="V544" t="s">
        <v>1127</v>
      </c>
      <c r="W544" t="s">
        <v>1127</v>
      </c>
      <c r="X544" t="s">
        <v>1128</v>
      </c>
      <c r="AB544" t="s">
        <v>1454</v>
      </c>
    </row>
    <row r="545" spans="1:28" hidden="1">
      <c r="A545" t="s">
        <v>2143</v>
      </c>
      <c r="B545" t="s">
        <v>766</v>
      </c>
      <c r="D545" t="s">
        <v>1786</v>
      </c>
      <c r="E545" t="s">
        <v>1478</v>
      </c>
      <c r="F545" t="s">
        <v>1535</v>
      </c>
      <c r="G545" t="s">
        <v>1450</v>
      </c>
      <c r="H545" t="s">
        <v>1524</v>
      </c>
      <c r="I545" t="s">
        <v>1683</v>
      </c>
      <c r="J545" t="s">
        <v>1687</v>
      </c>
      <c r="K545" t="s">
        <v>1535</v>
      </c>
      <c r="L545" t="s">
        <v>1535</v>
      </c>
      <c r="M545" t="s">
        <v>1535</v>
      </c>
      <c r="N545" t="s">
        <v>1610</v>
      </c>
      <c r="O545" t="s">
        <v>1610</v>
      </c>
      <c r="P545" t="s">
        <v>1473</v>
      </c>
      <c r="T545" t="s">
        <v>1127</v>
      </c>
      <c r="U545" t="s">
        <v>1127</v>
      </c>
      <c r="V545" t="s">
        <v>1127</v>
      </c>
      <c r="W545" t="s">
        <v>1127</v>
      </c>
      <c r="X545" t="s">
        <v>1128</v>
      </c>
      <c r="AB545" t="s">
        <v>1454</v>
      </c>
    </row>
    <row r="546" spans="1:28" hidden="1">
      <c r="A546" t="s">
        <v>2143</v>
      </c>
      <c r="B546" t="s">
        <v>766</v>
      </c>
      <c r="D546" t="s">
        <v>1781</v>
      </c>
      <c r="E546" t="s">
        <v>1589</v>
      </c>
      <c r="F546" t="s">
        <v>1535</v>
      </c>
      <c r="G546" t="s">
        <v>1450</v>
      </c>
      <c r="H546" t="s">
        <v>1524</v>
      </c>
      <c r="I546" t="s">
        <v>1683</v>
      </c>
      <c r="J546" t="s">
        <v>1687</v>
      </c>
      <c r="K546" t="s">
        <v>1535</v>
      </c>
      <c r="L546" t="s">
        <v>1535</v>
      </c>
      <c r="M546" t="s">
        <v>1535</v>
      </c>
      <c r="N546" t="s">
        <v>1610</v>
      </c>
      <c r="O546" t="s">
        <v>1610</v>
      </c>
      <c r="P546" t="s">
        <v>1473</v>
      </c>
      <c r="T546" t="s">
        <v>1127</v>
      </c>
      <c r="U546" t="s">
        <v>1127</v>
      </c>
      <c r="V546" t="s">
        <v>1127</v>
      </c>
      <c r="W546" t="s">
        <v>1127</v>
      </c>
      <c r="X546" t="s">
        <v>1128</v>
      </c>
      <c r="AB546" t="s">
        <v>1454</v>
      </c>
    </row>
    <row r="547" spans="1:28" hidden="1">
      <c r="A547" t="s">
        <v>2143</v>
      </c>
      <c r="B547" t="s">
        <v>766</v>
      </c>
      <c r="D547" t="s">
        <v>1797</v>
      </c>
      <c r="E547" t="s">
        <v>1667</v>
      </c>
      <c r="F547" t="s">
        <v>1535</v>
      </c>
      <c r="G547" t="s">
        <v>1450</v>
      </c>
      <c r="H547" t="s">
        <v>1524</v>
      </c>
      <c r="I547" t="s">
        <v>1683</v>
      </c>
      <c r="J547" t="s">
        <v>1687</v>
      </c>
      <c r="K547" t="s">
        <v>1535</v>
      </c>
      <c r="L547" t="s">
        <v>1535</v>
      </c>
      <c r="M547" t="s">
        <v>1535</v>
      </c>
      <c r="N547" t="s">
        <v>1610</v>
      </c>
      <c r="O547" t="s">
        <v>1610</v>
      </c>
      <c r="P547" t="s">
        <v>1473</v>
      </c>
      <c r="T547" t="s">
        <v>1127</v>
      </c>
      <c r="U547" t="s">
        <v>1127</v>
      </c>
      <c r="V547" t="s">
        <v>1127</v>
      </c>
      <c r="W547" t="s">
        <v>1127</v>
      </c>
      <c r="X547" t="s">
        <v>1128</v>
      </c>
      <c r="AB547" t="s">
        <v>1454</v>
      </c>
    </row>
    <row r="548" spans="1:28" hidden="1">
      <c r="A548" t="s">
        <v>2143</v>
      </c>
      <c r="B548" t="s">
        <v>766</v>
      </c>
      <c r="D548" t="s">
        <v>1793</v>
      </c>
      <c r="E548" t="s">
        <v>1651</v>
      </c>
      <c r="F548" t="s">
        <v>1535</v>
      </c>
      <c r="G548" t="s">
        <v>1681</v>
      </c>
      <c r="H548" t="s">
        <v>1524</v>
      </c>
      <c r="I548" t="s">
        <v>1683</v>
      </c>
      <c r="J548" t="s">
        <v>1687</v>
      </c>
      <c r="K548" t="s">
        <v>1535</v>
      </c>
      <c r="L548" t="s">
        <v>1535</v>
      </c>
      <c r="M548" t="s">
        <v>1535</v>
      </c>
      <c r="N548" t="s">
        <v>1610</v>
      </c>
      <c r="O548" t="s">
        <v>1610</v>
      </c>
      <c r="P548" t="s">
        <v>1473</v>
      </c>
      <c r="T548" t="s">
        <v>1127</v>
      </c>
      <c r="U548" t="s">
        <v>1127</v>
      </c>
      <c r="V548" t="s">
        <v>1127</v>
      </c>
      <c r="W548" t="s">
        <v>1127</v>
      </c>
      <c r="X548" t="s">
        <v>1128</v>
      </c>
      <c r="AB548" t="s">
        <v>1454</v>
      </c>
    </row>
    <row r="549" spans="1:28" hidden="1">
      <c r="A549" t="s">
        <v>2143</v>
      </c>
      <c r="B549" t="s">
        <v>766</v>
      </c>
      <c r="D549" t="s">
        <v>1794</v>
      </c>
      <c r="E549" t="s">
        <v>1597</v>
      </c>
      <c r="F549" t="s">
        <v>1535</v>
      </c>
      <c r="G549" t="s">
        <v>1583</v>
      </c>
      <c r="H549" t="s">
        <v>1524</v>
      </c>
      <c r="I549" t="s">
        <v>1683</v>
      </c>
      <c r="J549" t="s">
        <v>1687</v>
      </c>
      <c r="K549" t="s">
        <v>1535</v>
      </c>
      <c r="L549" t="s">
        <v>1535</v>
      </c>
      <c r="M549" t="s">
        <v>1535</v>
      </c>
      <c r="N549" t="s">
        <v>1610</v>
      </c>
      <c r="O549" t="s">
        <v>1610</v>
      </c>
      <c r="P549" t="s">
        <v>1473</v>
      </c>
      <c r="T549" t="s">
        <v>1127</v>
      </c>
      <c r="U549" t="s">
        <v>1127</v>
      </c>
      <c r="V549" t="s">
        <v>1127</v>
      </c>
      <c r="W549" t="s">
        <v>1127</v>
      </c>
      <c r="X549" t="s">
        <v>1128</v>
      </c>
      <c r="AB549" t="s">
        <v>1454</v>
      </c>
    </row>
    <row r="550" spans="1:28" hidden="1">
      <c r="A550" t="s">
        <v>2143</v>
      </c>
      <c r="B550" t="s">
        <v>766</v>
      </c>
      <c r="D550" t="s">
        <v>1795</v>
      </c>
      <c r="E550" t="s">
        <v>1721</v>
      </c>
      <c r="F550" t="s">
        <v>1535</v>
      </c>
      <c r="G550" t="s">
        <v>1466</v>
      </c>
      <c r="H550" t="s">
        <v>1524</v>
      </c>
      <c r="I550" t="s">
        <v>1683</v>
      </c>
      <c r="J550" t="s">
        <v>1687</v>
      </c>
      <c r="K550" t="s">
        <v>1535</v>
      </c>
      <c r="L550" t="s">
        <v>1535</v>
      </c>
      <c r="M550" t="s">
        <v>1535</v>
      </c>
      <c r="N550" t="s">
        <v>1610</v>
      </c>
      <c r="O550" t="s">
        <v>1610</v>
      </c>
      <c r="P550" t="s">
        <v>1473</v>
      </c>
      <c r="T550" t="s">
        <v>1127</v>
      </c>
      <c r="U550" t="s">
        <v>1127</v>
      </c>
      <c r="V550" t="s">
        <v>1127</v>
      </c>
      <c r="W550" t="s">
        <v>1127</v>
      </c>
      <c r="X550" t="s">
        <v>1128</v>
      </c>
      <c r="AB550" t="s">
        <v>1454</v>
      </c>
    </row>
    <row r="551" spans="1:28" hidden="1">
      <c r="A551" t="s">
        <v>2143</v>
      </c>
      <c r="B551" t="s">
        <v>766</v>
      </c>
      <c r="D551" t="s">
        <v>1788</v>
      </c>
      <c r="E551" t="s">
        <v>1492</v>
      </c>
      <c r="F551" t="s">
        <v>1535</v>
      </c>
      <c r="G551" t="s">
        <v>1580</v>
      </c>
      <c r="H551" t="s">
        <v>1524</v>
      </c>
      <c r="I551" t="s">
        <v>1683</v>
      </c>
      <c r="J551" t="s">
        <v>1687</v>
      </c>
      <c r="K551" t="s">
        <v>1535</v>
      </c>
      <c r="L551" t="s">
        <v>1535</v>
      </c>
      <c r="M551" t="s">
        <v>1535</v>
      </c>
      <c r="N551" t="s">
        <v>1600</v>
      </c>
      <c r="O551" t="s">
        <v>1600</v>
      </c>
      <c r="P551" t="s">
        <v>1473</v>
      </c>
      <c r="T551" t="s">
        <v>1127</v>
      </c>
      <c r="U551" t="s">
        <v>1127</v>
      </c>
      <c r="V551" t="s">
        <v>1127</v>
      </c>
      <c r="W551" t="s">
        <v>1127</v>
      </c>
      <c r="X551" t="s">
        <v>1128</v>
      </c>
      <c r="AB551" t="s">
        <v>1454</v>
      </c>
    </row>
    <row r="552" spans="1:28" hidden="1">
      <c r="A552" t="s">
        <v>2143</v>
      </c>
      <c r="B552" t="s">
        <v>766</v>
      </c>
      <c r="D552" t="s">
        <v>1789</v>
      </c>
      <c r="E552" t="s">
        <v>1631</v>
      </c>
      <c r="F552" t="s">
        <v>1535</v>
      </c>
      <c r="G552" t="s">
        <v>1717</v>
      </c>
      <c r="H552" t="s">
        <v>1524</v>
      </c>
      <c r="I552" t="s">
        <v>1683</v>
      </c>
      <c r="J552" t="s">
        <v>1687</v>
      </c>
      <c r="K552" t="s">
        <v>1535</v>
      </c>
      <c r="L552" t="s">
        <v>1535</v>
      </c>
      <c r="M552" t="s">
        <v>1535</v>
      </c>
      <c r="N552" t="s">
        <v>1600</v>
      </c>
      <c r="O552" t="s">
        <v>1600</v>
      </c>
      <c r="P552" t="s">
        <v>1473</v>
      </c>
      <c r="T552" t="s">
        <v>1127</v>
      </c>
      <c r="U552" t="s">
        <v>1127</v>
      </c>
      <c r="V552" t="s">
        <v>1127</v>
      </c>
      <c r="W552" t="s">
        <v>1127</v>
      </c>
      <c r="X552" t="s">
        <v>1128</v>
      </c>
      <c r="AB552" t="s">
        <v>1454</v>
      </c>
    </row>
    <row r="553" spans="1:28" hidden="1">
      <c r="A553" t="s">
        <v>2143</v>
      </c>
      <c r="B553" t="s">
        <v>766</v>
      </c>
      <c r="D553" t="s">
        <v>1777</v>
      </c>
      <c r="E553" t="s">
        <v>1659</v>
      </c>
      <c r="F553" t="s">
        <v>1535</v>
      </c>
      <c r="G553" t="s">
        <v>1469</v>
      </c>
      <c r="H553" t="s">
        <v>1524</v>
      </c>
      <c r="I553" t="s">
        <v>1683</v>
      </c>
      <c r="J553" t="s">
        <v>1687</v>
      </c>
      <c r="K553" t="s">
        <v>1535</v>
      </c>
      <c r="L553" t="s">
        <v>1535</v>
      </c>
      <c r="M553" t="s">
        <v>1535</v>
      </c>
      <c r="N553" t="s">
        <v>1600</v>
      </c>
      <c r="O553" t="s">
        <v>1600</v>
      </c>
      <c r="P553" t="s">
        <v>1473</v>
      </c>
      <c r="T553" t="s">
        <v>1127</v>
      </c>
      <c r="U553" t="s">
        <v>1127</v>
      </c>
      <c r="V553" t="s">
        <v>1127</v>
      </c>
      <c r="W553" t="s">
        <v>1127</v>
      </c>
      <c r="X553" t="s">
        <v>1128</v>
      </c>
      <c r="AB553" t="s">
        <v>1454</v>
      </c>
    </row>
    <row r="554" spans="1:28" hidden="1">
      <c r="A554" t="s">
        <v>2143</v>
      </c>
      <c r="B554" t="s">
        <v>766</v>
      </c>
      <c r="D554" t="s">
        <v>1801</v>
      </c>
      <c r="E554" t="s">
        <v>1615</v>
      </c>
      <c r="F554" t="s">
        <v>1535</v>
      </c>
      <c r="G554" t="s">
        <v>1676</v>
      </c>
      <c r="H554" t="s">
        <v>1524</v>
      </c>
      <c r="I554" t="s">
        <v>1683</v>
      </c>
      <c r="J554" t="s">
        <v>1687</v>
      </c>
      <c r="K554" t="s">
        <v>1535</v>
      </c>
      <c r="L554" t="s">
        <v>1535</v>
      </c>
      <c r="M554" t="s">
        <v>1535</v>
      </c>
      <c r="N554" t="s">
        <v>1600</v>
      </c>
      <c r="O554" t="s">
        <v>1600</v>
      </c>
      <c r="P554" t="s">
        <v>1473</v>
      </c>
      <c r="T554" t="s">
        <v>1127</v>
      </c>
      <c r="U554" t="s">
        <v>1127</v>
      </c>
      <c r="V554" t="s">
        <v>1127</v>
      </c>
      <c r="W554" t="s">
        <v>1127</v>
      </c>
      <c r="X554" t="s">
        <v>1128</v>
      </c>
      <c r="AB554" t="s">
        <v>1454</v>
      </c>
    </row>
    <row r="555" spans="1:28" hidden="1">
      <c r="A555" t="s">
        <v>2143</v>
      </c>
      <c r="B555" t="s">
        <v>766</v>
      </c>
      <c r="D555" t="s">
        <v>1779</v>
      </c>
      <c r="E555" t="s">
        <v>1497</v>
      </c>
      <c r="F555" t="s">
        <v>1535</v>
      </c>
      <c r="G555" t="s">
        <v>1677</v>
      </c>
      <c r="H555" t="s">
        <v>1524</v>
      </c>
      <c r="I555" t="s">
        <v>1683</v>
      </c>
      <c r="J555" t="s">
        <v>1687</v>
      </c>
      <c r="K555" t="s">
        <v>1535</v>
      </c>
      <c r="L555" t="s">
        <v>1535</v>
      </c>
      <c r="M555" t="s">
        <v>1535</v>
      </c>
      <c r="N555" t="s">
        <v>1600</v>
      </c>
      <c r="O555" t="s">
        <v>1600</v>
      </c>
      <c r="P555" t="s">
        <v>1473</v>
      </c>
      <c r="T555" t="s">
        <v>1127</v>
      </c>
      <c r="U555" t="s">
        <v>1127</v>
      </c>
      <c r="V555" t="s">
        <v>1127</v>
      </c>
      <c r="W555" t="s">
        <v>1127</v>
      </c>
      <c r="X555" t="s">
        <v>1128</v>
      </c>
      <c r="AB555" t="s">
        <v>1454</v>
      </c>
    </row>
    <row r="556" spans="1:28" hidden="1">
      <c r="A556" t="s">
        <v>2143</v>
      </c>
      <c r="B556" t="s">
        <v>799</v>
      </c>
      <c r="D556" t="s">
        <v>1806</v>
      </c>
      <c r="E556" t="s">
        <v>1645</v>
      </c>
      <c r="F556" t="s">
        <v>1604</v>
      </c>
      <c r="G556" t="s">
        <v>1450</v>
      </c>
      <c r="H556" t="s">
        <v>1524</v>
      </c>
      <c r="I556" t="s">
        <v>1683</v>
      </c>
      <c r="J556" t="s">
        <v>1687</v>
      </c>
      <c r="K556" t="s">
        <v>1604</v>
      </c>
      <c r="L556" t="s">
        <v>1604</v>
      </c>
      <c r="M556" t="s">
        <v>1604</v>
      </c>
      <c r="N556" t="s">
        <v>1610</v>
      </c>
      <c r="O556" t="s">
        <v>1610</v>
      </c>
      <c r="P556" t="s">
        <v>1473</v>
      </c>
      <c r="T556" t="s">
        <v>1127</v>
      </c>
      <c r="U556" t="s">
        <v>1127</v>
      </c>
      <c r="V556" t="s">
        <v>1127</v>
      </c>
      <c r="W556" t="s">
        <v>1127</v>
      </c>
      <c r="X556" t="s">
        <v>1128</v>
      </c>
      <c r="AB556" t="s">
        <v>1454</v>
      </c>
    </row>
    <row r="557" spans="1:28" hidden="1">
      <c r="A557" t="s">
        <v>2143</v>
      </c>
      <c r="B557" t="s">
        <v>799</v>
      </c>
      <c r="D557" t="s">
        <v>1797</v>
      </c>
      <c r="E557" t="s">
        <v>1590</v>
      </c>
      <c r="F557" t="s">
        <v>1604</v>
      </c>
      <c r="G557" t="s">
        <v>1450</v>
      </c>
      <c r="H557" t="s">
        <v>1524</v>
      </c>
      <c r="I557" t="s">
        <v>1683</v>
      </c>
      <c r="J557" t="s">
        <v>1687</v>
      </c>
      <c r="K557" t="s">
        <v>1604</v>
      </c>
      <c r="L557" t="s">
        <v>1604</v>
      </c>
      <c r="M557" t="s">
        <v>1604</v>
      </c>
      <c r="N557" t="s">
        <v>1610</v>
      </c>
      <c r="O557" t="s">
        <v>1610</v>
      </c>
      <c r="P557" t="s">
        <v>1473</v>
      </c>
      <c r="T557" t="s">
        <v>1127</v>
      </c>
      <c r="U557" t="s">
        <v>1127</v>
      </c>
      <c r="V557" t="s">
        <v>1127</v>
      </c>
      <c r="W557" t="s">
        <v>1127</v>
      </c>
      <c r="X557" t="s">
        <v>1128</v>
      </c>
      <c r="AB557" t="s">
        <v>1454</v>
      </c>
    </row>
    <row r="558" spans="1:28" hidden="1">
      <c r="A558" t="s">
        <v>2143</v>
      </c>
      <c r="B558" t="s">
        <v>799</v>
      </c>
      <c r="D558" t="s">
        <v>1793</v>
      </c>
      <c r="E558" t="s">
        <v>1452</v>
      </c>
      <c r="F558" t="s">
        <v>1604</v>
      </c>
      <c r="G558" t="s">
        <v>1681</v>
      </c>
      <c r="H558" t="s">
        <v>1524</v>
      </c>
      <c r="I558" t="s">
        <v>1683</v>
      </c>
      <c r="J558" t="s">
        <v>1687</v>
      </c>
      <c r="K558" t="s">
        <v>1604</v>
      </c>
      <c r="L558" t="s">
        <v>1604</v>
      </c>
      <c r="M558" t="s">
        <v>1604</v>
      </c>
      <c r="N558" t="s">
        <v>1610</v>
      </c>
      <c r="O558" t="s">
        <v>1610</v>
      </c>
      <c r="P558" t="s">
        <v>1473</v>
      </c>
      <c r="T558" t="s">
        <v>1127</v>
      </c>
      <c r="U558" t="s">
        <v>1127</v>
      </c>
      <c r="V558" t="s">
        <v>1127</v>
      </c>
      <c r="W558" t="s">
        <v>1127</v>
      </c>
      <c r="X558" t="s">
        <v>1128</v>
      </c>
      <c r="AB558" t="s">
        <v>1454</v>
      </c>
    </row>
    <row r="559" spans="1:28" hidden="1">
      <c r="A559" t="s">
        <v>2143</v>
      </c>
      <c r="B559" t="s">
        <v>799</v>
      </c>
      <c r="D559" t="s">
        <v>1794</v>
      </c>
      <c r="E559" t="s">
        <v>1625</v>
      </c>
      <c r="F559" t="s">
        <v>1604</v>
      </c>
      <c r="G559" t="s">
        <v>1583</v>
      </c>
      <c r="H559" t="s">
        <v>1524</v>
      </c>
      <c r="I559" t="s">
        <v>1683</v>
      </c>
      <c r="J559" t="s">
        <v>1687</v>
      </c>
      <c r="K559" t="s">
        <v>1604</v>
      </c>
      <c r="L559" t="s">
        <v>1604</v>
      </c>
      <c r="M559" t="s">
        <v>1604</v>
      </c>
      <c r="N559" t="s">
        <v>1610</v>
      </c>
      <c r="O559" t="s">
        <v>1610</v>
      </c>
      <c r="P559" t="s">
        <v>1473</v>
      </c>
      <c r="T559" t="s">
        <v>1127</v>
      </c>
      <c r="U559" t="s">
        <v>1127</v>
      </c>
      <c r="V559" t="s">
        <v>1127</v>
      </c>
      <c r="W559" t="s">
        <v>1127</v>
      </c>
      <c r="X559" t="s">
        <v>1128</v>
      </c>
      <c r="AB559" t="s">
        <v>1454</v>
      </c>
    </row>
    <row r="560" spans="1:28" hidden="1">
      <c r="A560" t="s">
        <v>2143</v>
      </c>
      <c r="B560" t="s">
        <v>799</v>
      </c>
      <c r="D560" t="s">
        <v>1795</v>
      </c>
      <c r="E560" t="s">
        <v>1484</v>
      </c>
      <c r="F560" t="s">
        <v>1604</v>
      </c>
      <c r="G560" t="s">
        <v>1466</v>
      </c>
      <c r="H560" t="s">
        <v>1524</v>
      </c>
      <c r="I560" t="s">
        <v>1683</v>
      </c>
      <c r="J560" t="s">
        <v>1687</v>
      </c>
      <c r="K560" t="s">
        <v>1604</v>
      </c>
      <c r="L560" t="s">
        <v>1604</v>
      </c>
      <c r="M560" t="s">
        <v>1604</v>
      </c>
      <c r="N560" t="s">
        <v>1610</v>
      </c>
      <c r="O560" t="s">
        <v>1610</v>
      </c>
      <c r="P560" t="s">
        <v>1473</v>
      </c>
      <c r="T560" t="s">
        <v>1127</v>
      </c>
      <c r="U560" t="s">
        <v>1127</v>
      </c>
      <c r="V560" t="s">
        <v>1127</v>
      </c>
      <c r="W560" t="s">
        <v>1127</v>
      </c>
      <c r="X560" t="s">
        <v>1128</v>
      </c>
      <c r="AB560" t="s">
        <v>1454</v>
      </c>
    </row>
    <row r="561" spans="1:28" hidden="1">
      <c r="A561" t="s">
        <v>2143</v>
      </c>
      <c r="B561" t="s">
        <v>799</v>
      </c>
      <c r="D561" t="s">
        <v>1788</v>
      </c>
      <c r="E561" t="s">
        <v>1533</v>
      </c>
      <c r="F561" t="s">
        <v>1604</v>
      </c>
      <c r="G561" t="s">
        <v>1580</v>
      </c>
      <c r="H561" t="s">
        <v>1524</v>
      </c>
      <c r="I561" t="s">
        <v>1683</v>
      </c>
      <c r="J561" t="s">
        <v>1687</v>
      </c>
      <c r="K561" t="s">
        <v>1604</v>
      </c>
      <c r="L561" t="s">
        <v>1604</v>
      </c>
      <c r="M561" t="s">
        <v>1604</v>
      </c>
      <c r="N561" t="s">
        <v>1600</v>
      </c>
      <c r="O561" t="s">
        <v>1600</v>
      </c>
      <c r="P561" t="s">
        <v>1473</v>
      </c>
      <c r="T561" t="s">
        <v>1127</v>
      </c>
      <c r="U561" t="s">
        <v>1127</v>
      </c>
      <c r="V561" t="s">
        <v>1127</v>
      </c>
      <c r="W561" t="s">
        <v>1127</v>
      </c>
      <c r="X561" t="s">
        <v>1128</v>
      </c>
      <c r="AB561" t="s">
        <v>1454</v>
      </c>
    </row>
    <row r="562" spans="1:28" hidden="1">
      <c r="A562" t="s">
        <v>2143</v>
      </c>
      <c r="B562" t="s">
        <v>799</v>
      </c>
      <c r="D562" t="s">
        <v>1789</v>
      </c>
      <c r="E562" t="s">
        <v>1638</v>
      </c>
      <c r="F562" t="s">
        <v>1604</v>
      </c>
      <c r="G562" t="s">
        <v>1717</v>
      </c>
      <c r="H562" t="s">
        <v>1524</v>
      </c>
      <c r="I562" t="s">
        <v>1683</v>
      </c>
      <c r="J562" t="s">
        <v>1687</v>
      </c>
      <c r="K562" t="s">
        <v>1604</v>
      </c>
      <c r="L562" t="s">
        <v>1604</v>
      </c>
      <c r="M562" t="s">
        <v>1604</v>
      </c>
      <c r="N562" t="s">
        <v>1600</v>
      </c>
      <c r="O562" t="s">
        <v>1600</v>
      </c>
      <c r="P562" t="s">
        <v>1473</v>
      </c>
      <c r="T562" t="s">
        <v>1127</v>
      </c>
      <c r="U562" t="s">
        <v>1127</v>
      </c>
      <c r="V562" t="s">
        <v>1127</v>
      </c>
      <c r="W562" t="s">
        <v>1127</v>
      </c>
      <c r="X562" t="s">
        <v>1128</v>
      </c>
      <c r="AB562" t="s">
        <v>1454</v>
      </c>
    </row>
    <row r="563" spans="1:28" hidden="1">
      <c r="A563" t="s">
        <v>2143</v>
      </c>
      <c r="B563" t="s">
        <v>799</v>
      </c>
      <c r="D563" t="s">
        <v>1777</v>
      </c>
      <c r="E563" t="s">
        <v>1574</v>
      </c>
      <c r="F563" t="s">
        <v>1604</v>
      </c>
      <c r="G563" t="s">
        <v>1469</v>
      </c>
      <c r="H563" t="s">
        <v>1524</v>
      </c>
      <c r="I563" t="s">
        <v>1683</v>
      </c>
      <c r="J563" t="s">
        <v>1687</v>
      </c>
      <c r="K563" t="s">
        <v>1604</v>
      </c>
      <c r="L563" t="s">
        <v>1604</v>
      </c>
      <c r="M563" t="s">
        <v>1604</v>
      </c>
      <c r="N563" t="s">
        <v>1600</v>
      </c>
      <c r="O563" t="s">
        <v>1600</v>
      </c>
      <c r="P563" t="s">
        <v>1473</v>
      </c>
      <c r="T563" t="s">
        <v>1127</v>
      </c>
      <c r="U563" t="s">
        <v>1127</v>
      </c>
      <c r="V563" t="s">
        <v>1127</v>
      </c>
      <c r="W563" t="s">
        <v>1127</v>
      </c>
      <c r="X563" t="s">
        <v>1128</v>
      </c>
      <c r="AB563" t="s">
        <v>1454</v>
      </c>
    </row>
    <row r="564" spans="1:28" hidden="1">
      <c r="A564" t="s">
        <v>2143</v>
      </c>
      <c r="B564" t="s">
        <v>799</v>
      </c>
      <c r="D564" t="s">
        <v>1801</v>
      </c>
      <c r="E564" t="s">
        <v>1584</v>
      </c>
      <c r="F564" t="s">
        <v>1604</v>
      </c>
      <c r="G564" t="s">
        <v>1618</v>
      </c>
      <c r="H564" t="s">
        <v>1524</v>
      </c>
      <c r="I564" t="s">
        <v>1683</v>
      </c>
      <c r="J564" t="s">
        <v>1687</v>
      </c>
      <c r="K564" t="s">
        <v>1604</v>
      </c>
      <c r="L564" t="s">
        <v>1604</v>
      </c>
      <c r="M564" t="s">
        <v>1604</v>
      </c>
      <c r="N564" t="s">
        <v>1600</v>
      </c>
      <c r="O564" t="s">
        <v>1600</v>
      </c>
      <c r="P564" t="s">
        <v>1473</v>
      </c>
      <c r="T564" t="s">
        <v>1127</v>
      </c>
      <c r="U564" t="s">
        <v>1127</v>
      </c>
      <c r="V564" t="s">
        <v>1127</v>
      </c>
      <c r="W564" t="s">
        <v>1127</v>
      </c>
      <c r="X564" t="s">
        <v>1128</v>
      </c>
      <c r="AB564" t="s">
        <v>1454</v>
      </c>
    </row>
    <row r="565" spans="1:28" hidden="1">
      <c r="A565" t="s">
        <v>2143</v>
      </c>
      <c r="B565" t="s">
        <v>799</v>
      </c>
      <c r="D565" t="s">
        <v>1779</v>
      </c>
      <c r="E565" t="s">
        <v>1678</v>
      </c>
      <c r="F565" t="s">
        <v>1604</v>
      </c>
      <c r="G565" t="s">
        <v>1677</v>
      </c>
      <c r="H565" t="s">
        <v>1524</v>
      </c>
      <c r="I565" t="s">
        <v>1683</v>
      </c>
      <c r="J565" t="s">
        <v>1687</v>
      </c>
      <c r="K565" t="s">
        <v>1604</v>
      </c>
      <c r="L565" t="s">
        <v>1604</v>
      </c>
      <c r="M565" t="s">
        <v>1604</v>
      </c>
      <c r="N565" t="s">
        <v>1600</v>
      </c>
      <c r="O565" t="s">
        <v>1600</v>
      </c>
      <c r="P565" t="s">
        <v>1473</v>
      </c>
      <c r="T565" t="s">
        <v>1127</v>
      </c>
      <c r="U565" t="s">
        <v>1127</v>
      </c>
      <c r="V565" t="s">
        <v>1127</v>
      </c>
      <c r="W565" t="s">
        <v>1127</v>
      </c>
      <c r="X565" t="s">
        <v>1128</v>
      </c>
      <c r="AB565" t="s">
        <v>1454</v>
      </c>
    </row>
    <row r="566" spans="1:28" hidden="1">
      <c r="A566" t="s">
        <v>2143</v>
      </c>
      <c r="B566" t="s">
        <v>794</v>
      </c>
      <c r="D566" t="s">
        <v>1806</v>
      </c>
      <c r="E566" t="s">
        <v>1645</v>
      </c>
      <c r="F566" t="s">
        <v>1604</v>
      </c>
      <c r="G566" t="s">
        <v>1450</v>
      </c>
      <c r="H566" t="s">
        <v>1524</v>
      </c>
      <c r="I566" t="s">
        <v>1683</v>
      </c>
      <c r="J566" t="s">
        <v>1687</v>
      </c>
      <c r="K566" t="s">
        <v>1604</v>
      </c>
      <c r="L566" t="s">
        <v>1604</v>
      </c>
      <c r="M566" t="s">
        <v>1604</v>
      </c>
      <c r="N566" t="s">
        <v>1610</v>
      </c>
      <c r="O566" t="s">
        <v>1610</v>
      </c>
      <c r="P566" t="s">
        <v>1473</v>
      </c>
      <c r="T566" t="s">
        <v>1127</v>
      </c>
      <c r="U566" t="s">
        <v>1127</v>
      </c>
      <c r="V566" t="s">
        <v>1127</v>
      </c>
      <c r="W566" t="s">
        <v>1127</v>
      </c>
      <c r="X566" t="s">
        <v>1128</v>
      </c>
      <c r="AB566" t="s">
        <v>1454</v>
      </c>
    </row>
    <row r="567" spans="1:28" hidden="1">
      <c r="A567" t="s">
        <v>2143</v>
      </c>
      <c r="B567" t="s">
        <v>794</v>
      </c>
      <c r="D567" t="s">
        <v>1797</v>
      </c>
      <c r="E567" t="s">
        <v>1590</v>
      </c>
      <c r="F567" t="s">
        <v>1604</v>
      </c>
      <c r="G567" t="s">
        <v>1450</v>
      </c>
      <c r="H567" t="s">
        <v>1524</v>
      </c>
      <c r="I567" t="s">
        <v>1683</v>
      </c>
      <c r="J567" t="s">
        <v>1687</v>
      </c>
      <c r="K567" t="s">
        <v>1604</v>
      </c>
      <c r="L567" t="s">
        <v>1604</v>
      </c>
      <c r="M567" t="s">
        <v>1604</v>
      </c>
      <c r="N567" t="s">
        <v>1610</v>
      </c>
      <c r="O567" t="s">
        <v>1610</v>
      </c>
      <c r="P567" t="s">
        <v>1473</v>
      </c>
      <c r="T567" t="s">
        <v>1127</v>
      </c>
      <c r="U567" t="s">
        <v>1127</v>
      </c>
      <c r="V567" t="s">
        <v>1127</v>
      </c>
      <c r="W567" t="s">
        <v>1127</v>
      </c>
      <c r="X567" t="s">
        <v>1128</v>
      </c>
      <c r="AB567" t="s">
        <v>1454</v>
      </c>
    </row>
    <row r="568" spans="1:28" hidden="1">
      <c r="A568" t="s">
        <v>2143</v>
      </c>
      <c r="B568" t="s">
        <v>794</v>
      </c>
      <c r="D568" t="s">
        <v>1793</v>
      </c>
      <c r="E568" t="s">
        <v>1452</v>
      </c>
      <c r="F568" t="s">
        <v>1604</v>
      </c>
      <c r="G568" t="s">
        <v>1681</v>
      </c>
      <c r="H568" t="s">
        <v>1524</v>
      </c>
      <c r="I568" t="s">
        <v>1683</v>
      </c>
      <c r="J568" t="s">
        <v>1687</v>
      </c>
      <c r="K568" t="s">
        <v>1604</v>
      </c>
      <c r="L568" t="s">
        <v>1604</v>
      </c>
      <c r="M568" t="s">
        <v>1604</v>
      </c>
      <c r="N568" t="s">
        <v>1610</v>
      </c>
      <c r="O568" t="s">
        <v>1610</v>
      </c>
      <c r="P568" t="s">
        <v>1473</v>
      </c>
      <c r="T568" t="s">
        <v>1127</v>
      </c>
      <c r="U568" t="s">
        <v>1127</v>
      </c>
      <c r="V568" t="s">
        <v>1127</v>
      </c>
      <c r="W568" t="s">
        <v>1127</v>
      </c>
      <c r="X568" t="s">
        <v>1128</v>
      </c>
      <c r="AB568" t="s">
        <v>1454</v>
      </c>
    </row>
    <row r="569" spans="1:28" hidden="1">
      <c r="A569" t="s">
        <v>2143</v>
      </c>
      <c r="B569" t="s">
        <v>794</v>
      </c>
      <c r="D569" t="s">
        <v>1794</v>
      </c>
      <c r="E569" t="s">
        <v>1625</v>
      </c>
      <c r="F569" t="s">
        <v>1604</v>
      </c>
      <c r="G569" t="s">
        <v>1583</v>
      </c>
      <c r="H569" t="s">
        <v>1524</v>
      </c>
      <c r="I569" t="s">
        <v>1683</v>
      </c>
      <c r="J569" t="s">
        <v>1687</v>
      </c>
      <c r="K569" t="s">
        <v>1604</v>
      </c>
      <c r="L569" t="s">
        <v>1604</v>
      </c>
      <c r="M569" t="s">
        <v>1604</v>
      </c>
      <c r="N569" t="s">
        <v>1610</v>
      </c>
      <c r="O569" t="s">
        <v>1610</v>
      </c>
      <c r="P569" t="s">
        <v>1473</v>
      </c>
      <c r="T569" t="s">
        <v>1127</v>
      </c>
      <c r="U569" t="s">
        <v>1127</v>
      </c>
      <c r="V569" t="s">
        <v>1127</v>
      </c>
      <c r="W569" t="s">
        <v>1127</v>
      </c>
      <c r="X569" t="s">
        <v>1128</v>
      </c>
      <c r="AB569" t="s">
        <v>1454</v>
      </c>
    </row>
    <row r="570" spans="1:28" hidden="1">
      <c r="A570" t="s">
        <v>2143</v>
      </c>
      <c r="B570" t="s">
        <v>794</v>
      </c>
      <c r="D570" t="s">
        <v>1795</v>
      </c>
      <c r="E570" t="s">
        <v>1484</v>
      </c>
      <c r="F570" t="s">
        <v>1604</v>
      </c>
      <c r="G570" t="s">
        <v>1466</v>
      </c>
      <c r="H570" t="s">
        <v>1524</v>
      </c>
      <c r="I570" t="s">
        <v>1683</v>
      </c>
      <c r="J570" t="s">
        <v>1687</v>
      </c>
      <c r="K570" t="s">
        <v>1604</v>
      </c>
      <c r="L570" t="s">
        <v>1604</v>
      </c>
      <c r="M570" t="s">
        <v>1604</v>
      </c>
      <c r="N570" t="s">
        <v>1610</v>
      </c>
      <c r="O570" t="s">
        <v>1610</v>
      </c>
      <c r="P570" t="s">
        <v>1473</v>
      </c>
      <c r="T570" t="s">
        <v>1127</v>
      </c>
      <c r="U570" t="s">
        <v>1127</v>
      </c>
      <c r="V570" t="s">
        <v>1127</v>
      </c>
      <c r="W570" t="s">
        <v>1127</v>
      </c>
      <c r="X570" t="s">
        <v>1128</v>
      </c>
      <c r="AB570" t="s">
        <v>1454</v>
      </c>
    </row>
    <row r="571" spans="1:28" hidden="1">
      <c r="A571" t="s">
        <v>2143</v>
      </c>
      <c r="B571" t="s">
        <v>794</v>
      </c>
      <c r="D571" t="s">
        <v>1788</v>
      </c>
      <c r="E571" t="s">
        <v>1533</v>
      </c>
      <c r="F571" t="s">
        <v>1604</v>
      </c>
      <c r="G571" t="s">
        <v>1580</v>
      </c>
      <c r="H571" t="s">
        <v>1524</v>
      </c>
      <c r="I571" t="s">
        <v>1683</v>
      </c>
      <c r="J571" t="s">
        <v>1687</v>
      </c>
      <c r="K571" t="s">
        <v>1604</v>
      </c>
      <c r="L571" t="s">
        <v>1604</v>
      </c>
      <c r="M571" t="s">
        <v>1604</v>
      </c>
      <c r="N571" t="s">
        <v>1600</v>
      </c>
      <c r="O571" t="s">
        <v>1600</v>
      </c>
      <c r="P571" t="s">
        <v>1473</v>
      </c>
      <c r="T571" t="s">
        <v>1127</v>
      </c>
      <c r="U571" t="s">
        <v>1127</v>
      </c>
      <c r="V571" t="s">
        <v>1127</v>
      </c>
      <c r="W571" t="s">
        <v>1127</v>
      </c>
      <c r="X571" t="s">
        <v>1128</v>
      </c>
      <c r="AB571" t="s">
        <v>1454</v>
      </c>
    </row>
    <row r="572" spans="1:28" hidden="1">
      <c r="A572" t="s">
        <v>2143</v>
      </c>
      <c r="B572" t="s">
        <v>794</v>
      </c>
      <c r="D572" t="s">
        <v>1789</v>
      </c>
      <c r="E572" t="s">
        <v>1638</v>
      </c>
      <c r="F572" t="s">
        <v>1604</v>
      </c>
      <c r="G572" t="s">
        <v>1717</v>
      </c>
      <c r="H572" t="s">
        <v>1524</v>
      </c>
      <c r="I572" t="s">
        <v>1683</v>
      </c>
      <c r="J572" t="s">
        <v>1687</v>
      </c>
      <c r="K572" t="s">
        <v>1604</v>
      </c>
      <c r="L572" t="s">
        <v>1604</v>
      </c>
      <c r="M572" t="s">
        <v>1604</v>
      </c>
      <c r="N572" t="s">
        <v>1600</v>
      </c>
      <c r="O572" t="s">
        <v>1600</v>
      </c>
      <c r="P572" t="s">
        <v>1473</v>
      </c>
      <c r="T572" t="s">
        <v>1127</v>
      </c>
      <c r="U572" t="s">
        <v>1127</v>
      </c>
      <c r="V572" t="s">
        <v>1127</v>
      </c>
      <c r="W572" t="s">
        <v>1127</v>
      </c>
      <c r="X572" t="s">
        <v>1128</v>
      </c>
      <c r="AB572" t="s">
        <v>1454</v>
      </c>
    </row>
    <row r="573" spans="1:28" hidden="1">
      <c r="A573" t="s">
        <v>2143</v>
      </c>
      <c r="B573" t="s">
        <v>794</v>
      </c>
      <c r="D573" t="s">
        <v>1777</v>
      </c>
      <c r="E573" t="s">
        <v>1574</v>
      </c>
      <c r="F573" t="s">
        <v>1604</v>
      </c>
      <c r="G573" t="s">
        <v>1469</v>
      </c>
      <c r="H573" t="s">
        <v>1524</v>
      </c>
      <c r="I573" t="s">
        <v>1683</v>
      </c>
      <c r="J573" t="s">
        <v>1687</v>
      </c>
      <c r="K573" t="s">
        <v>1604</v>
      </c>
      <c r="L573" t="s">
        <v>1604</v>
      </c>
      <c r="M573" t="s">
        <v>1604</v>
      </c>
      <c r="N573" t="s">
        <v>1600</v>
      </c>
      <c r="O573" t="s">
        <v>1600</v>
      </c>
      <c r="P573" t="s">
        <v>1473</v>
      </c>
      <c r="T573" t="s">
        <v>1127</v>
      </c>
      <c r="U573" t="s">
        <v>1127</v>
      </c>
      <c r="V573" t="s">
        <v>1127</v>
      </c>
      <c r="W573" t="s">
        <v>1127</v>
      </c>
      <c r="X573" t="s">
        <v>1128</v>
      </c>
      <c r="AB573" t="s">
        <v>1454</v>
      </c>
    </row>
    <row r="574" spans="1:28" hidden="1">
      <c r="A574" t="s">
        <v>2143</v>
      </c>
      <c r="B574" t="s">
        <v>794</v>
      </c>
      <c r="D574" t="s">
        <v>1801</v>
      </c>
      <c r="E574" t="s">
        <v>1584</v>
      </c>
      <c r="F574" t="s">
        <v>1604</v>
      </c>
      <c r="G574" t="s">
        <v>1676</v>
      </c>
      <c r="H574" t="s">
        <v>1524</v>
      </c>
      <c r="I574" t="s">
        <v>1683</v>
      </c>
      <c r="J574" t="s">
        <v>1687</v>
      </c>
      <c r="K574" t="s">
        <v>1604</v>
      </c>
      <c r="L574" t="s">
        <v>1604</v>
      </c>
      <c r="M574" t="s">
        <v>1604</v>
      </c>
      <c r="N574" t="s">
        <v>1600</v>
      </c>
      <c r="O574" t="s">
        <v>1600</v>
      </c>
      <c r="P574" t="s">
        <v>1473</v>
      </c>
      <c r="T574" t="s">
        <v>1127</v>
      </c>
      <c r="U574" t="s">
        <v>1127</v>
      </c>
      <c r="V574" t="s">
        <v>1127</v>
      </c>
      <c r="W574" t="s">
        <v>1127</v>
      </c>
      <c r="X574" t="s">
        <v>1128</v>
      </c>
      <c r="AB574" t="s">
        <v>1454</v>
      </c>
    </row>
    <row r="575" spans="1:28" hidden="1">
      <c r="A575" t="s">
        <v>2143</v>
      </c>
      <c r="B575" t="s">
        <v>794</v>
      </c>
      <c r="D575" t="s">
        <v>1779</v>
      </c>
      <c r="E575" t="s">
        <v>1678</v>
      </c>
      <c r="F575" t="s">
        <v>1604</v>
      </c>
      <c r="G575" t="s">
        <v>1677</v>
      </c>
      <c r="H575" t="s">
        <v>1524</v>
      </c>
      <c r="I575" t="s">
        <v>1683</v>
      </c>
      <c r="J575" t="s">
        <v>1687</v>
      </c>
      <c r="K575" t="s">
        <v>1604</v>
      </c>
      <c r="L575" t="s">
        <v>1604</v>
      </c>
      <c r="M575" t="s">
        <v>1604</v>
      </c>
      <c r="N575" t="s">
        <v>1600</v>
      </c>
      <c r="O575" t="s">
        <v>1600</v>
      </c>
      <c r="P575" t="s">
        <v>1473</v>
      </c>
      <c r="T575" t="s">
        <v>1127</v>
      </c>
      <c r="U575" t="s">
        <v>1127</v>
      </c>
      <c r="V575" t="s">
        <v>1127</v>
      </c>
      <c r="W575" t="s">
        <v>1127</v>
      </c>
      <c r="X575" t="s">
        <v>1128</v>
      </c>
      <c r="AB575" t="s">
        <v>1454</v>
      </c>
    </row>
    <row r="576" spans="1:28" hidden="1">
      <c r="A576" t="s">
        <v>2143</v>
      </c>
      <c r="B576" t="s">
        <v>801</v>
      </c>
      <c r="D576" t="s">
        <v>1806</v>
      </c>
      <c r="E576" t="s">
        <v>1645</v>
      </c>
      <c r="F576" t="s">
        <v>1535</v>
      </c>
      <c r="G576" t="s">
        <v>1450</v>
      </c>
      <c r="H576" t="s">
        <v>1524</v>
      </c>
      <c r="I576" t="s">
        <v>1683</v>
      </c>
      <c r="J576" t="s">
        <v>1687</v>
      </c>
      <c r="K576" t="s">
        <v>1535</v>
      </c>
      <c r="L576" t="s">
        <v>1535</v>
      </c>
      <c r="M576" t="s">
        <v>1535</v>
      </c>
      <c r="N576" t="s">
        <v>1610</v>
      </c>
      <c r="O576" t="s">
        <v>1610</v>
      </c>
      <c r="P576" t="s">
        <v>1473</v>
      </c>
      <c r="T576" t="s">
        <v>1127</v>
      </c>
      <c r="U576" t="s">
        <v>1127</v>
      </c>
      <c r="V576" t="s">
        <v>1127</v>
      </c>
      <c r="W576" t="s">
        <v>1127</v>
      </c>
      <c r="X576" t="s">
        <v>1128</v>
      </c>
      <c r="AB576" t="s">
        <v>1454</v>
      </c>
    </row>
    <row r="577" spans="1:28" hidden="1">
      <c r="A577" t="s">
        <v>2143</v>
      </c>
      <c r="B577" t="s">
        <v>801</v>
      </c>
      <c r="D577" t="s">
        <v>1797</v>
      </c>
      <c r="E577" t="s">
        <v>1590</v>
      </c>
      <c r="F577" t="s">
        <v>1535</v>
      </c>
      <c r="G577" t="s">
        <v>1450</v>
      </c>
      <c r="H577" t="s">
        <v>1524</v>
      </c>
      <c r="I577" t="s">
        <v>1683</v>
      </c>
      <c r="J577" t="s">
        <v>1687</v>
      </c>
      <c r="K577" t="s">
        <v>1535</v>
      </c>
      <c r="L577" t="s">
        <v>1535</v>
      </c>
      <c r="M577" t="s">
        <v>1535</v>
      </c>
      <c r="N577" t="s">
        <v>1610</v>
      </c>
      <c r="O577" t="s">
        <v>1610</v>
      </c>
      <c r="P577" t="s">
        <v>1473</v>
      </c>
      <c r="T577" t="s">
        <v>1127</v>
      </c>
      <c r="U577" t="s">
        <v>1127</v>
      </c>
      <c r="V577" t="s">
        <v>1127</v>
      </c>
      <c r="W577" t="s">
        <v>1127</v>
      </c>
      <c r="X577" t="s">
        <v>1128</v>
      </c>
      <c r="AB577" t="s">
        <v>1454</v>
      </c>
    </row>
    <row r="578" spans="1:28" hidden="1">
      <c r="A578" t="s">
        <v>2143</v>
      </c>
      <c r="B578" t="s">
        <v>801</v>
      </c>
      <c r="D578" t="s">
        <v>1793</v>
      </c>
      <c r="E578" t="s">
        <v>1452</v>
      </c>
      <c r="F578" t="s">
        <v>1535</v>
      </c>
      <c r="G578" t="s">
        <v>1681</v>
      </c>
      <c r="H578" t="s">
        <v>1524</v>
      </c>
      <c r="I578" t="s">
        <v>1683</v>
      </c>
      <c r="J578" t="s">
        <v>1687</v>
      </c>
      <c r="K578" t="s">
        <v>1535</v>
      </c>
      <c r="L578" t="s">
        <v>1535</v>
      </c>
      <c r="M578" t="s">
        <v>1535</v>
      </c>
      <c r="N578" t="s">
        <v>1610</v>
      </c>
      <c r="O578" t="s">
        <v>1610</v>
      </c>
      <c r="P578" t="s">
        <v>1473</v>
      </c>
      <c r="T578" t="s">
        <v>1127</v>
      </c>
      <c r="U578" t="s">
        <v>1127</v>
      </c>
      <c r="V578" t="s">
        <v>1127</v>
      </c>
      <c r="W578" t="s">
        <v>1127</v>
      </c>
      <c r="X578" t="s">
        <v>1128</v>
      </c>
      <c r="AB578" t="s">
        <v>1454</v>
      </c>
    </row>
    <row r="579" spans="1:28" hidden="1">
      <c r="A579" t="s">
        <v>2143</v>
      </c>
      <c r="B579" t="s">
        <v>801</v>
      </c>
      <c r="D579" t="s">
        <v>1794</v>
      </c>
      <c r="E579" t="s">
        <v>1625</v>
      </c>
      <c r="F579" t="s">
        <v>1535</v>
      </c>
      <c r="G579" t="s">
        <v>1583</v>
      </c>
      <c r="H579" t="s">
        <v>1524</v>
      </c>
      <c r="I579" t="s">
        <v>1683</v>
      </c>
      <c r="J579" t="s">
        <v>1687</v>
      </c>
      <c r="K579" t="s">
        <v>1535</v>
      </c>
      <c r="L579" t="s">
        <v>1535</v>
      </c>
      <c r="M579" t="s">
        <v>1535</v>
      </c>
      <c r="N579" t="s">
        <v>1610</v>
      </c>
      <c r="O579" t="s">
        <v>1610</v>
      </c>
      <c r="P579" t="s">
        <v>1473</v>
      </c>
      <c r="T579" t="s">
        <v>1127</v>
      </c>
      <c r="U579" t="s">
        <v>1127</v>
      </c>
      <c r="V579" t="s">
        <v>1127</v>
      </c>
      <c r="W579" t="s">
        <v>1127</v>
      </c>
      <c r="X579" t="s">
        <v>1128</v>
      </c>
      <c r="AB579" t="s">
        <v>1454</v>
      </c>
    </row>
    <row r="580" spans="1:28" hidden="1">
      <c r="A580" t="s">
        <v>2143</v>
      </c>
      <c r="B580" t="s">
        <v>801</v>
      </c>
      <c r="D580" t="s">
        <v>1795</v>
      </c>
      <c r="E580" t="s">
        <v>1484</v>
      </c>
      <c r="F580" t="s">
        <v>1535</v>
      </c>
      <c r="G580" t="s">
        <v>1466</v>
      </c>
      <c r="H580" t="s">
        <v>1524</v>
      </c>
      <c r="I580" t="s">
        <v>1683</v>
      </c>
      <c r="J580" t="s">
        <v>1687</v>
      </c>
      <c r="K580" t="s">
        <v>1535</v>
      </c>
      <c r="L580" t="s">
        <v>1535</v>
      </c>
      <c r="M580" t="s">
        <v>1535</v>
      </c>
      <c r="N580" t="s">
        <v>1610</v>
      </c>
      <c r="O580" t="s">
        <v>1610</v>
      </c>
      <c r="P580" t="s">
        <v>1473</v>
      </c>
      <c r="T580" t="s">
        <v>1127</v>
      </c>
      <c r="U580" t="s">
        <v>1127</v>
      </c>
      <c r="V580" t="s">
        <v>1127</v>
      </c>
      <c r="W580" t="s">
        <v>1127</v>
      </c>
      <c r="X580" t="s">
        <v>1128</v>
      </c>
      <c r="AB580" t="s">
        <v>1454</v>
      </c>
    </row>
    <row r="581" spans="1:28" hidden="1">
      <c r="A581" t="s">
        <v>2143</v>
      </c>
      <c r="B581" t="s">
        <v>801</v>
      </c>
      <c r="D581" t="s">
        <v>1788</v>
      </c>
      <c r="E581" t="s">
        <v>1533</v>
      </c>
      <c r="F581" t="s">
        <v>1535</v>
      </c>
      <c r="G581" t="s">
        <v>1580</v>
      </c>
      <c r="H581" t="s">
        <v>1524</v>
      </c>
      <c r="I581" t="s">
        <v>1683</v>
      </c>
      <c r="J581" t="s">
        <v>1687</v>
      </c>
      <c r="K581" t="s">
        <v>1535</v>
      </c>
      <c r="L581" t="s">
        <v>1535</v>
      </c>
      <c r="M581" t="s">
        <v>1535</v>
      </c>
      <c r="N581" t="s">
        <v>1600</v>
      </c>
      <c r="O581" t="s">
        <v>1600</v>
      </c>
      <c r="P581" t="s">
        <v>1473</v>
      </c>
      <c r="T581" t="s">
        <v>1127</v>
      </c>
      <c r="U581" t="s">
        <v>1127</v>
      </c>
      <c r="V581" t="s">
        <v>1127</v>
      </c>
      <c r="W581" t="s">
        <v>1127</v>
      </c>
      <c r="X581" t="s">
        <v>1128</v>
      </c>
      <c r="AB581" t="s">
        <v>1454</v>
      </c>
    </row>
    <row r="582" spans="1:28" hidden="1">
      <c r="A582" t="s">
        <v>2143</v>
      </c>
      <c r="B582" t="s">
        <v>801</v>
      </c>
      <c r="D582" t="s">
        <v>1789</v>
      </c>
      <c r="E582" t="s">
        <v>1638</v>
      </c>
      <c r="F582" t="s">
        <v>1535</v>
      </c>
      <c r="G582" t="s">
        <v>1717</v>
      </c>
      <c r="H582" t="s">
        <v>1524</v>
      </c>
      <c r="I582" t="s">
        <v>1683</v>
      </c>
      <c r="J582" t="s">
        <v>1687</v>
      </c>
      <c r="K582" t="s">
        <v>1535</v>
      </c>
      <c r="L582" t="s">
        <v>1535</v>
      </c>
      <c r="M582" t="s">
        <v>1535</v>
      </c>
      <c r="N582" t="s">
        <v>1600</v>
      </c>
      <c r="O582" t="s">
        <v>1600</v>
      </c>
      <c r="P582" t="s">
        <v>1473</v>
      </c>
      <c r="T582" t="s">
        <v>1127</v>
      </c>
      <c r="U582" t="s">
        <v>1127</v>
      </c>
      <c r="V582" t="s">
        <v>1127</v>
      </c>
      <c r="W582" t="s">
        <v>1127</v>
      </c>
      <c r="X582" t="s">
        <v>1128</v>
      </c>
      <c r="AB582" t="s">
        <v>1454</v>
      </c>
    </row>
    <row r="583" spans="1:28" hidden="1">
      <c r="A583" t="s">
        <v>2143</v>
      </c>
      <c r="B583" t="s">
        <v>801</v>
      </c>
      <c r="D583" t="s">
        <v>1777</v>
      </c>
      <c r="E583" t="s">
        <v>1574</v>
      </c>
      <c r="F583" t="s">
        <v>1535</v>
      </c>
      <c r="G583" t="s">
        <v>1469</v>
      </c>
      <c r="H583" t="s">
        <v>1524</v>
      </c>
      <c r="I583" t="s">
        <v>1683</v>
      </c>
      <c r="J583" t="s">
        <v>1687</v>
      </c>
      <c r="K583" t="s">
        <v>1535</v>
      </c>
      <c r="L583" t="s">
        <v>1535</v>
      </c>
      <c r="M583" t="s">
        <v>1535</v>
      </c>
      <c r="N583" t="s">
        <v>1600</v>
      </c>
      <c r="O583" t="s">
        <v>1600</v>
      </c>
      <c r="P583" t="s">
        <v>1473</v>
      </c>
      <c r="T583" t="s">
        <v>1127</v>
      </c>
      <c r="U583" t="s">
        <v>1127</v>
      </c>
      <c r="V583" t="s">
        <v>1127</v>
      </c>
      <c r="W583" t="s">
        <v>1127</v>
      </c>
      <c r="X583" t="s">
        <v>1128</v>
      </c>
      <c r="AB583" t="s">
        <v>1454</v>
      </c>
    </row>
    <row r="584" spans="1:28" hidden="1">
      <c r="A584" t="s">
        <v>2143</v>
      </c>
      <c r="B584" t="s">
        <v>801</v>
      </c>
      <c r="D584" t="s">
        <v>1801</v>
      </c>
      <c r="E584" t="s">
        <v>1584</v>
      </c>
      <c r="F584" t="s">
        <v>1535</v>
      </c>
      <c r="G584" t="s">
        <v>1676</v>
      </c>
      <c r="H584" t="s">
        <v>1524</v>
      </c>
      <c r="I584" t="s">
        <v>1683</v>
      </c>
      <c r="J584" t="s">
        <v>1687</v>
      </c>
      <c r="K584" t="s">
        <v>1535</v>
      </c>
      <c r="L584" t="s">
        <v>1535</v>
      </c>
      <c r="M584" t="s">
        <v>1535</v>
      </c>
      <c r="N584" t="s">
        <v>1600</v>
      </c>
      <c r="O584" t="s">
        <v>1600</v>
      </c>
      <c r="P584" t="s">
        <v>1473</v>
      </c>
      <c r="T584" t="s">
        <v>1127</v>
      </c>
      <c r="U584" t="s">
        <v>1127</v>
      </c>
      <c r="V584" t="s">
        <v>1127</v>
      </c>
      <c r="W584" t="s">
        <v>1127</v>
      </c>
      <c r="X584" t="s">
        <v>1128</v>
      </c>
      <c r="AB584" t="s">
        <v>1454</v>
      </c>
    </row>
    <row r="585" spans="1:28" hidden="1">
      <c r="A585" t="s">
        <v>2143</v>
      </c>
      <c r="B585" t="s">
        <v>801</v>
      </c>
      <c r="D585" t="s">
        <v>1779</v>
      </c>
      <c r="E585" t="s">
        <v>1678</v>
      </c>
      <c r="F585" t="s">
        <v>1535</v>
      </c>
      <c r="G585" t="s">
        <v>1677</v>
      </c>
      <c r="H585" t="s">
        <v>1524</v>
      </c>
      <c r="I585" t="s">
        <v>1683</v>
      </c>
      <c r="J585" t="s">
        <v>1687</v>
      </c>
      <c r="K585" t="s">
        <v>1535</v>
      </c>
      <c r="L585" t="s">
        <v>1535</v>
      </c>
      <c r="M585" t="s">
        <v>1535</v>
      </c>
      <c r="N585" t="s">
        <v>1600</v>
      </c>
      <c r="O585" t="s">
        <v>1600</v>
      </c>
      <c r="P585" t="s">
        <v>1473</v>
      </c>
      <c r="T585" t="s">
        <v>1127</v>
      </c>
      <c r="U585" t="s">
        <v>1127</v>
      </c>
      <c r="V585" t="s">
        <v>1127</v>
      </c>
      <c r="W585" t="s">
        <v>1127</v>
      </c>
      <c r="X585" t="s">
        <v>1128</v>
      </c>
      <c r="AB585" t="s">
        <v>1454</v>
      </c>
    </row>
    <row r="586" spans="1:28" hidden="1">
      <c r="A586" t="s">
        <v>2143</v>
      </c>
      <c r="B586" t="s">
        <v>795</v>
      </c>
      <c r="D586" t="s">
        <v>1776</v>
      </c>
      <c r="E586" t="s">
        <v>1679</v>
      </c>
      <c r="F586" t="s">
        <v>1535</v>
      </c>
      <c r="G586" t="s">
        <v>1450</v>
      </c>
      <c r="H586" t="s">
        <v>1524</v>
      </c>
      <c r="I586" t="s">
        <v>1683</v>
      </c>
      <c r="J586" t="s">
        <v>1687</v>
      </c>
      <c r="K586" t="s">
        <v>1535</v>
      </c>
      <c r="L586" t="s">
        <v>1535</v>
      </c>
      <c r="M586" t="s">
        <v>1535</v>
      </c>
      <c r="N586" t="s">
        <v>1610</v>
      </c>
      <c r="O586" t="s">
        <v>1610</v>
      </c>
      <c r="P586" t="s">
        <v>1473</v>
      </c>
      <c r="T586" t="s">
        <v>1127</v>
      </c>
      <c r="U586" t="s">
        <v>1127</v>
      </c>
      <c r="V586" t="s">
        <v>1127</v>
      </c>
      <c r="W586" t="s">
        <v>1127</v>
      </c>
      <c r="X586" t="s">
        <v>1128</v>
      </c>
      <c r="AB586" t="s">
        <v>1454</v>
      </c>
    </row>
    <row r="587" spans="1:28" hidden="1">
      <c r="A587" t="s">
        <v>2143</v>
      </c>
      <c r="B587" t="s">
        <v>795</v>
      </c>
      <c r="D587" t="s">
        <v>1786</v>
      </c>
      <c r="E587" t="s">
        <v>1478</v>
      </c>
      <c r="F587" t="s">
        <v>1535</v>
      </c>
      <c r="G587" t="s">
        <v>1450</v>
      </c>
      <c r="H587" t="s">
        <v>1524</v>
      </c>
      <c r="I587" t="s">
        <v>1683</v>
      </c>
      <c r="J587" t="s">
        <v>1687</v>
      </c>
      <c r="K587" t="s">
        <v>1535</v>
      </c>
      <c r="L587" t="s">
        <v>1535</v>
      </c>
      <c r="M587" t="s">
        <v>1535</v>
      </c>
      <c r="N587" t="s">
        <v>1610</v>
      </c>
      <c r="O587" t="s">
        <v>1610</v>
      </c>
      <c r="P587" t="s">
        <v>1473</v>
      </c>
      <c r="T587" t="s">
        <v>1127</v>
      </c>
      <c r="U587" t="s">
        <v>1127</v>
      </c>
      <c r="V587" t="s">
        <v>1127</v>
      </c>
      <c r="W587" t="s">
        <v>1127</v>
      </c>
      <c r="X587" t="s">
        <v>1128</v>
      </c>
      <c r="AB587" t="s">
        <v>1454</v>
      </c>
    </row>
    <row r="588" spans="1:28" hidden="1">
      <c r="A588" t="s">
        <v>2143</v>
      </c>
      <c r="B588" t="s">
        <v>795</v>
      </c>
      <c r="D588" t="s">
        <v>1781</v>
      </c>
      <c r="E588" t="s">
        <v>1589</v>
      </c>
      <c r="F588" t="s">
        <v>1535</v>
      </c>
      <c r="G588" t="s">
        <v>1450</v>
      </c>
      <c r="H588" t="s">
        <v>1524</v>
      </c>
      <c r="I588" t="s">
        <v>1683</v>
      </c>
      <c r="J588" t="s">
        <v>1687</v>
      </c>
      <c r="K588" t="s">
        <v>1535</v>
      </c>
      <c r="L588" t="s">
        <v>1535</v>
      </c>
      <c r="M588" t="s">
        <v>1535</v>
      </c>
      <c r="N588" t="s">
        <v>1610</v>
      </c>
      <c r="O588" t="s">
        <v>1610</v>
      </c>
      <c r="P588" t="s">
        <v>1473</v>
      </c>
      <c r="T588" t="s">
        <v>1127</v>
      </c>
      <c r="U588" t="s">
        <v>1127</v>
      </c>
      <c r="V588" t="s">
        <v>1127</v>
      </c>
      <c r="W588" t="s">
        <v>1127</v>
      </c>
      <c r="X588" t="s">
        <v>1128</v>
      </c>
      <c r="AB588" t="s">
        <v>1454</v>
      </c>
    </row>
    <row r="589" spans="1:28" hidden="1">
      <c r="A589" t="s">
        <v>2143</v>
      </c>
      <c r="B589" t="s">
        <v>795</v>
      </c>
      <c r="D589" t="s">
        <v>1797</v>
      </c>
      <c r="E589" t="s">
        <v>1667</v>
      </c>
      <c r="F589" t="s">
        <v>1535</v>
      </c>
      <c r="G589" t="s">
        <v>1450</v>
      </c>
      <c r="H589" t="s">
        <v>1524</v>
      </c>
      <c r="I589" t="s">
        <v>1683</v>
      </c>
      <c r="J589" t="s">
        <v>1687</v>
      </c>
      <c r="K589" t="s">
        <v>1535</v>
      </c>
      <c r="L589" t="s">
        <v>1535</v>
      </c>
      <c r="M589" t="s">
        <v>1535</v>
      </c>
      <c r="N589" t="s">
        <v>1610</v>
      </c>
      <c r="O589" t="s">
        <v>1610</v>
      </c>
      <c r="P589" t="s">
        <v>1473</v>
      </c>
      <c r="T589" t="s">
        <v>1127</v>
      </c>
      <c r="U589" t="s">
        <v>1127</v>
      </c>
      <c r="V589" t="s">
        <v>1127</v>
      </c>
      <c r="W589" t="s">
        <v>1127</v>
      </c>
      <c r="X589" t="s">
        <v>1128</v>
      </c>
      <c r="AB589" t="s">
        <v>1454</v>
      </c>
    </row>
    <row r="590" spans="1:28" hidden="1">
      <c r="A590" t="s">
        <v>2143</v>
      </c>
      <c r="B590" t="s">
        <v>795</v>
      </c>
      <c r="D590" t="s">
        <v>1793</v>
      </c>
      <c r="E590" t="s">
        <v>1651</v>
      </c>
      <c r="F590" t="s">
        <v>1535</v>
      </c>
      <c r="G590" t="s">
        <v>1681</v>
      </c>
      <c r="H590" t="s">
        <v>1524</v>
      </c>
      <c r="I590" t="s">
        <v>1683</v>
      </c>
      <c r="J590" t="s">
        <v>1687</v>
      </c>
      <c r="K590" t="s">
        <v>1535</v>
      </c>
      <c r="L590" t="s">
        <v>1535</v>
      </c>
      <c r="M590" t="s">
        <v>1535</v>
      </c>
      <c r="N590" t="s">
        <v>1610</v>
      </c>
      <c r="O590" t="s">
        <v>1610</v>
      </c>
      <c r="P590" t="s">
        <v>1473</v>
      </c>
      <c r="T590" t="s">
        <v>1127</v>
      </c>
      <c r="U590" t="s">
        <v>1127</v>
      </c>
      <c r="V590" t="s">
        <v>1127</v>
      </c>
      <c r="W590" t="s">
        <v>1127</v>
      </c>
      <c r="X590" t="s">
        <v>1128</v>
      </c>
      <c r="AB590" t="s">
        <v>1454</v>
      </c>
    </row>
    <row r="591" spans="1:28" hidden="1">
      <c r="A591" t="s">
        <v>2143</v>
      </c>
      <c r="B591" t="s">
        <v>795</v>
      </c>
      <c r="D591" t="s">
        <v>1794</v>
      </c>
      <c r="E591" t="s">
        <v>1597</v>
      </c>
      <c r="F591" t="s">
        <v>1535</v>
      </c>
      <c r="G591" t="s">
        <v>1583</v>
      </c>
      <c r="H591" t="s">
        <v>1524</v>
      </c>
      <c r="I591" t="s">
        <v>1683</v>
      </c>
      <c r="J591" t="s">
        <v>1687</v>
      </c>
      <c r="K591" t="s">
        <v>1535</v>
      </c>
      <c r="L591" t="s">
        <v>1535</v>
      </c>
      <c r="M591" t="s">
        <v>1535</v>
      </c>
      <c r="N591" t="s">
        <v>1610</v>
      </c>
      <c r="O591" t="s">
        <v>1610</v>
      </c>
      <c r="P591" t="s">
        <v>1473</v>
      </c>
      <c r="T591" t="s">
        <v>1127</v>
      </c>
      <c r="U591" t="s">
        <v>1127</v>
      </c>
      <c r="V591" t="s">
        <v>1127</v>
      </c>
      <c r="W591" t="s">
        <v>1127</v>
      </c>
      <c r="X591" t="s">
        <v>1128</v>
      </c>
      <c r="AB591" t="s">
        <v>1454</v>
      </c>
    </row>
    <row r="592" spans="1:28" hidden="1">
      <c r="A592" t="s">
        <v>2143</v>
      </c>
      <c r="B592" t="s">
        <v>795</v>
      </c>
      <c r="D592" t="s">
        <v>1795</v>
      </c>
      <c r="E592" t="s">
        <v>1721</v>
      </c>
      <c r="F592" t="s">
        <v>1535</v>
      </c>
      <c r="G592" t="s">
        <v>1466</v>
      </c>
      <c r="H592" t="s">
        <v>1524</v>
      </c>
      <c r="I592" t="s">
        <v>1683</v>
      </c>
      <c r="J592" t="s">
        <v>1687</v>
      </c>
      <c r="K592" t="s">
        <v>1535</v>
      </c>
      <c r="L592" t="s">
        <v>1535</v>
      </c>
      <c r="M592" t="s">
        <v>1535</v>
      </c>
      <c r="N592" t="s">
        <v>1610</v>
      </c>
      <c r="O592" t="s">
        <v>1610</v>
      </c>
      <c r="P592" t="s">
        <v>1473</v>
      </c>
      <c r="T592" t="s">
        <v>1127</v>
      </c>
      <c r="U592" t="s">
        <v>1127</v>
      </c>
      <c r="V592" t="s">
        <v>1127</v>
      </c>
      <c r="W592" t="s">
        <v>1127</v>
      </c>
      <c r="X592" t="s">
        <v>1128</v>
      </c>
      <c r="AB592" t="s">
        <v>1454</v>
      </c>
    </row>
    <row r="593" spans="1:28" hidden="1">
      <c r="A593" t="s">
        <v>2143</v>
      </c>
      <c r="B593" t="s">
        <v>795</v>
      </c>
      <c r="D593" t="s">
        <v>1788</v>
      </c>
      <c r="E593" t="s">
        <v>1492</v>
      </c>
      <c r="F593" t="s">
        <v>1535</v>
      </c>
      <c r="G593" t="s">
        <v>1580</v>
      </c>
      <c r="H593" t="s">
        <v>1524</v>
      </c>
      <c r="I593" t="s">
        <v>1683</v>
      </c>
      <c r="J593" t="s">
        <v>1687</v>
      </c>
      <c r="K593" t="s">
        <v>1535</v>
      </c>
      <c r="L593" t="s">
        <v>1535</v>
      </c>
      <c r="M593" t="s">
        <v>1535</v>
      </c>
      <c r="N593" t="s">
        <v>1600</v>
      </c>
      <c r="O593" t="s">
        <v>1600</v>
      </c>
      <c r="P593" t="s">
        <v>1473</v>
      </c>
      <c r="T593" t="s">
        <v>1127</v>
      </c>
      <c r="U593" t="s">
        <v>1127</v>
      </c>
      <c r="V593" t="s">
        <v>1127</v>
      </c>
      <c r="W593" t="s">
        <v>1127</v>
      </c>
      <c r="X593" t="s">
        <v>1128</v>
      </c>
      <c r="AB593" t="s">
        <v>1454</v>
      </c>
    </row>
    <row r="594" spans="1:28" hidden="1">
      <c r="A594" t="s">
        <v>2143</v>
      </c>
      <c r="B594" t="s">
        <v>795</v>
      </c>
      <c r="D594" t="s">
        <v>1789</v>
      </c>
      <c r="E594" t="s">
        <v>1631</v>
      </c>
      <c r="F594" t="s">
        <v>1535</v>
      </c>
      <c r="G594" t="s">
        <v>1717</v>
      </c>
      <c r="H594" t="s">
        <v>1524</v>
      </c>
      <c r="I594" t="s">
        <v>1683</v>
      </c>
      <c r="J594" t="s">
        <v>1687</v>
      </c>
      <c r="K594" t="s">
        <v>1535</v>
      </c>
      <c r="L594" t="s">
        <v>1535</v>
      </c>
      <c r="M594" t="s">
        <v>1535</v>
      </c>
      <c r="N594" t="s">
        <v>1600</v>
      </c>
      <c r="O594" t="s">
        <v>1600</v>
      </c>
      <c r="P594" t="s">
        <v>1473</v>
      </c>
      <c r="T594" t="s">
        <v>1127</v>
      </c>
      <c r="U594" t="s">
        <v>1127</v>
      </c>
      <c r="V594" t="s">
        <v>1127</v>
      </c>
      <c r="W594" t="s">
        <v>1127</v>
      </c>
      <c r="X594" t="s">
        <v>1128</v>
      </c>
      <c r="AB594" t="s">
        <v>1454</v>
      </c>
    </row>
    <row r="595" spans="1:28" hidden="1">
      <c r="A595" t="s">
        <v>2143</v>
      </c>
      <c r="B595" t="s">
        <v>795</v>
      </c>
      <c r="D595" t="s">
        <v>1777</v>
      </c>
      <c r="E595" t="s">
        <v>1659</v>
      </c>
      <c r="F595" t="s">
        <v>1535</v>
      </c>
      <c r="G595" t="s">
        <v>1469</v>
      </c>
      <c r="H595" t="s">
        <v>1524</v>
      </c>
      <c r="I595" t="s">
        <v>1683</v>
      </c>
      <c r="J595" t="s">
        <v>1687</v>
      </c>
      <c r="K595" t="s">
        <v>1535</v>
      </c>
      <c r="L595" t="s">
        <v>1535</v>
      </c>
      <c r="M595" t="s">
        <v>1535</v>
      </c>
      <c r="N595" t="s">
        <v>1600</v>
      </c>
      <c r="O595" t="s">
        <v>1600</v>
      </c>
      <c r="P595" t="s">
        <v>1473</v>
      </c>
      <c r="T595" t="s">
        <v>1127</v>
      </c>
      <c r="U595" t="s">
        <v>1127</v>
      </c>
      <c r="V595" t="s">
        <v>1127</v>
      </c>
      <c r="W595" t="s">
        <v>1127</v>
      </c>
      <c r="X595" t="s">
        <v>1128</v>
      </c>
      <c r="AB595" t="s">
        <v>1454</v>
      </c>
    </row>
    <row r="596" spans="1:28" hidden="1">
      <c r="A596" t="s">
        <v>2143</v>
      </c>
      <c r="B596" t="s">
        <v>795</v>
      </c>
      <c r="D596" t="s">
        <v>1801</v>
      </c>
      <c r="E596" t="s">
        <v>1615</v>
      </c>
      <c r="F596" t="s">
        <v>1535</v>
      </c>
      <c r="G596" t="s">
        <v>1676</v>
      </c>
      <c r="H596" t="s">
        <v>1524</v>
      </c>
      <c r="I596" t="s">
        <v>1683</v>
      </c>
      <c r="J596" t="s">
        <v>1687</v>
      </c>
      <c r="K596" t="s">
        <v>1535</v>
      </c>
      <c r="L596" t="s">
        <v>1535</v>
      </c>
      <c r="M596" t="s">
        <v>1535</v>
      </c>
      <c r="N596" t="s">
        <v>1600</v>
      </c>
      <c r="O596" t="s">
        <v>1600</v>
      </c>
      <c r="P596" t="s">
        <v>1473</v>
      </c>
      <c r="T596" t="s">
        <v>1127</v>
      </c>
      <c r="U596" t="s">
        <v>1127</v>
      </c>
      <c r="V596" t="s">
        <v>1127</v>
      </c>
      <c r="W596" t="s">
        <v>1127</v>
      </c>
      <c r="X596" t="s">
        <v>1128</v>
      </c>
      <c r="AB596" t="s">
        <v>1454</v>
      </c>
    </row>
    <row r="597" spans="1:28" hidden="1">
      <c r="A597" t="s">
        <v>2143</v>
      </c>
      <c r="B597" t="s">
        <v>795</v>
      </c>
      <c r="D597" t="s">
        <v>1779</v>
      </c>
      <c r="E597" t="s">
        <v>1497</v>
      </c>
      <c r="F597" t="s">
        <v>1535</v>
      </c>
      <c r="G597" t="s">
        <v>1677</v>
      </c>
      <c r="H597" t="s">
        <v>1524</v>
      </c>
      <c r="I597" t="s">
        <v>1683</v>
      </c>
      <c r="J597" t="s">
        <v>1687</v>
      </c>
      <c r="K597" t="s">
        <v>1535</v>
      </c>
      <c r="L597" t="s">
        <v>1535</v>
      </c>
      <c r="M597" t="s">
        <v>1535</v>
      </c>
      <c r="N597" t="s">
        <v>1600</v>
      </c>
      <c r="O597" t="s">
        <v>1600</v>
      </c>
      <c r="P597" t="s">
        <v>1473</v>
      </c>
      <c r="T597" t="s">
        <v>1127</v>
      </c>
      <c r="U597" t="s">
        <v>1127</v>
      </c>
      <c r="V597" t="s">
        <v>1127</v>
      </c>
      <c r="W597" t="s">
        <v>1127</v>
      </c>
      <c r="X597" t="s">
        <v>1128</v>
      </c>
      <c r="AB597" t="s">
        <v>1454</v>
      </c>
    </row>
    <row r="598" spans="1:28" hidden="1">
      <c r="A598" t="s">
        <v>2143</v>
      </c>
      <c r="B598" t="s">
        <v>769</v>
      </c>
      <c r="D598" t="s">
        <v>1776</v>
      </c>
      <c r="E598" t="s">
        <v>1628</v>
      </c>
      <c r="F598" t="s">
        <v>1480</v>
      </c>
      <c r="G598" t="s">
        <v>1450</v>
      </c>
      <c r="H598" t="s">
        <v>1524</v>
      </c>
      <c r="I598" t="s">
        <v>1683</v>
      </c>
      <c r="J598" t="s">
        <v>1687</v>
      </c>
      <c r="K598" t="s">
        <v>1480</v>
      </c>
      <c r="L598" t="s">
        <v>1480</v>
      </c>
      <c r="M598" t="s">
        <v>1480</v>
      </c>
      <c r="N598" t="s">
        <v>1610</v>
      </c>
      <c r="O598" t="s">
        <v>1610</v>
      </c>
      <c r="P598" t="s">
        <v>1473</v>
      </c>
      <c r="T598" t="s">
        <v>1127</v>
      </c>
      <c r="U598" t="s">
        <v>1127</v>
      </c>
      <c r="V598" t="s">
        <v>1127</v>
      </c>
      <c r="W598" t="s">
        <v>1127</v>
      </c>
      <c r="X598" t="s">
        <v>1128</v>
      </c>
      <c r="AB598" t="s">
        <v>1454</v>
      </c>
    </row>
    <row r="599" spans="1:28" hidden="1">
      <c r="A599" t="s">
        <v>2143</v>
      </c>
      <c r="B599" t="s">
        <v>769</v>
      </c>
      <c r="D599" t="s">
        <v>1786</v>
      </c>
      <c r="E599" t="s">
        <v>1465</v>
      </c>
      <c r="F599" t="s">
        <v>1480</v>
      </c>
      <c r="G599" t="s">
        <v>1450</v>
      </c>
      <c r="H599" t="s">
        <v>1524</v>
      </c>
      <c r="I599" t="s">
        <v>1683</v>
      </c>
      <c r="J599" t="s">
        <v>1687</v>
      </c>
      <c r="K599" t="s">
        <v>1480</v>
      </c>
      <c r="L599" t="s">
        <v>1480</v>
      </c>
      <c r="M599" t="s">
        <v>1480</v>
      </c>
      <c r="N599" t="s">
        <v>1610</v>
      </c>
      <c r="O599" t="s">
        <v>1610</v>
      </c>
      <c r="P599" t="s">
        <v>1473</v>
      </c>
      <c r="T599" t="s">
        <v>1127</v>
      </c>
      <c r="U599" t="s">
        <v>1127</v>
      </c>
      <c r="V599" t="s">
        <v>1127</v>
      </c>
      <c r="W599" t="s">
        <v>1127</v>
      </c>
      <c r="X599" t="s">
        <v>1128</v>
      </c>
      <c r="AB599" t="s">
        <v>1454</v>
      </c>
    </row>
    <row r="600" spans="1:28" hidden="1">
      <c r="A600" t="s">
        <v>2143</v>
      </c>
      <c r="B600" t="s">
        <v>769</v>
      </c>
      <c r="D600" t="s">
        <v>1781</v>
      </c>
      <c r="E600" t="s">
        <v>1647</v>
      </c>
      <c r="F600" t="s">
        <v>1480</v>
      </c>
      <c r="G600" t="s">
        <v>1450</v>
      </c>
      <c r="H600" t="s">
        <v>1524</v>
      </c>
      <c r="I600" t="s">
        <v>1683</v>
      </c>
      <c r="J600" t="s">
        <v>1687</v>
      </c>
      <c r="K600" t="s">
        <v>1480</v>
      </c>
      <c r="L600" t="s">
        <v>1480</v>
      </c>
      <c r="M600" t="s">
        <v>1480</v>
      </c>
      <c r="N600" t="s">
        <v>1610</v>
      </c>
      <c r="O600" t="s">
        <v>1610</v>
      </c>
      <c r="P600" t="s">
        <v>1473</v>
      </c>
      <c r="T600" t="s">
        <v>1127</v>
      </c>
      <c r="U600" t="s">
        <v>1127</v>
      </c>
      <c r="V600" t="s">
        <v>1127</v>
      </c>
      <c r="W600" t="s">
        <v>1127</v>
      </c>
      <c r="X600" t="s">
        <v>1128</v>
      </c>
      <c r="AB600" t="s">
        <v>1454</v>
      </c>
    </row>
    <row r="601" spans="1:28" hidden="1">
      <c r="A601" t="s">
        <v>2143</v>
      </c>
      <c r="B601" t="s">
        <v>769</v>
      </c>
      <c r="D601" t="s">
        <v>1797</v>
      </c>
      <c r="E601" t="s">
        <v>1545</v>
      </c>
      <c r="F601" t="s">
        <v>1480</v>
      </c>
      <c r="G601" t="s">
        <v>1450</v>
      </c>
      <c r="H601" t="s">
        <v>1524</v>
      </c>
      <c r="I601" t="s">
        <v>1683</v>
      </c>
      <c r="J601" t="s">
        <v>1687</v>
      </c>
      <c r="K601" t="s">
        <v>1480</v>
      </c>
      <c r="L601" t="s">
        <v>1480</v>
      </c>
      <c r="M601" t="s">
        <v>1480</v>
      </c>
      <c r="N601" t="s">
        <v>1610</v>
      </c>
      <c r="O601" t="s">
        <v>1610</v>
      </c>
      <c r="P601" t="s">
        <v>1473</v>
      </c>
      <c r="T601" t="s">
        <v>1127</v>
      </c>
      <c r="U601" t="s">
        <v>1127</v>
      </c>
      <c r="V601" t="s">
        <v>1127</v>
      </c>
      <c r="W601" t="s">
        <v>1127</v>
      </c>
      <c r="X601" t="s">
        <v>1128</v>
      </c>
      <c r="AB601" t="s">
        <v>1454</v>
      </c>
    </row>
    <row r="602" spans="1:28" hidden="1">
      <c r="A602" t="s">
        <v>2143</v>
      </c>
      <c r="B602" t="s">
        <v>769</v>
      </c>
      <c r="D602" t="s">
        <v>1793</v>
      </c>
      <c r="E602" t="s">
        <v>1701</v>
      </c>
      <c r="F602" t="s">
        <v>1480</v>
      </c>
      <c r="G602" t="s">
        <v>1681</v>
      </c>
      <c r="H602" t="s">
        <v>1524</v>
      </c>
      <c r="I602" t="s">
        <v>1683</v>
      </c>
      <c r="J602" t="s">
        <v>1687</v>
      </c>
      <c r="K602" t="s">
        <v>1480</v>
      </c>
      <c r="L602" t="s">
        <v>1480</v>
      </c>
      <c r="M602" t="s">
        <v>1480</v>
      </c>
      <c r="N602" t="s">
        <v>1610</v>
      </c>
      <c r="O602" t="s">
        <v>1610</v>
      </c>
      <c r="P602" t="s">
        <v>1473</v>
      </c>
      <c r="T602" t="s">
        <v>1127</v>
      </c>
      <c r="U602" t="s">
        <v>1127</v>
      </c>
      <c r="V602" t="s">
        <v>1127</v>
      </c>
      <c r="W602" t="s">
        <v>1127</v>
      </c>
      <c r="X602" t="s">
        <v>1128</v>
      </c>
      <c r="AB602" t="s">
        <v>1454</v>
      </c>
    </row>
    <row r="603" spans="1:28" hidden="1">
      <c r="A603" t="s">
        <v>2143</v>
      </c>
      <c r="B603" t="s">
        <v>769</v>
      </c>
      <c r="D603" t="s">
        <v>1794</v>
      </c>
      <c r="E603" t="s">
        <v>1666</v>
      </c>
      <c r="F603" t="s">
        <v>1480</v>
      </c>
      <c r="G603" t="s">
        <v>1583</v>
      </c>
      <c r="H603" t="s">
        <v>1524</v>
      </c>
      <c r="I603" t="s">
        <v>1683</v>
      </c>
      <c r="J603" t="s">
        <v>1687</v>
      </c>
      <c r="K603" t="s">
        <v>1480</v>
      </c>
      <c r="L603" t="s">
        <v>1480</v>
      </c>
      <c r="M603" t="s">
        <v>1480</v>
      </c>
      <c r="N603" t="s">
        <v>1610</v>
      </c>
      <c r="O603" t="s">
        <v>1610</v>
      </c>
      <c r="P603" t="s">
        <v>1473</v>
      </c>
      <c r="T603" t="s">
        <v>1127</v>
      </c>
      <c r="U603" t="s">
        <v>1127</v>
      </c>
      <c r="V603" t="s">
        <v>1127</v>
      </c>
      <c r="W603" t="s">
        <v>1127</v>
      </c>
      <c r="X603" t="s">
        <v>1128</v>
      </c>
      <c r="AB603" t="s">
        <v>1454</v>
      </c>
    </row>
    <row r="604" spans="1:28" hidden="1">
      <c r="A604" t="s">
        <v>2143</v>
      </c>
      <c r="B604" t="s">
        <v>769</v>
      </c>
      <c r="D604" t="s">
        <v>1795</v>
      </c>
      <c r="E604" t="s">
        <v>1693</v>
      </c>
      <c r="F604" t="s">
        <v>1480</v>
      </c>
      <c r="G604" t="s">
        <v>1466</v>
      </c>
      <c r="H604" t="s">
        <v>1524</v>
      </c>
      <c r="I604" t="s">
        <v>1683</v>
      </c>
      <c r="J604" t="s">
        <v>1687</v>
      </c>
      <c r="K604" t="s">
        <v>1480</v>
      </c>
      <c r="L604" t="s">
        <v>1480</v>
      </c>
      <c r="M604" t="s">
        <v>1480</v>
      </c>
      <c r="N604" t="s">
        <v>1610</v>
      </c>
      <c r="O604" t="s">
        <v>1610</v>
      </c>
      <c r="P604" t="s">
        <v>1473</v>
      </c>
      <c r="T604" t="s">
        <v>1127</v>
      </c>
      <c r="U604" t="s">
        <v>1127</v>
      </c>
      <c r="V604" t="s">
        <v>1127</v>
      </c>
      <c r="W604" t="s">
        <v>1127</v>
      </c>
      <c r="X604" t="s">
        <v>1128</v>
      </c>
      <c r="AB604" t="s">
        <v>1454</v>
      </c>
    </row>
    <row r="605" spans="1:28" hidden="1">
      <c r="A605" t="s">
        <v>2143</v>
      </c>
      <c r="B605" t="s">
        <v>769</v>
      </c>
      <c r="D605" t="s">
        <v>1788</v>
      </c>
      <c r="E605" t="s">
        <v>1489</v>
      </c>
      <c r="F605" t="s">
        <v>1480</v>
      </c>
      <c r="G605" t="s">
        <v>1580</v>
      </c>
      <c r="H605" t="s">
        <v>1524</v>
      </c>
      <c r="I605" t="s">
        <v>1683</v>
      </c>
      <c r="J605" t="s">
        <v>1687</v>
      </c>
      <c r="K605" t="s">
        <v>1480</v>
      </c>
      <c r="L605" t="s">
        <v>1480</v>
      </c>
      <c r="M605" t="s">
        <v>1480</v>
      </c>
      <c r="N605" t="s">
        <v>1600</v>
      </c>
      <c r="O605" t="s">
        <v>1600</v>
      </c>
      <c r="P605" t="s">
        <v>1473</v>
      </c>
      <c r="T605" t="s">
        <v>1127</v>
      </c>
      <c r="U605" t="s">
        <v>1127</v>
      </c>
      <c r="V605" t="s">
        <v>1127</v>
      </c>
      <c r="W605" t="s">
        <v>1127</v>
      </c>
      <c r="X605" t="s">
        <v>1128</v>
      </c>
      <c r="AB605" t="s">
        <v>1454</v>
      </c>
    </row>
    <row r="606" spans="1:28" hidden="1">
      <c r="A606" t="s">
        <v>2143</v>
      </c>
      <c r="B606" t="s">
        <v>769</v>
      </c>
      <c r="D606" t="s">
        <v>1789</v>
      </c>
      <c r="E606" t="s">
        <v>1566</v>
      </c>
      <c r="F606" t="s">
        <v>1480</v>
      </c>
      <c r="G606" t="s">
        <v>1717</v>
      </c>
      <c r="H606" t="s">
        <v>1524</v>
      </c>
      <c r="I606" t="s">
        <v>1683</v>
      </c>
      <c r="J606" t="s">
        <v>1687</v>
      </c>
      <c r="K606" t="s">
        <v>1480</v>
      </c>
      <c r="L606" t="s">
        <v>1480</v>
      </c>
      <c r="M606" t="s">
        <v>1480</v>
      </c>
      <c r="N606" t="s">
        <v>1600</v>
      </c>
      <c r="O606" t="s">
        <v>1600</v>
      </c>
      <c r="P606" t="s">
        <v>1473</v>
      </c>
      <c r="T606" t="s">
        <v>1127</v>
      </c>
      <c r="U606" t="s">
        <v>1127</v>
      </c>
      <c r="V606" t="s">
        <v>1127</v>
      </c>
      <c r="W606" t="s">
        <v>1127</v>
      </c>
      <c r="X606" t="s">
        <v>1128</v>
      </c>
      <c r="AB606" t="s">
        <v>1454</v>
      </c>
    </row>
    <row r="607" spans="1:28" hidden="1">
      <c r="A607" t="s">
        <v>2143</v>
      </c>
      <c r="B607" t="s">
        <v>769</v>
      </c>
      <c r="D607" t="s">
        <v>1777</v>
      </c>
      <c r="E607" t="s">
        <v>1675</v>
      </c>
      <c r="F607" t="s">
        <v>1480</v>
      </c>
      <c r="G607" t="s">
        <v>1469</v>
      </c>
      <c r="H607" t="s">
        <v>1524</v>
      </c>
      <c r="I607" t="s">
        <v>1683</v>
      </c>
      <c r="J607" t="s">
        <v>1687</v>
      </c>
      <c r="K607" t="s">
        <v>1480</v>
      </c>
      <c r="L607" t="s">
        <v>1480</v>
      </c>
      <c r="M607" t="s">
        <v>1480</v>
      </c>
      <c r="N607" t="s">
        <v>1600</v>
      </c>
      <c r="O607" t="s">
        <v>1600</v>
      </c>
      <c r="P607" t="s">
        <v>1473</v>
      </c>
      <c r="T607" t="s">
        <v>1127</v>
      </c>
      <c r="U607" t="s">
        <v>1127</v>
      </c>
      <c r="V607" t="s">
        <v>1127</v>
      </c>
      <c r="W607" t="s">
        <v>1127</v>
      </c>
      <c r="X607" t="s">
        <v>1128</v>
      </c>
      <c r="AB607" t="s">
        <v>1454</v>
      </c>
    </row>
    <row r="608" spans="1:28" hidden="1">
      <c r="A608" t="s">
        <v>2143</v>
      </c>
      <c r="B608" t="s">
        <v>769</v>
      </c>
      <c r="D608" t="s">
        <v>1801</v>
      </c>
      <c r="E608" t="s">
        <v>1547</v>
      </c>
      <c r="F608" t="s">
        <v>1480</v>
      </c>
      <c r="G608" t="s">
        <v>1676</v>
      </c>
      <c r="H608" t="s">
        <v>1524</v>
      </c>
      <c r="I608" t="s">
        <v>1683</v>
      </c>
      <c r="J608" t="s">
        <v>1687</v>
      </c>
      <c r="K608" t="s">
        <v>1480</v>
      </c>
      <c r="L608" t="s">
        <v>1480</v>
      </c>
      <c r="M608" t="s">
        <v>1480</v>
      </c>
      <c r="N608" t="s">
        <v>1600</v>
      </c>
      <c r="O608" t="s">
        <v>1600</v>
      </c>
      <c r="P608" t="s">
        <v>1473</v>
      </c>
      <c r="T608" t="s">
        <v>1127</v>
      </c>
      <c r="U608" t="s">
        <v>1127</v>
      </c>
      <c r="V608" t="s">
        <v>1127</v>
      </c>
      <c r="W608" t="s">
        <v>1127</v>
      </c>
      <c r="X608" t="s">
        <v>1128</v>
      </c>
      <c r="AB608" t="s">
        <v>1454</v>
      </c>
    </row>
    <row r="609" spans="1:28" hidden="1">
      <c r="A609" t="s">
        <v>2143</v>
      </c>
      <c r="B609" t="s">
        <v>769</v>
      </c>
      <c r="D609" t="s">
        <v>1779</v>
      </c>
      <c r="E609" t="s">
        <v>1612</v>
      </c>
      <c r="F609" t="s">
        <v>1480</v>
      </c>
      <c r="G609" t="s">
        <v>1677</v>
      </c>
      <c r="H609" t="s">
        <v>1524</v>
      </c>
      <c r="I609" t="s">
        <v>1683</v>
      </c>
      <c r="J609" t="s">
        <v>1687</v>
      </c>
      <c r="K609" t="s">
        <v>1480</v>
      </c>
      <c r="L609" t="s">
        <v>1480</v>
      </c>
      <c r="M609" t="s">
        <v>1480</v>
      </c>
      <c r="N609" t="s">
        <v>1600</v>
      </c>
      <c r="O609" t="s">
        <v>1600</v>
      </c>
      <c r="P609" t="s">
        <v>1473</v>
      </c>
      <c r="T609" t="s">
        <v>1127</v>
      </c>
      <c r="U609" t="s">
        <v>1127</v>
      </c>
      <c r="V609" t="s">
        <v>1127</v>
      </c>
      <c r="W609" t="s">
        <v>1127</v>
      </c>
      <c r="X609" t="s">
        <v>1128</v>
      </c>
      <c r="AB609" t="s">
        <v>1454</v>
      </c>
    </row>
    <row r="610" spans="1:28" hidden="1">
      <c r="A610" t="s">
        <v>2143</v>
      </c>
      <c r="C610" t="s">
        <v>1724</v>
      </c>
      <c r="D610" t="s">
        <v>791</v>
      </c>
      <c r="E610" t="s">
        <v>1559</v>
      </c>
      <c r="F610" t="s">
        <v>1559</v>
      </c>
      <c r="G610" t="s">
        <v>1559</v>
      </c>
      <c r="H610" t="s">
        <v>1657</v>
      </c>
      <c r="I610" t="s">
        <v>1657</v>
      </c>
      <c r="J610" t="s">
        <v>1657</v>
      </c>
    </row>
    <row r="611" spans="1:28" hidden="1">
      <c r="A611" t="s">
        <v>2143</v>
      </c>
      <c r="C611" t="s">
        <v>1724</v>
      </c>
      <c r="D611" t="s">
        <v>1793</v>
      </c>
      <c r="E611" t="s">
        <v>1559</v>
      </c>
      <c r="F611" t="s">
        <v>1559</v>
      </c>
      <c r="G611" t="s">
        <v>1559</v>
      </c>
      <c r="H611" t="s">
        <v>1502</v>
      </c>
      <c r="I611" t="s">
        <v>1502</v>
      </c>
      <c r="J611" t="s">
        <v>1502</v>
      </c>
    </row>
    <row r="612" spans="1:28" hidden="1">
      <c r="A612" t="s">
        <v>2143</v>
      </c>
      <c r="C612" t="s">
        <v>1724</v>
      </c>
      <c r="D612" t="s">
        <v>1794</v>
      </c>
      <c r="E612" t="s">
        <v>1559</v>
      </c>
      <c r="F612" t="s">
        <v>1559</v>
      </c>
      <c r="G612" t="s">
        <v>1559</v>
      </c>
      <c r="H612" t="s">
        <v>1689</v>
      </c>
      <c r="I612" t="s">
        <v>1689</v>
      </c>
      <c r="J612" t="s">
        <v>1689</v>
      </c>
    </row>
    <row r="613" spans="1:28" hidden="1">
      <c r="A613" t="s">
        <v>2143</v>
      </c>
      <c r="C613" t="s">
        <v>1724</v>
      </c>
      <c r="D613" t="s">
        <v>1795</v>
      </c>
      <c r="E613" t="s">
        <v>1559</v>
      </c>
      <c r="F613" t="s">
        <v>1559</v>
      </c>
      <c r="G613" t="s">
        <v>1559</v>
      </c>
      <c r="H613" t="s">
        <v>1629</v>
      </c>
      <c r="I613" t="s">
        <v>1629</v>
      </c>
      <c r="J613" t="s">
        <v>1629</v>
      </c>
    </row>
    <row r="614" spans="1:28" hidden="1">
      <c r="A614" t="s">
        <v>2143</v>
      </c>
      <c r="C614" t="s">
        <v>1724</v>
      </c>
      <c r="D614" t="s">
        <v>1788</v>
      </c>
      <c r="E614" t="s">
        <v>1559</v>
      </c>
      <c r="F614" t="s">
        <v>1559</v>
      </c>
      <c r="G614" t="s">
        <v>1559</v>
      </c>
      <c r="H614" t="s">
        <v>1595</v>
      </c>
      <c r="I614" t="s">
        <v>1595</v>
      </c>
      <c r="J614" t="s">
        <v>1595</v>
      </c>
    </row>
    <row r="615" spans="1:28" hidden="1">
      <c r="A615" t="s">
        <v>2143</v>
      </c>
      <c r="C615" t="s">
        <v>1724</v>
      </c>
      <c r="D615" t="s">
        <v>1789</v>
      </c>
      <c r="E615" t="s">
        <v>1559</v>
      </c>
      <c r="F615" t="s">
        <v>1559</v>
      </c>
      <c r="G615" t="s">
        <v>1559</v>
      </c>
      <c r="H615" t="s">
        <v>1498</v>
      </c>
      <c r="I615" t="s">
        <v>1498</v>
      </c>
      <c r="J615" t="s">
        <v>1498</v>
      </c>
    </row>
    <row r="616" spans="1:28" hidden="1">
      <c r="A616" t="s">
        <v>2143</v>
      </c>
      <c r="C616" t="s">
        <v>1724</v>
      </c>
      <c r="D616" t="s">
        <v>1777</v>
      </c>
      <c r="E616" t="s">
        <v>1559</v>
      </c>
      <c r="F616" t="s">
        <v>1559</v>
      </c>
      <c r="G616" t="s">
        <v>1559</v>
      </c>
      <c r="H616" t="s">
        <v>1606</v>
      </c>
      <c r="I616" t="s">
        <v>1606</v>
      </c>
      <c r="J616" t="s">
        <v>1606</v>
      </c>
    </row>
    <row r="617" spans="1:28" hidden="1">
      <c r="A617" t="s">
        <v>2143</v>
      </c>
      <c r="C617" t="s">
        <v>1724</v>
      </c>
      <c r="D617" t="s">
        <v>1801</v>
      </c>
      <c r="E617" t="s">
        <v>1559</v>
      </c>
      <c r="F617" t="s">
        <v>1559</v>
      </c>
      <c r="G617" t="s">
        <v>1559</v>
      </c>
      <c r="H617" t="s">
        <v>1516</v>
      </c>
      <c r="I617" t="s">
        <v>1516</v>
      </c>
      <c r="J617" t="s">
        <v>1516</v>
      </c>
    </row>
    <row r="618" spans="1:28" hidden="1">
      <c r="A618" t="s">
        <v>2143</v>
      </c>
      <c r="C618" t="s">
        <v>1724</v>
      </c>
      <c r="D618" t="s">
        <v>1779</v>
      </c>
      <c r="E618" t="s">
        <v>1559</v>
      </c>
      <c r="F618" t="s">
        <v>1559</v>
      </c>
      <c r="G618" t="s">
        <v>1559</v>
      </c>
      <c r="H618" t="s">
        <v>1652</v>
      </c>
      <c r="I618" t="s">
        <v>1652</v>
      </c>
      <c r="J618" t="s">
        <v>1652</v>
      </c>
    </row>
    <row r="619" spans="1:28" s="39" customFormat="1">
      <c r="A619" s="39" t="s">
        <v>2147</v>
      </c>
      <c r="B619" s="39" t="s">
        <v>797</v>
      </c>
      <c r="D619" s="39" t="s">
        <v>1775</v>
      </c>
      <c r="E619" s="39" t="s">
        <v>2336</v>
      </c>
      <c r="F619" s="39" t="s">
        <v>1535</v>
      </c>
      <c r="G619" s="39" t="s">
        <v>2303</v>
      </c>
      <c r="H619" s="39" t="s">
        <v>1524</v>
      </c>
      <c r="I619" s="39" t="s">
        <v>1683</v>
      </c>
      <c r="J619" s="39" t="s">
        <v>1687</v>
      </c>
      <c r="K619" s="39" t="s">
        <v>1535</v>
      </c>
      <c r="L619" s="39" t="s">
        <v>1535</v>
      </c>
      <c r="M619" s="39" t="s">
        <v>1535</v>
      </c>
      <c r="N619" s="39" t="s">
        <v>2221</v>
      </c>
      <c r="O619" s="39" t="s">
        <v>2221</v>
      </c>
      <c r="P619" s="39" t="s">
        <v>1473</v>
      </c>
      <c r="T619" s="39" t="s">
        <v>1127</v>
      </c>
      <c r="U619" s="39" t="s">
        <v>1127</v>
      </c>
      <c r="V619" s="39" t="s">
        <v>1127</v>
      </c>
      <c r="W619" s="39" t="s">
        <v>1127</v>
      </c>
      <c r="X619" s="39" t="s">
        <v>1128</v>
      </c>
      <c r="AB619" s="39" t="s">
        <v>1454</v>
      </c>
    </row>
    <row r="620" spans="1:28" s="39" customFormat="1">
      <c r="A620" s="39" t="s">
        <v>2147</v>
      </c>
      <c r="B620" s="39" t="s">
        <v>797</v>
      </c>
      <c r="D620" s="39" t="s">
        <v>1782</v>
      </c>
      <c r="E620" s="39" t="s">
        <v>2336</v>
      </c>
      <c r="F620" s="39" t="s">
        <v>1535</v>
      </c>
      <c r="G620" s="39" t="s">
        <v>2304</v>
      </c>
      <c r="H620" s="39" t="s">
        <v>1524</v>
      </c>
      <c r="I620" s="39" t="s">
        <v>1683</v>
      </c>
      <c r="J620" s="39" t="s">
        <v>1687</v>
      </c>
      <c r="K620" s="39" t="s">
        <v>1535</v>
      </c>
      <c r="L620" s="39" t="s">
        <v>1535</v>
      </c>
      <c r="M620" s="39" t="s">
        <v>1535</v>
      </c>
      <c r="N620" s="39" t="s">
        <v>2222</v>
      </c>
      <c r="O620" s="39" t="s">
        <v>2222</v>
      </c>
      <c r="P620" s="39" t="s">
        <v>1473</v>
      </c>
      <c r="T620" s="39" t="s">
        <v>1127</v>
      </c>
      <c r="U620" s="39" t="s">
        <v>1127</v>
      </c>
      <c r="V620" s="39" t="s">
        <v>1127</v>
      </c>
      <c r="W620" s="39" t="s">
        <v>1127</v>
      </c>
      <c r="X620" s="39" t="s">
        <v>1128</v>
      </c>
      <c r="AB620" s="39" t="s">
        <v>1454</v>
      </c>
    </row>
    <row r="621" spans="1:28" s="39" customFormat="1">
      <c r="A621" s="39" t="s">
        <v>2147</v>
      </c>
      <c r="B621" s="39" t="s">
        <v>797</v>
      </c>
      <c r="D621" s="39" t="s">
        <v>1810</v>
      </c>
      <c r="E621" s="39" t="s">
        <v>2337</v>
      </c>
      <c r="F621" s="39" t="s">
        <v>1535</v>
      </c>
      <c r="G621" s="39" t="s">
        <v>2304</v>
      </c>
      <c r="H621" s="39" t="s">
        <v>1524</v>
      </c>
      <c r="I621" s="39" t="s">
        <v>1683</v>
      </c>
      <c r="J621" s="39" t="s">
        <v>1687</v>
      </c>
      <c r="K621" s="39" t="s">
        <v>1535</v>
      </c>
      <c r="L621" s="39" t="s">
        <v>1535</v>
      </c>
      <c r="M621" s="39" t="s">
        <v>1535</v>
      </c>
      <c r="N621" s="39" t="s">
        <v>2226</v>
      </c>
      <c r="O621" s="39" t="s">
        <v>2226</v>
      </c>
      <c r="P621" s="39" t="s">
        <v>1473</v>
      </c>
      <c r="T621" s="39" t="s">
        <v>1127</v>
      </c>
      <c r="U621" s="39" t="s">
        <v>1127</v>
      </c>
      <c r="V621" s="39" t="s">
        <v>1127</v>
      </c>
      <c r="W621" s="39" t="s">
        <v>1127</v>
      </c>
      <c r="X621" s="39" t="s">
        <v>1128</v>
      </c>
      <c r="AB621" s="39" t="s">
        <v>1454</v>
      </c>
    </row>
    <row r="622" spans="1:28" s="39" customFormat="1">
      <c r="A622" s="39" t="s">
        <v>2147</v>
      </c>
      <c r="B622" s="39" t="s">
        <v>797</v>
      </c>
      <c r="D622" s="39" t="s">
        <v>1797</v>
      </c>
      <c r="E622" s="39" t="s">
        <v>2337</v>
      </c>
      <c r="F622" s="39" t="s">
        <v>1535</v>
      </c>
      <c r="G622" s="39" t="s">
        <v>2304</v>
      </c>
      <c r="H622" s="39" t="s">
        <v>1524</v>
      </c>
      <c r="I622" s="39" t="s">
        <v>1683</v>
      </c>
      <c r="J622" s="39" t="s">
        <v>1687</v>
      </c>
      <c r="K622" s="39" t="s">
        <v>1535</v>
      </c>
      <c r="L622" s="39" t="s">
        <v>1535</v>
      </c>
      <c r="M622" s="39" t="s">
        <v>1535</v>
      </c>
      <c r="N622" s="39" t="s">
        <v>2226</v>
      </c>
      <c r="O622" s="39" t="s">
        <v>2226</v>
      </c>
      <c r="P622" s="39" t="s">
        <v>1473</v>
      </c>
      <c r="T622" s="39" t="s">
        <v>1127</v>
      </c>
      <c r="U622" s="39" t="s">
        <v>1127</v>
      </c>
      <c r="V622" s="39" t="s">
        <v>1127</v>
      </c>
      <c r="W622" s="39" t="s">
        <v>1127</v>
      </c>
      <c r="X622" s="39" t="s">
        <v>1128</v>
      </c>
      <c r="AB622" s="39" t="s">
        <v>1454</v>
      </c>
    </row>
    <row r="623" spans="1:28" s="39" customFormat="1">
      <c r="A623" s="39" t="s">
        <v>2147</v>
      </c>
      <c r="B623" s="39" t="s">
        <v>797</v>
      </c>
      <c r="D623" s="39" t="s">
        <v>1784</v>
      </c>
      <c r="E623" s="39" t="s">
        <v>2338</v>
      </c>
      <c r="F623" s="39" t="s">
        <v>1535</v>
      </c>
      <c r="G623" s="39" t="s">
        <v>2304</v>
      </c>
      <c r="H623" s="39" t="s">
        <v>1524</v>
      </c>
      <c r="I623" s="39" t="s">
        <v>1683</v>
      </c>
      <c r="J623" s="39" t="s">
        <v>1687</v>
      </c>
      <c r="K623" s="39" t="s">
        <v>1535</v>
      </c>
      <c r="L623" s="39" t="s">
        <v>1535</v>
      </c>
      <c r="M623" s="39" t="s">
        <v>1535</v>
      </c>
      <c r="N623" s="39" t="s">
        <v>2219</v>
      </c>
      <c r="O623" s="39" t="s">
        <v>2219</v>
      </c>
      <c r="P623" s="39" t="s">
        <v>1473</v>
      </c>
      <c r="T623" s="39" t="s">
        <v>1127</v>
      </c>
      <c r="U623" s="39" t="s">
        <v>1127</v>
      </c>
      <c r="V623" s="39" t="s">
        <v>1127</v>
      </c>
      <c r="W623" s="39" t="s">
        <v>1127</v>
      </c>
      <c r="X623" s="39" t="s">
        <v>1128</v>
      </c>
      <c r="AB623" s="39" t="s">
        <v>1454</v>
      </c>
    </row>
    <row r="624" spans="1:28" s="39" customFormat="1">
      <c r="A624" s="39" t="s">
        <v>2147</v>
      </c>
      <c r="B624" s="39" t="s">
        <v>797</v>
      </c>
      <c r="D624" s="39" t="s">
        <v>1787</v>
      </c>
      <c r="E624" s="39" t="s">
        <v>2338</v>
      </c>
      <c r="F624" s="39" t="s">
        <v>1535</v>
      </c>
      <c r="G624" s="39" t="s">
        <v>2304</v>
      </c>
      <c r="H624" s="39" t="s">
        <v>1524</v>
      </c>
      <c r="I624" s="39" t="s">
        <v>1683</v>
      </c>
      <c r="J624" s="39" t="s">
        <v>1687</v>
      </c>
      <c r="K624" s="39" t="s">
        <v>1535</v>
      </c>
      <c r="L624" s="39" t="s">
        <v>1535</v>
      </c>
      <c r="M624" s="39" t="s">
        <v>1535</v>
      </c>
      <c r="N624" s="39" t="s">
        <v>2219</v>
      </c>
      <c r="O624" s="39" t="s">
        <v>2219</v>
      </c>
      <c r="P624" s="39" t="s">
        <v>1473</v>
      </c>
      <c r="T624" s="39" t="s">
        <v>1127</v>
      </c>
      <c r="U624" s="39" t="s">
        <v>1127</v>
      </c>
      <c r="V624" s="39" t="s">
        <v>1127</v>
      </c>
      <c r="W624" s="39" t="s">
        <v>1127</v>
      </c>
      <c r="X624" s="39" t="s">
        <v>1128</v>
      </c>
      <c r="AB624" s="39" t="s">
        <v>1454</v>
      </c>
    </row>
    <row r="625" spans="1:28" s="39" customFormat="1">
      <c r="A625" s="39" t="s">
        <v>2147</v>
      </c>
      <c r="B625" s="39" t="s">
        <v>797</v>
      </c>
      <c r="D625" s="39" t="s">
        <v>1801</v>
      </c>
      <c r="E625" s="39" t="s">
        <v>2338</v>
      </c>
      <c r="F625" s="39" t="s">
        <v>1535</v>
      </c>
      <c r="G625" s="39" t="s">
        <v>2304</v>
      </c>
      <c r="H625" s="39" t="s">
        <v>1524</v>
      </c>
      <c r="I625" s="39" t="s">
        <v>1683</v>
      </c>
      <c r="J625" s="39" t="s">
        <v>1687</v>
      </c>
      <c r="K625" s="39" t="s">
        <v>1535</v>
      </c>
      <c r="L625" s="39" t="s">
        <v>1535</v>
      </c>
      <c r="M625" s="39" t="s">
        <v>1535</v>
      </c>
      <c r="N625" s="39" t="s">
        <v>2234</v>
      </c>
      <c r="O625" s="39" t="s">
        <v>2234</v>
      </c>
      <c r="P625" s="39" t="s">
        <v>1473</v>
      </c>
      <c r="T625" s="39" t="s">
        <v>1127</v>
      </c>
      <c r="U625" s="39" t="s">
        <v>1127</v>
      </c>
      <c r="V625" s="39" t="s">
        <v>1127</v>
      </c>
      <c r="W625" s="39" t="s">
        <v>1127</v>
      </c>
      <c r="X625" s="39" t="s">
        <v>1128</v>
      </c>
      <c r="AB625" s="39" t="s">
        <v>1454</v>
      </c>
    </row>
    <row r="626" spans="1:28" s="39" customFormat="1">
      <c r="A626" s="39" t="s">
        <v>2147</v>
      </c>
      <c r="B626" s="39" t="s">
        <v>797</v>
      </c>
      <c r="D626" s="39" t="s">
        <v>1779</v>
      </c>
      <c r="E626" s="39" t="s">
        <v>2338</v>
      </c>
      <c r="F626" s="39" t="s">
        <v>1535</v>
      </c>
      <c r="G626" s="39" t="s">
        <v>2304</v>
      </c>
      <c r="H626" s="39" t="s">
        <v>1524</v>
      </c>
      <c r="I626" s="39" t="s">
        <v>1683</v>
      </c>
      <c r="J626" s="39" t="s">
        <v>1687</v>
      </c>
      <c r="K626" s="39" t="s">
        <v>1535</v>
      </c>
      <c r="L626" s="39" t="s">
        <v>1535</v>
      </c>
      <c r="M626" s="39" t="s">
        <v>1535</v>
      </c>
      <c r="N626" s="39" t="s">
        <v>2234</v>
      </c>
      <c r="O626" s="39" t="s">
        <v>2234</v>
      </c>
      <c r="P626" s="39" t="s">
        <v>1473</v>
      </c>
      <c r="T626" s="39" t="s">
        <v>1127</v>
      </c>
      <c r="U626" s="39" t="s">
        <v>1127</v>
      </c>
      <c r="V626" s="39" t="s">
        <v>1127</v>
      </c>
      <c r="W626" s="39" t="s">
        <v>1127</v>
      </c>
      <c r="X626" s="39" t="s">
        <v>1128</v>
      </c>
      <c r="AB626" s="39" t="s">
        <v>1454</v>
      </c>
    </row>
    <row r="627" spans="1:28" s="39" customFormat="1">
      <c r="A627" s="39" t="s">
        <v>2147</v>
      </c>
      <c r="B627" s="39" t="s">
        <v>767</v>
      </c>
      <c r="D627" s="39" t="s">
        <v>1775</v>
      </c>
      <c r="E627" s="39" t="s">
        <v>2315</v>
      </c>
      <c r="F627" s="39" t="s">
        <v>1535</v>
      </c>
      <c r="G627" s="39" t="s">
        <v>2303</v>
      </c>
      <c r="H627" s="39" t="s">
        <v>1524</v>
      </c>
      <c r="I627" s="39" t="s">
        <v>1683</v>
      </c>
      <c r="J627" s="39" t="s">
        <v>1687</v>
      </c>
      <c r="K627" s="39" t="s">
        <v>1535</v>
      </c>
      <c r="L627" s="39" t="s">
        <v>1535</v>
      </c>
      <c r="M627" s="39" t="s">
        <v>1535</v>
      </c>
      <c r="N627" s="39" t="s">
        <v>2221</v>
      </c>
      <c r="O627" s="39" t="s">
        <v>2221</v>
      </c>
      <c r="P627" s="39" t="s">
        <v>1473</v>
      </c>
      <c r="T627" s="39" t="s">
        <v>1127</v>
      </c>
      <c r="U627" s="39" t="s">
        <v>1127</v>
      </c>
      <c r="V627" s="39" t="s">
        <v>1127</v>
      </c>
      <c r="W627" s="39" t="s">
        <v>1127</v>
      </c>
      <c r="X627" s="39" t="s">
        <v>1128</v>
      </c>
      <c r="AB627" s="39" t="s">
        <v>1454</v>
      </c>
    </row>
    <row r="628" spans="1:28" s="39" customFormat="1">
      <c r="A628" s="39" t="s">
        <v>2147</v>
      </c>
      <c r="B628" s="39" t="s">
        <v>767</v>
      </c>
      <c r="D628" s="39" t="s">
        <v>1782</v>
      </c>
      <c r="E628" s="39" t="s">
        <v>2316</v>
      </c>
      <c r="F628" s="39" t="s">
        <v>1535</v>
      </c>
      <c r="G628" s="39" t="s">
        <v>2304</v>
      </c>
      <c r="H628" s="39" t="s">
        <v>1524</v>
      </c>
      <c r="I628" s="39" t="s">
        <v>1683</v>
      </c>
      <c r="J628" s="39" t="s">
        <v>1687</v>
      </c>
      <c r="K628" s="39" t="s">
        <v>1535</v>
      </c>
      <c r="L628" s="39" t="s">
        <v>1535</v>
      </c>
      <c r="M628" s="39" t="s">
        <v>1535</v>
      </c>
      <c r="N628" s="39" t="s">
        <v>2222</v>
      </c>
      <c r="O628" s="39" t="s">
        <v>2222</v>
      </c>
      <c r="P628" s="39" t="s">
        <v>1473</v>
      </c>
      <c r="T628" s="39" t="s">
        <v>1127</v>
      </c>
      <c r="U628" s="39" t="s">
        <v>1127</v>
      </c>
      <c r="V628" s="39" t="s">
        <v>1127</v>
      </c>
      <c r="W628" s="39" t="s">
        <v>1127</v>
      </c>
      <c r="X628" s="39" t="s">
        <v>1128</v>
      </c>
      <c r="AB628" s="39" t="s">
        <v>1454</v>
      </c>
    </row>
    <row r="629" spans="1:28" s="39" customFormat="1">
      <c r="A629" s="39" t="s">
        <v>2147</v>
      </c>
      <c r="B629" s="39" t="s">
        <v>767</v>
      </c>
      <c r="D629" s="39" t="s">
        <v>1810</v>
      </c>
      <c r="E629" s="39" t="s">
        <v>2317</v>
      </c>
      <c r="F629" s="39" t="s">
        <v>1535</v>
      </c>
      <c r="G629" s="39" t="s">
        <v>2304</v>
      </c>
      <c r="H629" s="39" t="s">
        <v>1524</v>
      </c>
      <c r="I629" s="39" t="s">
        <v>1683</v>
      </c>
      <c r="J629" s="39" t="s">
        <v>1687</v>
      </c>
      <c r="K629" s="39" t="s">
        <v>1535</v>
      </c>
      <c r="L629" s="39" t="s">
        <v>1535</v>
      </c>
      <c r="M629" s="39" t="s">
        <v>1535</v>
      </c>
      <c r="N629" s="39" t="s">
        <v>2226</v>
      </c>
      <c r="O629" s="39" t="s">
        <v>2226</v>
      </c>
      <c r="P629" s="39" t="s">
        <v>1473</v>
      </c>
      <c r="T629" s="39" t="s">
        <v>1127</v>
      </c>
      <c r="U629" s="39" t="s">
        <v>1127</v>
      </c>
      <c r="V629" s="39" t="s">
        <v>1127</v>
      </c>
      <c r="W629" s="39" t="s">
        <v>1127</v>
      </c>
      <c r="X629" s="39" t="s">
        <v>1128</v>
      </c>
      <c r="AB629" s="39" t="s">
        <v>1454</v>
      </c>
    </row>
    <row r="630" spans="1:28" s="39" customFormat="1">
      <c r="A630" s="39" t="s">
        <v>2147</v>
      </c>
      <c r="B630" s="39" t="s">
        <v>767</v>
      </c>
      <c r="D630" s="39" t="s">
        <v>1797</v>
      </c>
      <c r="E630" s="39" t="s">
        <v>2317</v>
      </c>
      <c r="F630" s="39" t="s">
        <v>1535</v>
      </c>
      <c r="G630" s="39" t="s">
        <v>2304</v>
      </c>
      <c r="H630" s="39" t="s">
        <v>1524</v>
      </c>
      <c r="I630" s="39" t="s">
        <v>1683</v>
      </c>
      <c r="J630" s="39" t="s">
        <v>1687</v>
      </c>
      <c r="K630" s="39" t="s">
        <v>1535</v>
      </c>
      <c r="L630" s="39" t="s">
        <v>1535</v>
      </c>
      <c r="M630" s="39" t="s">
        <v>1535</v>
      </c>
      <c r="N630" s="39" t="s">
        <v>2226</v>
      </c>
      <c r="O630" s="39" t="s">
        <v>2226</v>
      </c>
      <c r="P630" s="39" t="s">
        <v>1473</v>
      </c>
      <c r="T630" s="39" t="s">
        <v>1127</v>
      </c>
      <c r="U630" s="39" t="s">
        <v>1127</v>
      </c>
      <c r="V630" s="39" t="s">
        <v>1127</v>
      </c>
      <c r="W630" s="39" t="s">
        <v>1127</v>
      </c>
      <c r="X630" s="39" t="s">
        <v>1128</v>
      </c>
      <c r="AB630" s="39" t="s">
        <v>1454</v>
      </c>
    </row>
    <row r="631" spans="1:28" s="39" customFormat="1">
      <c r="A631" s="39" t="s">
        <v>2147</v>
      </c>
      <c r="B631" s="39" t="s">
        <v>767</v>
      </c>
      <c r="D631" s="39" t="s">
        <v>1784</v>
      </c>
      <c r="E631" s="39" t="s">
        <v>2318</v>
      </c>
      <c r="F631" s="39" t="s">
        <v>1535</v>
      </c>
      <c r="G631" s="39" t="s">
        <v>2304</v>
      </c>
      <c r="H631" s="39" t="s">
        <v>1524</v>
      </c>
      <c r="I631" s="39" t="s">
        <v>1683</v>
      </c>
      <c r="J631" s="39" t="s">
        <v>1687</v>
      </c>
      <c r="K631" s="39" t="s">
        <v>1535</v>
      </c>
      <c r="L631" s="39" t="s">
        <v>1535</v>
      </c>
      <c r="M631" s="39" t="s">
        <v>1535</v>
      </c>
      <c r="N631" s="39" t="s">
        <v>2219</v>
      </c>
      <c r="O631" s="39" t="s">
        <v>2219</v>
      </c>
      <c r="P631" s="39" t="s">
        <v>1473</v>
      </c>
      <c r="T631" s="39" t="s">
        <v>1127</v>
      </c>
      <c r="U631" s="39" t="s">
        <v>1127</v>
      </c>
      <c r="V631" s="39" t="s">
        <v>1127</v>
      </c>
      <c r="W631" s="39" t="s">
        <v>1127</v>
      </c>
      <c r="X631" s="39" t="s">
        <v>1128</v>
      </c>
      <c r="AB631" s="39" t="s">
        <v>1454</v>
      </c>
    </row>
    <row r="632" spans="1:28" s="39" customFormat="1">
      <c r="A632" s="39" t="s">
        <v>2147</v>
      </c>
      <c r="B632" s="39" t="s">
        <v>767</v>
      </c>
      <c r="D632" s="39" t="s">
        <v>1785</v>
      </c>
      <c r="E632" s="39" t="s">
        <v>2197</v>
      </c>
      <c r="F632" s="39" t="s">
        <v>1535</v>
      </c>
      <c r="G632" s="39" t="s">
        <v>2304</v>
      </c>
      <c r="H632" s="39" t="s">
        <v>1524</v>
      </c>
      <c r="I632" s="39" t="s">
        <v>1683</v>
      </c>
      <c r="J632" s="39" t="s">
        <v>1687</v>
      </c>
      <c r="K632" s="39" t="s">
        <v>1535</v>
      </c>
      <c r="L632" s="39" t="s">
        <v>1535</v>
      </c>
      <c r="M632" s="39" t="s">
        <v>1535</v>
      </c>
      <c r="N632" s="39" t="s">
        <v>2219</v>
      </c>
      <c r="O632" s="39" t="s">
        <v>2219</v>
      </c>
      <c r="P632" s="39" t="s">
        <v>1473</v>
      </c>
      <c r="T632" s="39" t="s">
        <v>1127</v>
      </c>
      <c r="U632" s="39" t="s">
        <v>1127</v>
      </c>
      <c r="V632" s="39" t="s">
        <v>1127</v>
      </c>
      <c r="W632" s="39" t="s">
        <v>1127</v>
      </c>
      <c r="X632" s="39" t="s">
        <v>1128</v>
      </c>
      <c r="AB632" s="39" t="s">
        <v>1454</v>
      </c>
    </row>
    <row r="633" spans="1:28" s="39" customFormat="1">
      <c r="A633" s="39" t="s">
        <v>2147</v>
      </c>
      <c r="B633" s="39" t="s">
        <v>767</v>
      </c>
      <c r="D633" s="39" t="s">
        <v>1777</v>
      </c>
      <c r="E633" s="39" t="s">
        <v>2198</v>
      </c>
      <c r="F633" s="39" t="s">
        <v>1535</v>
      </c>
      <c r="G633" s="39" t="s">
        <v>2304</v>
      </c>
      <c r="H633" s="39" t="s">
        <v>1524</v>
      </c>
      <c r="I633" s="39" t="s">
        <v>1683</v>
      </c>
      <c r="J633" s="39" t="s">
        <v>1687</v>
      </c>
      <c r="K633" s="39" t="s">
        <v>1535</v>
      </c>
      <c r="L633" s="39" t="s">
        <v>1535</v>
      </c>
      <c r="M633" s="39" t="s">
        <v>1535</v>
      </c>
      <c r="N633" s="39" t="s">
        <v>2219</v>
      </c>
      <c r="O633" s="39" t="s">
        <v>2219</v>
      </c>
      <c r="P633" s="39" t="s">
        <v>1473</v>
      </c>
      <c r="T633" s="39" t="s">
        <v>1127</v>
      </c>
      <c r="U633" s="39" t="s">
        <v>1127</v>
      </c>
      <c r="V633" s="39" t="s">
        <v>1127</v>
      </c>
      <c r="W633" s="39" t="s">
        <v>1127</v>
      </c>
      <c r="X633" s="39" t="s">
        <v>1128</v>
      </c>
      <c r="AB633" s="39" t="s">
        <v>1454</v>
      </c>
    </row>
    <row r="634" spans="1:28" s="39" customFormat="1">
      <c r="A634" s="39" t="s">
        <v>2147</v>
      </c>
      <c r="B634" s="39" t="s">
        <v>767</v>
      </c>
      <c r="D634" s="39" t="s">
        <v>1801</v>
      </c>
      <c r="E634" s="39" t="s">
        <v>2319</v>
      </c>
      <c r="F634" s="39" t="s">
        <v>1535</v>
      </c>
      <c r="G634" s="39" t="s">
        <v>2304</v>
      </c>
      <c r="H634" s="39" t="s">
        <v>1524</v>
      </c>
      <c r="I634" s="39" t="s">
        <v>1683</v>
      </c>
      <c r="J634" s="39" t="s">
        <v>1687</v>
      </c>
      <c r="K634" s="39" t="s">
        <v>1535</v>
      </c>
      <c r="L634" s="39" t="s">
        <v>1535</v>
      </c>
      <c r="M634" s="39" t="s">
        <v>1535</v>
      </c>
      <c r="N634" s="39" t="s">
        <v>2234</v>
      </c>
      <c r="O634" s="39" t="s">
        <v>2234</v>
      </c>
      <c r="P634" s="39" t="s">
        <v>1473</v>
      </c>
      <c r="T634" s="39" t="s">
        <v>1127</v>
      </c>
      <c r="U634" s="39" t="s">
        <v>1127</v>
      </c>
      <c r="V634" s="39" t="s">
        <v>1127</v>
      </c>
      <c r="W634" s="39" t="s">
        <v>1127</v>
      </c>
      <c r="X634" s="39" t="s">
        <v>1128</v>
      </c>
      <c r="AB634" s="39" t="s">
        <v>1454</v>
      </c>
    </row>
    <row r="635" spans="1:28" s="39" customFormat="1">
      <c r="A635" s="39" t="s">
        <v>2147</v>
      </c>
      <c r="B635" s="39" t="s">
        <v>767</v>
      </c>
      <c r="D635" s="39" t="s">
        <v>1779</v>
      </c>
      <c r="E635" s="39" t="s">
        <v>2319</v>
      </c>
      <c r="F635" s="39" t="s">
        <v>1535</v>
      </c>
      <c r="G635" s="39" t="s">
        <v>2304</v>
      </c>
      <c r="H635" s="39" t="s">
        <v>1524</v>
      </c>
      <c r="I635" s="39" t="s">
        <v>1683</v>
      </c>
      <c r="J635" s="39" t="s">
        <v>1687</v>
      </c>
      <c r="K635" s="39" t="s">
        <v>1535</v>
      </c>
      <c r="L635" s="39" t="s">
        <v>1535</v>
      </c>
      <c r="M635" s="39" t="s">
        <v>1535</v>
      </c>
      <c r="N635" s="39" t="s">
        <v>2234</v>
      </c>
      <c r="O635" s="39" t="s">
        <v>2234</v>
      </c>
      <c r="P635" s="39" t="s">
        <v>1473</v>
      </c>
      <c r="T635" s="39" t="s">
        <v>1127</v>
      </c>
      <c r="U635" s="39" t="s">
        <v>1127</v>
      </c>
      <c r="V635" s="39" t="s">
        <v>1127</v>
      </c>
      <c r="W635" s="39" t="s">
        <v>1127</v>
      </c>
      <c r="X635" s="39" t="s">
        <v>1128</v>
      </c>
      <c r="AB635" s="39" t="s">
        <v>1454</v>
      </c>
    </row>
    <row r="636" spans="1:28" s="39" customFormat="1">
      <c r="A636" s="39" t="s">
        <v>2147</v>
      </c>
      <c r="B636" s="39" t="s">
        <v>798</v>
      </c>
      <c r="D636" s="39" t="s">
        <v>1775</v>
      </c>
      <c r="E636" s="39" t="s">
        <v>2320</v>
      </c>
      <c r="F636" s="39" t="s">
        <v>1604</v>
      </c>
      <c r="G636" s="39" t="s">
        <v>2303</v>
      </c>
      <c r="H636" s="39" t="s">
        <v>1524</v>
      </c>
      <c r="I636" s="39" t="s">
        <v>1683</v>
      </c>
      <c r="J636" s="39" t="s">
        <v>1687</v>
      </c>
      <c r="K636" s="39" t="s">
        <v>1604</v>
      </c>
      <c r="L636" s="39" t="s">
        <v>1604</v>
      </c>
      <c r="M636" s="39" t="s">
        <v>1604</v>
      </c>
      <c r="N636" s="39" t="s">
        <v>2221</v>
      </c>
      <c r="O636" s="39" t="s">
        <v>2221</v>
      </c>
      <c r="P636" s="39" t="s">
        <v>1473</v>
      </c>
      <c r="T636" s="39" t="s">
        <v>1127</v>
      </c>
      <c r="U636" s="39" t="s">
        <v>1127</v>
      </c>
      <c r="V636" s="39" t="s">
        <v>1127</v>
      </c>
      <c r="W636" s="39" t="s">
        <v>1127</v>
      </c>
      <c r="X636" s="39" t="s">
        <v>1128</v>
      </c>
      <c r="AB636" s="39" t="s">
        <v>1454</v>
      </c>
    </row>
    <row r="637" spans="1:28" s="39" customFormat="1">
      <c r="A637" s="39" t="s">
        <v>2147</v>
      </c>
      <c r="B637" s="39" t="s">
        <v>798</v>
      </c>
      <c r="D637" s="39" t="s">
        <v>1782</v>
      </c>
      <c r="E637" s="39" t="s">
        <v>2321</v>
      </c>
      <c r="F637" s="39" t="s">
        <v>1604</v>
      </c>
      <c r="G637" s="39" t="s">
        <v>2304</v>
      </c>
      <c r="H637" s="39" t="s">
        <v>1524</v>
      </c>
      <c r="I637" s="39" t="s">
        <v>1683</v>
      </c>
      <c r="J637" s="39" t="s">
        <v>1687</v>
      </c>
      <c r="K637" s="39" t="s">
        <v>1604</v>
      </c>
      <c r="L637" s="39" t="s">
        <v>1604</v>
      </c>
      <c r="M637" s="39" t="s">
        <v>1604</v>
      </c>
      <c r="N637" s="39" t="s">
        <v>2222</v>
      </c>
      <c r="O637" s="39" t="s">
        <v>2222</v>
      </c>
      <c r="P637" s="39" t="s">
        <v>1473</v>
      </c>
      <c r="T637" s="39" t="s">
        <v>1127</v>
      </c>
      <c r="U637" s="39" t="s">
        <v>1127</v>
      </c>
      <c r="V637" s="39" t="s">
        <v>1127</v>
      </c>
      <c r="W637" s="39" t="s">
        <v>1127</v>
      </c>
      <c r="X637" s="39" t="s">
        <v>1128</v>
      </c>
      <c r="AB637" s="39" t="s">
        <v>1454</v>
      </c>
    </row>
    <row r="638" spans="1:28" s="39" customFormat="1">
      <c r="A638" s="39" t="s">
        <v>2147</v>
      </c>
      <c r="B638" s="39" t="s">
        <v>798</v>
      </c>
      <c r="D638" s="39" t="s">
        <v>1775</v>
      </c>
      <c r="E638" s="39" t="s">
        <v>2315</v>
      </c>
      <c r="F638" s="39" t="s">
        <v>1604</v>
      </c>
      <c r="G638" s="39" t="s">
        <v>2303</v>
      </c>
      <c r="H638" s="39" t="s">
        <v>1524</v>
      </c>
      <c r="I638" s="39" t="s">
        <v>1683</v>
      </c>
      <c r="J638" s="39" t="s">
        <v>1687</v>
      </c>
      <c r="K638" s="39" t="s">
        <v>1604</v>
      </c>
      <c r="L638" s="39" t="s">
        <v>1604</v>
      </c>
      <c r="M638" s="39" t="s">
        <v>1604</v>
      </c>
      <c r="N638" s="39" t="s">
        <v>2221</v>
      </c>
      <c r="O638" s="39" t="s">
        <v>2221</v>
      </c>
      <c r="P638" s="39" t="s">
        <v>1473</v>
      </c>
      <c r="T638" s="39" t="s">
        <v>1127</v>
      </c>
      <c r="U638" s="39" t="s">
        <v>1127</v>
      </c>
      <c r="V638" s="39" t="s">
        <v>1127</v>
      </c>
      <c r="W638" s="39" t="s">
        <v>1127</v>
      </c>
      <c r="X638" s="39" t="s">
        <v>1128</v>
      </c>
      <c r="AB638" s="39" t="s">
        <v>1454</v>
      </c>
    </row>
    <row r="639" spans="1:28" s="39" customFormat="1">
      <c r="A639" s="39" t="s">
        <v>2147</v>
      </c>
      <c r="B639" s="39" t="s">
        <v>798</v>
      </c>
      <c r="D639" s="39" t="s">
        <v>1782</v>
      </c>
      <c r="E639" s="39" t="s">
        <v>2316</v>
      </c>
      <c r="F639" s="39" t="s">
        <v>1604</v>
      </c>
      <c r="G639" s="39" t="s">
        <v>2304</v>
      </c>
      <c r="H639" s="39" t="s">
        <v>1524</v>
      </c>
      <c r="I639" s="39" t="s">
        <v>1683</v>
      </c>
      <c r="J639" s="39" t="s">
        <v>1687</v>
      </c>
      <c r="K639" s="39" t="s">
        <v>1604</v>
      </c>
      <c r="L639" s="39" t="s">
        <v>1604</v>
      </c>
      <c r="M639" s="39" t="s">
        <v>1604</v>
      </c>
      <c r="N639" s="39" t="s">
        <v>2222</v>
      </c>
      <c r="O639" s="39" t="s">
        <v>2222</v>
      </c>
      <c r="P639" s="39" t="s">
        <v>1473</v>
      </c>
      <c r="T639" s="39" t="s">
        <v>1127</v>
      </c>
      <c r="U639" s="39" t="s">
        <v>1127</v>
      </c>
      <c r="V639" s="39" t="s">
        <v>1127</v>
      </c>
      <c r="W639" s="39" t="s">
        <v>1127</v>
      </c>
      <c r="X639" s="39" t="s">
        <v>1128</v>
      </c>
      <c r="AB639" s="39" t="s">
        <v>1454</v>
      </c>
    </row>
    <row r="640" spans="1:28" s="39" customFormat="1">
      <c r="A640" s="39" t="s">
        <v>2147</v>
      </c>
      <c r="B640" s="39" t="s">
        <v>798</v>
      </c>
      <c r="D640" s="39" t="s">
        <v>1810</v>
      </c>
      <c r="E640" s="39" t="s">
        <v>2317</v>
      </c>
      <c r="F640" s="39" t="s">
        <v>1604</v>
      </c>
      <c r="G640" s="39" t="s">
        <v>2304</v>
      </c>
      <c r="H640" s="39" t="s">
        <v>1524</v>
      </c>
      <c r="I640" s="39" t="s">
        <v>1683</v>
      </c>
      <c r="J640" s="39" t="s">
        <v>1687</v>
      </c>
      <c r="K640" s="39" t="s">
        <v>1604</v>
      </c>
      <c r="L640" s="39" t="s">
        <v>1604</v>
      </c>
      <c r="M640" s="39" t="s">
        <v>1604</v>
      </c>
      <c r="N640" s="39" t="s">
        <v>2226</v>
      </c>
      <c r="O640" s="39" t="s">
        <v>2226</v>
      </c>
      <c r="P640" s="39" t="s">
        <v>1473</v>
      </c>
      <c r="T640" s="39" t="s">
        <v>1127</v>
      </c>
      <c r="U640" s="39" t="s">
        <v>1127</v>
      </c>
      <c r="V640" s="39" t="s">
        <v>1127</v>
      </c>
      <c r="W640" s="39" t="s">
        <v>1127</v>
      </c>
      <c r="X640" s="39" t="s">
        <v>1128</v>
      </c>
      <c r="AB640" s="39" t="s">
        <v>1454</v>
      </c>
    </row>
    <row r="641" spans="1:28" s="39" customFormat="1">
      <c r="A641" s="39" t="s">
        <v>2147</v>
      </c>
      <c r="B641" s="39" t="s">
        <v>798</v>
      </c>
      <c r="D641" s="39" t="s">
        <v>1810</v>
      </c>
      <c r="E641" s="39" t="s">
        <v>2199</v>
      </c>
      <c r="F641" s="39" t="s">
        <v>1604</v>
      </c>
      <c r="G641" s="39" t="s">
        <v>2304</v>
      </c>
      <c r="H641" s="39" t="s">
        <v>1524</v>
      </c>
      <c r="I641" s="39" t="s">
        <v>1683</v>
      </c>
      <c r="J641" s="39" t="s">
        <v>1687</v>
      </c>
      <c r="K641" s="39" t="s">
        <v>1604</v>
      </c>
      <c r="L641" s="39" t="s">
        <v>1604</v>
      </c>
      <c r="M641" s="39" t="s">
        <v>1604</v>
      </c>
      <c r="N641" s="39" t="s">
        <v>2226</v>
      </c>
      <c r="O641" s="39" t="s">
        <v>2226</v>
      </c>
      <c r="P641" s="39" t="s">
        <v>1473</v>
      </c>
      <c r="T641" s="39" t="s">
        <v>1127</v>
      </c>
      <c r="U641" s="39" t="s">
        <v>1127</v>
      </c>
      <c r="V641" s="39" t="s">
        <v>1127</v>
      </c>
      <c r="W641" s="39" t="s">
        <v>1127</v>
      </c>
      <c r="X641" s="39" t="s">
        <v>1128</v>
      </c>
      <c r="AB641" s="39" t="s">
        <v>1454</v>
      </c>
    </row>
    <row r="642" spans="1:28" s="39" customFormat="1">
      <c r="A642" s="39" t="s">
        <v>2147</v>
      </c>
      <c r="B642" s="39" t="s">
        <v>798</v>
      </c>
      <c r="D642" s="39" t="s">
        <v>1797</v>
      </c>
      <c r="E642" s="39" t="s">
        <v>2317</v>
      </c>
      <c r="F642" s="39" t="s">
        <v>1604</v>
      </c>
      <c r="G642" s="39" t="s">
        <v>2304</v>
      </c>
      <c r="H642" s="39" t="s">
        <v>1524</v>
      </c>
      <c r="I642" s="39" t="s">
        <v>1683</v>
      </c>
      <c r="J642" s="39" t="s">
        <v>1687</v>
      </c>
      <c r="K642" s="39" t="s">
        <v>1604</v>
      </c>
      <c r="L642" s="39" t="s">
        <v>1604</v>
      </c>
      <c r="M642" s="39" t="s">
        <v>1604</v>
      </c>
      <c r="N642" s="39" t="s">
        <v>2226</v>
      </c>
      <c r="O642" s="39" t="s">
        <v>2226</v>
      </c>
      <c r="P642" s="39" t="s">
        <v>1473</v>
      </c>
      <c r="T642" s="39" t="s">
        <v>1127</v>
      </c>
      <c r="U642" s="39" t="s">
        <v>1127</v>
      </c>
      <c r="V642" s="39" t="s">
        <v>1127</v>
      </c>
      <c r="W642" s="39" t="s">
        <v>1127</v>
      </c>
      <c r="X642" s="39" t="s">
        <v>1128</v>
      </c>
      <c r="AB642" s="39" t="s">
        <v>1454</v>
      </c>
    </row>
    <row r="643" spans="1:28" s="39" customFormat="1">
      <c r="A643" s="39" t="s">
        <v>2147</v>
      </c>
      <c r="B643" s="39" t="s">
        <v>798</v>
      </c>
      <c r="D643" s="39" t="s">
        <v>1797</v>
      </c>
      <c r="E643" s="39" t="s">
        <v>2199</v>
      </c>
      <c r="F643" s="39" t="s">
        <v>1604</v>
      </c>
      <c r="G643" s="39" t="s">
        <v>2304</v>
      </c>
      <c r="H643" s="39" t="s">
        <v>1524</v>
      </c>
      <c r="I643" s="39" t="s">
        <v>1683</v>
      </c>
      <c r="J643" s="39" t="s">
        <v>1687</v>
      </c>
      <c r="K643" s="39" t="s">
        <v>1604</v>
      </c>
      <c r="L643" s="39" t="s">
        <v>1604</v>
      </c>
      <c r="M643" s="39" t="s">
        <v>1604</v>
      </c>
      <c r="N643" s="39" t="s">
        <v>2226</v>
      </c>
      <c r="O643" s="39" t="s">
        <v>2226</v>
      </c>
      <c r="P643" s="39" t="s">
        <v>1473</v>
      </c>
      <c r="T643" s="39" t="s">
        <v>1127</v>
      </c>
      <c r="U643" s="39" t="s">
        <v>1127</v>
      </c>
      <c r="V643" s="39" t="s">
        <v>1127</v>
      </c>
      <c r="W643" s="39" t="s">
        <v>1127</v>
      </c>
      <c r="X643" s="39" t="s">
        <v>1128</v>
      </c>
      <c r="AB643" s="39" t="s">
        <v>1454</v>
      </c>
    </row>
    <row r="644" spans="1:28" s="39" customFormat="1">
      <c r="A644" s="39" t="s">
        <v>2147</v>
      </c>
      <c r="B644" s="39" t="s">
        <v>798</v>
      </c>
      <c r="D644" s="39" t="s">
        <v>1784</v>
      </c>
      <c r="E644" s="39" t="s">
        <v>2318</v>
      </c>
      <c r="F644" s="39" t="s">
        <v>1604</v>
      </c>
      <c r="G644" s="39" t="s">
        <v>2304</v>
      </c>
      <c r="H644" s="39" t="s">
        <v>1524</v>
      </c>
      <c r="I644" s="39" t="s">
        <v>1683</v>
      </c>
      <c r="J644" s="39" t="s">
        <v>1687</v>
      </c>
      <c r="K644" s="39" t="s">
        <v>1604</v>
      </c>
      <c r="L644" s="39" t="s">
        <v>1604</v>
      </c>
      <c r="M644" s="39" t="s">
        <v>1604</v>
      </c>
      <c r="N644" s="39" t="s">
        <v>2219</v>
      </c>
      <c r="O644" s="39" t="s">
        <v>2219</v>
      </c>
      <c r="P644" s="39" t="s">
        <v>1473</v>
      </c>
      <c r="T644" s="39" t="s">
        <v>1127</v>
      </c>
      <c r="U644" s="39" t="s">
        <v>1127</v>
      </c>
      <c r="V644" s="39" t="s">
        <v>1127</v>
      </c>
      <c r="W644" s="39" t="s">
        <v>1127</v>
      </c>
      <c r="X644" s="39" t="s">
        <v>1128</v>
      </c>
      <c r="AB644" s="39" t="s">
        <v>1454</v>
      </c>
    </row>
    <row r="645" spans="1:28" s="39" customFormat="1">
      <c r="A645" s="39" t="s">
        <v>2147</v>
      </c>
      <c r="B645" s="39" t="s">
        <v>798</v>
      </c>
      <c r="D645" s="39" t="s">
        <v>1784</v>
      </c>
      <c r="E645" s="39" t="s">
        <v>2200</v>
      </c>
      <c r="F645" s="39" t="s">
        <v>1604</v>
      </c>
      <c r="G645" s="39" t="s">
        <v>2304</v>
      </c>
      <c r="H645" s="39" t="s">
        <v>1524</v>
      </c>
      <c r="I645" s="39" t="s">
        <v>1683</v>
      </c>
      <c r="J645" s="39" t="s">
        <v>1687</v>
      </c>
      <c r="K645" s="39" t="s">
        <v>1604</v>
      </c>
      <c r="L645" s="39" t="s">
        <v>1604</v>
      </c>
      <c r="M645" s="39" t="s">
        <v>1604</v>
      </c>
      <c r="N645" s="39" t="s">
        <v>2219</v>
      </c>
      <c r="O645" s="39" t="s">
        <v>2219</v>
      </c>
      <c r="P645" s="39" t="s">
        <v>1473</v>
      </c>
      <c r="T645" s="39" t="s">
        <v>1127</v>
      </c>
      <c r="U645" s="39" t="s">
        <v>1127</v>
      </c>
      <c r="V645" s="39" t="s">
        <v>1127</v>
      </c>
      <c r="W645" s="39" t="s">
        <v>1127</v>
      </c>
      <c r="X645" s="39" t="s">
        <v>1128</v>
      </c>
      <c r="AB645" s="39" t="s">
        <v>1454</v>
      </c>
    </row>
    <row r="646" spans="1:28" s="39" customFormat="1">
      <c r="A646" s="39" t="s">
        <v>2147</v>
      </c>
      <c r="B646" s="39" t="s">
        <v>798</v>
      </c>
      <c r="D646" s="39" t="s">
        <v>1785</v>
      </c>
      <c r="E646" s="39" t="s">
        <v>2197</v>
      </c>
      <c r="F646" s="39" t="s">
        <v>1604</v>
      </c>
      <c r="G646" s="39" t="s">
        <v>2304</v>
      </c>
      <c r="H646" s="39" t="s">
        <v>1524</v>
      </c>
      <c r="I646" s="39" t="s">
        <v>1683</v>
      </c>
      <c r="J646" s="39" t="s">
        <v>1687</v>
      </c>
      <c r="K646" s="39" t="s">
        <v>1604</v>
      </c>
      <c r="L646" s="39" t="s">
        <v>1604</v>
      </c>
      <c r="M646" s="39" t="s">
        <v>1604</v>
      </c>
      <c r="N646" s="39" t="s">
        <v>2219</v>
      </c>
      <c r="O646" s="39" t="s">
        <v>2219</v>
      </c>
      <c r="P646" s="39" t="s">
        <v>1473</v>
      </c>
      <c r="T646" s="39" t="s">
        <v>1127</v>
      </c>
      <c r="U646" s="39" t="s">
        <v>1127</v>
      </c>
      <c r="V646" s="39" t="s">
        <v>1127</v>
      </c>
      <c r="W646" s="39" t="s">
        <v>1127</v>
      </c>
      <c r="X646" s="39" t="s">
        <v>1128</v>
      </c>
      <c r="AB646" s="39" t="s">
        <v>1454</v>
      </c>
    </row>
    <row r="647" spans="1:28" s="39" customFormat="1">
      <c r="A647" s="39" t="s">
        <v>2147</v>
      </c>
      <c r="B647" s="39" t="s">
        <v>798</v>
      </c>
      <c r="D647" s="39" t="s">
        <v>1785</v>
      </c>
      <c r="E647" s="39" t="s">
        <v>2322</v>
      </c>
      <c r="F647" s="39" t="s">
        <v>1604</v>
      </c>
      <c r="G647" s="39" t="s">
        <v>2304</v>
      </c>
      <c r="H647" s="39" t="s">
        <v>1524</v>
      </c>
      <c r="I647" s="39" t="s">
        <v>1683</v>
      </c>
      <c r="J647" s="39" t="s">
        <v>1687</v>
      </c>
      <c r="K647" s="39" t="s">
        <v>1604</v>
      </c>
      <c r="L647" s="39" t="s">
        <v>1604</v>
      </c>
      <c r="M647" s="39" t="s">
        <v>1604</v>
      </c>
      <c r="N647" s="39" t="s">
        <v>2219</v>
      </c>
      <c r="O647" s="39" t="s">
        <v>2219</v>
      </c>
      <c r="P647" s="39" t="s">
        <v>1473</v>
      </c>
      <c r="T647" s="39" t="s">
        <v>1127</v>
      </c>
      <c r="U647" s="39" t="s">
        <v>1127</v>
      </c>
      <c r="V647" s="39" t="s">
        <v>1127</v>
      </c>
      <c r="W647" s="39" t="s">
        <v>1127</v>
      </c>
      <c r="X647" s="39" t="s">
        <v>1128</v>
      </c>
      <c r="AB647" s="39" t="s">
        <v>1454</v>
      </c>
    </row>
    <row r="648" spans="1:28" s="39" customFormat="1">
      <c r="A648" s="39" t="s">
        <v>2147</v>
      </c>
      <c r="B648" s="39" t="s">
        <v>798</v>
      </c>
      <c r="D648" s="39" t="s">
        <v>1777</v>
      </c>
      <c r="E648" s="39" t="s">
        <v>2323</v>
      </c>
      <c r="F648" s="39" t="s">
        <v>1604</v>
      </c>
      <c r="G648" s="39" t="s">
        <v>2304</v>
      </c>
      <c r="H648" s="39" t="s">
        <v>1524</v>
      </c>
      <c r="I648" s="39" t="s">
        <v>1683</v>
      </c>
      <c r="J648" s="39" t="s">
        <v>1687</v>
      </c>
      <c r="K648" s="39" t="s">
        <v>1604</v>
      </c>
      <c r="L648" s="39" t="s">
        <v>1604</v>
      </c>
      <c r="M648" s="39" t="s">
        <v>1604</v>
      </c>
      <c r="N648" s="39" t="s">
        <v>2219</v>
      </c>
      <c r="O648" s="39" t="s">
        <v>2219</v>
      </c>
      <c r="P648" s="39" t="s">
        <v>1473</v>
      </c>
      <c r="T648" s="39" t="s">
        <v>1127</v>
      </c>
      <c r="U648" s="39" t="s">
        <v>1127</v>
      </c>
      <c r="V648" s="39" t="s">
        <v>1127</v>
      </c>
      <c r="W648" s="39" t="s">
        <v>1127</v>
      </c>
      <c r="X648" s="39" t="s">
        <v>1128</v>
      </c>
      <c r="AB648" s="39" t="s">
        <v>1454</v>
      </c>
    </row>
    <row r="649" spans="1:28" s="39" customFormat="1">
      <c r="A649" s="39" t="s">
        <v>2147</v>
      </c>
      <c r="B649" s="39" t="s">
        <v>798</v>
      </c>
      <c r="D649" s="39" t="s">
        <v>1777</v>
      </c>
      <c r="E649" s="39" t="s">
        <v>2198</v>
      </c>
      <c r="F649" s="39" t="s">
        <v>1604</v>
      </c>
      <c r="G649" s="39" t="s">
        <v>2304</v>
      </c>
      <c r="H649" s="39" t="s">
        <v>1524</v>
      </c>
      <c r="I649" s="39" t="s">
        <v>1683</v>
      </c>
      <c r="J649" s="39" t="s">
        <v>1687</v>
      </c>
      <c r="K649" s="39" t="s">
        <v>1604</v>
      </c>
      <c r="L649" s="39" t="s">
        <v>1604</v>
      </c>
      <c r="M649" s="39" t="s">
        <v>1604</v>
      </c>
      <c r="N649" s="39" t="s">
        <v>2219</v>
      </c>
      <c r="O649" s="39" t="s">
        <v>2219</v>
      </c>
      <c r="P649" s="39" t="s">
        <v>1473</v>
      </c>
      <c r="T649" s="39" t="s">
        <v>1127</v>
      </c>
      <c r="U649" s="39" t="s">
        <v>1127</v>
      </c>
      <c r="V649" s="39" t="s">
        <v>1127</v>
      </c>
      <c r="W649" s="39" t="s">
        <v>1127</v>
      </c>
      <c r="X649" s="39" t="s">
        <v>1128</v>
      </c>
      <c r="AB649" s="39" t="s">
        <v>1454</v>
      </c>
    </row>
    <row r="650" spans="1:28" s="39" customFormat="1">
      <c r="A650" s="39" t="s">
        <v>2147</v>
      </c>
      <c r="B650" s="39" t="s">
        <v>798</v>
      </c>
      <c r="D650" s="39" t="s">
        <v>1801</v>
      </c>
      <c r="E650" s="39" t="s">
        <v>2323</v>
      </c>
      <c r="F650" s="39" t="s">
        <v>1604</v>
      </c>
      <c r="G650" s="39" t="s">
        <v>2304</v>
      </c>
      <c r="H650" s="39" t="s">
        <v>1524</v>
      </c>
      <c r="I650" s="39" t="s">
        <v>1683</v>
      </c>
      <c r="J650" s="39" t="s">
        <v>1687</v>
      </c>
      <c r="K650" s="39" t="s">
        <v>1604</v>
      </c>
      <c r="L650" s="39" t="s">
        <v>1604</v>
      </c>
      <c r="M650" s="39" t="s">
        <v>1604</v>
      </c>
      <c r="N650" s="39" t="s">
        <v>2234</v>
      </c>
      <c r="O650" s="39" t="s">
        <v>2234</v>
      </c>
      <c r="P650" s="39" t="s">
        <v>1473</v>
      </c>
      <c r="T650" s="39" t="s">
        <v>1127</v>
      </c>
      <c r="U650" s="39" t="s">
        <v>1127</v>
      </c>
      <c r="V650" s="39" t="s">
        <v>1127</v>
      </c>
      <c r="W650" s="39" t="s">
        <v>1127</v>
      </c>
      <c r="X650" s="39" t="s">
        <v>1128</v>
      </c>
      <c r="AB650" s="39" t="s">
        <v>1454</v>
      </c>
    </row>
    <row r="651" spans="1:28" s="39" customFormat="1">
      <c r="A651" s="39" t="s">
        <v>2147</v>
      </c>
      <c r="B651" s="39" t="s">
        <v>798</v>
      </c>
      <c r="D651" s="39" t="s">
        <v>1801</v>
      </c>
      <c r="E651" s="39" t="s">
        <v>2319</v>
      </c>
      <c r="F651" s="39" t="s">
        <v>1604</v>
      </c>
      <c r="G651" s="39" t="s">
        <v>2304</v>
      </c>
      <c r="H651" s="39" t="s">
        <v>1524</v>
      </c>
      <c r="I651" s="39" t="s">
        <v>1683</v>
      </c>
      <c r="J651" s="39" t="s">
        <v>1687</v>
      </c>
      <c r="K651" s="39" t="s">
        <v>1604</v>
      </c>
      <c r="L651" s="39" t="s">
        <v>1604</v>
      </c>
      <c r="M651" s="39" t="s">
        <v>1604</v>
      </c>
      <c r="N651" s="39" t="s">
        <v>2234</v>
      </c>
      <c r="O651" s="39" t="s">
        <v>2234</v>
      </c>
      <c r="P651" s="39" t="s">
        <v>1473</v>
      </c>
      <c r="T651" s="39" t="s">
        <v>1127</v>
      </c>
      <c r="U651" s="39" t="s">
        <v>1127</v>
      </c>
      <c r="V651" s="39" t="s">
        <v>1127</v>
      </c>
      <c r="W651" s="39" t="s">
        <v>1127</v>
      </c>
      <c r="X651" s="39" t="s">
        <v>1128</v>
      </c>
      <c r="AB651" s="39" t="s">
        <v>1454</v>
      </c>
    </row>
    <row r="652" spans="1:28" s="39" customFormat="1">
      <c r="A652" s="39" t="s">
        <v>2147</v>
      </c>
      <c r="B652" s="39" t="s">
        <v>798</v>
      </c>
      <c r="D652" s="39" t="s">
        <v>1779</v>
      </c>
      <c r="E652" s="39" t="s">
        <v>2201</v>
      </c>
      <c r="F652" s="39" t="s">
        <v>1604</v>
      </c>
      <c r="G652" s="39" t="s">
        <v>2304</v>
      </c>
      <c r="H652" s="39" t="s">
        <v>1524</v>
      </c>
      <c r="I652" s="39" t="s">
        <v>1683</v>
      </c>
      <c r="J652" s="39" t="s">
        <v>1687</v>
      </c>
      <c r="K652" s="39" t="s">
        <v>1604</v>
      </c>
      <c r="L652" s="39" t="s">
        <v>1604</v>
      </c>
      <c r="M652" s="39" t="s">
        <v>1604</v>
      </c>
      <c r="N652" s="39" t="s">
        <v>2234</v>
      </c>
      <c r="O652" s="39" t="s">
        <v>2234</v>
      </c>
      <c r="P652" s="39" t="s">
        <v>1473</v>
      </c>
      <c r="T652" s="39" t="s">
        <v>1127</v>
      </c>
      <c r="U652" s="39" t="s">
        <v>1127</v>
      </c>
      <c r="V652" s="39" t="s">
        <v>1127</v>
      </c>
      <c r="W652" s="39" t="s">
        <v>1127</v>
      </c>
      <c r="X652" s="39" t="s">
        <v>1128</v>
      </c>
      <c r="AB652" s="39" t="s">
        <v>1454</v>
      </c>
    </row>
    <row r="653" spans="1:28" s="39" customFormat="1">
      <c r="A653" s="39" t="s">
        <v>2147</v>
      </c>
      <c r="B653" s="39" t="s">
        <v>798</v>
      </c>
      <c r="D653" s="39" t="s">
        <v>1779</v>
      </c>
      <c r="E653" s="39" t="s">
        <v>2319</v>
      </c>
      <c r="F653" s="39" t="s">
        <v>1604</v>
      </c>
      <c r="G653" s="39" t="s">
        <v>2304</v>
      </c>
      <c r="H653" s="39" t="s">
        <v>1524</v>
      </c>
      <c r="I653" s="39" t="s">
        <v>1683</v>
      </c>
      <c r="J653" s="39" t="s">
        <v>1687</v>
      </c>
      <c r="K653" s="39" t="s">
        <v>1604</v>
      </c>
      <c r="L653" s="39" t="s">
        <v>1604</v>
      </c>
      <c r="M653" s="39" t="s">
        <v>1604</v>
      </c>
      <c r="N653" s="39" t="s">
        <v>2234</v>
      </c>
      <c r="O653" s="39" t="s">
        <v>2234</v>
      </c>
      <c r="P653" s="39" t="s">
        <v>1473</v>
      </c>
      <c r="T653" s="39" t="s">
        <v>1127</v>
      </c>
      <c r="U653" s="39" t="s">
        <v>1127</v>
      </c>
      <c r="V653" s="39" t="s">
        <v>1127</v>
      </c>
      <c r="W653" s="39" t="s">
        <v>1127</v>
      </c>
      <c r="X653" s="39" t="s">
        <v>1128</v>
      </c>
      <c r="AB653" s="39" t="s">
        <v>1454</v>
      </c>
    </row>
    <row r="654" spans="1:28" s="39" customFormat="1">
      <c r="A654" s="39" t="s">
        <v>2147</v>
      </c>
      <c r="B654" s="39" t="s">
        <v>1926</v>
      </c>
      <c r="D654" s="39" t="s">
        <v>1775</v>
      </c>
      <c r="E654" s="39" t="s">
        <v>2339</v>
      </c>
      <c r="F654" s="39" t="s">
        <v>1604</v>
      </c>
      <c r="G654" s="39" t="s">
        <v>2303</v>
      </c>
      <c r="H654" s="39" t="s">
        <v>1524</v>
      </c>
      <c r="I654" s="39" t="s">
        <v>1683</v>
      </c>
      <c r="J654" s="39" t="s">
        <v>1687</v>
      </c>
      <c r="K654" s="39" t="s">
        <v>1604</v>
      </c>
      <c r="L654" s="39" t="s">
        <v>1604</v>
      </c>
      <c r="M654" s="39" t="s">
        <v>1604</v>
      </c>
      <c r="N654" s="39" t="s">
        <v>2221</v>
      </c>
      <c r="O654" s="39" t="s">
        <v>2221</v>
      </c>
      <c r="P654" s="39" t="s">
        <v>1473</v>
      </c>
      <c r="T654" s="39" t="s">
        <v>1127</v>
      </c>
      <c r="U654" s="39" t="s">
        <v>1127</v>
      </c>
      <c r="V654" s="39" t="s">
        <v>1127</v>
      </c>
      <c r="W654" s="39" t="s">
        <v>1127</v>
      </c>
      <c r="X654" s="39" t="s">
        <v>1128</v>
      </c>
      <c r="AB654" s="39" t="s">
        <v>1454</v>
      </c>
    </row>
    <row r="655" spans="1:28" s="39" customFormat="1">
      <c r="A655" s="39" t="s">
        <v>2147</v>
      </c>
      <c r="B655" s="39" t="s">
        <v>1926</v>
      </c>
      <c r="D655" s="39" t="s">
        <v>1782</v>
      </c>
      <c r="E655" s="39" t="s">
        <v>2340</v>
      </c>
      <c r="F655" s="39" t="s">
        <v>1604</v>
      </c>
      <c r="G655" s="39" t="s">
        <v>2304</v>
      </c>
      <c r="H655" s="39" t="s">
        <v>1524</v>
      </c>
      <c r="I655" s="39" t="s">
        <v>1683</v>
      </c>
      <c r="J655" s="39" t="s">
        <v>1687</v>
      </c>
      <c r="K655" s="39" t="s">
        <v>1604</v>
      </c>
      <c r="L655" s="39" t="s">
        <v>1604</v>
      </c>
      <c r="M655" s="39" t="s">
        <v>1604</v>
      </c>
      <c r="N655" s="39" t="s">
        <v>2222</v>
      </c>
      <c r="O655" s="39" t="s">
        <v>2222</v>
      </c>
      <c r="P655" s="39" t="s">
        <v>1473</v>
      </c>
      <c r="T655" s="39" t="s">
        <v>1127</v>
      </c>
      <c r="U655" s="39" t="s">
        <v>1127</v>
      </c>
      <c r="V655" s="39" t="s">
        <v>1127</v>
      </c>
      <c r="W655" s="39" t="s">
        <v>1127</v>
      </c>
      <c r="X655" s="39" t="s">
        <v>1128</v>
      </c>
      <c r="AB655" s="39" t="s">
        <v>1454</v>
      </c>
    </row>
    <row r="656" spans="1:28" s="39" customFormat="1">
      <c r="A656" s="39" t="s">
        <v>2147</v>
      </c>
      <c r="B656" s="39" t="s">
        <v>1926</v>
      </c>
      <c r="D656" s="39" t="s">
        <v>1810</v>
      </c>
      <c r="E656" s="39" t="s">
        <v>2340</v>
      </c>
      <c r="F656" s="39" t="s">
        <v>1604</v>
      </c>
      <c r="G656" s="39" t="s">
        <v>2304</v>
      </c>
      <c r="H656" s="39" t="s">
        <v>1524</v>
      </c>
      <c r="I656" s="39" t="s">
        <v>1683</v>
      </c>
      <c r="J656" s="39" t="s">
        <v>1687</v>
      </c>
      <c r="K656" s="39" t="s">
        <v>1604</v>
      </c>
      <c r="L656" s="39" t="s">
        <v>1604</v>
      </c>
      <c r="M656" s="39" t="s">
        <v>1604</v>
      </c>
      <c r="N656" s="39" t="s">
        <v>2226</v>
      </c>
      <c r="O656" s="39" t="s">
        <v>2226</v>
      </c>
      <c r="P656" s="39" t="s">
        <v>1473</v>
      </c>
      <c r="T656" s="39" t="s">
        <v>1127</v>
      </c>
      <c r="U656" s="39" t="s">
        <v>1127</v>
      </c>
      <c r="V656" s="39" t="s">
        <v>1127</v>
      </c>
      <c r="W656" s="39" t="s">
        <v>1127</v>
      </c>
      <c r="X656" s="39" t="s">
        <v>1128</v>
      </c>
      <c r="AB656" s="39" t="s">
        <v>1454</v>
      </c>
    </row>
    <row r="657" spans="1:28" s="39" customFormat="1">
      <c r="A657" s="39" t="s">
        <v>2147</v>
      </c>
      <c r="B657" s="39" t="s">
        <v>1926</v>
      </c>
      <c r="D657" s="39" t="s">
        <v>1797</v>
      </c>
      <c r="E657" s="39" t="s">
        <v>2340</v>
      </c>
      <c r="F657" s="39" t="s">
        <v>1604</v>
      </c>
      <c r="G657" s="39" t="s">
        <v>2304</v>
      </c>
      <c r="H657" s="39" t="s">
        <v>1524</v>
      </c>
      <c r="I657" s="39" t="s">
        <v>1683</v>
      </c>
      <c r="J657" s="39" t="s">
        <v>1687</v>
      </c>
      <c r="K657" s="39" t="s">
        <v>1604</v>
      </c>
      <c r="L657" s="39" t="s">
        <v>1604</v>
      </c>
      <c r="M657" s="39" t="s">
        <v>1604</v>
      </c>
      <c r="N657" s="39" t="s">
        <v>2226</v>
      </c>
      <c r="O657" s="39" t="s">
        <v>2226</v>
      </c>
      <c r="P657" s="39" t="s">
        <v>1473</v>
      </c>
      <c r="T657" s="39" t="s">
        <v>1127</v>
      </c>
      <c r="U657" s="39" t="s">
        <v>1127</v>
      </c>
      <c r="V657" s="39" t="s">
        <v>1127</v>
      </c>
      <c r="W657" s="39" t="s">
        <v>1127</v>
      </c>
      <c r="X657" s="39" t="s">
        <v>1128</v>
      </c>
      <c r="AB657" s="39" t="s">
        <v>1454</v>
      </c>
    </row>
    <row r="658" spans="1:28" s="39" customFormat="1">
      <c r="A658" s="39" t="s">
        <v>2147</v>
      </c>
      <c r="B658" s="39" t="s">
        <v>1926</v>
      </c>
      <c r="D658" s="39" t="s">
        <v>1784</v>
      </c>
      <c r="E658" s="39" t="s">
        <v>2340</v>
      </c>
      <c r="F658" s="39" t="s">
        <v>1604</v>
      </c>
      <c r="G658" s="39" t="s">
        <v>2304</v>
      </c>
      <c r="H658" s="39" t="s">
        <v>1524</v>
      </c>
      <c r="I658" s="39" t="s">
        <v>1683</v>
      </c>
      <c r="J658" s="39" t="s">
        <v>1687</v>
      </c>
      <c r="K658" s="39" t="s">
        <v>1604</v>
      </c>
      <c r="L658" s="39" t="s">
        <v>1604</v>
      </c>
      <c r="M658" s="39" t="s">
        <v>1604</v>
      </c>
      <c r="N658" s="39" t="s">
        <v>2219</v>
      </c>
      <c r="O658" s="39" t="s">
        <v>2219</v>
      </c>
      <c r="P658" s="39" t="s">
        <v>1473</v>
      </c>
      <c r="T658" s="39" t="s">
        <v>1127</v>
      </c>
      <c r="U658" s="39" t="s">
        <v>1127</v>
      </c>
      <c r="V658" s="39" t="s">
        <v>1127</v>
      </c>
      <c r="W658" s="39" t="s">
        <v>1127</v>
      </c>
      <c r="X658" s="39" t="s">
        <v>1128</v>
      </c>
      <c r="AB658" s="39" t="s">
        <v>1454</v>
      </c>
    </row>
    <row r="659" spans="1:28" s="39" customFormat="1">
      <c r="A659" s="39" t="s">
        <v>2147</v>
      </c>
      <c r="B659" s="39" t="s">
        <v>1926</v>
      </c>
      <c r="D659" s="39" t="s">
        <v>1787</v>
      </c>
      <c r="E659" s="39" t="s">
        <v>2340</v>
      </c>
      <c r="F659" s="39" t="s">
        <v>1604</v>
      </c>
      <c r="G659" s="39" t="s">
        <v>2304</v>
      </c>
      <c r="H659" s="39" t="s">
        <v>1524</v>
      </c>
      <c r="I659" s="39" t="s">
        <v>1683</v>
      </c>
      <c r="J659" s="39" t="s">
        <v>1687</v>
      </c>
      <c r="K659" s="39" t="s">
        <v>1604</v>
      </c>
      <c r="L659" s="39" t="s">
        <v>1604</v>
      </c>
      <c r="M659" s="39" t="s">
        <v>1604</v>
      </c>
      <c r="N659" s="39" t="s">
        <v>2219</v>
      </c>
      <c r="O659" s="39" t="s">
        <v>2219</v>
      </c>
      <c r="P659" s="39" t="s">
        <v>1473</v>
      </c>
      <c r="T659" s="39" t="s">
        <v>1127</v>
      </c>
      <c r="U659" s="39" t="s">
        <v>1127</v>
      </c>
      <c r="V659" s="39" t="s">
        <v>1127</v>
      </c>
      <c r="W659" s="39" t="s">
        <v>1127</v>
      </c>
      <c r="X659" s="39" t="s">
        <v>1128</v>
      </c>
      <c r="AB659" s="39" t="s">
        <v>1454</v>
      </c>
    </row>
    <row r="660" spans="1:28" s="39" customFormat="1">
      <c r="A660" s="39" t="s">
        <v>2147</v>
      </c>
      <c r="B660" s="39" t="s">
        <v>1926</v>
      </c>
      <c r="D660" s="39" t="s">
        <v>1801</v>
      </c>
      <c r="E660" s="39" t="s">
        <v>2341</v>
      </c>
      <c r="F660" s="39" t="s">
        <v>1604</v>
      </c>
      <c r="G660" s="39" t="s">
        <v>2304</v>
      </c>
      <c r="H660" s="39" t="s">
        <v>1524</v>
      </c>
      <c r="I660" s="39" t="s">
        <v>1683</v>
      </c>
      <c r="J660" s="39" t="s">
        <v>1687</v>
      </c>
      <c r="K660" s="39" t="s">
        <v>1604</v>
      </c>
      <c r="L660" s="39" t="s">
        <v>1604</v>
      </c>
      <c r="M660" s="39" t="s">
        <v>1604</v>
      </c>
      <c r="N660" s="39" t="s">
        <v>2234</v>
      </c>
      <c r="O660" s="39" t="s">
        <v>2234</v>
      </c>
      <c r="P660" s="39" t="s">
        <v>1473</v>
      </c>
      <c r="T660" s="39" t="s">
        <v>1127</v>
      </c>
      <c r="U660" s="39" t="s">
        <v>1127</v>
      </c>
      <c r="V660" s="39" t="s">
        <v>1127</v>
      </c>
      <c r="W660" s="39" t="s">
        <v>1127</v>
      </c>
      <c r="X660" s="39" t="s">
        <v>1128</v>
      </c>
      <c r="AB660" s="39" t="s">
        <v>1454</v>
      </c>
    </row>
    <row r="661" spans="1:28" s="39" customFormat="1">
      <c r="A661" s="39" t="s">
        <v>2147</v>
      </c>
      <c r="B661" s="39" t="s">
        <v>1926</v>
      </c>
      <c r="D661" s="39" t="s">
        <v>1779</v>
      </c>
      <c r="E661" s="39" t="s">
        <v>2202</v>
      </c>
      <c r="F661" s="39" t="s">
        <v>1604</v>
      </c>
      <c r="G661" s="39" t="s">
        <v>2304</v>
      </c>
      <c r="H661" s="39" t="s">
        <v>1524</v>
      </c>
      <c r="I661" s="39" t="s">
        <v>1683</v>
      </c>
      <c r="J661" s="39" t="s">
        <v>1687</v>
      </c>
      <c r="K661" s="39" t="s">
        <v>1604</v>
      </c>
      <c r="L661" s="39" t="s">
        <v>1604</v>
      </c>
      <c r="M661" s="39" t="s">
        <v>1604</v>
      </c>
      <c r="N661" s="39" t="s">
        <v>2234</v>
      </c>
      <c r="O661" s="39" t="s">
        <v>2234</v>
      </c>
      <c r="P661" s="39" t="s">
        <v>1473</v>
      </c>
      <c r="T661" s="39" t="s">
        <v>1127</v>
      </c>
      <c r="U661" s="39" t="s">
        <v>1127</v>
      </c>
      <c r="V661" s="39" t="s">
        <v>1127</v>
      </c>
      <c r="W661" s="39" t="s">
        <v>1127</v>
      </c>
      <c r="X661" s="39" t="s">
        <v>1128</v>
      </c>
      <c r="AB661" s="39" t="s">
        <v>1454</v>
      </c>
    </row>
    <row r="662" spans="1:28" s="39" customFormat="1">
      <c r="A662" s="39" t="s">
        <v>2147</v>
      </c>
      <c r="B662" s="39" t="s">
        <v>750</v>
      </c>
      <c r="D662" s="39" t="s">
        <v>1775</v>
      </c>
      <c r="E662" s="39" t="s">
        <v>2315</v>
      </c>
      <c r="F662" s="39" t="s">
        <v>1604</v>
      </c>
      <c r="G662" s="39" t="s">
        <v>2303</v>
      </c>
      <c r="H662" s="39" t="s">
        <v>1524</v>
      </c>
      <c r="I662" s="39" t="s">
        <v>1683</v>
      </c>
      <c r="J662" s="39" t="s">
        <v>1687</v>
      </c>
      <c r="K662" s="39" t="s">
        <v>1604</v>
      </c>
      <c r="L662" s="39" t="s">
        <v>1604</v>
      </c>
      <c r="M662" s="39" t="s">
        <v>1604</v>
      </c>
      <c r="N662" s="39" t="s">
        <v>2221</v>
      </c>
      <c r="O662" s="39" t="s">
        <v>2221</v>
      </c>
      <c r="P662" s="39" t="s">
        <v>1473</v>
      </c>
      <c r="T662" s="39" t="s">
        <v>1127</v>
      </c>
      <c r="U662" s="39" t="s">
        <v>1127</v>
      </c>
      <c r="V662" s="39" t="s">
        <v>1127</v>
      </c>
      <c r="W662" s="39" t="s">
        <v>1127</v>
      </c>
      <c r="X662" s="39" t="s">
        <v>1128</v>
      </c>
      <c r="AB662" s="39" t="s">
        <v>1454</v>
      </c>
    </row>
    <row r="663" spans="1:28" s="39" customFormat="1">
      <c r="A663" s="39" t="s">
        <v>2147</v>
      </c>
      <c r="B663" s="39" t="s">
        <v>750</v>
      </c>
      <c r="D663" s="39" t="s">
        <v>1782</v>
      </c>
      <c r="E663" s="39" t="s">
        <v>2316</v>
      </c>
      <c r="F663" s="39" t="s">
        <v>1604</v>
      </c>
      <c r="G663" s="39" t="s">
        <v>2304</v>
      </c>
      <c r="H663" s="39" t="s">
        <v>1524</v>
      </c>
      <c r="I663" s="39" t="s">
        <v>1683</v>
      </c>
      <c r="J663" s="39" t="s">
        <v>1687</v>
      </c>
      <c r="K663" s="39" t="s">
        <v>1604</v>
      </c>
      <c r="L663" s="39" t="s">
        <v>1604</v>
      </c>
      <c r="M663" s="39" t="s">
        <v>1604</v>
      </c>
      <c r="N663" s="39" t="s">
        <v>2222</v>
      </c>
      <c r="O663" s="39" t="s">
        <v>2222</v>
      </c>
      <c r="P663" s="39" t="s">
        <v>1473</v>
      </c>
      <c r="T663" s="39" t="s">
        <v>1127</v>
      </c>
      <c r="U663" s="39" t="s">
        <v>1127</v>
      </c>
      <c r="V663" s="39" t="s">
        <v>1127</v>
      </c>
      <c r="W663" s="39" t="s">
        <v>1127</v>
      </c>
      <c r="X663" s="39" t="s">
        <v>1128</v>
      </c>
      <c r="AB663" s="39" t="s">
        <v>1454</v>
      </c>
    </row>
    <row r="664" spans="1:28" s="39" customFormat="1">
      <c r="A664" s="39" t="s">
        <v>2147</v>
      </c>
      <c r="B664" s="39" t="s">
        <v>750</v>
      </c>
      <c r="D664" s="39" t="s">
        <v>1810</v>
      </c>
      <c r="E664" s="39" t="s">
        <v>2317</v>
      </c>
      <c r="F664" s="39" t="s">
        <v>1604</v>
      </c>
      <c r="G664" s="39" t="s">
        <v>2304</v>
      </c>
      <c r="H664" s="39" t="s">
        <v>1524</v>
      </c>
      <c r="I664" s="39" t="s">
        <v>1683</v>
      </c>
      <c r="J664" s="39" t="s">
        <v>1687</v>
      </c>
      <c r="K664" s="39" t="s">
        <v>1604</v>
      </c>
      <c r="L664" s="39" t="s">
        <v>1604</v>
      </c>
      <c r="M664" s="39" t="s">
        <v>1604</v>
      </c>
      <c r="N664" s="39" t="s">
        <v>2226</v>
      </c>
      <c r="O664" s="39" t="s">
        <v>2226</v>
      </c>
      <c r="P664" s="39" t="s">
        <v>1473</v>
      </c>
      <c r="T664" s="39" t="s">
        <v>1127</v>
      </c>
      <c r="U664" s="39" t="s">
        <v>1127</v>
      </c>
      <c r="V664" s="39" t="s">
        <v>1127</v>
      </c>
      <c r="W664" s="39" t="s">
        <v>1127</v>
      </c>
      <c r="X664" s="39" t="s">
        <v>1128</v>
      </c>
      <c r="AB664" s="39" t="s">
        <v>1454</v>
      </c>
    </row>
    <row r="665" spans="1:28" s="39" customFormat="1">
      <c r="A665" s="39" t="s">
        <v>2147</v>
      </c>
      <c r="B665" s="39" t="s">
        <v>750</v>
      </c>
      <c r="D665" s="39" t="s">
        <v>1797</v>
      </c>
      <c r="E665" s="39" t="s">
        <v>2317</v>
      </c>
      <c r="F665" s="39" t="s">
        <v>1604</v>
      </c>
      <c r="G665" s="39" t="s">
        <v>2304</v>
      </c>
      <c r="H665" s="39" t="s">
        <v>1524</v>
      </c>
      <c r="I665" s="39" t="s">
        <v>1683</v>
      </c>
      <c r="J665" s="39" t="s">
        <v>1687</v>
      </c>
      <c r="K665" s="39" t="s">
        <v>1604</v>
      </c>
      <c r="L665" s="39" t="s">
        <v>1604</v>
      </c>
      <c r="M665" s="39" t="s">
        <v>1604</v>
      </c>
      <c r="N665" s="39" t="s">
        <v>2226</v>
      </c>
      <c r="O665" s="39" t="s">
        <v>2226</v>
      </c>
      <c r="P665" s="39" t="s">
        <v>1473</v>
      </c>
      <c r="T665" s="39" t="s">
        <v>1127</v>
      </c>
      <c r="U665" s="39" t="s">
        <v>1127</v>
      </c>
      <c r="V665" s="39" t="s">
        <v>1127</v>
      </c>
      <c r="W665" s="39" t="s">
        <v>1127</v>
      </c>
      <c r="X665" s="39" t="s">
        <v>1128</v>
      </c>
      <c r="AB665" s="39" t="s">
        <v>1454</v>
      </c>
    </row>
    <row r="666" spans="1:28" s="39" customFormat="1">
      <c r="A666" s="39" t="s">
        <v>2147</v>
      </c>
      <c r="B666" s="39" t="s">
        <v>750</v>
      </c>
      <c r="D666" s="39" t="s">
        <v>1784</v>
      </c>
      <c r="E666" s="39" t="s">
        <v>2318</v>
      </c>
      <c r="F666" s="39" t="s">
        <v>1604</v>
      </c>
      <c r="G666" s="39" t="s">
        <v>2304</v>
      </c>
      <c r="H666" s="39" t="s">
        <v>1524</v>
      </c>
      <c r="I666" s="39" t="s">
        <v>1683</v>
      </c>
      <c r="J666" s="39" t="s">
        <v>1687</v>
      </c>
      <c r="K666" s="39" t="s">
        <v>1604</v>
      </c>
      <c r="L666" s="39" t="s">
        <v>1604</v>
      </c>
      <c r="M666" s="39" t="s">
        <v>1604</v>
      </c>
      <c r="N666" s="39" t="s">
        <v>2219</v>
      </c>
      <c r="O666" s="39" t="s">
        <v>2219</v>
      </c>
      <c r="P666" s="39" t="s">
        <v>1473</v>
      </c>
      <c r="T666" s="39" t="s">
        <v>1127</v>
      </c>
      <c r="U666" s="39" t="s">
        <v>1127</v>
      </c>
      <c r="V666" s="39" t="s">
        <v>1127</v>
      </c>
      <c r="W666" s="39" t="s">
        <v>1127</v>
      </c>
      <c r="X666" s="39" t="s">
        <v>1128</v>
      </c>
      <c r="AB666" s="39" t="s">
        <v>1454</v>
      </c>
    </row>
    <row r="667" spans="1:28" s="39" customFormat="1">
      <c r="A667" s="39" t="s">
        <v>2147</v>
      </c>
      <c r="B667" s="39" t="s">
        <v>750</v>
      </c>
      <c r="D667" s="39" t="s">
        <v>1785</v>
      </c>
      <c r="E667" s="39" t="s">
        <v>2197</v>
      </c>
      <c r="F667" s="39" t="s">
        <v>1604</v>
      </c>
      <c r="G667" s="39" t="s">
        <v>2304</v>
      </c>
      <c r="H667" s="39" t="s">
        <v>1524</v>
      </c>
      <c r="I667" s="39" t="s">
        <v>1683</v>
      </c>
      <c r="J667" s="39" t="s">
        <v>1687</v>
      </c>
      <c r="K667" s="39" t="s">
        <v>1604</v>
      </c>
      <c r="L667" s="39" t="s">
        <v>1604</v>
      </c>
      <c r="M667" s="39" t="s">
        <v>1604</v>
      </c>
      <c r="N667" s="39" t="s">
        <v>2219</v>
      </c>
      <c r="O667" s="39" t="s">
        <v>2219</v>
      </c>
      <c r="P667" s="39" t="s">
        <v>1473</v>
      </c>
      <c r="T667" s="39" t="s">
        <v>1127</v>
      </c>
      <c r="U667" s="39" t="s">
        <v>1127</v>
      </c>
      <c r="V667" s="39" t="s">
        <v>1127</v>
      </c>
      <c r="W667" s="39" t="s">
        <v>1127</v>
      </c>
      <c r="X667" s="39" t="s">
        <v>1128</v>
      </c>
      <c r="AB667" s="39" t="s">
        <v>1454</v>
      </c>
    </row>
    <row r="668" spans="1:28" s="39" customFormat="1">
      <c r="A668" s="39" t="s">
        <v>2147</v>
      </c>
      <c r="B668" s="39" t="s">
        <v>750</v>
      </c>
      <c r="D668" s="39" t="s">
        <v>1777</v>
      </c>
      <c r="E668" s="39" t="s">
        <v>2198</v>
      </c>
      <c r="F668" s="39" t="s">
        <v>1604</v>
      </c>
      <c r="G668" s="39" t="s">
        <v>2304</v>
      </c>
      <c r="H668" s="39" t="s">
        <v>1524</v>
      </c>
      <c r="I668" s="39" t="s">
        <v>1683</v>
      </c>
      <c r="J668" s="39" t="s">
        <v>1687</v>
      </c>
      <c r="K668" s="39" t="s">
        <v>1604</v>
      </c>
      <c r="L668" s="39" t="s">
        <v>1604</v>
      </c>
      <c r="M668" s="39" t="s">
        <v>1604</v>
      </c>
      <c r="N668" s="39" t="s">
        <v>2219</v>
      </c>
      <c r="O668" s="39" t="s">
        <v>2219</v>
      </c>
      <c r="P668" s="39" t="s">
        <v>1473</v>
      </c>
      <c r="T668" s="39" t="s">
        <v>1127</v>
      </c>
      <c r="U668" s="39" t="s">
        <v>1127</v>
      </c>
      <c r="V668" s="39" t="s">
        <v>1127</v>
      </c>
      <c r="W668" s="39" t="s">
        <v>1127</v>
      </c>
      <c r="X668" s="39" t="s">
        <v>1128</v>
      </c>
      <c r="AB668" s="39" t="s">
        <v>1454</v>
      </c>
    </row>
    <row r="669" spans="1:28" s="39" customFormat="1">
      <c r="A669" s="39" t="s">
        <v>2147</v>
      </c>
      <c r="B669" s="39" t="s">
        <v>750</v>
      </c>
      <c r="D669" s="39" t="s">
        <v>1801</v>
      </c>
      <c r="E669" s="39" t="s">
        <v>2319</v>
      </c>
      <c r="F669" s="39" t="s">
        <v>1604</v>
      </c>
      <c r="G669" s="39" t="s">
        <v>2304</v>
      </c>
      <c r="H669" s="39" t="s">
        <v>1524</v>
      </c>
      <c r="I669" s="39" t="s">
        <v>1683</v>
      </c>
      <c r="J669" s="39" t="s">
        <v>1687</v>
      </c>
      <c r="K669" s="39" t="s">
        <v>1604</v>
      </c>
      <c r="L669" s="39" t="s">
        <v>1604</v>
      </c>
      <c r="M669" s="39" t="s">
        <v>1604</v>
      </c>
      <c r="N669" s="39" t="s">
        <v>2234</v>
      </c>
      <c r="O669" s="39" t="s">
        <v>2234</v>
      </c>
      <c r="P669" s="39" t="s">
        <v>1473</v>
      </c>
      <c r="T669" s="39" t="s">
        <v>1127</v>
      </c>
      <c r="U669" s="39" t="s">
        <v>1127</v>
      </c>
      <c r="V669" s="39" t="s">
        <v>1127</v>
      </c>
      <c r="W669" s="39" t="s">
        <v>1127</v>
      </c>
      <c r="X669" s="39" t="s">
        <v>1128</v>
      </c>
      <c r="AB669" s="39" t="s">
        <v>1454</v>
      </c>
    </row>
    <row r="670" spans="1:28" s="39" customFormat="1">
      <c r="A670" s="39" t="s">
        <v>2147</v>
      </c>
      <c r="B670" s="39" t="s">
        <v>750</v>
      </c>
      <c r="D670" s="39" t="s">
        <v>1779</v>
      </c>
      <c r="E670" s="39" t="s">
        <v>2319</v>
      </c>
      <c r="F670" s="39" t="s">
        <v>1604</v>
      </c>
      <c r="G670" s="39" t="s">
        <v>2304</v>
      </c>
      <c r="H670" s="39" t="s">
        <v>1524</v>
      </c>
      <c r="I670" s="39" t="s">
        <v>1683</v>
      </c>
      <c r="J670" s="39" t="s">
        <v>1687</v>
      </c>
      <c r="K670" s="39" t="s">
        <v>1604</v>
      </c>
      <c r="L670" s="39" t="s">
        <v>1604</v>
      </c>
      <c r="M670" s="39" t="s">
        <v>1604</v>
      </c>
      <c r="N670" s="39" t="s">
        <v>2234</v>
      </c>
      <c r="O670" s="39" t="s">
        <v>2234</v>
      </c>
      <c r="P670" s="39" t="s">
        <v>1473</v>
      </c>
      <c r="T670" s="39" t="s">
        <v>1127</v>
      </c>
      <c r="U670" s="39" t="s">
        <v>1127</v>
      </c>
      <c r="V670" s="39" t="s">
        <v>1127</v>
      </c>
      <c r="W670" s="39" t="s">
        <v>1127</v>
      </c>
      <c r="X670" s="39" t="s">
        <v>1128</v>
      </c>
      <c r="AB670" s="39" t="s">
        <v>1454</v>
      </c>
    </row>
    <row r="671" spans="1:28" s="39" customFormat="1">
      <c r="A671" s="39" t="s">
        <v>2147</v>
      </c>
      <c r="B671" s="39" t="s">
        <v>793</v>
      </c>
      <c r="D671" s="39" t="s">
        <v>1775</v>
      </c>
      <c r="E671" s="39" t="s">
        <v>2336</v>
      </c>
      <c r="F671" s="39" t="s">
        <v>1619</v>
      </c>
      <c r="G671" s="39" t="s">
        <v>2303</v>
      </c>
      <c r="H671" s="39" t="s">
        <v>1524</v>
      </c>
      <c r="I671" s="39" t="s">
        <v>1683</v>
      </c>
      <c r="J671" s="39" t="s">
        <v>1687</v>
      </c>
      <c r="K671" s="39" t="s">
        <v>1619</v>
      </c>
      <c r="L671" s="39" t="s">
        <v>1619</v>
      </c>
      <c r="M671" s="39" t="s">
        <v>1619</v>
      </c>
      <c r="N671" s="39" t="s">
        <v>2221</v>
      </c>
      <c r="O671" s="39" t="s">
        <v>2221</v>
      </c>
      <c r="P671" s="39" t="s">
        <v>1473</v>
      </c>
      <c r="T671" s="39" t="s">
        <v>1127</v>
      </c>
      <c r="U671" s="39" t="s">
        <v>1127</v>
      </c>
      <c r="V671" s="39" t="s">
        <v>1127</v>
      </c>
      <c r="W671" s="39" t="s">
        <v>1127</v>
      </c>
      <c r="X671" s="39" t="s">
        <v>1128</v>
      </c>
      <c r="AB671" s="39" t="s">
        <v>1454</v>
      </c>
    </row>
    <row r="672" spans="1:28" s="39" customFormat="1">
      <c r="A672" s="39" t="s">
        <v>2147</v>
      </c>
      <c r="B672" s="39" t="s">
        <v>793</v>
      </c>
      <c r="D672" s="39" t="s">
        <v>1782</v>
      </c>
      <c r="E672" s="39" t="s">
        <v>2336</v>
      </c>
      <c r="F672" s="39" t="s">
        <v>1619</v>
      </c>
      <c r="G672" s="39" t="s">
        <v>2304</v>
      </c>
      <c r="H672" s="39" t="s">
        <v>1524</v>
      </c>
      <c r="I672" s="39" t="s">
        <v>1683</v>
      </c>
      <c r="J672" s="39" t="s">
        <v>1687</v>
      </c>
      <c r="K672" s="39" t="s">
        <v>1619</v>
      </c>
      <c r="L672" s="39" t="s">
        <v>1619</v>
      </c>
      <c r="M672" s="39" t="s">
        <v>1619</v>
      </c>
      <c r="N672" s="39" t="s">
        <v>2222</v>
      </c>
      <c r="O672" s="39" t="s">
        <v>2222</v>
      </c>
      <c r="P672" s="39" t="s">
        <v>1473</v>
      </c>
      <c r="T672" s="39" t="s">
        <v>1127</v>
      </c>
      <c r="U672" s="39" t="s">
        <v>1127</v>
      </c>
      <c r="V672" s="39" t="s">
        <v>1127</v>
      </c>
      <c r="W672" s="39" t="s">
        <v>1127</v>
      </c>
      <c r="X672" s="39" t="s">
        <v>1128</v>
      </c>
      <c r="AB672" s="39" t="s">
        <v>1454</v>
      </c>
    </row>
    <row r="673" spans="1:28" s="39" customFormat="1">
      <c r="A673" s="39" t="s">
        <v>2147</v>
      </c>
      <c r="B673" s="39" t="s">
        <v>793</v>
      </c>
      <c r="D673" s="39" t="s">
        <v>1810</v>
      </c>
      <c r="E673" s="39" t="s">
        <v>2337</v>
      </c>
      <c r="F673" s="39" t="s">
        <v>1619</v>
      </c>
      <c r="G673" s="39" t="s">
        <v>2304</v>
      </c>
      <c r="H673" s="39" t="s">
        <v>1524</v>
      </c>
      <c r="I673" s="39" t="s">
        <v>1683</v>
      </c>
      <c r="J673" s="39" t="s">
        <v>1687</v>
      </c>
      <c r="K673" s="39" t="s">
        <v>1619</v>
      </c>
      <c r="L673" s="39" t="s">
        <v>1619</v>
      </c>
      <c r="M673" s="39" t="s">
        <v>1619</v>
      </c>
      <c r="N673" s="39" t="s">
        <v>2226</v>
      </c>
      <c r="O673" s="39" t="s">
        <v>2226</v>
      </c>
      <c r="P673" s="39" t="s">
        <v>1473</v>
      </c>
      <c r="T673" s="39" t="s">
        <v>1127</v>
      </c>
      <c r="U673" s="39" t="s">
        <v>1127</v>
      </c>
      <c r="V673" s="39" t="s">
        <v>1127</v>
      </c>
      <c r="W673" s="39" t="s">
        <v>1127</v>
      </c>
      <c r="X673" s="39" t="s">
        <v>1128</v>
      </c>
      <c r="AB673" s="39" t="s">
        <v>1454</v>
      </c>
    </row>
    <row r="674" spans="1:28" s="39" customFormat="1">
      <c r="A674" s="39" t="s">
        <v>2147</v>
      </c>
      <c r="B674" s="39" t="s">
        <v>793</v>
      </c>
      <c r="D674" s="39" t="s">
        <v>1797</v>
      </c>
      <c r="E674" s="39" t="s">
        <v>2337</v>
      </c>
      <c r="F674" s="39" t="s">
        <v>1619</v>
      </c>
      <c r="G674" s="39" t="s">
        <v>2304</v>
      </c>
      <c r="H674" s="39" t="s">
        <v>1524</v>
      </c>
      <c r="I674" s="39" t="s">
        <v>1683</v>
      </c>
      <c r="J674" s="39" t="s">
        <v>1687</v>
      </c>
      <c r="K674" s="39" t="s">
        <v>1619</v>
      </c>
      <c r="L674" s="39" t="s">
        <v>1619</v>
      </c>
      <c r="M674" s="39" t="s">
        <v>1619</v>
      </c>
      <c r="N674" s="39" t="s">
        <v>2226</v>
      </c>
      <c r="O674" s="39" t="s">
        <v>2226</v>
      </c>
      <c r="P674" s="39" t="s">
        <v>1473</v>
      </c>
      <c r="T674" s="39" t="s">
        <v>1127</v>
      </c>
      <c r="U674" s="39" t="s">
        <v>1127</v>
      </c>
      <c r="V674" s="39" t="s">
        <v>1127</v>
      </c>
      <c r="W674" s="39" t="s">
        <v>1127</v>
      </c>
      <c r="X674" s="39" t="s">
        <v>1128</v>
      </c>
      <c r="AB674" s="39" t="s">
        <v>1454</v>
      </c>
    </row>
    <row r="675" spans="1:28" s="39" customFormat="1">
      <c r="A675" s="39" t="s">
        <v>2147</v>
      </c>
      <c r="B675" s="39" t="s">
        <v>793</v>
      </c>
      <c r="D675" s="39" t="s">
        <v>1784</v>
      </c>
      <c r="E675" s="39" t="s">
        <v>2338</v>
      </c>
      <c r="F675" s="39" t="s">
        <v>1619</v>
      </c>
      <c r="G675" s="39" t="s">
        <v>2304</v>
      </c>
      <c r="H675" s="39" t="s">
        <v>1524</v>
      </c>
      <c r="I675" s="39" t="s">
        <v>1683</v>
      </c>
      <c r="J675" s="39" t="s">
        <v>1687</v>
      </c>
      <c r="K675" s="39" t="s">
        <v>1619</v>
      </c>
      <c r="L675" s="39" t="s">
        <v>1619</v>
      </c>
      <c r="M675" s="39" t="s">
        <v>1619</v>
      </c>
      <c r="N675" s="39" t="s">
        <v>2219</v>
      </c>
      <c r="O675" s="39" t="s">
        <v>2219</v>
      </c>
      <c r="P675" s="39" t="s">
        <v>1473</v>
      </c>
      <c r="T675" s="39" t="s">
        <v>1127</v>
      </c>
      <c r="U675" s="39" t="s">
        <v>1127</v>
      </c>
      <c r="V675" s="39" t="s">
        <v>1127</v>
      </c>
      <c r="W675" s="39" t="s">
        <v>1127</v>
      </c>
      <c r="X675" s="39" t="s">
        <v>1128</v>
      </c>
      <c r="AB675" s="39" t="s">
        <v>1454</v>
      </c>
    </row>
    <row r="676" spans="1:28" s="39" customFormat="1">
      <c r="A676" s="39" t="s">
        <v>2147</v>
      </c>
      <c r="B676" s="39" t="s">
        <v>793</v>
      </c>
      <c r="D676" s="39" t="s">
        <v>1787</v>
      </c>
      <c r="E676" s="39" t="s">
        <v>2338</v>
      </c>
      <c r="F676" s="39" t="s">
        <v>1619</v>
      </c>
      <c r="G676" s="39" t="s">
        <v>2304</v>
      </c>
      <c r="H676" s="39" t="s">
        <v>1524</v>
      </c>
      <c r="I676" s="39" t="s">
        <v>1683</v>
      </c>
      <c r="J676" s="39" t="s">
        <v>1687</v>
      </c>
      <c r="K676" s="39" t="s">
        <v>1619</v>
      </c>
      <c r="L676" s="39" t="s">
        <v>1619</v>
      </c>
      <c r="M676" s="39" t="s">
        <v>1619</v>
      </c>
      <c r="N676" s="39" t="s">
        <v>2219</v>
      </c>
      <c r="O676" s="39" t="s">
        <v>2219</v>
      </c>
      <c r="P676" s="39" t="s">
        <v>1473</v>
      </c>
      <c r="T676" s="39" t="s">
        <v>1127</v>
      </c>
      <c r="U676" s="39" t="s">
        <v>1127</v>
      </c>
      <c r="V676" s="39" t="s">
        <v>1127</v>
      </c>
      <c r="W676" s="39" t="s">
        <v>1127</v>
      </c>
      <c r="X676" s="39" t="s">
        <v>1128</v>
      </c>
      <c r="AB676" s="39" t="s">
        <v>1454</v>
      </c>
    </row>
    <row r="677" spans="1:28" s="39" customFormat="1">
      <c r="A677" s="39" t="s">
        <v>2147</v>
      </c>
      <c r="B677" s="39" t="s">
        <v>793</v>
      </c>
      <c r="D677" s="39" t="s">
        <v>1801</v>
      </c>
      <c r="E677" s="39" t="s">
        <v>2338</v>
      </c>
      <c r="F677" s="39" t="s">
        <v>1619</v>
      </c>
      <c r="G677" s="39" t="s">
        <v>2304</v>
      </c>
      <c r="H677" s="39" t="s">
        <v>1524</v>
      </c>
      <c r="I677" s="39" t="s">
        <v>1683</v>
      </c>
      <c r="J677" s="39" t="s">
        <v>1687</v>
      </c>
      <c r="K677" s="39" t="s">
        <v>1619</v>
      </c>
      <c r="L677" s="39" t="s">
        <v>1619</v>
      </c>
      <c r="M677" s="39" t="s">
        <v>1619</v>
      </c>
      <c r="N677" s="39" t="s">
        <v>2234</v>
      </c>
      <c r="O677" s="39" t="s">
        <v>2234</v>
      </c>
      <c r="P677" s="39" t="s">
        <v>1473</v>
      </c>
      <c r="T677" s="39" t="s">
        <v>1127</v>
      </c>
      <c r="U677" s="39" t="s">
        <v>1127</v>
      </c>
      <c r="V677" s="39" t="s">
        <v>1127</v>
      </c>
      <c r="W677" s="39" t="s">
        <v>1127</v>
      </c>
      <c r="X677" s="39" t="s">
        <v>1128</v>
      </c>
      <c r="AB677" s="39" t="s">
        <v>1454</v>
      </c>
    </row>
    <row r="678" spans="1:28" s="39" customFormat="1">
      <c r="A678" s="39" t="s">
        <v>2147</v>
      </c>
      <c r="B678" s="39" t="s">
        <v>793</v>
      </c>
      <c r="D678" s="39" t="s">
        <v>1779</v>
      </c>
      <c r="E678" s="39" t="s">
        <v>2338</v>
      </c>
      <c r="F678" s="39" t="s">
        <v>1619</v>
      </c>
      <c r="G678" s="39" t="s">
        <v>2304</v>
      </c>
      <c r="H678" s="39" t="s">
        <v>1524</v>
      </c>
      <c r="I678" s="39" t="s">
        <v>1683</v>
      </c>
      <c r="J678" s="39" t="s">
        <v>1687</v>
      </c>
      <c r="K678" s="39" t="s">
        <v>1619</v>
      </c>
      <c r="L678" s="39" t="s">
        <v>1619</v>
      </c>
      <c r="M678" s="39" t="s">
        <v>1619</v>
      </c>
      <c r="N678" s="39" t="s">
        <v>2234</v>
      </c>
      <c r="O678" s="39" t="s">
        <v>2234</v>
      </c>
      <c r="P678" s="39" t="s">
        <v>1473</v>
      </c>
      <c r="T678" s="39" t="s">
        <v>1127</v>
      </c>
      <c r="U678" s="39" t="s">
        <v>1127</v>
      </c>
      <c r="V678" s="39" t="s">
        <v>1127</v>
      </c>
      <c r="W678" s="39" t="s">
        <v>1127</v>
      </c>
      <c r="X678" s="39" t="s">
        <v>1128</v>
      </c>
      <c r="AB678" s="39" t="s">
        <v>1454</v>
      </c>
    </row>
    <row r="679" spans="1:28" s="39" customFormat="1">
      <c r="A679" s="39" t="s">
        <v>2147</v>
      </c>
      <c r="B679" s="39" t="s">
        <v>796</v>
      </c>
      <c r="D679" s="39" t="s">
        <v>1775</v>
      </c>
      <c r="E679" s="39" t="s">
        <v>2336</v>
      </c>
      <c r="F679" s="39" t="s">
        <v>1604</v>
      </c>
      <c r="G679" s="39" t="s">
        <v>2303</v>
      </c>
      <c r="H679" s="39" t="s">
        <v>1524</v>
      </c>
      <c r="I679" s="39" t="s">
        <v>1683</v>
      </c>
      <c r="J679" s="39" t="s">
        <v>1687</v>
      </c>
      <c r="K679" s="39" t="s">
        <v>1604</v>
      </c>
      <c r="L679" s="39" t="s">
        <v>1604</v>
      </c>
      <c r="M679" s="39" t="s">
        <v>1604</v>
      </c>
      <c r="N679" s="39" t="s">
        <v>2221</v>
      </c>
      <c r="O679" s="39" t="s">
        <v>2221</v>
      </c>
      <c r="P679" s="39" t="s">
        <v>1473</v>
      </c>
      <c r="T679" s="39" t="s">
        <v>1127</v>
      </c>
      <c r="U679" s="39" t="s">
        <v>1127</v>
      </c>
      <c r="V679" s="39" t="s">
        <v>1127</v>
      </c>
      <c r="W679" s="39" t="s">
        <v>1127</v>
      </c>
      <c r="X679" s="39" t="s">
        <v>1128</v>
      </c>
      <c r="AB679" s="39" t="s">
        <v>1454</v>
      </c>
    </row>
    <row r="680" spans="1:28" s="39" customFormat="1">
      <c r="A680" s="39" t="s">
        <v>2147</v>
      </c>
      <c r="B680" s="39" t="s">
        <v>796</v>
      </c>
      <c r="D680" s="39" t="s">
        <v>1782</v>
      </c>
      <c r="E680" s="39" t="s">
        <v>2336</v>
      </c>
      <c r="F680" s="39" t="s">
        <v>1604</v>
      </c>
      <c r="G680" s="39" t="s">
        <v>2304</v>
      </c>
      <c r="H680" s="39" t="s">
        <v>1524</v>
      </c>
      <c r="I680" s="39" t="s">
        <v>1683</v>
      </c>
      <c r="J680" s="39" t="s">
        <v>1687</v>
      </c>
      <c r="K680" s="39" t="s">
        <v>1604</v>
      </c>
      <c r="L680" s="39" t="s">
        <v>1604</v>
      </c>
      <c r="M680" s="39" t="s">
        <v>1604</v>
      </c>
      <c r="N680" s="39" t="s">
        <v>2222</v>
      </c>
      <c r="O680" s="39" t="s">
        <v>2222</v>
      </c>
      <c r="P680" s="39" t="s">
        <v>1473</v>
      </c>
      <c r="T680" s="39" t="s">
        <v>1127</v>
      </c>
      <c r="U680" s="39" t="s">
        <v>1127</v>
      </c>
      <c r="V680" s="39" t="s">
        <v>1127</v>
      </c>
      <c r="W680" s="39" t="s">
        <v>1127</v>
      </c>
      <c r="X680" s="39" t="s">
        <v>1128</v>
      </c>
      <c r="AB680" s="39" t="s">
        <v>1454</v>
      </c>
    </row>
    <row r="681" spans="1:28" s="39" customFormat="1">
      <c r="A681" s="39" t="s">
        <v>2147</v>
      </c>
      <c r="B681" s="39" t="s">
        <v>796</v>
      </c>
      <c r="D681" s="39" t="s">
        <v>1810</v>
      </c>
      <c r="E681" s="39" t="s">
        <v>2337</v>
      </c>
      <c r="F681" s="39" t="s">
        <v>1604</v>
      </c>
      <c r="G681" s="39" t="s">
        <v>2304</v>
      </c>
      <c r="H681" s="39" t="s">
        <v>1524</v>
      </c>
      <c r="I681" s="39" t="s">
        <v>1683</v>
      </c>
      <c r="J681" s="39" t="s">
        <v>1687</v>
      </c>
      <c r="K681" s="39" t="s">
        <v>1604</v>
      </c>
      <c r="L681" s="39" t="s">
        <v>1604</v>
      </c>
      <c r="M681" s="39" t="s">
        <v>1604</v>
      </c>
      <c r="N681" s="39" t="s">
        <v>2226</v>
      </c>
      <c r="O681" s="39" t="s">
        <v>2226</v>
      </c>
      <c r="P681" s="39" t="s">
        <v>1473</v>
      </c>
      <c r="T681" s="39" t="s">
        <v>1127</v>
      </c>
      <c r="U681" s="39" t="s">
        <v>1127</v>
      </c>
      <c r="V681" s="39" t="s">
        <v>1127</v>
      </c>
      <c r="W681" s="39" t="s">
        <v>1127</v>
      </c>
      <c r="X681" s="39" t="s">
        <v>1128</v>
      </c>
      <c r="AB681" s="39" t="s">
        <v>1454</v>
      </c>
    </row>
    <row r="682" spans="1:28" s="39" customFormat="1">
      <c r="A682" s="39" t="s">
        <v>2147</v>
      </c>
      <c r="B682" s="39" t="s">
        <v>796</v>
      </c>
      <c r="D682" s="39" t="s">
        <v>1797</v>
      </c>
      <c r="E682" s="39" t="s">
        <v>2337</v>
      </c>
      <c r="F682" s="39" t="s">
        <v>1604</v>
      </c>
      <c r="G682" s="39" t="s">
        <v>2304</v>
      </c>
      <c r="H682" s="39" t="s">
        <v>1524</v>
      </c>
      <c r="I682" s="39" t="s">
        <v>1683</v>
      </c>
      <c r="J682" s="39" t="s">
        <v>1687</v>
      </c>
      <c r="K682" s="39" t="s">
        <v>1604</v>
      </c>
      <c r="L682" s="39" t="s">
        <v>1604</v>
      </c>
      <c r="M682" s="39" t="s">
        <v>1604</v>
      </c>
      <c r="N682" s="39" t="s">
        <v>2226</v>
      </c>
      <c r="O682" s="39" t="s">
        <v>2226</v>
      </c>
      <c r="P682" s="39" t="s">
        <v>1473</v>
      </c>
      <c r="T682" s="39" t="s">
        <v>1127</v>
      </c>
      <c r="U682" s="39" t="s">
        <v>1127</v>
      </c>
      <c r="V682" s="39" t="s">
        <v>1127</v>
      </c>
      <c r="W682" s="39" t="s">
        <v>1127</v>
      </c>
      <c r="X682" s="39" t="s">
        <v>1128</v>
      </c>
      <c r="AB682" s="39" t="s">
        <v>1454</v>
      </c>
    </row>
    <row r="683" spans="1:28" s="39" customFormat="1">
      <c r="A683" s="39" t="s">
        <v>2147</v>
      </c>
      <c r="B683" s="39" t="s">
        <v>796</v>
      </c>
      <c r="D683" s="39" t="s">
        <v>1784</v>
      </c>
      <c r="E683" s="39" t="s">
        <v>2338</v>
      </c>
      <c r="F683" s="39" t="s">
        <v>1604</v>
      </c>
      <c r="G683" s="39" t="s">
        <v>2304</v>
      </c>
      <c r="H683" s="39" t="s">
        <v>1524</v>
      </c>
      <c r="I683" s="39" t="s">
        <v>1683</v>
      </c>
      <c r="J683" s="39" t="s">
        <v>1687</v>
      </c>
      <c r="K683" s="39" t="s">
        <v>1604</v>
      </c>
      <c r="L683" s="39" t="s">
        <v>1604</v>
      </c>
      <c r="M683" s="39" t="s">
        <v>1604</v>
      </c>
      <c r="N683" s="39" t="s">
        <v>2219</v>
      </c>
      <c r="O683" s="39" t="s">
        <v>2219</v>
      </c>
      <c r="P683" s="39" t="s">
        <v>1473</v>
      </c>
      <c r="T683" s="39" t="s">
        <v>1127</v>
      </c>
      <c r="U683" s="39" t="s">
        <v>1127</v>
      </c>
      <c r="V683" s="39" t="s">
        <v>1127</v>
      </c>
      <c r="W683" s="39" t="s">
        <v>1127</v>
      </c>
      <c r="X683" s="39" t="s">
        <v>1128</v>
      </c>
      <c r="AB683" s="39" t="s">
        <v>1454</v>
      </c>
    </row>
    <row r="684" spans="1:28" s="39" customFormat="1">
      <c r="A684" s="39" t="s">
        <v>2147</v>
      </c>
      <c r="B684" s="39" t="s">
        <v>796</v>
      </c>
      <c r="D684" s="39" t="s">
        <v>1787</v>
      </c>
      <c r="E684" s="39" t="s">
        <v>2338</v>
      </c>
      <c r="F684" s="39" t="s">
        <v>1604</v>
      </c>
      <c r="G684" s="39" t="s">
        <v>2304</v>
      </c>
      <c r="H684" s="39" t="s">
        <v>1524</v>
      </c>
      <c r="I684" s="39" t="s">
        <v>1683</v>
      </c>
      <c r="J684" s="39" t="s">
        <v>1687</v>
      </c>
      <c r="K684" s="39" t="s">
        <v>1604</v>
      </c>
      <c r="L684" s="39" t="s">
        <v>1604</v>
      </c>
      <c r="M684" s="39" t="s">
        <v>1604</v>
      </c>
      <c r="N684" s="39" t="s">
        <v>2219</v>
      </c>
      <c r="O684" s="39" t="s">
        <v>2219</v>
      </c>
      <c r="P684" s="39" t="s">
        <v>1473</v>
      </c>
      <c r="T684" s="39" t="s">
        <v>1127</v>
      </c>
      <c r="U684" s="39" t="s">
        <v>1127</v>
      </c>
      <c r="V684" s="39" t="s">
        <v>1127</v>
      </c>
      <c r="W684" s="39" t="s">
        <v>1127</v>
      </c>
      <c r="X684" s="39" t="s">
        <v>1128</v>
      </c>
      <c r="AB684" s="39" t="s">
        <v>1454</v>
      </c>
    </row>
    <row r="685" spans="1:28" s="39" customFormat="1">
      <c r="A685" s="39" t="s">
        <v>2147</v>
      </c>
      <c r="B685" s="39" t="s">
        <v>796</v>
      </c>
      <c r="D685" s="39" t="s">
        <v>1801</v>
      </c>
      <c r="E685" s="39" t="s">
        <v>2338</v>
      </c>
      <c r="F685" s="39" t="s">
        <v>1604</v>
      </c>
      <c r="G685" s="39" t="s">
        <v>2304</v>
      </c>
      <c r="H685" s="39" t="s">
        <v>1524</v>
      </c>
      <c r="I685" s="39" t="s">
        <v>1683</v>
      </c>
      <c r="J685" s="39" t="s">
        <v>1687</v>
      </c>
      <c r="K685" s="39" t="s">
        <v>1604</v>
      </c>
      <c r="L685" s="39" t="s">
        <v>1604</v>
      </c>
      <c r="M685" s="39" t="s">
        <v>1604</v>
      </c>
      <c r="N685" s="39" t="s">
        <v>2234</v>
      </c>
      <c r="O685" s="39" t="s">
        <v>2234</v>
      </c>
      <c r="P685" s="39" t="s">
        <v>1473</v>
      </c>
      <c r="T685" s="39" t="s">
        <v>1127</v>
      </c>
      <c r="U685" s="39" t="s">
        <v>1127</v>
      </c>
      <c r="V685" s="39" t="s">
        <v>1127</v>
      </c>
      <c r="W685" s="39" t="s">
        <v>1127</v>
      </c>
      <c r="X685" s="39" t="s">
        <v>1128</v>
      </c>
      <c r="AB685" s="39" t="s">
        <v>1454</v>
      </c>
    </row>
    <row r="686" spans="1:28" s="39" customFormat="1">
      <c r="A686" s="39" t="s">
        <v>2147</v>
      </c>
      <c r="B686" s="39" t="s">
        <v>796</v>
      </c>
      <c r="D686" s="39" t="s">
        <v>1779</v>
      </c>
      <c r="E686" s="39" t="s">
        <v>2338</v>
      </c>
      <c r="F686" s="39" t="s">
        <v>1604</v>
      </c>
      <c r="G686" s="39" t="s">
        <v>2304</v>
      </c>
      <c r="H686" s="39" t="s">
        <v>1524</v>
      </c>
      <c r="I686" s="39" t="s">
        <v>1683</v>
      </c>
      <c r="J686" s="39" t="s">
        <v>1687</v>
      </c>
      <c r="K686" s="39" t="s">
        <v>1604</v>
      </c>
      <c r="L686" s="39" t="s">
        <v>1604</v>
      </c>
      <c r="M686" s="39" t="s">
        <v>1604</v>
      </c>
      <c r="N686" s="39" t="s">
        <v>2234</v>
      </c>
      <c r="O686" s="39" t="s">
        <v>2234</v>
      </c>
      <c r="P686" s="39" t="s">
        <v>1473</v>
      </c>
      <c r="T686" s="39" t="s">
        <v>1127</v>
      </c>
      <c r="U686" s="39" t="s">
        <v>1127</v>
      </c>
      <c r="V686" s="39" t="s">
        <v>1127</v>
      </c>
      <c r="W686" s="39" t="s">
        <v>1127</v>
      </c>
      <c r="X686" s="39" t="s">
        <v>1128</v>
      </c>
      <c r="AB686" s="39" t="s">
        <v>1454</v>
      </c>
    </row>
    <row r="687" spans="1:28" s="39" customFormat="1">
      <c r="A687" s="39" t="s">
        <v>2147</v>
      </c>
      <c r="B687" s="39" t="s">
        <v>800</v>
      </c>
      <c r="D687" s="39" t="s">
        <v>1775</v>
      </c>
      <c r="E687" s="39" t="s">
        <v>2347</v>
      </c>
      <c r="F687" s="39" t="s">
        <v>1535</v>
      </c>
      <c r="G687" s="39" t="s">
        <v>2303</v>
      </c>
      <c r="H687" s="39" t="s">
        <v>1524</v>
      </c>
      <c r="I687" s="39" t="s">
        <v>1683</v>
      </c>
      <c r="J687" s="39" t="s">
        <v>1687</v>
      </c>
      <c r="K687" s="39" t="s">
        <v>1535</v>
      </c>
      <c r="L687" s="39" t="s">
        <v>1535</v>
      </c>
      <c r="M687" s="39" t="s">
        <v>1535</v>
      </c>
      <c r="N687" s="39" t="s">
        <v>2221</v>
      </c>
      <c r="O687" s="39" t="s">
        <v>2221</v>
      </c>
      <c r="P687" s="39" t="s">
        <v>1473</v>
      </c>
      <c r="T687" s="39" t="s">
        <v>1127</v>
      </c>
      <c r="U687" s="39" t="s">
        <v>1127</v>
      </c>
      <c r="V687" s="39" t="s">
        <v>1127</v>
      </c>
      <c r="W687" s="39" t="s">
        <v>1127</v>
      </c>
      <c r="X687" s="39" t="s">
        <v>1128</v>
      </c>
      <c r="AB687" s="39" t="s">
        <v>1454</v>
      </c>
    </row>
    <row r="688" spans="1:28" s="39" customFormat="1">
      <c r="A688" s="39" t="s">
        <v>2147</v>
      </c>
      <c r="B688" s="39" t="s">
        <v>800</v>
      </c>
      <c r="D688" s="39" t="s">
        <v>1782</v>
      </c>
      <c r="E688" s="39" t="s">
        <v>2347</v>
      </c>
      <c r="F688" s="39" t="s">
        <v>1535</v>
      </c>
      <c r="G688" s="39" t="s">
        <v>2304</v>
      </c>
      <c r="H688" s="39" t="s">
        <v>1524</v>
      </c>
      <c r="I688" s="39" t="s">
        <v>1683</v>
      </c>
      <c r="J688" s="39" t="s">
        <v>1687</v>
      </c>
      <c r="K688" s="39" t="s">
        <v>1535</v>
      </c>
      <c r="L688" s="39" t="s">
        <v>1535</v>
      </c>
      <c r="M688" s="39" t="s">
        <v>1535</v>
      </c>
      <c r="N688" s="39" t="s">
        <v>2222</v>
      </c>
      <c r="O688" s="39" t="s">
        <v>2222</v>
      </c>
      <c r="P688" s="39" t="s">
        <v>1473</v>
      </c>
      <c r="T688" s="39" t="s">
        <v>1127</v>
      </c>
      <c r="U688" s="39" t="s">
        <v>1127</v>
      </c>
      <c r="V688" s="39" t="s">
        <v>1127</v>
      </c>
      <c r="W688" s="39" t="s">
        <v>1127</v>
      </c>
      <c r="X688" s="39" t="s">
        <v>1128</v>
      </c>
      <c r="AB688" s="39" t="s">
        <v>1454</v>
      </c>
    </row>
    <row r="689" spans="1:28" s="39" customFormat="1">
      <c r="A689" s="39" t="s">
        <v>2147</v>
      </c>
      <c r="B689" s="39" t="s">
        <v>800</v>
      </c>
      <c r="D689" s="39" t="s">
        <v>1810</v>
      </c>
      <c r="E689" s="39" t="s">
        <v>2347</v>
      </c>
      <c r="F689" s="39" t="s">
        <v>1535</v>
      </c>
      <c r="G689" s="39" t="s">
        <v>2304</v>
      </c>
      <c r="H689" s="39" t="s">
        <v>1524</v>
      </c>
      <c r="I689" s="39" t="s">
        <v>1683</v>
      </c>
      <c r="J689" s="39" t="s">
        <v>1687</v>
      </c>
      <c r="K689" s="39" t="s">
        <v>1535</v>
      </c>
      <c r="L689" s="39" t="s">
        <v>1535</v>
      </c>
      <c r="M689" s="39" t="s">
        <v>1535</v>
      </c>
      <c r="N689" s="39" t="s">
        <v>2226</v>
      </c>
      <c r="O689" s="39" t="s">
        <v>2226</v>
      </c>
      <c r="P689" s="39" t="s">
        <v>1473</v>
      </c>
      <c r="T689" s="39" t="s">
        <v>1127</v>
      </c>
      <c r="U689" s="39" t="s">
        <v>1127</v>
      </c>
      <c r="V689" s="39" t="s">
        <v>1127</v>
      </c>
      <c r="W689" s="39" t="s">
        <v>1127</v>
      </c>
      <c r="X689" s="39" t="s">
        <v>1128</v>
      </c>
      <c r="AB689" s="39" t="s">
        <v>1454</v>
      </c>
    </row>
    <row r="690" spans="1:28" s="39" customFormat="1">
      <c r="A690" s="39" t="s">
        <v>2147</v>
      </c>
      <c r="B690" s="39" t="s">
        <v>800</v>
      </c>
      <c r="D690" s="39" t="s">
        <v>1797</v>
      </c>
      <c r="E690" s="39" t="s">
        <v>2347</v>
      </c>
      <c r="F690" s="39" t="s">
        <v>1535</v>
      </c>
      <c r="G690" s="39" t="s">
        <v>2304</v>
      </c>
      <c r="H690" s="39" t="s">
        <v>1524</v>
      </c>
      <c r="I690" s="39" t="s">
        <v>1683</v>
      </c>
      <c r="J690" s="39" t="s">
        <v>1687</v>
      </c>
      <c r="K690" s="39" t="s">
        <v>1535</v>
      </c>
      <c r="L690" s="39" t="s">
        <v>1535</v>
      </c>
      <c r="M690" s="39" t="s">
        <v>1535</v>
      </c>
      <c r="N690" s="39" t="s">
        <v>2226</v>
      </c>
      <c r="O690" s="39" t="s">
        <v>2226</v>
      </c>
      <c r="P690" s="39" t="s">
        <v>1473</v>
      </c>
      <c r="T690" s="39" t="s">
        <v>1127</v>
      </c>
      <c r="U690" s="39" t="s">
        <v>1127</v>
      </c>
      <c r="V690" s="39" t="s">
        <v>1127</v>
      </c>
      <c r="W690" s="39" t="s">
        <v>1127</v>
      </c>
      <c r="X690" s="39" t="s">
        <v>1128</v>
      </c>
      <c r="AB690" s="39" t="s">
        <v>1454</v>
      </c>
    </row>
    <row r="691" spans="1:28" s="39" customFormat="1">
      <c r="A691" s="39" t="s">
        <v>2147</v>
      </c>
      <c r="B691" s="39" t="s">
        <v>800</v>
      </c>
      <c r="D691" s="39" t="s">
        <v>1784</v>
      </c>
      <c r="E691" s="39" t="s">
        <v>2347</v>
      </c>
      <c r="F691" s="39" t="s">
        <v>1535</v>
      </c>
      <c r="G691" s="39" t="s">
        <v>2304</v>
      </c>
      <c r="H691" s="39" t="s">
        <v>1524</v>
      </c>
      <c r="I691" s="39" t="s">
        <v>1683</v>
      </c>
      <c r="J691" s="39" t="s">
        <v>1687</v>
      </c>
      <c r="K691" s="39" t="s">
        <v>1535</v>
      </c>
      <c r="L691" s="39" t="s">
        <v>1535</v>
      </c>
      <c r="M691" s="39" t="s">
        <v>1535</v>
      </c>
      <c r="N691" s="39" t="s">
        <v>2219</v>
      </c>
      <c r="O691" s="39" t="s">
        <v>2219</v>
      </c>
      <c r="P691" s="39" t="s">
        <v>1473</v>
      </c>
      <c r="T691" s="39" t="s">
        <v>1127</v>
      </c>
      <c r="U691" s="39" t="s">
        <v>1127</v>
      </c>
      <c r="V691" s="39" t="s">
        <v>1127</v>
      </c>
      <c r="W691" s="39" t="s">
        <v>1127</v>
      </c>
      <c r="X691" s="39" t="s">
        <v>1128</v>
      </c>
      <c r="AB691" s="39" t="s">
        <v>1454</v>
      </c>
    </row>
    <row r="692" spans="1:28" s="39" customFormat="1">
      <c r="A692" s="39" t="s">
        <v>2147</v>
      </c>
      <c r="B692" s="39" t="s">
        <v>800</v>
      </c>
      <c r="D692" s="39" t="s">
        <v>1785</v>
      </c>
      <c r="E692" s="39" t="s">
        <v>2348</v>
      </c>
      <c r="F692" s="39" t="s">
        <v>1535</v>
      </c>
      <c r="G692" s="39" t="s">
        <v>2304</v>
      </c>
      <c r="H692" s="39" t="s">
        <v>1524</v>
      </c>
      <c r="I692" s="39" t="s">
        <v>1683</v>
      </c>
      <c r="J692" s="39" t="s">
        <v>1687</v>
      </c>
      <c r="K692" s="39" t="s">
        <v>1535</v>
      </c>
      <c r="L692" s="39" t="s">
        <v>1535</v>
      </c>
      <c r="M692" s="39" t="s">
        <v>1535</v>
      </c>
      <c r="N692" s="39" t="s">
        <v>2219</v>
      </c>
      <c r="O692" s="39" t="s">
        <v>2219</v>
      </c>
      <c r="P692" s="39" t="s">
        <v>1473</v>
      </c>
      <c r="T692" s="39" t="s">
        <v>1127</v>
      </c>
      <c r="U692" s="39" t="s">
        <v>1127</v>
      </c>
      <c r="V692" s="39" t="s">
        <v>1127</v>
      </c>
      <c r="W692" s="39" t="s">
        <v>1127</v>
      </c>
      <c r="X692" s="39" t="s">
        <v>1128</v>
      </c>
      <c r="AB692" s="39" t="s">
        <v>1454</v>
      </c>
    </row>
    <row r="693" spans="1:28" s="39" customFormat="1">
      <c r="A693" s="39" t="s">
        <v>2147</v>
      </c>
      <c r="B693" s="39" t="s">
        <v>800</v>
      </c>
      <c r="D693" s="39" t="s">
        <v>1777</v>
      </c>
      <c r="E693" s="39" t="s">
        <v>2349</v>
      </c>
      <c r="F693" s="39" t="s">
        <v>1535</v>
      </c>
      <c r="G693" s="39" t="s">
        <v>2304</v>
      </c>
      <c r="H693" s="39" t="s">
        <v>1524</v>
      </c>
      <c r="I693" s="39" t="s">
        <v>1683</v>
      </c>
      <c r="J693" s="39" t="s">
        <v>1687</v>
      </c>
      <c r="K693" s="39" t="s">
        <v>1535</v>
      </c>
      <c r="L693" s="39" t="s">
        <v>1535</v>
      </c>
      <c r="M693" s="39" t="s">
        <v>1535</v>
      </c>
      <c r="N693" s="39" t="s">
        <v>2219</v>
      </c>
      <c r="O693" s="39" t="s">
        <v>2219</v>
      </c>
      <c r="P693" s="39" t="s">
        <v>1473</v>
      </c>
      <c r="T693" s="39" t="s">
        <v>1127</v>
      </c>
      <c r="U693" s="39" t="s">
        <v>1127</v>
      </c>
      <c r="V693" s="39" t="s">
        <v>1127</v>
      </c>
      <c r="W693" s="39" t="s">
        <v>1127</v>
      </c>
      <c r="X693" s="39" t="s">
        <v>1128</v>
      </c>
      <c r="AB693" s="39" t="s">
        <v>1454</v>
      </c>
    </row>
    <row r="694" spans="1:28" s="39" customFormat="1">
      <c r="A694" s="39" t="s">
        <v>2147</v>
      </c>
      <c r="B694" s="39" t="s">
        <v>800</v>
      </c>
      <c r="D694" s="39" t="s">
        <v>1801</v>
      </c>
      <c r="E694" s="39" t="s">
        <v>2349</v>
      </c>
      <c r="F694" s="39" t="s">
        <v>1535</v>
      </c>
      <c r="G694" s="39" t="s">
        <v>2304</v>
      </c>
      <c r="H694" s="39" t="s">
        <v>1524</v>
      </c>
      <c r="I694" s="39" t="s">
        <v>1683</v>
      </c>
      <c r="J694" s="39" t="s">
        <v>1687</v>
      </c>
      <c r="K694" s="39" t="s">
        <v>1535</v>
      </c>
      <c r="L694" s="39" t="s">
        <v>1535</v>
      </c>
      <c r="M694" s="39" t="s">
        <v>1535</v>
      </c>
      <c r="N694" s="39" t="s">
        <v>2234</v>
      </c>
      <c r="O694" s="39" t="s">
        <v>2234</v>
      </c>
      <c r="P694" s="39" t="s">
        <v>1473</v>
      </c>
      <c r="T694" s="39" t="s">
        <v>1127</v>
      </c>
      <c r="U694" s="39" t="s">
        <v>1127</v>
      </c>
      <c r="V694" s="39" t="s">
        <v>1127</v>
      </c>
      <c r="W694" s="39" t="s">
        <v>1127</v>
      </c>
      <c r="X694" s="39" t="s">
        <v>1128</v>
      </c>
      <c r="AB694" s="39" t="s">
        <v>1454</v>
      </c>
    </row>
    <row r="695" spans="1:28" s="39" customFormat="1">
      <c r="A695" s="39" t="s">
        <v>2147</v>
      </c>
      <c r="B695" s="39" t="s">
        <v>800</v>
      </c>
      <c r="D695" s="39" t="s">
        <v>1779</v>
      </c>
      <c r="E695" s="39" t="s">
        <v>2203</v>
      </c>
      <c r="F695" s="39" t="s">
        <v>1535</v>
      </c>
      <c r="G695" s="39" t="s">
        <v>2304</v>
      </c>
      <c r="H695" s="39" t="s">
        <v>1524</v>
      </c>
      <c r="I695" s="39" t="s">
        <v>1683</v>
      </c>
      <c r="J695" s="39" t="s">
        <v>1687</v>
      </c>
      <c r="K695" s="39" t="s">
        <v>1535</v>
      </c>
      <c r="L695" s="39" t="s">
        <v>1535</v>
      </c>
      <c r="M695" s="39" t="s">
        <v>1535</v>
      </c>
      <c r="N695" s="39" t="s">
        <v>2234</v>
      </c>
      <c r="O695" s="39" t="s">
        <v>2234</v>
      </c>
      <c r="P695" s="39" t="s">
        <v>1473</v>
      </c>
      <c r="T695" s="39" t="s">
        <v>1127</v>
      </c>
      <c r="U695" s="39" t="s">
        <v>1127</v>
      </c>
      <c r="V695" s="39" t="s">
        <v>1127</v>
      </c>
      <c r="W695" s="39" t="s">
        <v>1127</v>
      </c>
      <c r="X695" s="39" t="s">
        <v>1128</v>
      </c>
      <c r="AB695" s="39" t="s">
        <v>1454</v>
      </c>
    </row>
    <row r="696" spans="1:28" s="39" customFormat="1">
      <c r="A696" s="39" t="s">
        <v>2147</v>
      </c>
      <c r="B696" s="39" t="s">
        <v>766</v>
      </c>
      <c r="D696" s="39" t="s">
        <v>1775</v>
      </c>
      <c r="E696" s="39" t="s">
        <v>2315</v>
      </c>
      <c r="F696" s="39" t="s">
        <v>1535</v>
      </c>
      <c r="G696" s="39" t="s">
        <v>2303</v>
      </c>
      <c r="H696" s="39" t="s">
        <v>1524</v>
      </c>
      <c r="I696" s="39" t="s">
        <v>1683</v>
      </c>
      <c r="J696" s="39" t="s">
        <v>1687</v>
      </c>
      <c r="K696" s="39" t="s">
        <v>1535</v>
      </c>
      <c r="L696" s="39" t="s">
        <v>1535</v>
      </c>
      <c r="M696" s="39" t="s">
        <v>1535</v>
      </c>
      <c r="N696" s="39" t="s">
        <v>2221</v>
      </c>
      <c r="O696" s="39" t="s">
        <v>2221</v>
      </c>
      <c r="P696" s="39" t="s">
        <v>1473</v>
      </c>
      <c r="T696" s="39" t="s">
        <v>1127</v>
      </c>
      <c r="U696" s="39" t="s">
        <v>1127</v>
      </c>
      <c r="V696" s="39" t="s">
        <v>1127</v>
      </c>
      <c r="W696" s="39" t="s">
        <v>1127</v>
      </c>
      <c r="X696" s="39" t="s">
        <v>1128</v>
      </c>
      <c r="AB696" s="39" t="s">
        <v>1454</v>
      </c>
    </row>
    <row r="697" spans="1:28" s="39" customFormat="1">
      <c r="A697" s="39" t="s">
        <v>2147</v>
      </c>
      <c r="B697" s="39" t="s">
        <v>766</v>
      </c>
      <c r="D697" s="39" t="s">
        <v>1782</v>
      </c>
      <c r="E697" s="39" t="s">
        <v>2316</v>
      </c>
      <c r="F697" s="39" t="s">
        <v>1535</v>
      </c>
      <c r="G697" s="39" t="s">
        <v>2304</v>
      </c>
      <c r="H697" s="39" t="s">
        <v>1524</v>
      </c>
      <c r="I697" s="39" t="s">
        <v>1683</v>
      </c>
      <c r="J697" s="39" t="s">
        <v>1687</v>
      </c>
      <c r="K697" s="39" t="s">
        <v>1535</v>
      </c>
      <c r="L697" s="39" t="s">
        <v>1535</v>
      </c>
      <c r="M697" s="39" t="s">
        <v>1535</v>
      </c>
      <c r="N697" s="39" t="s">
        <v>2222</v>
      </c>
      <c r="O697" s="39" t="s">
        <v>2222</v>
      </c>
      <c r="P697" s="39" t="s">
        <v>1473</v>
      </c>
      <c r="T697" s="39" t="s">
        <v>1127</v>
      </c>
      <c r="U697" s="39" t="s">
        <v>1127</v>
      </c>
      <c r="V697" s="39" t="s">
        <v>1127</v>
      </c>
      <c r="W697" s="39" t="s">
        <v>1127</v>
      </c>
      <c r="X697" s="39" t="s">
        <v>1128</v>
      </c>
      <c r="AB697" s="39" t="s">
        <v>1454</v>
      </c>
    </row>
    <row r="698" spans="1:28" s="39" customFormat="1">
      <c r="A698" s="39" t="s">
        <v>2147</v>
      </c>
      <c r="B698" s="39" t="s">
        <v>766</v>
      </c>
      <c r="D698" s="39" t="s">
        <v>1810</v>
      </c>
      <c r="E698" s="39" t="s">
        <v>2317</v>
      </c>
      <c r="F698" s="39" t="s">
        <v>1535</v>
      </c>
      <c r="G698" s="39" t="s">
        <v>2304</v>
      </c>
      <c r="H698" s="39" t="s">
        <v>1524</v>
      </c>
      <c r="I698" s="39" t="s">
        <v>1683</v>
      </c>
      <c r="J698" s="39" t="s">
        <v>1687</v>
      </c>
      <c r="K698" s="39" t="s">
        <v>1535</v>
      </c>
      <c r="L698" s="39" t="s">
        <v>1535</v>
      </c>
      <c r="M698" s="39" t="s">
        <v>1535</v>
      </c>
      <c r="N698" s="39" t="s">
        <v>2226</v>
      </c>
      <c r="O698" s="39" t="s">
        <v>2226</v>
      </c>
      <c r="P698" s="39" t="s">
        <v>1473</v>
      </c>
      <c r="T698" s="39" t="s">
        <v>1127</v>
      </c>
      <c r="U698" s="39" t="s">
        <v>1127</v>
      </c>
      <c r="V698" s="39" t="s">
        <v>1127</v>
      </c>
      <c r="W698" s="39" t="s">
        <v>1127</v>
      </c>
      <c r="X698" s="39" t="s">
        <v>1128</v>
      </c>
      <c r="AB698" s="39" t="s">
        <v>1454</v>
      </c>
    </row>
    <row r="699" spans="1:28" s="39" customFormat="1">
      <c r="A699" s="39" t="s">
        <v>2147</v>
      </c>
      <c r="B699" s="39" t="s">
        <v>766</v>
      </c>
      <c r="D699" s="39" t="s">
        <v>1797</v>
      </c>
      <c r="E699" s="39" t="s">
        <v>2317</v>
      </c>
      <c r="F699" s="39" t="s">
        <v>1535</v>
      </c>
      <c r="G699" s="39" t="s">
        <v>2304</v>
      </c>
      <c r="H699" s="39" t="s">
        <v>1524</v>
      </c>
      <c r="I699" s="39" t="s">
        <v>1683</v>
      </c>
      <c r="J699" s="39" t="s">
        <v>1687</v>
      </c>
      <c r="K699" s="39" t="s">
        <v>1535</v>
      </c>
      <c r="L699" s="39" t="s">
        <v>1535</v>
      </c>
      <c r="M699" s="39" t="s">
        <v>1535</v>
      </c>
      <c r="N699" s="39" t="s">
        <v>2226</v>
      </c>
      <c r="O699" s="39" t="s">
        <v>2226</v>
      </c>
      <c r="P699" s="39" t="s">
        <v>1473</v>
      </c>
      <c r="T699" s="39" t="s">
        <v>1127</v>
      </c>
      <c r="U699" s="39" t="s">
        <v>1127</v>
      </c>
      <c r="V699" s="39" t="s">
        <v>1127</v>
      </c>
      <c r="W699" s="39" t="s">
        <v>1127</v>
      </c>
      <c r="X699" s="39" t="s">
        <v>1128</v>
      </c>
      <c r="AB699" s="39" t="s">
        <v>1454</v>
      </c>
    </row>
    <row r="700" spans="1:28" s="39" customFormat="1">
      <c r="A700" s="39" t="s">
        <v>2147</v>
      </c>
      <c r="B700" s="39" t="s">
        <v>766</v>
      </c>
      <c r="D700" s="39" t="s">
        <v>1784</v>
      </c>
      <c r="E700" s="39" t="s">
        <v>2318</v>
      </c>
      <c r="F700" s="39" t="s">
        <v>1535</v>
      </c>
      <c r="G700" s="39" t="s">
        <v>2304</v>
      </c>
      <c r="H700" s="39" t="s">
        <v>1524</v>
      </c>
      <c r="I700" s="39" t="s">
        <v>1683</v>
      </c>
      <c r="J700" s="39" t="s">
        <v>1687</v>
      </c>
      <c r="K700" s="39" t="s">
        <v>1535</v>
      </c>
      <c r="L700" s="39" t="s">
        <v>1535</v>
      </c>
      <c r="M700" s="39" t="s">
        <v>1535</v>
      </c>
      <c r="N700" s="39" t="s">
        <v>2219</v>
      </c>
      <c r="O700" s="39" t="s">
        <v>2219</v>
      </c>
      <c r="P700" s="39" t="s">
        <v>1473</v>
      </c>
      <c r="T700" s="39" t="s">
        <v>1127</v>
      </c>
      <c r="U700" s="39" t="s">
        <v>1127</v>
      </c>
      <c r="V700" s="39" t="s">
        <v>1127</v>
      </c>
      <c r="W700" s="39" t="s">
        <v>1127</v>
      </c>
      <c r="X700" s="39" t="s">
        <v>1128</v>
      </c>
      <c r="AB700" s="39" t="s">
        <v>1454</v>
      </c>
    </row>
    <row r="701" spans="1:28" s="39" customFormat="1">
      <c r="A701" s="39" t="s">
        <v>2147</v>
      </c>
      <c r="B701" s="39" t="s">
        <v>766</v>
      </c>
      <c r="D701" s="39" t="s">
        <v>1785</v>
      </c>
      <c r="E701" s="39" t="s">
        <v>2197</v>
      </c>
      <c r="F701" s="39" t="s">
        <v>1535</v>
      </c>
      <c r="G701" s="39" t="s">
        <v>2304</v>
      </c>
      <c r="H701" s="39" t="s">
        <v>1524</v>
      </c>
      <c r="I701" s="39" t="s">
        <v>1683</v>
      </c>
      <c r="J701" s="39" t="s">
        <v>1687</v>
      </c>
      <c r="K701" s="39" t="s">
        <v>1535</v>
      </c>
      <c r="L701" s="39" t="s">
        <v>1535</v>
      </c>
      <c r="M701" s="39" t="s">
        <v>1535</v>
      </c>
      <c r="N701" s="39" t="s">
        <v>2219</v>
      </c>
      <c r="O701" s="39" t="s">
        <v>2219</v>
      </c>
      <c r="P701" s="39" t="s">
        <v>1473</v>
      </c>
      <c r="T701" s="39" t="s">
        <v>1127</v>
      </c>
      <c r="U701" s="39" t="s">
        <v>1127</v>
      </c>
      <c r="V701" s="39" t="s">
        <v>1127</v>
      </c>
      <c r="W701" s="39" t="s">
        <v>1127</v>
      </c>
      <c r="X701" s="39" t="s">
        <v>1128</v>
      </c>
      <c r="AB701" s="39" t="s">
        <v>1454</v>
      </c>
    </row>
    <row r="702" spans="1:28" s="39" customFormat="1">
      <c r="A702" s="39" t="s">
        <v>2147</v>
      </c>
      <c r="B702" s="39" t="s">
        <v>766</v>
      </c>
      <c r="D702" s="39" t="s">
        <v>1777</v>
      </c>
      <c r="E702" s="39" t="s">
        <v>2198</v>
      </c>
      <c r="F702" s="39" t="s">
        <v>1535</v>
      </c>
      <c r="G702" s="39" t="s">
        <v>2304</v>
      </c>
      <c r="H702" s="39" t="s">
        <v>1524</v>
      </c>
      <c r="I702" s="39" t="s">
        <v>1683</v>
      </c>
      <c r="J702" s="39" t="s">
        <v>1687</v>
      </c>
      <c r="K702" s="39" t="s">
        <v>1535</v>
      </c>
      <c r="L702" s="39" t="s">
        <v>1535</v>
      </c>
      <c r="M702" s="39" t="s">
        <v>1535</v>
      </c>
      <c r="N702" s="39" t="s">
        <v>2219</v>
      </c>
      <c r="O702" s="39" t="s">
        <v>2219</v>
      </c>
      <c r="P702" s="39" t="s">
        <v>1473</v>
      </c>
      <c r="T702" s="39" t="s">
        <v>1127</v>
      </c>
      <c r="U702" s="39" t="s">
        <v>1127</v>
      </c>
      <c r="V702" s="39" t="s">
        <v>1127</v>
      </c>
      <c r="W702" s="39" t="s">
        <v>1127</v>
      </c>
      <c r="X702" s="39" t="s">
        <v>1128</v>
      </c>
      <c r="AB702" s="39" t="s">
        <v>1454</v>
      </c>
    </row>
    <row r="703" spans="1:28" s="39" customFormat="1">
      <c r="A703" s="39" t="s">
        <v>2147</v>
      </c>
      <c r="B703" s="39" t="s">
        <v>766</v>
      </c>
      <c r="D703" s="39" t="s">
        <v>1801</v>
      </c>
      <c r="E703" s="39" t="s">
        <v>2319</v>
      </c>
      <c r="F703" s="39" t="s">
        <v>1535</v>
      </c>
      <c r="G703" s="39" t="s">
        <v>2304</v>
      </c>
      <c r="H703" s="39" t="s">
        <v>1524</v>
      </c>
      <c r="I703" s="39" t="s">
        <v>1683</v>
      </c>
      <c r="J703" s="39" t="s">
        <v>1687</v>
      </c>
      <c r="K703" s="39" t="s">
        <v>1535</v>
      </c>
      <c r="L703" s="39" t="s">
        <v>1535</v>
      </c>
      <c r="M703" s="39" t="s">
        <v>1535</v>
      </c>
      <c r="N703" s="39" t="s">
        <v>2234</v>
      </c>
      <c r="O703" s="39" t="s">
        <v>2234</v>
      </c>
      <c r="P703" s="39" t="s">
        <v>1473</v>
      </c>
      <c r="T703" s="39" t="s">
        <v>1127</v>
      </c>
      <c r="U703" s="39" t="s">
        <v>1127</v>
      </c>
      <c r="V703" s="39" t="s">
        <v>1127</v>
      </c>
      <c r="W703" s="39" t="s">
        <v>1127</v>
      </c>
      <c r="X703" s="39" t="s">
        <v>1128</v>
      </c>
      <c r="AB703" s="39" t="s">
        <v>1454</v>
      </c>
    </row>
    <row r="704" spans="1:28" s="39" customFormat="1">
      <c r="A704" s="39" t="s">
        <v>2147</v>
      </c>
      <c r="B704" s="39" t="s">
        <v>766</v>
      </c>
      <c r="D704" s="39" t="s">
        <v>1779</v>
      </c>
      <c r="E704" s="39" t="s">
        <v>2319</v>
      </c>
      <c r="F704" s="39" t="s">
        <v>1535</v>
      </c>
      <c r="G704" s="39" t="s">
        <v>2304</v>
      </c>
      <c r="H704" s="39" t="s">
        <v>1524</v>
      </c>
      <c r="I704" s="39" t="s">
        <v>1683</v>
      </c>
      <c r="J704" s="39" t="s">
        <v>1687</v>
      </c>
      <c r="K704" s="39" t="s">
        <v>1535</v>
      </c>
      <c r="L704" s="39" t="s">
        <v>1535</v>
      </c>
      <c r="M704" s="39" t="s">
        <v>1535</v>
      </c>
      <c r="N704" s="39" t="s">
        <v>2234</v>
      </c>
      <c r="O704" s="39" t="s">
        <v>2234</v>
      </c>
      <c r="P704" s="39" t="s">
        <v>1473</v>
      </c>
      <c r="T704" s="39" t="s">
        <v>1127</v>
      </c>
      <c r="U704" s="39" t="s">
        <v>1127</v>
      </c>
      <c r="V704" s="39" t="s">
        <v>1127</v>
      </c>
      <c r="W704" s="39" t="s">
        <v>1127</v>
      </c>
      <c r="X704" s="39" t="s">
        <v>1128</v>
      </c>
      <c r="AB704" s="39" t="s">
        <v>1454</v>
      </c>
    </row>
    <row r="705" spans="1:28" s="39" customFormat="1">
      <c r="A705" s="39" t="s">
        <v>2147</v>
      </c>
      <c r="B705" s="39" t="s">
        <v>799</v>
      </c>
      <c r="D705" s="39" t="s">
        <v>1775</v>
      </c>
      <c r="E705" s="39" t="s">
        <v>2336</v>
      </c>
      <c r="F705" s="39" t="s">
        <v>1604</v>
      </c>
      <c r="G705" s="39" t="s">
        <v>2303</v>
      </c>
      <c r="H705" s="39" t="s">
        <v>1524</v>
      </c>
      <c r="I705" s="39" t="s">
        <v>1683</v>
      </c>
      <c r="J705" s="39" t="s">
        <v>1687</v>
      </c>
      <c r="K705" s="39" t="s">
        <v>1604</v>
      </c>
      <c r="L705" s="39" t="s">
        <v>1604</v>
      </c>
      <c r="M705" s="39" t="s">
        <v>1604</v>
      </c>
      <c r="N705" s="39" t="s">
        <v>2221</v>
      </c>
      <c r="O705" s="39" t="s">
        <v>2221</v>
      </c>
      <c r="P705" s="39" t="s">
        <v>1473</v>
      </c>
      <c r="T705" s="39" t="s">
        <v>1127</v>
      </c>
      <c r="U705" s="39" t="s">
        <v>1127</v>
      </c>
      <c r="V705" s="39" t="s">
        <v>1127</v>
      </c>
      <c r="W705" s="39" t="s">
        <v>1127</v>
      </c>
      <c r="X705" s="39" t="s">
        <v>1128</v>
      </c>
      <c r="AB705" s="39" t="s">
        <v>1454</v>
      </c>
    </row>
    <row r="706" spans="1:28" s="39" customFormat="1">
      <c r="A706" s="39" t="s">
        <v>2147</v>
      </c>
      <c r="B706" s="39" t="s">
        <v>799</v>
      </c>
      <c r="D706" s="39" t="s">
        <v>1782</v>
      </c>
      <c r="E706" s="39" t="s">
        <v>2336</v>
      </c>
      <c r="F706" s="39" t="s">
        <v>1604</v>
      </c>
      <c r="G706" s="39" t="s">
        <v>2304</v>
      </c>
      <c r="H706" s="39" t="s">
        <v>1524</v>
      </c>
      <c r="I706" s="39" t="s">
        <v>1683</v>
      </c>
      <c r="J706" s="39" t="s">
        <v>1687</v>
      </c>
      <c r="K706" s="39" t="s">
        <v>1604</v>
      </c>
      <c r="L706" s="39" t="s">
        <v>1604</v>
      </c>
      <c r="M706" s="39" t="s">
        <v>1604</v>
      </c>
      <c r="N706" s="39" t="s">
        <v>2222</v>
      </c>
      <c r="O706" s="39" t="s">
        <v>2222</v>
      </c>
      <c r="P706" s="39" t="s">
        <v>1473</v>
      </c>
      <c r="T706" s="39" t="s">
        <v>1127</v>
      </c>
      <c r="U706" s="39" t="s">
        <v>1127</v>
      </c>
      <c r="V706" s="39" t="s">
        <v>1127</v>
      </c>
      <c r="W706" s="39" t="s">
        <v>1127</v>
      </c>
      <c r="X706" s="39" t="s">
        <v>1128</v>
      </c>
      <c r="AB706" s="39" t="s">
        <v>1454</v>
      </c>
    </row>
    <row r="707" spans="1:28" s="39" customFormat="1">
      <c r="A707" s="39" t="s">
        <v>2147</v>
      </c>
      <c r="B707" s="39" t="s">
        <v>799</v>
      </c>
      <c r="D707" s="39" t="s">
        <v>1810</v>
      </c>
      <c r="E707" s="39" t="s">
        <v>2337</v>
      </c>
      <c r="F707" s="39" t="s">
        <v>1604</v>
      </c>
      <c r="G707" s="39" t="s">
        <v>2304</v>
      </c>
      <c r="H707" s="39" t="s">
        <v>1524</v>
      </c>
      <c r="I707" s="39" t="s">
        <v>1683</v>
      </c>
      <c r="J707" s="39" t="s">
        <v>1687</v>
      </c>
      <c r="K707" s="39" t="s">
        <v>1604</v>
      </c>
      <c r="L707" s="39" t="s">
        <v>1604</v>
      </c>
      <c r="M707" s="39" t="s">
        <v>1604</v>
      </c>
      <c r="N707" s="39" t="s">
        <v>2226</v>
      </c>
      <c r="O707" s="39" t="s">
        <v>2226</v>
      </c>
      <c r="P707" s="39" t="s">
        <v>1473</v>
      </c>
      <c r="T707" s="39" t="s">
        <v>1127</v>
      </c>
      <c r="U707" s="39" t="s">
        <v>1127</v>
      </c>
      <c r="V707" s="39" t="s">
        <v>1127</v>
      </c>
      <c r="W707" s="39" t="s">
        <v>1127</v>
      </c>
      <c r="X707" s="39" t="s">
        <v>1128</v>
      </c>
      <c r="AB707" s="39" t="s">
        <v>1454</v>
      </c>
    </row>
    <row r="708" spans="1:28" s="39" customFormat="1">
      <c r="A708" s="39" t="s">
        <v>2147</v>
      </c>
      <c r="B708" s="39" t="s">
        <v>799</v>
      </c>
      <c r="D708" s="39" t="s">
        <v>1797</v>
      </c>
      <c r="E708" s="39" t="s">
        <v>2337</v>
      </c>
      <c r="F708" s="39" t="s">
        <v>1604</v>
      </c>
      <c r="G708" s="39" t="s">
        <v>2304</v>
      </c>
      <c r="H708" s="39" t="s">
        <v>1524</v>
      </c>
      <c r="I708" s="39" t="s">
        <v>1683</v>
      </c>
      <c r="J708" s="39" t="s">
        <v>1687</v>
      </c>
      <c r="K708" s="39" t="s">
        <v>1604</v>
      </c>
      <c r="L708" s="39" t="s">
        <v>1604</v>
      </c>
      <c r="M708" s="39" t="s">
        <v>1604</v>
      </c>
      <c r="N708" s="39" t="s">
        <v>2226</v>
      </c>
      <c r="O708" s="39" t="s">
        <v>2226</v>
      </c>
      <c r="P708" s="39" t="s">
        <v>1473</v>
      </c>
      <c r="T708" s="39" t="s">
        <v>1127</v>
      </c>
      <c r="U708" s="39" t="s">
        <v>1127</v>
      </c>
      <c r="V708" s="39" t="s">
        <v>1127</v>
      </c>
      <c r="W708" s="39" t="s">
        <v>1127</v>
      </c>
      <c r="X708" s="39" t="s">
        <v>1128</v>
      </c>
      <c r="AB708" s="39" t="s">
        <v>1454</v>
      </c>
    </row>
    <row r="709" spans="1:28" s="39" customFormat="1">
      <c r="A709" s="39" t="s">
        <v>2147</v>
      </c>
      <c r="B709" s="39" t="s">
        <v>799</v>
      </c>
      <c r="D709" s="39" t="s">
        <v>1784</v>
      </c>
      <c r="E709" s="39" t="s">
        <v>2338</v>
      </c>
      <c r="F709" s="39" t="s">
        <v>1604</v>
      </c>
      <c r="G709" s="39" t="s">
        <v>2304</v>
      </c>
      <c r="H709" s="39" t="s">
        <v>1524</v>
      </c>
      <c r="I709" s="39" t="s">
        <v>1683</v>
      </c>
      <c r="J709" s="39" t="s">
        <v>1687</v>
      </c>
      <c r="K709" s="39" t="s">
        <v>1604</v>
      </c>
      <c r="L709" s="39" t="s">
        <v>1604</v>
      </c>
      <c r="M709" s="39" t="s">
        <v>1604</v>
      </c>
      <c r="N709" s="39" t="s">
        <v>2219</v>
      </c>
      <c r="O709" s="39" t="s">
        <v>2219</v>
      </c>
      <c r="P709" s="39" t="s">
        <v>1473</v>
      </c>
      <c r="T709" s="39" t="s">
        <v>1127</v>
      </c>
      <c r="U709" s="39" t="s">
        <v>1127</v>
      </c>
      <c r="V709" s="39" t="s">
        <v>1127</v>
      </c>
      <c r="W709" s="39" t="s">
        <v>1127</v>
      </c>
      <c r="X709" s="39" t="s">
        <v>1128</v>
      </c>
      <c r="AB709" s="39" t="s">
        <v>1454</v>
      </c>
    </row>
    <row r="710" spans="1:28" s="39" customFormat="1">
      <c r="A710" s="39" t="s">
        <v>2147</v>
      </c>
      <c r="B710" s="39" t="s">
        <v>799</v>
      </c>
      <c r="D710" s="39" t="s">
        <v>1787</v>
      </c>
      <c r="E710" s="39" t="s">
        <v>2338</v>
      </c>
      <c r="F710" s="39" t="s">
        <v>1604</v>
      </c>
      <c r="G710" s="39" t="s">
        <v>2304</v>
      </c>
      <c r="H710" s="39" t="s">
        <v>1524</v>
      </c>
      <c r="I710" s="39" t="s">
        <v>1683</v>
      </c>
      <c r="J710" s="39" t="s">
        <v>1687</v>
      </c>
      <c r="K710" s="39" t="s">
        <v>1604</v>
      </c>
      <c r="L710" s="39" t="s">
        <v>1604</v>
      </c>
      <c r="M710" s="39" t="s">
        <v>1604</v>
      </c>
      <c r="N710" s="39" t="s">
        <v>2219</v>
      </c>
      <c r="O710" s="39" t="s">
        <v>2219</v>
      </c>
      <c r="P710" s="39" t="s">
        <v>1473</v>
      </c>
      <c r="T710" s="39" t="s">
        <v>1127</v>
      </c>
      <c r="U710" s="39" t="s">
        <v>1127</v>
      </c>
      <c r="V710" s="39" t="s">
        <v>1127</v>
      </c>
      <c r="W710" s="39" t="s">
        <v>1127</v>
      </c>
      <c r="X710" s="39" t="s">
        <v>1128</v>
      </c>
      <c r="AB710" s="39" t="s">
        <v>1454</v>
      </c>
    </row>
    <row r="711" spans="1:28" s="39" customFormat="1">
      <c r="A711" s="39" t="s">
        <v>2147</v>
      </c>
      <c r="B711" s="39" t="s">
        <v>799</v>
      </c>
      <c r="D711" s="39" t="s">
        <v>1801</v>
      </c>
      <c r="E711" s="39" t="s">
        <v>2338</v>
      </c>
      <c r="F711" s="39" t="s">
        <v>1604</v>
      </c>
      <c r="G711" s="39" t="s">
        <v>2304</v>
      </c>
      <c r="H711" s="39" t="s">
        <v>1524</v>
      </c>
      <c r="I711" s="39" t="s">
        <v>1683</v>
      </c>
      <c r="J711" s="39" t="s">
        <v>1687</v>
      </c>
      <c r="K711" s="39" t="s">
        <v>1604</v>
      </c>
      <c r="L711" s="39" t="s">
        <v>1604</v>
      </c>
      <c r="M711" s="39" t="s">
        <v>1604</v>
      </c>
      <c r="N711" s="39" t="s">
        <v>2234</v>
      </c>
      <c r="O711" s="39" t="s">
        <v>2234</v>
      </c>
      <c r="P711" s="39" t="s">
        <v>1473</v>
      </c>
      <c r="T711" s="39" t="s">
        <v>1127</v>
      </c>
      <c r="U711" s="39" t="s">
        <v>1127</v>
      </c>
      <c r="V711" s="39" t="s">
        <v>1127</v>
      </c>
      <c r="W711" s="39" t="s">
        <v>1127</v>
      </c>
      <c r="X711" s="39" t="s">
        <v>1128</v>
      </c>
      <c r="AB711" s="39" t="s">
        <v>1454</v>
      </c>
    </row>
    <row r="712" spans="1:28" s="39" customFormat="1">
      <c r="A712" s="39" t="s">
        <v>2147</v>
      </c>
      <c r="B712" s="39" t="s">
        <v>799</v>
      </c>
      <c r="D712" s="39" t="s">
        <v>1779</v>
      </c>
      <c r="E712" s="39" t="s">
        <v>2338</v>
      </c>
      <c r="F712" s="39" t="s">
        <v>1604</v>
      </c>
      <c r="G712" s="39" t="s">
        <v>2304</v>
      </c>
      <c r="H712" s="39" t="s">
        <v>1524</v>
      </c>
      <c r="I712" s="39" t="s">
        <v>1683</v>
      </c>
      <c r="J712" s="39" t="s">
        <v>1687</v>
      </c>
      <c r="K712" s="39" t="s">
        <v>1604</v>
      </c>
      <c r="L712" s="39" t="s">
        <v>1604</v>
      </c>
      <c r="M712" s="39" t="s">
        <v>1604</v>
      </c>
      <c r="N712" s="39" t="s">
        <v>2234</v>
      </c>
      <c r="O712" s="39" t="s">
        <v>2234</v>
      </c>
      <c r="P712" s="39" t="s">
        <v>1473</v>
      </c>
      <c r="T712" s="39" t="s">
        <v>1127</v>
      </c>
      <c r="U712" s="39" t="s">
        <v>1127</v>
      </c>
      <c r="V712" s="39" t="s">
        <v>1127</v>
      </c>
      <c r="W712" s="39" t="s">
        <v>1127</v>
      </c>
      <c r="X712" s="39" t="s">
        <v>1128</v>
      </c>
      <c r="AB712" s="39" t="s">
        <v>1454</v>
      </c>
    </row>
    <row r="713" spans="1:28" s="39" customFormat="1">
      <c r="A713" s="39" t="s">
        <v>2147</v>
      </c>
      <c r="B713" s="39" t="s">
        <v>794</v>
      </c>
      <c r="D713" s="39" t="s">
        <v>1775</v>
      </c>
      <c r="E713" s="39" t="s">
        <v>2339</v>
      </c>
      <c r="F713" s="39" t="s">
        <v>1604</v>
      </c>
      <c r="G713" s="39" t="s">
        <v>2303</v>
      </c>
      <c r="H713" s="39" t="s">
        <v>1524</v>
      </c>
      <c r="I713" s="39" t="s">
        <v>1683</v>
      </c>
      <c r="J713" s="39" t="s">
        <v>1687</v>
      </c>
      <c r="K713" s="39" t="s">
        <v>1604</v>
      </c>
      <c r="L713" s="39" t="s">
        <v>1604</v>
      </c>
      <c r="M713" s="39" t="s">
        <v>1604</v>
      </c>
      <c r="N713" s="39" t="s">
        <v>2221</v>
      </c>
      <c r="O713" s="39" t="s">
        <v>2221</v>
      </c>
      <c r="P713" s="39" t="s">
        <v>1473</v>
      </c>
      <c r="T713" s="39" t="s">
        <v>1127</v>
      </c>
      <c r="U713" s="39" t="s">
        <v>1127</v>
      </c>
      <c r="V713" s="39" t="s">
        <v>1127</v>
      </c>
      <c r="W713" s="39" t="s">
        <v>1127</v>
      </c>
      <c r="X713" s="39" t="s">
        <v>1128</v>
      </c>
      <c r="AB713" s="39" t="s">
        <v>1454</v>
      </c>
    </row>
    <row r="714" spans="1:28" s="39" customFormat="1">
      <c r="A714" s="39" t="s">
        <v>2147</v>
      </c>
      <c r="B714" s="39" t="s">
        <v>794</v>
      </c>
      <c r="D714" s="39" t="s">
        <v>1782</v>
      </c>
      <c r="E714" s="39" t="s">
        <v>2340</v>
      </c>
      <c r="F714" s="39" t="s">
        <v>1604</v>
      </c>
      <c r="G714" s="39" t="s">
        <v>2304</v>
      </c>
      <c r="H714" s="39" t="s">
        <v>1524</v>
      </c>
      <c r="I714" s="39" t="s">
        <v>1683</v>
      </c>
      <c r="J714" s="39" t="s">
        <v>1687</v>
      </c>
      <c r="K714" s="39" t="s">
        <v>1604</v>
      </c>
      <c r="L714" s="39" t="s">
        <v>1604</v>
      </c>
      <c r="M714" s="39" t="s">
        <v>1604</v>
      </c>
      <c r="N714" s="39" t="s">
        <v>2222</v>
      </c>
      <c r="O714" s="39" t="s">
        <v>2222</v>
      </c>
      <c r="P714" s="39" t="s">
        <v>1473</v>
      </c>
      <c r="T714" s="39" t="s">
        <v>1127</v>
      </c>
      <c r="U714" s="39" t="s">
        <v>1127</v>
      </c>
      <c r="V714" s="39" t="s">
        <v>1127</v>
      </c>
      <c r="W714" s="39" t="s">
        <v>1127</v>
      </c>
      <c r="X714" s="39" t="s">
        <v>1128</v>
      </c>
      <c r="AB714" s="39" t="s">
        <v>1454</v>
      </c>
    </row>
    <row r="715" spans="1:28" s="39" customFormat="1">
      <c r="A715" s="39" t="s">
        <v>2147</v>
      </c>
      <c r="B715" s="39" t="s">
        <v>794</v>
      </c>
      <c r="D715" s="39" t="s">
        <v>1810</v>
      </c>
      <c r="E715" s="39" t="s">
        <v>2340</v>
      </c>
      <c r="F715" s="39" t="s">
        <v>1604</v>
      </c>
      <c r="G715" s="39" t="s">
        <v>2304</v>
      </c>
      <c r="H715" s="39" t="s">
        <v>1524</v>
      </c>
      <c r="I715" s="39" t="s">
        <v>1683</v>
      </c>
      <c r="J715" s="39" t="s">
        <v>1687</v>
      </c>
      <c r="K715" s="39" t="s">
        <v>1604</v>
      </c>
      <c r="L715" s="39" t="s">
        <v>1604</v>
      </c>
      <c r="M715" s="39" t="s">
        <v>1604</v>
      </c>
      <c r="N715" s="39" t="s">
        <v>2226</v>
      </c>
      <c r="O715" s="39" t="s">
        <v>2226</v>
      </c>
      <c r="P715" s="39" t="s">
        <v>1473</v>
      </c>
      <c r="T715" s="39" t="s">
        <v>1127</v>
      </c>
      <c r="U715" s="39" t="s">
        <v>1127</v>
      </c>
      <c r="V715" s="39" t="s">
        <v>1127</v>
      </c>
      <c r="W715" s="39" t="s">
        <v>1127</v>
      </c>
      <c r="X715" s="39" t="s">
        <v>1128</v>
      </c>
      <c r="AB715" s="39" t="s">
        <v>1454</v>
      </c>
    </row>
    <row r="716" spans="1:28" s="39" customFormat="1">
      <c r="A716" s="39" t="s">
        <v>2147</v>
      </c>
      <c r="B716" s="39" t="s">
        <v>794</v>
      </c>
      <c r="D716" s="39" t="s">
        <v>1797</v>
      </c>
      <c r="E716" s="39" t="s">
        <v>2340</v>
      </c>
      <c r="F716" s="39" t="s">
        <v>1604</v>
      </c>
      <c r="G716" s="39" t="s">
        <v>2304</v>
      </c>
      <c r="H716" s="39" t="s">
        <v>1524</v>
      </c>
      <c r="I716" s="39" t="s">
        <v>1683</v>
      </c>
      <c r="J716" s="39" t="s">
        <v>1687</v>
      </c>
      <c r="K716" s="39" t="s">
        <v>1604</v>
      </c>
      <c r="L716" s="39" t="s">
        <v>1604</v>
      </c>
      <c r="M716" s="39" t="s">
        <v>1604</v>
      </c>
      <c r="N716" s="39" t="s">
        <v>2226</v>
      </c>
      <c r="O716" s="39" t="s">
        <v>2226</v>
      </c>
      <c r="P716" s="39" t="s">
        <v>1473</v>
      </c>
      <c r="T716" s="39" t="s">
        <v>1127</v>
      </c>
      <c r="U716" s="39" t="s">
        <v>1127</v>
      </c>
      <c r="V716" s="39" t="s">
        <v>1127</v>
      </c>
      <c r="W716" s="39" t="s">
        <v>1127</v>
      </c>
      <c r="X716" s="39" t="s">
        <v>1128</v>
      </c>
      <c r="AB716" s="39" t="s">
        <v>1454</v>
      </c>
    </row>
    <row r="717" spans="1:28" s="39" customFormat="1">
      <c r="A717" s="39" t="s">
        <v>2147</v>
      </c>
      <c r="B717" s="39" t="s">
        <v>794</v>
      </c>
      <c r="D717" s="39" t="s">
        <v>1784</v>
      </c>
      <c r="E717" s="39" t="s">
        <v>2340</v>
      </c>
      <c r="F717" s="39" t="s">
        <v>1604</v>
      </c>
      <c r="G717" s="39" t="s">
        <v>2304</v>
      </c>
      <c r="H717" s="39" t="s">
        <v>1524</v>
      </c>
      <c r="I717" s="39" t="s">
        <v>1683</v>
      </c>
      <c r="J717" s="39" t="s">
        <v>1687</v>
      </c>
      <c r="K717" s="39" t="s">
        <v>1604</v>
      </c>
      <c r="L717" s="39" t="s">
        <v>1604</v>
      </c>
      <c r="M717" s="39" t="s">
        <v>1604</v>
      </c>
      <c r="N717" s="39" t="s">
        <v>2219</v>
      </c>
      <c r="O717" s="39" t="s">
        <v>2219</v>
      </c>
      <c r="P717" s="39" t="s">
        <v>1473</v>
      </c>
      <c r="T717" s="39" t="s">
        <v>1127</v>
      </c>
      <c r="U717" s="39" t="s">
        <v>1127</v>
      </c>
      <c r="V717" s="39" t="s">
        <v>1127</v>
      </c>
      <c r="W717" s="39" t="s">
        <v>1127</v>
      </c>
      <c r="X717" s="39" t="s">
        <v>1128</v>
      </c>
      <c r="AB717" s="39" t="s">
        <v>1454</v>
      </c>
    </row>
    <row r="718" spans="1:28" s="39" customFormat="1">
      <c r="A718" s="39" t="s">
        <v>2147</v>
      </c>
      <c r="B718" s="39" t="s">
        <v>794</v>
      </c>
      <c r="D718" s="39" t="s">
        <v>1787</v>
      </c>
      <c r="E718" s="39" t="s">
        <v>2340</v>
      </c>
      <c r="F718" s="39" t="s">
        <v>1604</v>
      </c>
      <c r="G718" s="39" t="s">
        <v>2304</v>
      </c>
      <c r="H718" s="39" t="s">
        <v>1524</v>
      </c>
      <c r="I718" s="39" t="s">
        <v>1683</v>
      </c>
      <c r="J718" s="39" t="s">
        <v>1687</v>
      </c>
      <c r="K718" s="39" t="s">
        <v>1604</v>
      </c>
      <c r="L718" s="39" t="s">
        <v>1604</v>
      </c>
      <c r="M718" s="39" t="s">
        <v>1604</v>
      </c>
      <c r="N718" s="39" t="s">
        <v>2219</v>
      </c>
      <c r="O718" s="39" t="s">
        <v>2219</v>
      </c>
      <c r="P718" s="39" t="s">
        <v>1473</v>
      </c>
      <c r="T718" s="39" t="s">
        <v>1127</v>
      </c>
      <c r="U718" s="39" t="s">
        <v>1127</v>
      </c>
      <c r="V718" s="39" t="s">
        <v>1127</v>
      </c>
      <c r="W718" s="39" t="s">
        <v>1127</v>
      </c>
      <c r="X718" s="39" t="s">
        <v>1128</v>
      </c>
      <c r="AB718" s="39" t="s">
        <v>1454</v>
      </c>
    </row>
    <row r="719" spans="1:28" s="39" customFormat="1">
      <c r="A719" s="39" t="s">
        <v>2147</v>
      </c>
      <c r="B719" s="39" t="s">
        <v>794</v>
      </c>
      <c r="D719" s="39" t="s">
        <v>1801</v>
      </c>
      <c r="E719" s="39" t="s">
        <v>2341</v>
      </c>
      <c r="F719" s="39" t="s">
        <v>1604</v>
      </c>
      <c r="G719" s="39" t="s">
        <v>2304</v>
      </c>
      <c r="H719" s="39" t="s">
        <v>1524</v>
      </c>
      <c r="I719" s="39" t="s">
        <v>1683</v>
      </c>
      <c r="J719" s="39" t="s">
        <v>1687</v>
      </c>
      <c r="K719" s="39" t="s">
        <v>1604</v>
      </c>
      <c r="L719" s="39" t="s">
        <v>1604</v>
      </c>
      <c r="M719" s="39" t="s">
        <v>1604</v>
      </c>
      <c r="N719" s="39" t="s">
        <v>2234</v>
      </c>
      <c r="O719" s="39" t="s">
        <v>2234</v>
      </c>
      <c r="P719" s="39" t="s">
        <v>1473</v>
      </c>
      <c r="T719" s="39" t="s">
        <v>1127</v>
      </c>
      <c r="U719" s="39" t="s">
        <v>1127</v>
      </c>
      <c r="V719" s="39" t="s">
        <v>1127</v>
      </c>
      <c r="W719" s="39" t="s">
        <v>1127</v>
      </c>
      <c r="X719" s="39" t="s">
        <v>1128</v>
      </c>
      <c r="AB719" s="39" t="s">
        <v>1454</v>
      </c>
    </row>
    <row r="720" spans="1:28" s="39" customFormat="1">
      <c r="A720" s="39" t="s">
        <v>2147</v>
      </c>
      <c r="B720" s="39" t="s">
        <v>794</v>
      </c>
      <c r="D720" s="39" t="s">
        <v>1779</v>
      </c>
      <c r="E720" s="39" t="s">
        <v>2202</v>
      </c>
      <c r="F720" s="39" t="s">
        <v>1604</v>
      </c>
      <c r="G720" s="39" t="s">
        <v>2304</v>
      </c>
      <c r="H720" s="39" t="s">
        <v>1524</v>
      </c>
      <c r="I720" s="39" t="s">
        <v>1683</v>
      </c>
      <c r="J720" s="39" t="s">
        <v>1687</v>
      </c>
      <c r="K720" s="39" t="s">
        <v>1604</v>
      </c>
      <c r="L720" s="39" t="s">
        <v>1604</v>
      </c>
      <c r="M720" s="39" t="s">
        <v>1604</v>
      </c>
      <c r="N720" s="39" t="s">
        <v>2234</v>
      </c>
      <c r="O720" s="39" t="s">
        <v>2234</v>
      </c>
      <c r="P720" s="39" t="s">
        <v>1473</v>
      </c>
      <c r="T720" s="39" t="s">
        <v>1127</v>
      </c>
      <c r="U720" s="39" t="s">
        <v>1127</v>
      </c>
      <c r="V720" s="39" t="s">
        <v>1127</v>
      </c>
      <c r="W720" s="39" t="s">
        <v>1127</v>
      </c>
      <c r="X720" s="39" t="s">
        <v>1128</v>
      </c>
      <c r="AB720" s="39" t="s">
        <v>1454</v>
      </c>
    </row>
    <row r="721" spans="1:28" s="39" customFormat="1">
      <c r="A721" s="39" t="s">
        <v>2147</v>
      </c>
      <c r="B721" s="39" t="s">
        <v>801</v>
      </c>
      <c r="D721" s="39" t="s">
        <v>1775</v>
      </c>
      <c r="E721" s="39" t="s">
        <v>2336</v>
      </c>
      <c r="F721" s="39" t="s">
        <v>1535</v>
      </c>
      <c r="G721" s="39" t="s">
        <v>2303</v>
      </c>
      <c r="H721" s="39" t="s">
        <v>1524</v>
      </c>
      <c r="I721" s="39" t="s">
        <v>1683</v>
      </c>
      <c r="J721" s="39" t="s">
        <v>1687</v>
      </c>
      <c r="K721" s="39" t="s">
        <v>1535</v>
      </c>
      <c r="L721" s="39" t="s">
        <v>1535</v>
      </c>
      <c r="M721" s="39" t="s">
        <v>1535</v>
      </c>
      <c r="N721" s="39" t="s">
        <v>2221</v>
      </c>
      <c r="O721" s="39" t="s">
        <v>2221</v>
      </c>
      <c r="P721" s="39" t="s">
        <v>1473</v>
      </c>
      <c r="T721" s="39" t="s">
        <v>1127</v>
      </c>
      <c r="U721" s="39" t="s">
        <v>1127</v>
      </c>
      <c r="V721" s="39" t="s">
        <v>1127</v>
      </c>
      <c r="W721" s="39" t="s">
        <v>1127</v>
      </c>
      <c r="X721" s="39" t="s">
        <v>1128</v>
      </c>
      <c r="AB721" s="39" t="s">
        <v>1454</v>
      </c>
    </row>
    <row r="722" spans="1:28" s="39" customFormat="1">
      <c r="A722" s="39" t="s">
        <v>2147</v>
      </c>
      <c r="B722" s="39" t="s">
        <v>801</v>
      </c>
      <c r="D722" s="39" t="s">
        <v>1782</v>
      </c>
      <c r="E722" s="39" t="s">
        <v>2336</v>
      </c>
      <c r="F722" s="39" t="s">
        <v>1535</v>
      </c>
      <c r="G722" s="39" t="s">
        <v>2304</v>
      </c>
      <c r="H722" s="39" t="s">
        <v>1524</v>
      </c>
      <c r="I722" s="39" t="s">
        <v>1683</v>
      </c>
      <c r="J722" s="39" t="s">
        <v>1687</v>
      </c>
      <c r="K722" s="39" t="s">
        <v>1535</v>
      </c>
      <c r="L722" s="39" t="s">
        <v>1535</v>
      </c>
      <c r="M722" s="39" t="s">
        <v>1535</v>
      </c>
      <c r="N722" s="39" t="s">
        <v>2222</v>
      </c>
      <c r="O722" s="39" t="s">
        <v>2222</v>
      </c>
      <c r="P722" s="39" t="s">
        <v>1473</v>
      </c>
      <c r="T722" s="39" t="s">
        <v>1127</v>
      </c>
      <c r="U722" s="39" t="s">
        <v>1127</v>
      </c>
      <c r="V722" s="39" t="s">
        <v>1127</v>
      </c>
      <c r="W722" s="39" t="s">
        <v>1127</v>
      </c>
      <c r="X722" s="39" t="s">
        <v>1128</v>
      </c>
      <c r="AB722" s="39" t="s">
        <v>1454</v>
      </c>
    </row>
    <row r="723" spans="1:28" s="39" customFormat="1">
      <c r="A723" s="39" t="s">
        <v>2147</v>
      </c>
      <c r="B723" s="39" t="s">
        <v>801</v>
      </c>
      <c r="D723" s="39" t="s">
        <v>1810</v>
      </c>
      <c r="E723" s="39" t="s">
        <v>2337</v>
      </c>
      <c r="F723" s="39" t="s">
        <v>1535</v>
      </c>
      <c r="G723" s="39" t="s">
        <v>2304</v>
      </c>
      <c r="H723" s="39" t="s">
        <v>1524</v>
      </c>
      <c r="I723" s="39" t="s">
        <v>1683</v>
      </c>
      <c r="J723" s="39" t="s">
        <v>1687</v>
      </c>
      <c r="K723" s="39" t="s">
        <v>1535</v>
      </c>
      <c r="L723" s="39" t="s">
        <v>1535</v>
      </c>
      <c r="M723" s="39" t="s">
        <v>1535</v>
      </c>
      <c r="N723" s="39" t="s">
        <v>2226</v>
      </c>
      <c r="O723" s="39" t="s">
        <v>2226</v>
      </c>
      <c r="P723" s="39" t="s">
        <v>1473</v>
      </c>
      <c r="T723" s="39" t="s">
        <v>1127</v>
      </c>
      <c r="U723" s="39" t="s">
        <v>1127</v>
      </c>
      <c r="V723" s="39" t="s">
        <v>1127</v>
      </c>
      <c r="W723" s="39" t="s">
        <v>1127</v>
      </c>
      <c r="X723" s="39" t="s">
        <v>1128</v>
      </c>
      <c r="AB723" s="39" t="s">
        <v>1454</v>
      </c>
    </row>
    <row r="724" spans="1:28" s="39" customFormat="1">
      <c r="A724" s="39" t="s">
        <v>2147</v>
      </c>
      <c r="B724" s="39" t="s">
        <v>801</v>
      </c>
      <c r="D724" s="39" t="s">
        <v>1797</v>
      </c>
      <c r="E724" s="39" t="s">
        <v>2337</v>
      </c>
      <c r="F724" s="39" t="s">
        <v>1535</v>
      </c>
      <c r="G724" s="39" t="s">
        <v>2304</v>
      </c>
      <c r="H724" s="39" t="s">
        <v>1524</v>
      </c>
      <c r="I724" s="39" t="s">
        <v>1683</v>
      </c>
      <c r="J724" s="39" t="s">
        <v>1687</v>
      </c>
      <c r="K724" s="39" t="s">
        <v>1535</v>
      </c>
      <c r="L724" s="39" t="s">
        <v>1535</v>
      </c>
      <c r="M724" s="39" t="s">
        <v>1535</v>
      </c>
      <c r="N724" s="39" t="s">
        <v>2226</v>
      </c>
      <c r="O724" s="39" t="s">
        <v>2226</v>
      </c>
      <c r="P724" s="39" t="s">
        <v>1473</v>
      </c>
      <c r="T724" s="39" t="s">
        <v>1127</v>
      </c>
      <c r="U724" s="39" t="s">
        <v>1127</v>
      </c>
      <c r="V724" s="39" t="s">
        <v>1127</v>
      </c>
      <c r="W724" s="39" t="s">
        <v>1127</v>
      </c>
      <c r="X724" s="39" t="s">
        <v>1128</v>
      </c>
      <c r="AB724" s="39" t="s">
        <v>1454</v>
      </c>
    </row>
    <row r="725" spans="1:28" s="39" customFormat="1">
      <c r="A725" s="39" t="s">
        <v>2147</v>
      </c>
      <c r="B725" s="39" t="s">
        <v>801</v>
      </c>
      <c r="D725" s="39" t="s">
        <v>1784</v>
      </c>
      <c r="E725" s="39" t="s">
        <v>2338</v>
      </c>
      <c r="F725" s="39" t="s">
        <v>1535</v>
      </c>
      <c r="G725" s="39" t="s">
        <v>2304</v>
      </c>
      <c r="H725" s="39" t="s">
        <v>1524</v>
      </c>
      <c r="I725" s="39" t="s">
        <v>1683</v>
      </c>
      <c r="J725" s="39" t="s">
        <v>1687</v>
      </c>
      <c r="K725" s="39" t="s">
        <v>1535</v>
      </c>
      <c r="L725" s="39" t="s">
        <v>1535</v>
      </c>
      <c r="M725" s="39" t="s">
        <v>1535</v>
      </c>
      <c r="N725" s="39" t="s">
        <v>2219</v>
      </c>
      <c r="O725" s="39" t="s">
        <v>2219</v>
      </c>
      <c r="P725" s="39" t="s">
        <v>1473</v>
      </c>
      <c r="T725" s="39" t="s">
        <v>1127</v>
      </c>
      <c r="U725" s="39" t="s">
        <v>1127</v>
      </c>
      <c r="V725" s="39" t="s">
        <v>1127</v>
      </c>
      <c r="W725" s="39" t="s">
        <v>1127</v>
      </c>
      <c r="X725" s="39" t="s">
        <v>1128</v>
      </c>
      <c r="AB725" s="39" t="s">
        <v>1454</v>
      </c>
    </row>
    <row r="726" spans="1:28" s="39" customFormat="1">
      <c r="A726" s="39" t="s">
        <v>2147</v>
      </c>
      <c r="B726" s="39" t="s">
        <v>801</v>
      </c>
      <c r="D726" s="39" t="s">
        <v>1787</v>
      </c>
      <c r="E726" s="39" t="s">
        <v>2338</v>
      </c>
      <c r="F726" s="39" t="s">
        <v>1535</v>
      </c>
      <c r="G726" s="39" t="s">
        <v>2304</v>
      </c>
      <c r="H726" s="39" t="s">
        <v>1524</v>
      </c>
      <c r="I726" s="39" t="s">
        <v>1683</v>
      </c>
      <c r="J726" s="39" t="s">
        <v>1687</v>
      </c>
      <c r="K726" s="39" t="s">
        <v>1535</v>
      </c>
      <c r="L726" s="39" t="s">
        <v>1535</v>
      </c>
      <c r="M726" s="39" t="s">
        <v>1535</v>
      </c>
      <c r="N726" s="39" t="s">
        <v>2219</v>
      </c>
      <c r="O726" s="39" t="s">
        <v>2219</v>
      </c>
      <c r="P726" s="39" t="s">
        <v>1473</v>
      </c>
      <c r="T726" s="39" t="s">
        <v>1127</v>
      </c>
      <c r="U726" s="39" t="s">
        <v>1127</v>
      </c>
      <c r="V726" s="39" t="s">
        <v>1127</v>
      </c>
      <c r="W726" s="39" t="s">
        <v>1127</v>
      </c>
      <c r="X726" s="39" t="s">
        <v>1128</v>
      </c>
      <c r="AB726" s="39" t="s">
        <v>1454</v>
      </c>
    </row>
    <row r="727" spans="1:28" s="39" customFormat="1">
      <c r="A727" s="39" t="s">
        <v>2147</v>
      </c>
      <c r="B727" s="39" t="s">
        <v>801</v>
      </c>
      <c r="D727" s="39" t="s">
        <v>1801</v>
      </c>
      <c r="E727" s="39" t="s">
        <v>2338</v>
      </c>
      <c r="F727" s="39" t="s">
        <v>1535</v>
      </c>
      <c r="G727" s="39" t="s">
        <v>2304</v>
      </c>
      <c r="H727" s="39" t="s">
        <v>1524</v>
      </c>
      <c r="I727" s="39" t="s">
        <v>1683</v>
      </c>
      <c r="J727" s="39" t="s">
        <v>1687</v>
      </c>
      <c r="K727" s="39" t="s">
        <v>1535</v>
      </c>
      <c r="L727" s="39" t="s">
        <v>1535</v>
      </c>
      <c r="M727" s="39" t="s">
        <v>1535</v>
      </c>
      <c r="N727" s="39" t="s">
        <v>2234</v>
      </c>
      <c r="O727" s="39" t="s">
        <v>2234</v>
      </c>
      <c r="P727" s="39" t="s">
        <v>1473</v>
      </c>
      <c r="T727" s="39" t="s">
        <v>1127</v>
      </c>
      <c r="U727" s="39" t="s">
        <v>1127</v>
      </c>
      <c r="V727" s="39" t="s">
        <v>1127</v>
      </c>
      <c r="W727" s="39" t="s">
        <v>1127</v>
      </c>
      <c r="X727" s="39" t="s">
        <v>1128</v>
      </c>
      <c r="AB727" s="39" t="s">
        <v>1454</v>
      </c>
    </row>
    <row r="728" spans="1:28" s="39" customFormat="1">
      <c r="A728" s="39" t="s">
        <v>2147</v>
      </c>
      <c r="B728" s="39" t="s">
        <v>801</v>
      </c>
      <c r="D728" s="39" t="s">
        <v>1779</v>
      </c>
      <c r="E728" s="39" t="s">
        <v>2338</v>
      </c>
      <c r="F728" s="39" t="s">
        <v>1535</v>
      </c>
      <c r="G728" s="39" t="s">
        <v>2304</v>
      </c>
      <c r="H728" s="39" t="s">
        <v>1524</v>
      </c>
      <c r="I728" s="39" t="s">
        <v>1683</v>
      </c>
      <c r="J728" s="39" t="s">
        <v>1687</v>
      </c>
      <c r="K728" s="39" t="s">
        <v>1535</v>
      </c>
      <c r="L728" s="39" t="s">
        <v>1535</v>
      </c>
      <c r="M728" s="39" t="s">
        <v>1535</v>
      </c>
      <c r="N728" s="39" t="s">
        <v>2234</v>
      </c>
      <c r="O728" s="39" t="s">
        <v>2234</v>
      </c>
      <c r="P728" s="39" t="s">
        <v>1473</v>
      </c>
      <c r="T728" s="39" t="s">
        <v>1127</v>
      </c>
      <c r="U728" s="39" t="s">
        <v>1127</v>
      </c>
      <c r="V728" s="39" t="s">
        <v>1127</v>
      </c>
      <c r="W728" s="39" t="s">
        <v>1127</v>
      </c>
      <c r="X728" s="39" t="s">
        <v>1128</v>
      </c>
      <c r="AB728" s="39" t="s">
        <v>1454</v>
      </c>
    </row>
    <row r="729" spans="1:28" s="39" customFormat="1">
      <c r="A729" s="39" t="s">
        <v>2147</v>
      </c>
      <c r="B729" s="39" t="s">
        <v>795</v>
      </c>
      <c r="D729" s="39" t="s">
        <v>1775</v>
      </c>
      <c r="E729" s="39" t="s">
        <v>2315</v>
      </c>
      <c r="F729" s="39" t="s">
        <v>1535</v>
      </c>
      <c r="G729" s="39" t="s">
        <v>2303</v>
      </c>
      <c r="H729" s="39" t="s">
        <v>1524</v>
      </c>
      <c r="I729" s="39" t="s">
        <v>1683</v>
      </c>
      <c r="J729" s="39" t="s">
        <v>1687</v>
      </c>
      <c r="K729" s="39" t="s">
        <v>1535</v>
      </c>
      <c r="L729" s="39" t="s">
        <v>1535</v>
      </c>
      <c r="M729" s="39" t="s">
        <v>1535</v>
      </c>
      <c r="N729" s="39" t="s">
        <v>2221</v>
      </c>
      <c r="O729" s="39" t="s">
        <v>2221</v>
      </c>
      <c r="P729" s="39" t="s">
        <v>1473</v>
      </c>
      <c r="T729" s="39" t="s">
        <v>1127</v>
      </c>
      <c r="U729" s="39" t="s">
        <v>1127</v>
      </c>
      <c r="V729" s="39" t="s">
        <v>1127</v>
      </c>
      <c r="W729" s="39" t="s">
        <v>1127</v>
      </c>
      <c r="X729" s="39" t="s">
        <v>1128</v>
      </c>
      <c r="AB729" s="39" t="s">
        <v>1454</v>
      </c>
    </row>
    <row r="730" spans="1:28" s="39" customFormat="1">
      <c r="A730" s="39" t="s">
        <v>2147</v>
      </c>
      <c r="B730" s="39" t="s">
        <v>795</v>
      </c>
      <c r="D730" s="39" t="s">
        <v>1782</v>
      </c>
      <c r="E730" s="39" t="s">
        <v>2316</v>
      </c>
      <c r="F730" s="39" t="s">
        <v>1535</v>
      </c>
      <c r="G730" s="39" t="s">
        <v>2304</v>
      </c>
      <c r="H730" s="39" t="s">
        <v>1524</v>
      </c>
      <c r="I730" s="39" t="s">
        <v>1683</v>
      </c>
      <c r="J730" s="39" t="s">
        <v>1687</v>
      </c>
      <c r="K730" s="39" t="s">
        <v>1535</v>
      </c>
      <c r="L730" s="39" t="s">
        <v>1535</v>
      </c>
      <c r="M730" s="39" t="s">
        <v>1535</v>
      </c>
      <c r="N730" s="39" t="s">
        <v>2222</v>
      </c>
      <c r="O730" s="39" t="s">
        <v>2222</v>
      </c>
      <c r="P730" s="39" t="s">
        <v>1473</v>
      </c>
      <c r="T730" s="39" t="s">
        <v>1127</v>
      </c>
      <c r="U730" s="39" t="s">
        <v>1127</v>
      </c>
      <c r="V730" s="39" t="s">
        <v>1127</v>
      </c>
      <c r="W730" s="39" t="s">
        <v>1127</v>
      </c>
      <c r="X730" s="39" t="s">
        <v>1128</v>
      </c>
      <c r="AB730" s="39" t="s">
        <v>1454</v>
      </c>
    </row>
    <row r="731" spans="1:28" s="39" customFormat="1">
      <c r="A731" s="39" t="s">
        <v>2147</v>
      </c>
      <c r="B731" s="39" t="s">
        <v>795</v>
      </c>
      <c r="D731" s="39" t="s">
        <v>1810</v>
      </c>
      <c r="E731" s="39" t="s">
        <v>2317</v>
      </c>
      <c r="F731" s="39" t="s">
        <v>1535</v>
      </c>
      <c r="G731" s="39" t="s">
        <v>2304</v>
      </c>
      <c r="H731" s="39" t="s">
        <v>1524</v>
      </c>
      <c r="I731" s="39" t="s">
        <v>1683</v>
      </c>
      <c r="J731" s="39" t="s">
        <v>1687</v>
      </c>
      <c r="K731" s="39" t="s">
        <v>1535</v>
      </c>
      <c r="L731" s="39" t="s">
        <v>1535</v>
      </c>
      <c r="M731" s="39" t="s">
        <v>1535</v>
      </c>
      <c r="N731" s="39" t="s">
        <v>2226</v>
      </c>
      <c r="O731" s="39" t="s">
        <v>2226</v>
      </c>
      <c r="P731" s="39" t="s">
        <v>1473</v>
      </c>
      <c r="T731" s="39" t="s">
        <v>1127</v>
      </c>
      <c r="U731" s="39" t="s">
        <v>1127</v>
      </c>
      <c r="V731" s="39" t="s">
        <v>1127</v>
      </c>
      <c r="W731" s="39" t="s">
        <v>1127</v>
      </c>
      <c r="X731" s="39" t="s">
        <v>1128</v>
      </c>
      <c r="AB731" s="39" t="s">
        <v>1454</v>
      </c>
    </row>
    <row r="732" spans="1:28" s="39" customFormat="1">
      <c r="A732" s="39" t="s">
        <v>2147</v>
      </c>
      <c r="B732" s="39" t="s">
        <v>795</v>
      </c>
      <c r="D732" s="39" t="s">
        <v>1797</v>
      </c>
      <c r="E732" s="39" t="s">
        <v>2317</v>
      </c>
      <c r="F732" s="39" t="s">
        <v>1535</v>
      </c>
      <c r="G732" s="39" t="s">
        <v>2304</v>
      </c>
      <c r="H732" s="39" t="s">
        <v>1524</v>
      </c>
      <c r="I732" s="39" t="s">
        <v>1683</v>
      </c>
      <c r="J732" s="39" t="s">
        <v>1687</v>
      </c>
      <c r="K732" s="39" t="s">
        <v>1535</v>
      </c>
      <c r="L732" s="39" t="s">
        <v>1535</v>
      </c>
      <c r="M732" s="39" t="s">
        <v>1535</v>
      </c>
      <c r="N732" s="39" t="s">
        <v>2226</v>
      </c>
      <c r="O732" s="39" t="s">
        <v>2226</v>
      </c>
      <c r="P732" s="39" t="s">
        <v>1473</v>
      </c>
      <c r="T732" s="39" t="s">
        <v>1127</v>
      </c>
      <c r="U732" s="39" t="s">
        <v>1127</v>
      </c>
      <c r="V732" s="39" t="s">
        <v>1127</v>
      </c>
      <c r="W732" s="39" t="s">
        <v>1127</v>
      </c>
      <c r="X732" s="39" t="s">
        <v>1128</v>
      </c>
      <c r="AB732" s="39" t="s">
        <v>1454</v>
      </c>
    </row>
    <row r="733" spans="1:28" s="39" customFormat="1">
      <c r="A733" s="39" t="s">
        <v>2147</v>
      </c>
      <c r="B733" s="39" t="s">
        <v>795</v>
      </c>
      <c r="D733" s="39" t="s">
        <v>1784</v>
      </c>
      <c r="E733" s="39" t="s">
        <v>2318</v>
      </c>
      <c r="F733" s="39" t="s">
        <v>1535</v>
      </c>
      <c r="G733" s="39" t="s">
        <v>2304</v>
      </c>
      <c r="H733" s="39" t="s">
        <v>1524</v>
      </c>
      <c r="I733" s="39" t="s">
        <v>1683</v>
      </c>
      <c r="J733" s="39" t="s">
        <v>1687</v>
      </c>
      <c r="K733" s="39" t="s">
        <v>1535</v>
      </c>
      <c r="L733" s="39" t="s">
        <v>1535</v>
      </c>
      <c r="M733" s="39" t="s">
        <v>1535</v>
      </c>
      <c r="N733" s="39" t="s">
        <v>2219</v>
      </c>
      <c r="O733" s="39" t="s">
        <v>2219</v>
      </c>
      <c r="P733" s="39" t="s">
        <v>1473</v>
      </c>
      <c r="T733" s="39" t="s">
        <v>1127</v>
      </c>
      <c r="U733" s="39" t="s">
        <v>1127</v>
      </c>
      <c r="V733" s="39" t="s">
        <v>1127</v>
      </c>
      <c r="W733" s="39" t="s">
        <v>1127</v>
      </c>
      <c r="X733" s="39" t="s">
        <v>1128</v>
      </c>
      <c r="AB733" s="39" t="s">
        <v>1454</v>
      </c>
    </row>
    <row r="734" spans="1:28" s="39" customFormat="1">
      <c r="A734" s="39" t="s">
        <v>2147</v>
      </c>
      <c r="B734" s="39" t="s">
        <v>795</v>
      </c>
      <c r="D734" s="39" t="s">
        <v>1785</v>
      </c>
      <c r="E734" s="39" t="s">
        <v>2197</v>
      </c>
      <c r="F734" s="39" t="s">
        <v>1535</v>
      </c>
      <c r="G734" s="39" t="s">
        <v>2304</v>
      </c>
      <c r="H734" s="39" t="s">
        <v>1524</v>
      </c>
      <c r="I734" s="39" t="s">
        <v>1683</v>
      </c>
      <c r="J734" s="39" t="s">
        <v>1687</v>
      </c>
      <c r="K734" s="39" t="s">
        <v>1535</v>
      </c>
      <c r="L734" s="39" t="s">
        <v>1535</v>
      </c>
      <c r="M734" s="39" t="s">
        <v>1535</v>
      </c>
      <c r="N734" s="39" t="s">
        <v>2219</v>
      </c>
      <c r="O734" s="39" t="s">
        <v>2219</v>
      </c>
      <c r="P734" s="39" t="s">
        <v>1473</v>
      </c>
      <c r="T734" s="39" t="s">
        <v>1127</v>
      </c>
      <c r="U734" s="39" t="s">
        <v>1127</v>
      </c>
      <c r="V734" s="39" t="s">
        <v>1127</v>
      </c>
      <c r="W734" s="39" t="s">
        <v>1127</v>
      </c>
      <c r="X734" s="39" t="s">
        <v>1128</v>
      </c>
      <c r="AB734" s="39" t="s">
        <v>1454</v>
      </c>
    </row>
    <row r="735" spans="1:28" s="39" customFormat="1">
      <c r="A735" s="39" t="s">
        <v>2147</v>
      </c>
      <c r="B735" s="39" t="s">
        <v>795</v>
      </c>
      <c r="D735" s="39" t="s">
        <v>1777</v>
      </c>
      <c r="E735" s="39" t="s">
        <v>2198</v>
      </c>
      <c r="F735" s="39" t="s">
        <v>1535</v>
      </c>
      <c r="G735" s="39" t="s">
        <v>2304</v>
      </c>
      <c r="H735" s="39" t="s">
        <v>1524</v>
      </c>
      <c r="I735" s="39" t="s">
        <v>1683</v>
      </c>
      <c r="J735" s="39" t="s">
        <v>1687</v>
      </c>
      <c r="K735" s="39" t="s">
        <v>1535</v>
      </c>
      <c r="L735" s="39" t="s">
        <v>1535</v>
      </c>
      <c r="M735" s="39" t="s">
        <v>1535</v>
      </c>
      <c r="N735" s="39" t="s">
        <v>2219</v>
      </c>
      <c r="O735" s="39" t="s">
        <v>2219</v>
      </c>
      <c r="P735" s="39" t="s">
        <v>1473</v>
      </c>
      <c r="T735" s="39" t="s">
        <v>1127</v>
      </c>
      <c r="U735" s="39" t="s">
        <v>1127</v>
      </c>
      <c r="V735" s="39" t="s">
        <v>1127</v>
      </c>
      <c r="W735" s="39" t="s">
        <v>1127</v>
      </c>
      <c r="X735" s="39" t="s">
        <v>1128</v>
      </c>
      <c r="AB735" s="39" t="s">
        <v>1454</v>
      </c>
    </row>
    <row r="736" spans="1:28" s="39" customFormat="1">
      <c r="A736" s="39" t="s">
        <v>2147</v>
      </c>
      <c r="B736" s="39" t="s">
        <v>795</v>
      </c>
      <c r="D736" s="39" t="s">
        <v>1801</v>
      </c>
      <c r="E736" s="39" t="s">
        <v>2319</v>
      </c>
      <c r="F736" s="39" t="s">
        <v>1535</v>
      </c>
      <c r="G736" s="39" t="s">
        <v>2304</v>
      </c>
      <c r="H736" s="39" t="s">
        <v>1524</v>
      </c>
      <c r="I736" s="39" t="s">
        <v>1683</v>
      </c>
      <c r="J736" s="39" t="s">
        <v>1687</v>
      </c>
      <c r="K736" s="39" t="s">
        <v>1535</v>
      </c>
      <c r="L736" s="39" t="s">
        <v>1535</v>
      </c>
      <c r="M736" s="39" t="s">
        <v>1535</v>
      </c>
      <c r="N736" s="39" t="s">
        <v>2234</v>
      </c>
      <c r="O736" s="39" t="s">
        <v>2234</v>
      </c>
      <c r="P736" s="39" t="s">
        <v>1473</v>
      </c>
      <c r="T736" s="39" t="s">
        <v>1127</v>
      </c>
      <c r="U736" s="39" t="s">
        <v>1127</v>
      </c>
      <c r="V736" s="39" t="s">
        <v>1127</v>
      </c>
      <c r="W736" s="39" t="s">
        <v>1127</v>
      </c>
      <c r="X736" s="39" t="s">
        <v>1128</v>
      </c>
      <c r="AB736" s="39" t="s">
        <v>1454</v>
      </c>
    </row>
    <row r="737" spans="1:28" s="39" customFormat="1">
      <c r="A737" s="39" t="s">
        <v>2147</v>
      </c>
      <c r="B737" s="39" t="s">
        <v>795</v>
      </c>
      <c r="D737" s="39" t="s">
        <v>1779</v>
      </c>
      <c r="E737" s="39" t="s">
        <v>2319</v>
      </c>
      <c r="F737" s="39" t="s">
        <v>1535</v>
      </c>
      <c r="G737" s="39" t="s">
        <v>2304</v>
      </c>
      <c r="H737" s="39" t="s">
        <v>1524</v>
      </c>
      <c r="I737" s="39" t="s">
        <v>1683</v>
      </c>
      <c r="J737" s="39" t="s">
        <v>1687</v>
      </c>
      <c r="K737" s="39" t="s">
        <v>1535</v>
      </c>
      <c r="L737" s="39" t="s">
        <v>1535</v>
      </c>
      <c r="M737" s="39" t="s">
        <v>1535</v>
      </c>
      <c r="N737" s="39" t="s">
        <v>2234</v>
      </c>
      <c r="O737" s="39" t="s">
        <v>2234</v>
      </c>
      <c r="P737" s="39" t="s">
        <v>1473</v>
      </c>
      <c r="T737" s="39" t="s">
        <v>1127</v>
      </c>
      <c r="U737" s="39" t="s">
        <v>1127</v>
      </c>
      <c r="V737" s="39" t="s">
        <v>1127</v>
      </c>
      <c r="W737" s="39" t="s">
        <v>1127</v>
      </c>
      <c r="X737" s="39" t="s">
        <v>1128</v>
      </c>
      <c r="AB737" s="39" t="s">
        <v>1454</v>
      </c>
    </row>
    <row r="738" spans="1:28" s="39" customFormat="1">
      <c r="A738" s="39" t="s">
        <v>2147</v>
      </c>
      <c r="B738" s="39" t="s">
        <v>769</v>
      </c>
      <c r="D738" s="39" t="s">
        <v>1775</v>
      </c>
      <c r="E738" s="39" t="s">
        <v>2329</v>
      </c>
      <c r="F738" s="39" t="s">
        <v>1480</v>
      </c>
      <c r="G738" s="39" t="s">
        <v>2311</v>
      </c>
      <c r="H738" s="39" t="s">
        <v>1524</v>
      </c>
      <c r="I738" s="39" t="s">
        <v>1683</v>
      </c>
      <c r="J738" s="39" t="s">
        <v>1687</v>
      </c>
      <c r="K738" s="39" t="s">
        <v>1480</v>
      </c>
      <c r="L738" s="39" t="s">
        <v>1480</v>
      </c>
      <c r="M738" s="39" t="s">
        <v>1480</v>
      </c>
      <c r="N738" s="39" t="s">
        <v>2248</v>
      </c>
      <c r="O738" s="39" t="s">
        <v>2248</v>
      </c>
      <c r="P738" s="39" t="s">
        <v>1473</v>
      </c>
      <c r="T738" s="39" t="s">
        <v>1127</v>
      </c>
      <c r="U738" s="39" t="s">
        <v>1127</v>
      </c>
      <c r="V738" s="39" t="s">
        <v>1127</v>
      </c>
      <c r="W738" s="39" t="s">
        <v>1127</v>
      </c>
      <c r="X738" s="39" t="s">
        <v>1128</v>
      </c>
      <c r="AB738" s="39" t="s">
        <v>1454</v>
      </c>
    </row>
    <row r="739" spans="1:28" s="39" customFormat="1">
      <c r="A739" s="39" t="s">
        <v>2147</v>
      </c>
      <c r="B739" s="39" t="s">
        <v>769</v>
      </c>
      <c r="D739" s="39" t="s">
        <v>1782</v>
      </c>
      <c r="E739" s="39" t="s">
        <v>2330</v>
      </c>
      <c r="F739" s="39" t="s">
        <v>1480</v>
      </c>
      <c r="G739" s="39" t="s">
        <v>2312</v>
      </c>
      <c r="H739" s="39" t="s">
        <v>1524</v>
      </c>
      <c r="I739" s="39" t="s">
        <v>1683</v>
      </c>
      <c r="J739" s="39" t="s">
        <v>1687</v>
      </c>
      <c r="K739" s="39" t="s">
        <v>1480</v>
      </c>
      <c r="L739" s="39" t="s">
        <v>1480</v>
      </c>
      <c r="M739" s="39" t="s">
        <v>1480</v>
      </c>
      <c r="N739" s="39" t="s">
        <v>2248</v>
      </c>
      <c r="O739" s="39" t="s">
        <v>2248</v>
      </c>
      <c r="P739" s="39" t="s">
        <v>1473</v>
      </c>
      <c r="T739" s="39" t="s">
        <v>1127</v>
      </c>
      <c r="U739" s="39" t="s">
        <v>1127</v>
      </c>
      <c r="V739" s="39" t="s">
        <v>1127</v>
      </c>
      <c r="W739" s="39" t="s">
        <v>1127</v>
      </c>
      <c r="X739" s="39" t="s">
        <v>1128</v>
      </c>
      <c r="AB739" s="39" t="s">
        <v>1454</v>
      </c>
    </row>
    <row r="740" spans="1:28" s="39" customFormat="1">
      <c r="A740" s="39" t="s">
        <v>2147</v>
      </c>
      <c r="B740" s="39" t="s">
        <v>769</v>
      </c>
      <c r="D740" s="39" t="s">
        <v>1783</v>
      </c>
      <c r="E740" s="39" t="s">
        <v>2330</v>
      </c>
      <c r="F740" s="39" t="s">
        <v>1480</v>
      </c>
      <c r="G740" s="39" t="s">
        <v>2314</v>
      </c>
      <c r="H740" s="39" t="s">
        <v>1524</v>
      </c>
      <c r="I740" s="39" t="s">
        <v>1683</v>
      </c>
      <c r="J740" s="39" t="s">
        <v>1687</v>
      </c>
      <c r="K740" s="39" t="s">
        <v>1480</v>
      </c>
      <c r="L740" s="39" t="s">
        <v>1480</v>
      </c>
      <c r="M740" s="39" t="s">
        <v>1480</v>
      </c>
      <c r="N740" s="39" t="s">
        <v>2248</v>
      </c>
      <c r="O740" s="39" t="s">
        <v>2248</v>
      </c>
      <c r="P740" s="39" t="s">
        <v>1473</v>
      </c>
      <c r="T740" s="39" t="s">
        <v>1127</v>
      </c>
      <c r="U740" s="39" t="s">
        <v>1127</v>
      </c>
      <c r="V740" s="39" t="s">
        <v>1127</v>
      </c>
      <c r="W740" s="39" t="s">
        <v>1127</v>
      </c>
      <c r="X740" s="39" t="s">
        <v>1128</v>
      </c>
      <c r="AB740" s="39" t="s">
        <v>1454</v>
      </c>
    </row>
    <row r="741" spans="1:28" s="39" customFormat="1">
      <c r="A741" s="39" t="s">
        <v>2147</v>
      </c>
      <c r="B741" s="39" t="s">
        <v>769</v>
      </c>
      <c r="D741" s="39" t="s">
        <v>1784</v>
      </c>
      <c r="E741" s="39" t="s">
        <v>2331</v>
      </c>
      <c r="F741" s="39" t="s">
        <v>1480</v>
      </c>
      <c r="G741" s="39" t="s">
        <v>2314</v>
      </c>
      <c r="H741" s="39" t="s">
        <v>1524</v>
      </c>
      <c r="I741" s="39" t="s">
        <v>1683</v>
      </c>
      <c r="J741" s="39" t="s">
        <v>1687</v>
      </c>
      <c r="K741" s="39" t="s">
        <v>1480</v>
      </c>
      <c r="L741" s="39" t="s">
        <v>1480</v>
      </c>
      <c r="M741" s="39" t="s">
        <v>1480</v>
      </c>
      <c r="N741" s="39" t="s">
        <v>2248</v>
      </c>
      <c r="O741" s="39" t="s">
        <v>2248</v>
      </c>
      <c r="P741" s="39" t="s">
        <v>1473</v>
      </c>
      <c r="T741" s="39" t="s">
        <v>1127</v>
      </c>
      <c r="U741" s="39" t="s">
        <v>1127</v>
      </c>
      <c r="V741" s="39" t="s">
        <v>1127</v>
      </c>
      <c r="W741" s="39" t="s">
        <v>1127</v>
      </c>
      <c r="X741" s="39" t="s">
        <v>1128</v>
      </c>
      <c r="AB741" s="39" t="s">
        <v>1454</v>
      </c>
    </row>
    <row r="742" spans="1:28" s="39" customFormat="1">
      <c r="A742" s="39" t="s">
        <v>2147</v>
      </c>
      <c r="B742" s="39" t="s">
        <v>769</v>
      </c>
      <c r="D742" s="39" t="s">
        <v>1785</v>
      </c>
      <c r="E742" s="39" t="s">
        <v>2332</v>
      </c>
      <c r="F742" s="39" t="s">
        <v>1480</v>
      </c>
      <c r="G742" s="39" t="s">
        <v>2314</v>
      </c>
      <c r="H742" s="39" t="s">
        <v>1524</v>
      </c>
      <c r="I742" s="39" t="s">
        <v>1683</v>
      </c>
      <c r="J742" s="39" t="s">
        <v>1687</v>
      </c>
      <c r="K742" s="39" t="s">
        <v>1480</v>
      </c>
      <c r="L742" s="39" t="s">
        <v>1480</v>
      </c>
      <c r="M742" s="39" t="s">
        <v>1480</v>
      </c>
      <c r="N742" s="39" t="s">
        <v>2248</v>
      </c>
      <c r="O742" s="39" t="s">
        <v>2248</v>
      </c>
      <c r="P742" s="39" t="s">
        <v>1473</v>
      </c>
      <c r="T742" s="39" t="s">
        <v>1127</v>
      </c>
      <c r="U742" s="39" t="s">
        <v>1127</v>
      </c>
      <c r="V742" s="39" t="s">
        <v>1127</v>
      </c>
      <c r="W742" s="39" t="s">
        <v>1127</v>
      </c>
      <c r="X742" s="39" t="s">
        <v>1128</v>
      </c>
      <c r="AB742" s="39" t="s">
        <v>1454</v>
      </c>
    </row>
    <row r="743" spans="1:28" s="39" customFormat="1">
      <c r="A743" s="39" t="s">
        <v>2147</v>
      </c>
      <c r="B743" s="39" t="s">
        <v>769</v>
      </c>
      <c r="D743" s="39" t="s">
        <v>1777</v>
      </c>
      <c r="E743" s="39" t="s">
        <v>2333</v>
      </c>
      <c r="F743" s="39" t="s">
        <v>1480</v>
      </c>
      <c r="G743" s="39" t="s">
        <v>2314</v>
      </c>
      <c r="H743" s="39" t="s">
        <v>1524</v>
      </c>
      <c r="I743" s="39" t="s">
        <v>1683</v>
      </c>
      <c r="J743" s="39" t="s">
        <v>1687</v>
      </c>
      <c r="K743" s="39" t="s">
        <v>1480</v>
      </c>
      <c r="L743" s="39" t="s">
        <v>1480</v>
      </c>
      <c r="M743" s="39" t="s">
        <v>1480</v>
      </c>
      <c r="N743" s="39" t="s">
        <v>2249</v>
      </c>
      <c r="O743" s="39" t="s">
        <v>2249</v>
      </c>
      <c r="P743" s="39" t="s">
        <v>1473</v>
      </c>
      <c r="T743" s="39" t="s">
        <v>1127</v>
      </c>
      <c r="U743" s="39" t="s">
        <v>1127</v>
      </c>
      <c r="V743" s="39" t="s">
        <v>1127</v>
      </c>
      <c r="W743" s="39" t="s">
        <v>1127</v>
      </c>
      <c r="X743" s="39" t="s">
        <v>1128</v>
      </c>
      <c r="AB743" s="39" t="s">
        <v>1454</v>
      </c>
    </row>
    <row r="744" spans="1:28" s="39" customFormat="1">
      <c r="A744" s="39" t="s">
        <v>2147</v>
      </c>
      <c r="B744" s="39" t="s">
        <v>769</v>
      </c>
      <c r="D744" s="39" t="s">
        <v>1801</v>
      </c>
      <c r="E744" s="39" t="s">
        <v>2333</v>
      </c>
      <c r="F744" s="39" t="s">
        <v>1480</v>
      </c>
      <c r="G744" s="39" t="s">
        <v>2314</v>
      </c>
      <c r="H744" s="39" t="s">
        <v>1524</v>
      </c>
      <c r="I744" s="39" t="s">
        <v>1683</v>
      </c>
      <c r="J744" s="39" t="s">
        <v>1687</v>
      </c>
      <c r="K744" s="39" t="s">
        <v>1480</v>
      </c>
      <c r="L744" s="39" t="s">
        <v>1480</v>
      </c>
      <c r="M744" s="39" t="s">
        <v>1480</v>
      </c>
      <c r="N744" s="39" t="s">
        <v>2249</v>
      </c>
      <c r="O744" s="39" t="s">
        <v>2249</v>
      </c>
      <c r="P744" s="39" t="s">
        <v>1473</v>
      </c>
      <c r="T744" s="39" t="s">
        <v>1127</v>
      </c>
      <c r="U744" s="39" t="s">
        <v>1127</v>
      </c>
      <c r="V744" s="39" t="s">
        <v>1127</v>
      </c>
      <c r="W744" s="39" t="s">
        <v>1127</v>
      </c>
      <c r="X744" s="39" t="s">
        <v>1128</v>
      </c>
      <c r="AB744" s="39" t="s">
        <v>1454</v>
      </c>
    </row>
    <row r="745" spans="1:28" s="39" customFormat="1">
      <c r="A745" s="39" t="s">
        <v>2147</v>
      </c>
      <c r="B745" s="39" t="s">
        <v>769</v>
      </c>
      <c r="D745" s="39" t="s">
        <v>1779</v>
      </c>
      <c r="E745" s="39" t="s">
        <v>2333</v>
      </c>
      <c r="F745" s="39" t="s">
        <v>1480</v>
      </c>
      <c r="G745" s="39" t="s">
        <v>2313</v>
      </c>
      <c r="H745" s="39" t="s">
        <v>1524</v>
      </c>
      <c r="I745" s="39" t="s">
        <v>1683</v>
      </c>
      <c r="J745" s="39" t="s">
        <v>1687</v>
      </c>
      <c r="K745" s="39" t="s">
        <v>1480</v>
      </c>
      <c r="L745" s="39" t="s">
        <v>1480</v>
      </c>
      <c r="M745" s="39" t="s">
        <v>1480</v>
      </c>
      <c r="N745" s="39" t="s">
        <v>2249</v>
      </c>
      <c r="O745" s="39" t="s">
        <v>2249</v>
      </c>
      <c r="P745" s="39" t="s">
        <v>1473</v>
      </c>
      <c r="T745" s="39" t="s">
        <v>1127</v>
      </c>
      <c r="U745" s="39" t="s">
        <v>1127</v>
      </c>
      <c r="V745" s="39" t="s">
        <v>1127</v>
      </c>
      <c r="W745" s="39" t="s">
        <v>1127</v>
      </c>
      <c r="X745" s="39" t="s">
        <v>1128</v>
      </c>
      <c r="AB745" s="39" t="s">
        <v>1454</v>
      </c>
    </row>
    <row r="746" spans="1:28" s="39" customFormat="1">
      <c r="A746" s="39" t="s">
        <v>2147</v>
      </c>
      <c r="C746" s="39" t="s">
        <v>1724</v>
      </c>
      <c r="D746" s="39" t="s">
        <v>1775</v>
      </c>
      <c r="E746" s="39" t="s">
        <v>1559</v>
      </c>
      <c r="F746" s="39" t="s">
        <v>1559</v>
      </c>
      <c r="G746" s="39" t="s">
        <v>1559</v>
      </c>
      <c r="H746" s="39" t="s">
        <v>2299</v>
      </c>
      <c r="I746" s="39" t="s">
        <v>2299</v>
      </c>
      <c r="J746" s="39" t="s">
        <v>2299</v>
      </c>
    </row>
    <row r="747" spans="1:28" s="39" customFormat="1">
      <c r="A747" s="39" t="s">
        <v>2147</v>
      </c>
      <c r="C747" s="39" t="s">
        <v>1724</v>
      </c>
      <c r="D747" s="39" t="s">
        <v>2410</v>
      </c>
      <c r="E747" s="39" t="s">
        <v>1559</v>
      </c>
      <c r="F747" s="39" t="s">
        <v>1559</v>
      </c>
      <c r="G747" s="39" t="s">
        <v>1559</v>
      </c>
      <c r="H747" s="39" t="s">
        <v>2300</v>
      </c>
      <c r="I747" s="39" t="s">
        <v>2300</v>
      </c>
      <c r="J747" s="39" t="s">
        <v>2300</v>
      </c>
    </row>
    <row r="748" spans="1:28" s="39" customFormat="1">
      <c r="A748" s="39" t="s">
        <v>2147</v>
      </c>
      <c r="C748" s="39" t="s">
        <v>1724</v>
      </c>
      <c r="D748" s="39" t="s">
        <v>1779</v>
      </c>
      <c r="E748" s="39" t="s">
        <v>1559</v>
      </c>
      <c r="F748" s="39" t="s">
        <v>1559</v>
      </c>
      <c r="G748" s="39" t="s">
        <v>1559</v>
      </c>
      <c r="H748" s="39" t="s">
        <v>2395</v>
      </c>
      <c r="I748" s="39" t="s">
        <v>2395</v>
      </c>
      <c r="J748" s="39" t="s">
        <v>2395</v>
      </c>
    </row>
    <row r="749" spans="1:28">
      <c r="A749" s="39" t="s">
        <v>2213</v>
      </c>
      <c r="B749" t="s">
        <v>797</v>
      </c>
      <c r="D749" t="s">
        <v>1775</v>
      </c>
      <c r="E749" s="70" t="s">
        <v>2380</v>
      </c>
      <c r="F749" t="s">
        <v>1535</v>
      </c>
      <c r="G749" s="70" t="s">
        <v>2357</v>
      </c>
      <c r="H749" t="s">
        <v>1524</v>
      </c>
      <c r="I749" t="s">
        <v>1683</v>
      </c>
      <c r="J749" t="s">
        <v>1687</v>
      </c>
      <c r="K749" t="s">
        <v>1535</v>
      </c>
      <c r="L749" t="s">
        <v>1535</v>
      </c>
      <c r="M749" t="s">
        <v>1535</v>
      </c>
      <c r="N749" t="s">
        <v>2238</v>
      </c>
      <c r="O749" t="s">
        <v>2238</v>
      </c>
      <c r="P749" t="s">
        <v>1473</v>
      </c>
      <c r="T749" t="s">
        <v>1127</v>
      </c>
      <c r="U749" t="s">
        <v>1127</v>
      </c>
      <c r="V749" t="s">
        <v>1127</v>
      </c>
      <c r="W749" t="s">
        <v>1127</v>
      </c>
      <c r="X749" t="s">
        <v>1128</v>
      </c>
      <c r="AB749" t="s">
        <v>1454</v>
      </c>
    </row>
    <row r="750" spans="1:28">
      <c r="A750" s="39" t="s">
        <v>2213</v>
      </c>
      <c r="B750" t="s">
        <v>797</v>
      </c>
      <c r="D750" t="s">
        <v>1782</v>
      </c>
      <c r="E750" s="70" t="s">
        <v>2380</v>
      </c>
      <c r="F750" t="s">
        <v>1535</v>
      </c>
      <c r="G750" s="70" t="s">
        <v>2358</v>
      </c>
      <c r="H750" t="s">
        <v>1524</v>
      </c>
      <c r="I750" t="s">
        <v>1683</v>
      </c>
      <c r="J750" t="s">
        <v>1687</v>
      </c>
      <c r="K750" t="s">
        <v>1535</v>
      </c>
      <c r="L750" t="s">
        <v>1535</v>
      </c>
      <c r="M750" t="s">
        <v>1535</v>
      </c>
      <c r="N750" t="s">
        <v>2239</v>
      </c>
      <c r="O750" t="s">
        <v>2239</v>
      </c>
      <c r="P750" t="s">
        <v>1473</v>
      </c>
      <c r="T750" t="s">
        <v>1127</v>
      </c>
      <c r="U750" t="s">
        <v>1127</v>
      </c>
      <c r="V750" t="s">
        <v>1127</v>
      </c>
      <c r="W750" t="s">
        <v>1127</v>
      </c>
      <c r="X750" t="s">
        <v>1128</v>
      </c>
      <c r="AB750" t="s">
        <v>1454</v>
      </c>
    </row>
    <row r="751" spans="1:28">
      <c r="A751" s="39" t="s">
        <v>2213</v>
      </c>
      <c r="B751" t="s">
        <v>797</v>
      </c>
      <c r="D751" t="s">
        <v>1810</v>
      </c>
      <c r="E751" s="70" t="s">
        <v>2381</v>
      </c>
      <c r="F751" t="s">
        <v>1535</v>
      </c>
      <c r="G751" s="70" t="s">
        <v>2358</v>
      </c>
      <c r="H751" t="s">
        <v>1524</v>
      </c>
      <c r="I751" t="s">
        <v>1683</v>
      </c>
      <c r="J751" t="s">
        <v>1687</v>
      </c>
      <c r="K751" t="s">
        <v>1535</v>
      </c>
      <c r="L751" t="s">
        <v>1535</v>
      </c>
      <c r="M751" t="s">
        <v>1535</v>
      </c>
      <c r="N751" t="s">
        <v>2240</v>
      </c>
      <c r="O751" t="s">
        <v>2240</v>
      </c>
      <c r="P751" t="s">
        <v>1473</v>
      </c>
      <c r="T751" t="s">
        <v>1127</v>
      </c>
      <c r="U751" t="s">
        <v>1127</v>
      </c>
      <c r="V751" t="s">
        <v>1127</v>
      </c>
      <c r="W751" t="s">
        <v>1127</v>
      </c>
      <c r="X751" t="s">
        <v>1128</v>
      </c>
      <c r="AB751" t="s">
        <v>1454</v>
      </c>
    </row>
    <row r="752" spans="1:28">
      <c r="A752" s="39" t="s">
        <v>2213</v>
      </c>
      <c r="B752" t="s">
        <v>797</v>
      </c>
      <c r="D752" t="s">
        <v>1797</v>
      </c>
      <c r="E752" s="70" t="s">
        <v>2381</v>
      </c>
      <c r="F752" t="s">
        <v>1535</v>
      </c>
      <c r="G752" s="70" t="s">
        <v>2358</v>
      </c>
      <c r="H752" t="s">
        <v>1524</v>
      </c>
      <c r="I752" t="s">
        <v>1683</v>
      </c>
      <c r="J752" t="s">
        <v>1687</v>
      </c>
      <c r="K752" t="s">
        <v>1535</v>
      </c>
      <c r="L752" t="s">
        <v>1535</v>
      </c>
      <c r="M752" t="s">
        <v>1535</v>
      </c>
      <c r="N752" t="s">
        <v>2240</v>
      </c>
      <c r="O752" t="s">
        <v>2240</v>
      </c>
      <c r="P752" t="s">
        <v>1473</v>
      </c>
      <c r="T752" t="s">
        <v>1127</v>
      </c>
      <c r="U752" t="s">
        <v>1127</v>
      </c>
      <c r="V752" t="s">
        <v>1127</v>
      </c>
      <c r="W752" t="s">
        <v>1127</v>
      </c>
      <c r="X752" t="s">
        <v>1128</v>
      </c>
      <c r="AB752" t="s">
        <v>1454</v>
      </c>
    </row>
    <row r="753" spans="1:28">
      <c r="A753" s="39" t="s">
        <v>2213</v>
      </c>
      <c r="B753" t="s">
        <v>797</v>
      </c>
      <c r="D753" t="s">
        <v>1784</v>
      </c>
      <c r="E753" s="70" t="s">
        <v>2382</v>
      </c>
      <c r="F753" t="s">
        <v>1535</v>
      </c>
      <c r="G753" s="70" t="s">
        <v>2358</v>
      </c>
      <c r="H753" t="s">
        <v>1524</v>
      </c>
      <c r="I753" t="s">
        <v>1683</v>
      </c>
      <c r="J753" t="s">
        <v>1687</v>
      </c>
      <c r="K753" t="s">
        <v>1535</v>
      </c>
      <c r="L753" t="s">
        <v>1535</v>
      </c>
      <c r="M753" t="s">
        <v>1535</v>
      </c>
      <c r="N753" t="s">
        <v>2218</v>
      </c>
      <c r="O753" t="s">
        <v>2218</v>
      </c>
      <c r="P753" t="s">
        <v>1473</v>
      </c>
      <c r="T753" t="s">
        <v>1127</v>
      </c>
      <c r="U753" t="s">
        <v>1127</v>
      </c>
      <c r="V753" t="s">
        <v>1127</v>
      </c>
      <c r="W753" t="s">
        <v>1127</v>
      </c>
      <c r="X753" t="s">
        <v>1128</v>
      </c>
      <c r="AB753" t="s">
        <v>1454</v>
      </c>
    </row>
    <row r="754" spans="1:28">
      <c r="A754" s="39" t="s">
        <v>2213</v>
      </c>
      <c r="B754" t="s">
        <v>797</v>
      </c>
      <c r="D754" t="s">
        <v>1787</v>
      </c>
      <c r="E754" s="70" t="s">
        <v>2382</v>
      </c>
      <c r="F754" t="s">
        <v>1535</v>
      </c>
      <c r="G754" s="70" t="s">
        <v>2358</v>
      </c>
      <c r="H754" t="s">
        <v>1524</v>
      </c>
      <c r="I754" t="s">
        <v>1683</v>
      </c>
      <c r="J754" t="s">
        <v>1687</v>
      </c>
      <c r="K754" t="s">
        <v>1535</v>
      </c>
      <c r="L754" t="s">
        <v>1535</v>
      </c>
      <c r="M754" t="s">
        <v>1535</v>
      </c>
      <c r="N754" t="s">
        <v>2218</v>
      </c>
      <c r="O754" t="s">
        <v>2218</v>
      </c>
      <c r="P754" t="s">
        <v>1473</v>
      </c>
      <c r="T754" t="s">
        <v>1127</v>
      </c>
      <c r="U754" t="s">
        <v>1127</v>
      </c>
      <c r="V754" t="s">
        <v>1127</v>
      </c>
      <c r="W754" t="s">
        <v>1127</v>
      </c>
      <c r="X754" t="s">
        <v>1128</v>
      </c>
      <c r="AB754" t="s">
        <v>1454</v>
      </c>
    </row>
    <row r="755" spans="1:28">
      <c r="A755" s="39" t="s">
        <v>2213</v>
      </c>
      <c r="B755" t="s">
        <v>797</v>
      </c>
      <c r="D755" t="s">
        <v>1801</v>
      </c>
      <c r="E755" s="70" t="s">
        <v>2382</v>
      </c>
      <c r="F755" t="s">
        <v>1535</v>
      </c>
      <c r="G755" s="70" t="s">
        <v>2358</v>
      </c>
      <c r="H755" t="s">
        <v>1524</v>
      </c>
      <c r="I755" t="s">
        <v>1683</v>
      </c>
      <c r="J755" t="s">
        <v>1687</v>
      </c>
      <c r="K755" t="s">
        <v>1535</v>
      </c>
      <c r="L755" t="s">
        <v>1535</v>
      </c>
      <c r="M755" t="s">
        <v>1535</v>
      </c>
      <c r="N755" t="s">
        <v>2241</v>
      </c>
      <c r="O755" t="s">
        <v>2241</v>
      </c>
      <c r="P755" t="s">
        <v>1473</v>
      </c>
      <c r="T755" t="s">
        <v>1127</v>
      </c>
      <c r="U755" t="s">
        <v>1127</v>
      </c>
      <c r="V755" t="s">
        <v>1127</v>
      </c>
      <c r="W755" t="s">
        <v>1127</v>
      </c>
      <c r="X755" t="s">
        <v>1128</v>
      </c>
      <c r="AB755" t="s">
        <v>1454</v>
      </c>
    </row>
    <row r="756" spans="1:28">
      <c r="A756" s="39" t="s">
        <v>2213</v>
      </c>
      <c r="B756" t="s">
        <v>797</v>
      </c>
      <c r="D756" t="s">
        <v>1779</v>
      </c>
      <c r="E756" s="70" t="s">
        <v>2382</v>
      </c>
      <c r="F756" t="s">
        <v>1535</v>
      </c>
      <c r="G756" s="70" t="s">
        <v>2358</v>
      </c>
      <c r="H756" t="s">
        <v>1524</v>
      </c>
      <c r="I756" t="s">
        <v>1683</v>
      </c>
      <c r="J756" t="s">
        <v>1687</v>
      </c>
      <c r="K756" t="s">
        <v>1535</v>
      </c>
      <c r="L756" t="s">
        <v>1535</v>
      </c>
      <c r="M756" t="s">
        <v>1535</v>
      </c>
      <c r="N756" t="s">
        <v>2241</v>
      </c>
      <c r="O756" t="s">
        <v>2241</v>
      </c>
      <c r="P756" t="s">
        <v>1473</v>
      </c>
      <c r="T756" t="s">
        <v>1127</v>
      </c>
      <c r="U756" t="s">
        <v>1127</v>
      </c>
      <c r="V756" t="s">
        <v>1127</v>
      </c>
      <c r="W756" t="s">
        <v>1127</v>
      </c>
      <c r="X756" t="s">
        <v>1128</v>
      </c>
      <c r="AB756" t="s">
        <v>1454</v>
      </c>
    </row>
    <row r="757" spans="1:28">
      <c r="A757" s="39" t="s">
        <v>2213</v>
      </c>
      <c r="B757" t="s">
        <v>767</v>
      </c>
      <c r="D757" t="s">
        <v>1775</v>
      </c>
      <c r="E757" s="70" t="s">
        <v>2366</v>
      </c>
      <c r="F757" t="s">
        <v>1535</v>
      </c>
      <c r="G757" s="70" t="s">
        <v>2357</v>
      </c>
      <c r="H757" t="s">
        <v>1524</v>
      </c>
      <c r="I757" t="s">
        <v>1683</v>
      </c>
      <c r="J757" t="s">
        <v>1687</v>
      </c>
      <c r="K757" t="s">
        <v>1535</v>
      </c>
      <c r="L757" t="s">
        <v>1535</v>
      </c>
      <c r="M757" t="s">
        <v>1535</v>
      </c>
      <c r="N757" t="s">
        <v>2238</v>
      </c>
      <c r="O757" t="s">
        <v>2238</v>
      </c>
      <c r="P757" t="s">
        <v>1473</v>
      </c>
      <c r="T757" t="s">
        <v>1127</v>
      </c>
      <c r="U757" t="s">
        <v>1127</v>
      </c>
      <c r="V757" t="s">
        <v>1127</v>
      </c>
      <c r="W757" t="s">
        <v>1127</v>
      </c>
      <c r="X757" t="s">
        <v>1128</v>
      </c>
      <c r="AB757" t="s">
        <v>1454</v>
      </c>
    </row>
    <row r="758" spans="1:28">
      <c r="A758" s="39" t="s">
        <v>2213</v>
      </c>
      <c r="B758" t="s">
        <v>767</v>
      </c>
      <c r="D758" t="s">
        <v>1782</v>
      </c>
      <c r="E758" s="70" t="s">
        <v>2367</v>
      </c>
      <c r="F758" t="s">
        <v>1535</v>
      </c>
      <c r="G758" s="70" t="s">
        <v>2358</v>
      </c>
      <c r="H758" t="s">
        <v>1524</v>
      </c>
      <c r="I758" t="s">
        <v>1683</v>
      </c>
      <c r="J758" t="s">
        <v>1687</v>
      </c>
      <c r="K758" t="s">
        <v>1535</v>
      </c>
      <c r="L758" t="s">
        <v>1535</v>
      </c>
      <c r="M758" t="s">
        <v>1535</v>
      </c>
      <c r="N758" t="s">
        <v>2239</v>
      </c>
      <c r="O758" t="s">
        <v>2239</v>
      </c>
      <c r="P758" t="s">
        <v>1473</v>
      </c>
      <c r="T758" t="s">
        <v>1127</v>
      </c>
      <c r="U758" t="s">
        <v>1127</v>
      </c>
      <c r="V758" t="s">
        <v>1127</v>
      </c>
      <c r="W758" t="s">
        <v>1127</v>
      </c>
      <c r="X758" t="s">
        <v>1128</v>
      </c>
      <c r="AB758" t="s">
        <v>1454</v>
      </c>
    </row>
    <row r="759" spans="1:28">
      <c r="A759" s="39" t="s">
        <v>2213</v>
      </c>
      <c r="B759" t="s">
        <v>767</v>
      </c>
      <c r="D759" t="s">
        <v>1810</v>
      </c>
      <c r="E759" s="70" t="s">
        <v>2368</v>
      </c>
      <c r="F759" t="s">
        <v>1535</v>
      </c>
      <c r="G759" s="70" t="s">
        <v>2358</v>
      </c>
      <c r="H759" t="s">
        <v>1524</v>
      </c>
      <c r="I759" t="s">
        <v>1683</v>
      </c>
      <c r="J759" t="s">
        <v>1687</v>
      </c>
      <c r="K759" t="s">
        <v>1535</v>
      </c>
      <c r="L759" t="s">
        <v>1535</v>
      </c>
      <c r="M759" t="s">
        <v>1535</v>
      </c>
      <c r="N759" t="s">
        <v>2240</v>
      </c>
      <c r="O759" t="s">
        <v>2240</v>
      </c>
      <c r="P759" t="s">
        <v>1473</v>
      </c>
      <c r="T759" t="s">
        <v>1127</v>
      </c>
      <c r="U759" t="s">
        <v>1127</v>
      </c>
      <c r="V759" t="s">
        <v>1127</v>
      </c>
      <c r="W759" t="s">
        <v>1127</v>
      </c>
      <c r="X759" t="s">
        <v>1128</v>
      </c>
      <c r="AB759" t="s">
        <v>1454</v>
      </c>
    </row>
    <row r="760" spans="1:28">
      <c r="A760" s="39" t="s">
        <v>2213</v>
      </c>
      <c r="B760" t="s">
        <v>767</v>
      </c>
      <c r="D760" t="s">
        <v>1797</v>
      </c>
      <c r="E760" s="70" t="s">
        <v>2368</v>
      </c>
      <c r="F760" t="s">
        <v>1535</v>
      </c>
      <c r="G760" s="70" t="s">
        <v>2358</v>
      </c>
      <c r="H760" t="s">
        <v>1524</v>
      </c>
      <c r="I760" t="s">
        <v>1683</v>
      </c>
      <c r="J760" t="s">
        <v>1687</v>
      </c>
      <c r="K760" t="s">
        <v>1535</v>
      </c>
      <c r="L760" t="s">
        <v>1535</v>
      </c>
      <c r="M760" t="s">
        <v>1535</v>
      </c>
      <c r="N760" t="s">
        <v>2240</v>
      </c>
      <c r="O760" t="s">
        <v>2240</v>
      </c>
      <c r="P760" t="s">
        <v>1473</v>
      </c>
      <c r="T760" t="s">
        <v>1127</v>
      </c>
      <c r="U760" t="s">
        <v>1127</v>
      </c>
      <c r="V760" t="s">
        <v>1127</v>
      </c>
      <c r="W760" t="s">
        <v>1127</v>
      </c>
      <c r="X760" t="s">
        <v>1128</v>
      </c>
      <c r="AB760" t="s">
        <v>1454</v>
      </c>
    </row>
    <row r="761" spans="1:28">
      <c r="A761" s="39" t="s">
        <v>2213</v>
      </c>
      <c r="B761" t="s">
        <v>767</v>
      </c>
      <c r="D761" t="s">
        <v>1784</v>
      </c>
      <c r="E761" s="70" t="s">
        <v>2369</v>
      </c>
      <c r="F761" t="s">
        <v>1535</v>
      </c>
      <c r="G761" s="70" t="s">
        <v>2358</v>
      </c>
      <c r="H761" t="s">
        <v>1524</v>
      </c>
      <c r="I761" t="s">
        <v>1683</v>
      </c>
      <c r="J761" t="s">
        <v>1687</v>
      </c>
      <c r="K761" t="s">
        <v>1535</v>
      </c>
      <c r="L761" t="s">
        <v>1535</v>
      </c>
      <c r="M761" t="s">
        <v>1535</v>
      </c>
      <c r="N761" t="s">
        <v>2218</v>
      </c>
      <c r="O761" t="s">
        <v>2218</v>
      </c>
      <c r="P761" t="s">
        <v>1473</v>
      </c>
      <c r="T761" t="s">
        <v>1127</v>
      </c>
      <c r="U761" t="s">
        <v>1127</v>
      </c>
      <c r="V761" t="s">
        <v>1127</v>
      </c>
      <c r="W761" t="s">
        <v>1127</v>
      </c>
      <c r="X761" t="s">
        <v>1128</v>
      </c>
      <c r="AB761" t="s">
        <v>1454</v>
      </c>
    </row>
    <row r="762" spans="1:28">
      <c r="A762" s="39" t="s">
        <v>2213</v>
      </c>
      <c r="B762" t="s">
        <v>767</v>
      </c>
      <c r="D762" t="s">
        <v>1785</v>
      </c>
      <c r="E762" s="70" t="s">
        <v>2206</v>
      </c>
      <c r="F762" t="s">
        <v>1535</v>
      </c>
      <c r="G762" s="70" t="s">
        <v>2358</v>
      </c>
      <c r="H762" t="s">
        <v>1524</v>
      </c>
      <c r="I762" t="s">
        <v>1683</v>
      </c>
      <c r="J762" t="s">
        <v>1687</v>
      </c>
      <c r="K762" t="s">
        <v>1535</v>
      </c>
      <c r="L762" t="s">
        <v>1535</v>
      </c>
      <c r="M762" t="s">
        <v>1535</v>
      </c>
      <c r="N762" t="s">
        <v>2218</v>
      </c>
      <c r="O762" t="s">
        <v>2218</v>
      </c>
      <c r="P762" t="s">
        <v>1473</v>
      </c>
      <c r="T762" t="s">
        <v>1127</v>
      </c>
      <c r="U762" t="s">
        <v>1127</v>
      </c>
      <c r="V762" t="s">
        <v>1127</v>
      </c>
      <c r="W762" t="s">
        <v>1127</v>
      </c>
      <c r="X762" t="s">
        <v>1128</v>
      </c>
      <c r="AB762" t="s">
        <v>1454</v>
      </c>
    </row>
    <row r="763" spans="1:28">
      <c r="A763" s="39" t="s">
        <v>2213</v>
      </c>
      <c r="B763" t="s">
        <v>767</v>
      </c>
      <c r="D763" t="s">
        <v>1777</v>
      </c>
      <c r="E763" s="70" t="s">
        <v>2207</v>
      </c>
      <c r="F763" t="s">
        <v>1535</v>
      </c>
      <c r="G763" s="70" t="s">
        <v>2358</v>
      </c>
      <c r="H763" t="s">
        <v>1524</v>
      </c>
      <c r="I763" t="s">
        <v>1683</v>
      </c>
      <c r="J763" t="s">
        <v>1687</v>
      </c>
      <c r="K763" t="s">
        <v>1535</v>
      </c>
      <c r="L763" t="s">
        <v>1535</v>
      </c>
      <c r="M763" t="s">
        <v>1535</v>
      </c>
      <c r="N763" t="s">
        <v>2218</v>
      </c>
      <c r="O763" t="s">
        <v>2218</v>
      </c>
      <c r="P763" t="s">
        <v>1473</v>
      </c>
      <c r="T763" t="s">
        <v>1127</v>
      </c>
      <c r="U763" t="s">
        <v>1127</v>
      </c>
      <c r="V763" t="s">
        <v>1127</v>
      </c>
      <c r="W763" t="s">
        <v>1127</v>
      </c>
      <c r="X763" t="s">
        <v>1128</v>
      </c>
      <c r="AB763" t="s">
        <v>1454</v>
      </c>
    </row>
    <row r="764" spans="1:28">
      <c r="A764" s="39" t="s">
        <v>2213</v>
      </c>
      <c r="B764" t="s">
        <v>767</v>
      </c>
      <c r="D764" t="s">
        <v>1801</v>
      </c>
      <c r="E764" s="70" t="s">
        <v>2370</v>
      </c>
      <c r="F764" t="s">
        <v>1535</v>
      </c>
      <c r="G764" s="70" t="s">
        <v>2358</v>
      </c>
      <c r="H764" t="s">
        <v>1524</v>
      </c>
      <c r="I764" t="s">
        <v>1683</v>
      </c>
      <c r="J764" t="s">
        <v>1687</v>
      </c>
      <c r="K764" t="s">
        <v>1535</v>
      </c>
      <c r="L764" t="s">
        <v>1535</v>
      </c>
      <c r="M764" t="s">
        <v>1535</v>
      </c>
      <c r="N764" t="s">
        <v>2241</v>
      </c>
      <c r="O764" t="s">
        <v>2241</v>
      </c>
      <c r="P764" t="s">
        <v>1473</v>
      </c>
      <c r="T764" t="s">
        <v>1127</v>
      </c>
      <c r="U764" t="s">
        <v>1127</v>
      </c>
      <c r="V764" t="s">
        <v>1127</v>
      </c>
      <c r="W764" t="s">
        <v>1127</v>
      </c>
      <c r="X764" t="s">
        <v>1128</v>
      </c>
      <c r="AB764" t="s">
        <v>1454</v>
      </c>
    </row>
    <row r="765" spans="1:28">
      <c r="A765" s="39" t="s">
        <v>2213</v>
      </c>
      <c r="B765" t="s">
        <v>767</v>
      </c>
      <c r="D765" t="s">
        <v>1779</v>
      </c>
      <c r="E765" s="70" t="s">
        <v>2370</v>
      </c>
      <c r="F765" t="s">
        <v>1535</v>
      </c>
      <c r="G765" s="70" t="s">
        <v>2358</v>
      </c>
      <c r="H765" t="s">
        <v>1524</v>
      </c>
      <c r="I765" t="s">
        <v>1683</v>
      </c>
      <c r="J765" t="s">
        <v>1687</v>
      </c>
      <c r="K765" t="s">
        <v>1535</v>
      </c>
      <c r="L765" t="s">
        <v>1535</v>
      </c>
      <c r="M765" t="s">
        <v>1535</v>
      </c>
      <c r="N765" t="s">
        <v>2241</v>
      </c>
      <c r="O765" t="s">
        <v>2241</v>
      </c>
      <c r="P765" t="s">
        <v>1473</v>
      </c>
      <c r="T765" t="s">
        <v>1127</v>
      </c>
      <c r="U765" t="s">
        <v>1127</v>
      </c>
      <c r="V765" t="s">
        <v>1127</v>
      </c>
      <c r="W765" t="s">
        <v>1127</v>
      </c>
      <c r="X765" t="s">
        <v>1128</v>
      </c>
      <c r="AB765" t="s">
        <v>1454</v>
      </c>
    </row>
    <row r="766" spans="1:28">
      <c r="A766" s="39" t="s">
        <v>2213</v>
      </c>
      <c r="B766" t="s">
        <v>798</v>
      </c>
      <c r="D766" t="s">
        <v>1775</v>
      </c>
      <c r="E766" s="70" t="s">
        <v>2371</v>
      </c>
      <c r="F766" t="s">
        <v>1604</v>
      </c>
      <c r="G766" s="70" t="s">
        <v>2357</v>
      </c>
      <c r="H766" t="s">
        <v>1524</v>
      </c>
      <c r="I766" t="s">
        <v>1683</v>
      </c>
      <c r="J766" t="s">
        <v>1687</v>
      </c>
      <c r="K766" t="s">
        <v>1604</v>
      </c>
      <c r="L766" t="s">
        <v>1604</v>
      </c>
      <c r="M766" t="s">
        <v>1604</v>
      </c>
      <c r="N766" t="s">
        <v>2238</v>
      </c>
      <c r="O766" t="s">
        <v>2238</v>
      </c>
      <c r="P766" t="s">
        <v>1473</v>
      </c>
      <c r="T766" t="s">
        <v>1127</v>
      </c>
      <c r="U766" t="s">
        <v>1127</v>
      </c>
      <c r="V766" t="s">
        <v>1127</v>
      </c>
      <c r="W766" t="s">
        <v>1127</v>
      </c>
      <c r="X766" t="s">
        <v>1128</v>
      </c>
      <c r="AB766" t="s">
        <v>1454</v>
      </c>
    </row>
    <row r="767" spans="1:28">
      <c r="A767" s="39" t="s">
        <v>2213</v>
      </c>
      <c r="B767" t="s">
        <v>798</v>
      </c>
      <c r="D767" t="s">
        <v>1782</v>
      </c>
      <c r="E767" s="70" t="s">
        <v>2372</v>
      </c>
      <c r="F767" t="s">
        <v>1604</v>
      </c>
      <c r="G767" s="70" t="s">
        <v>2358</v>
      </c>
      <c r="H767" t="s">
        <v>1524</v>
      </c>
      <c r="I767" t="s">
        <v>1683</v>
      </c>
      <c r="J767" t="s">
        <v>1687</v>
      </c>
      <c r="K767" t="s">
        <v>1604</v>
      </c>
      <c r="L767" t="s">
        <v>1604</v>
      </c>
      <c r="M767" t="s">
        <v>1604</v>
      </c>
      <c r="N767" t="s">
        <v>2239</v>
      </c>
      <c r="O767" t="s">
        <v>2239</v>
      </c>
      <c r="P767" t="s">
        <v>1473</v>
      </c>
      <c r="T767" t="s">
        <v>1127</v>
      </c>
      <c r="U767" t="s">
        <v>1127</v>
      </c>
      <c r="V767" t="s">
        <v>1127</v>
      </c>
      <c r="W767" t="s">
        <v>1127</v>
      </c>
      <c r="X767" t="s">
        <v>1128</v>
      </c>
      <c r="AB767" t="s">
        <v>1454</v>
      </c>
    </row>
    <row r="768" spans="1:28">
      <c r="A768" s="39" t="s">
        <v>2213</v>
      </c>
      <c r="B768" t="s">
        <v>798</v>
      </c>
      <c r="D768" t="s">
        <v>1775</v>
      </c>
      <c r="E768" s="70" t="s">
        <v>2366</v>
      </c>
      <c r="F768" t="s">
        <v>1604</v>
      </c>
      <c r="G768" s="70" t="s">
        <v>2357</v>
      </c>
      <c r="H768" t="s">
        <v>1524</v>
      </c>
      <c r="I768" t="s">
        <v>1683</v>
      </c>
      <c r="J768" t="s">
        <v>1687</v>
      </c>
      <c r="K768" t="s">
        <v>1604</v>
      </c>
      <c r="L768" t="s">
        <v>1604</v>
      </c>
      <c r="M768" t="s">
        <v>1604</v>
      </c>
      <c r="N768" t="s">
        <v>2238</v>
      </c>
      <c r="O768" t="s">
        <v>2238</v>
      </c>
      <c r="P768" t="s">
        <v>1473</v>
      </c>
      <c r="T768" t="s">
        <v>1127</v>
      </c>
      <c r="U768" t="s">
        <v>1127</v>
      </c>
      <c r="V768" t="s">
        <v>1127</v>
      </c>
      <c r="W768" t="s">
        <v>1127</v>
      </c>
      <c r="X768" t="s">
        <v>1128</v>
      </c>
      <c r="AB768" t="s">
        <v>1454</v>
      </c>
    </row>
    <row r="769" spans="1:28">
      <c r="A769" s="39" t="s">
        <v>2213</v>
      </c>
      <c r="B769" t="s">
        <v>798</v>
      </c>
      <c r="D769" t="s">
        <v>1782</v>
      </c>
      <c r="E769" s="70" t="s">
        <v>2367</v>
      </c>
      <c r="F769" t="s">
        <v>1604</v>
      </c>
      <c r="G769" s="70" t="s">
        <v>2358</v>
      </c>
      <c r="H769" t="s">
        <v>1524</v>
      </c>
      <c r="I769" t="s">
        <v>1683</v>
      </c>
      <c r="J769" t="s">
        <v>1687</v>
      </c>
      <c r="K769" t="s">
        <v>1604</v>
      </c>
      <c r="L769" t="s">
        <v>1604</v>
      </c>
      <c r="M769" t="s">
        <v>1604</v>
      </c>
      <c r="N769" t="s">
        <v>2239</v>
      </c>
      <c r="O769" t="s">
        <v>2239</v>
      </c>
      <c r="P769" t="s">
        <v>1473</v>
      </c>
      <c r="T769" t="s">
        <v>1127</v>
      </c>
      <c r="U769" t="s">
        <v>1127</v>
      </c>
      <c r="V769" t="s">
        <v>1127</v>
      </c>
      <c r="W769" t="s">
        <v>1127</v>
      </c>
      <c r="X769" t="s">
        <v>1128</v>
      </c>
      <c r="AB769" t="s">
        <v>1454</v>
      </c>
    </row>
    <row r="770" spans="1:28">
      <c r="A770" s="39" t="s">
        <v>2213</v>
      </c>
      <c r="B770" t="s">
        <v>798</v>
      </c>
      <c r="D770" t="s">
        <v>1810</v>
      </c>
      <c r="E770" s="70" t="s">
        <v>2368</v>
      </c>
      <c r="F770" t="s">
        <v>1604</v>
      </c>
      <c r="G770" s="70" t="s">
        <v>2358</v>
      </c>
      <c r="H770" t="s">
        <v>1524</v>
      </c>
      <c r="I770" t="s">
        <v>1683</v>
      </c>
      <c r="J770" t="s">
        <v>1687</v>
      </c>
      <c r="K770" t="s">
        <v>1604</v>
      </c>
      <c r="L770" t="s">
        <v>1604</v>
      </c>
      <c r="M770" t="s">
        <v>1604</v>
      </c>
      <c r="N770" t="s">
        <v>2240</v>
      </c>
      <c r="O770" t="s">
        <v>2240</v>
      </c>
      <c r="P770" t="s">
        <v>1473</v>
      </c>
      <c r="T770" t="s">
        <v>1127</v>
      </c>
      <c r="U770" t="s">
        <v>1127</v>
      </c>
      <c r="V770" t="s">
        <v>1127</v>
      </c>
      <c r="W770" t="s">
        <v>1127</v>
      </c>
      <c r="X770" t="s">
        <v>1128</v>
      </c>
      <c r="AB770" t="s">
        <v>1454</v>
      </c>
    </row>
    <row r="771" spans="1:28">
      <c r="A771" s="39" t="s">
        <v>2213</v>
      </c>
      <c r="B771" t="s">
        <v>798</v>
      </c>
      <c r="D771" t="s">
        <v>1810</v>
      </c>
      <c r="E771" s="70" t="s">
        <v>2208</v>
      </c>
      <c r="F771" t="s">
        <v>1604</v>
      </c>
      <c r="G771" s="70" t="s">
        <v>2358</v>
      </c>
      <c r="H771" t="s">
        <v>1524</v>
      </c>
      <c r="I771" t="s">
        <v>1683</v>
      </c>
      <c r="J771" t="s">
        <v>1687</v>
      </c>
      <c r="K771" t="s">
        <v>1604</v>
      </c>
      <c r="L771" t="s">
        <v>1604</v>
      </c>
      <c r="M771" t="s">
        <v>1604</v>
      </c>
      <c r="N771" t="s">
        <v>2240</v>
      </c>
      <c r="O771" t="s">
        <v>2240</v>
      </c>
      <c r="P771" t="s">
        <v>1473</v>
      </c>
      <c r="T771" t="s">
        <v>1127</v>
      </c>
      <c r="U771" t="s">
        <v>1127</v>
      </c>
      <c r="V771" t="s">
        <v>1127</v>
      </c>
      <c r="W771" t="s">
        <v>1127</v>
      </c>
      <c r="X771" t="s">
        <v>1128</v>
      </c>
      <c r="AB771" t="s">
        <v>1454</v>
      </c>
    </row>
    <row r="772" spans="1:28">
      <c r="A772" s="39" t="s">
        <v>2213</v>
      </c>
      <c r="B772" t="s">
        <v>798</v>
      </c>
      <c r="D772" t="s">
        <v>1797</v>
      </c>
      <c r="E772" s="70" t="s">
        <v>2368</v>
      </c>
      <c r="F772" t="s">
        <v>1604</v>
      </c>
      <c r="G772" s="70" t="s">
        <v>2358</v>
      </c>
      <c r="H772" t="s">
        <v>1524</v>
      </c>
      <c r="I772" t="s">
        <v>1683</v>
      </c>
      <c r="J772" t="s">
        <v>1687</v>
      </c>
      <c r="K772" t="s">
        <v>1604</v>
      </c>
      <c r="L772" t="s">
        <v>1604</v>
      </c>
      <c r="M772" t="s">
        <v>1604</v>
      </c>
      <c r="N772" t="s">
        <v>2240</v>
      </c>
      <c r="O772" t="s">
        <v>2240</v>
      </c>
      <c r="P772" t="s">
        <v>1473</v>
      </c>
      <c r="T772" t="s">
        <v>1127</v>
      </c>
      <c r="U772" t="s">
        <v>1127</v>
      </c>
      <c r="V772" t="s">
        <v>1127</v>
      </c>
      <c r="W772" t="s">
        <v>1127</v>
      </c>
      <c r="X772" t="s">
        <v>1128</v>
      </c>
      <c r="AB772" t="s">
        <v>1454</v>
      </c>
    </row>
    <row r="773" spans="1:28">
      <c r="A773" s="39" t="s">
        <v>2213</v>
      </c>
      <c r="B773" t="s">
        <v>798</v>
      </c>
      <c r="D773" t="s">
        <v>1797</v>
      </c>
      <c r="E773" s="70" t="s">
        <v>2208</v>
      </c>
      <c r="F773" t="s">
        <v>1604</v>
      </c>
      <c r="G773" s="70" t="s">
        <v>2358</v>
      </c>
      <c r="H773" t="s">
        <v>1524</v>
      </c>
      <c r="I773" t="s">
        <v>1683</v>
      </c>
      <c r="J773" t="s">
        <v>1687</v>
      </c>
      <c r="K773" t="s">
        <v>1604</v>
      </c>
      <c r="L773" t="s">
        <v>1604</v>
      </c>
      <c r="M773" t="s">
        <v>1604</v>
      </c>
      <c r="N773" t="s">
        <v>2240</v>
      </c>
      <c r="O773" t="s">
        <v>2240</v>
      </c>
      <c r="P773" t="s">
        <v>1473</v>
      </c>
      <c r="T773" t="s">
        <v>1127</v>
      </c>
      <c r="U773" t="s">
        <v>1127</v>
      </c>
      <c r="V773" t="s">
        <v>1127</v>
      </c>
      <c r="W773" t="s">
        <v>1127</v>
      </c>
      <c r="X773" t="s">
        <v>1128</v>
      </c>
      <c r="AB773" t="s">
        <v>1454</v>
      </c>
    </row>
    <row r="774" spans="1:28">
      <c r="A774" s="39" t="s">
        <v>2213</v>
      </c>
      <c r="B774" t="s">
        <v>798</v>
      </c>
      <c r="D774" t="s">
        <v>1784</v>
      </c>
      <c r="E774" s="70" t="s">
        <v>2369</v>
      </c>
      <c r="F774" t="s">
        <v>1604</v>
      </c>
      <c r="G774" s="70" t="s">
        <v>2358</v>
      </c>
      <c r="H774" t="s">
        <v>1524</v>
      </c>
      <c r="I774" t="s">
        <v>1683</v>
      </c>
      <c r="J774" t="s">
        <v>1687</v>
      </c>
      <c r="K774" t="s">
        <v>1604</v>
      </c>
      <c r="L774" t="s">
        <v>1604</v>
      </c>
      <c r="M774" t="s">
        <v>1604</v>
      </c>
      <c r="N774" t="s">
        <v>2218</v>
      </c>
      <c r="O774" t="s">
        <v>2218</v>
      </c>
      <c r="P774" t="s">
        <v>1473</v>
      </c>
      <c r="T774" t="s">
        <v>1127</v>
      </c>
      <c r="U774" t="s">
        <v>1127</v>
      </c>
      <c r="V774" t="s">
        <v>1127</v>
      </c>
      <c r="W774" t="s">
        <v>1127</v>
      </c>
      <c r="X774" t="s">
        <v>1128</v>
      </c>
      <c r="AB774" t="s">
        <v>1454</v>
      </c>
    </row>
    <row r="775" spans="1:28">
      <c r="A775" s="39" t="s">
        <v>2213</v>
      </c>
      <c r="B775" t="s">
        <v>798</v>
      </c>
      <c r="D775" t="s">
        <v>1784</v>
      </c>
      <c r="E775" s="70" t="s">
        <v>2209</v>
      </c>
      <c r="F775" t="s">
        <v>1604</v>
      </c>
      <c r="G775" s="70" t="s">
        <v>2358</v>
      </c>
      <c r="H775" t="s">
        <v>1524</v>
      </c>
      <c r="I775" t="s">
        <v>1683</v>
      </c>
      <c r="J775" t="s">
        <v>1687</v>
      </c>
      <c r="K775" t="s">
        <v>1604</v>
      </c>
      <c r="L775" t="s">
        <v>1604</v>
      </c>
      <c r="M775" t="s">
        <v>1604</v>
      </c>
      <c r="N775" t="s">
        <v>2218</v>
      </c>
      <c r="O775" t="s">
        <v>2218</v>
      </c>
      <c r="P775" t="s">
        <v>1473</v>
      </c>
      <c r="T775" t="s">
        <v>1127</v>
      </c>
      <c r="U775" t="s">
        <v>1127</v>
      </c>
      <c r="V775" t="s">
        <v>1127</v>
      </c>
      <c r="W775" t="s">
        <v>1127</v>
      </c>
      <c r="X775" t="s">
        <v>1128</v>
      </c>
      <c r="AB775" t="s">
        <v>1454</v>
      </c>
    </row>
    <row r="776" spans="1:28">
      <c r="A776" s="39" t="s">
        <v>2213</v>
      </c>
      <c r="B776" t="s">
        <v>798</v>
      </c>
      <c r="D776" t="s">
        <v>1785</v>
      </c>
      <c r="E776" s="70" t="s">
        <v>2206</v>
      </c>
      <c r="F776" t="s">
        <v>1604</v>
      </c>
      <c r="G776" s="70" t="s">
        <v>2358</v>
      </c>
      <c r="H776" t="s">
        <v>1524</v>
      </c>
      <c r="I776" t="s">
        <v>1683</v>
      </c>
      <c r="J776" t="s">
        <v>1687</v>
      </c>
      <c r="K776" t="s">
        <v>1604</v>
      </c>
      <c r="L776" t="s">
        <v>1604</v>
      </c>
      <c r="M776" t="s">
        <v>1604</v>
      </c>
      <c r="N776" t="s">
        <v>2218</v>
      </c>
      <c r="O776" t="s">
        <v>2218</v>
      </c>
      <c r="P776" t="s">
        <v>1473</v>
      </c>
      <c r="T776" t="s">
        <v>1127</v>
      </c>
      <c r="U776" t="s">
        <v>1127</v>
      </c>
      <c r="V776" t="s">
        <v>1127</v>
      </c>
      <c r="W776" t="s">
        <v>1127</v>
      </c>
      <c r="X776" t="s">
        <v>1128</v>
      </c>
      <c r="AB776" t="s">
        <v>1454</v>
      </c>
    </row>
    <row r="777" spans="1:28">
      <c r="A777" s="39" t="s">
        <v>2213</v>
      </c>
      <c r="B777" t="s">
        <v>798</v>
      </c>
      <c r="D777" t="s">
        <v>1785</v>
      </c>
      <c r="E777" s="70" t="s">
        <v>2373</v>
      </c>
      <c r="F777" t="s">
        <v>1604</v>
      </c>
      <c r="G777" s="70" t="s">
        <v>2358</v>
      </c>
      <c r="H777" t="s">
        <v>1524</v>
      </c>
      <c r="I777" t="s">
        <v>1683</v>
      </c>
      <c r="J777" t="s">
        <v>1687</v>
      </c>
      <c r="K777" t="s">
        <v>1604</v>
      </c>
      <c r="L777" t="s">
        <v>1604</v>
      </c>
      <c r="M777" t="s">
        <v>1604</v>
      </c>
      <c r="N777" t="s">
        <v>2218</v>
      </c>
      <c r="O777" t="s">
        <v>2218</v>
      </c>
      <c r="P777" t="s">
        <v>1473</v>
      </c>
      <c r="T777" t="s">
        <v>1127</v>
      </c>
      <c r="U777" t="s">
        <v>1127</v>
      </c>
      <c r="V777" t="s">
        <v>1127</v>
      </c>
      <c r="W777" t="s">
        <v>1127</v>
      </c>
      <c r="X777" t="s">
        <v>1128</v>
      </c>
      <c r="AB777" t="s">
        <v>1454</v>
      </c>
    </row>
    <row r="778" spans="1:28">
      <c r="A778" s="39" t="s">
        <v>2213</v>
      </c>
      <c r="B778" t="s">
        <v>798</v>
      </c>
      <c r="D778" t="s">
        <v>1777</v>
      </c>
      <c r="E778" s="70" t="s">
        <v>2374</v>
      </c>
      <c r="F778" t="s">
        <v>1604</v>
      </c>
      <c r="G778" s="70" t="s">
        <v>2358</v>
      </c>
      <c r="H778" t="s">
        <v>1524</v>
      </c>
      <c r="I778" t="s">
        <v>1683</v>
      </c>
      <c r="J778" t="s">
        <v>1687</v>
      </c>
      <c r="K778" t="s">
        <v>1604</v>
      </c>
      <c r="L778" t="s">
        <v>1604</v>
      </c>
      <c r="M778" t="s">
        <v>1604</v>
      </c>
      <c r="N778" t="s">
        <v>2218</v>
      </c>
      <c r="O778" t="s">
        <v>2218</v>
      </c>
      <c r="P778" t="s">
        <v>1473</v>
      </c>
      <c r="T778" t="s">
        <v>1127</v>
      </c>
      <c r="U778" t="s">
        <v>1127</v>
      </c>
      <c r="V778" t="s">
        <v>1127</v>
      </c>
      <c r="W778" t="s">
        <v>1127</v>
      </c>
      <c r="X778" t="s">
        <v>1128</v>
      </c>
      <c r="AB778" t="s">
        <v>1454</v>
      </c>
    </row>
    <row r="779" spans="1:28">
      <c r="A779" s="39" t="s">
        <v>2213</v>
      </c>
      <c r="B779" t="s">
        <v>798</v>
      </c>
      <c r="D779" t="s">
        <v>1777</v>
      </c>
      <c r="E779" s="70" t="s">
        <v>2207</v>
      </c>
      <c r="F779" t="s">
        <v>1604</v>
      </c>
      <c r="G779" s="70" t="s">
        <v>2358</v>
      </c>
      <c r="H779" t="s">
        <v>1524</v>
      </c>
      <c r="I779" t="s">
        <v>1683</v>
      </c>
      <c r="J779" t="s">
        <v>1687</v>
      </c>
      <c r="K779" t="s">
        <v>1604</v>
      </c>
      <c r="L779" t="s">
        <v>1604</v>
      </c>
      <c r="M779" t="s">
        <v>1604</v>
      </c>
      <c r="N779" t="s">
        <v>2218</v>
      </c>
      <c r="O779" t="s">
        <v>2218</v>
      </c>
      <c r="P779" t="s">
        <v>1473</v>
      </c>
      <c r="T779" t="s">
        <v>1127</v>
      </c>
      <c r="U779" t="s">
        <v>1127</v>
      </c>
      <c r="V779" t="s">
        <v>1127</v>
      </c>
      <c r="W779" t="s">
        <v>1127</v>
      </c>
      <c r="X779" t="s">
        <v>1128</v>
      </c>
      <c r="AB779" t="s">
        <v>1454</v>
      </c>
    </row>
    <row r="780" spans="1:28">
      <c r="A780" s="39" t="s">
        <v>2213</v>
      </c>
      <c r="B780" t="s">
        <v>798</v>
      </c>
      <c r="D780" t="s">
        <v>1801</v>
      </c>
      <c r="E780" s="70" t="s">
        <v>2374</v>
      </c>
      <c r="F780" t="s">
        <v>1604</v>
      </c>
      <c r="G780" s="70" t="s">
        <v>2358</v>
      </c>
      <c r="H780" t="s">
        <v>1524</v>
      </c>
      <c r="I780" t="s">
        <v>1683</v>
      </c>
      <c r="J780" t="s">
        <v>1687</v>
      </c>
      <c r="K780" t="s">
        <v>1604</v>
      </c>
      <c r="L780" t="s">
        <v>1604</v>
      </c>
      <c r="M780" t="s">
        <v>1604</v>
      </c>
      <c r="N780" t="s">
        <v>2241</v>
      </c>
      <c r="O780" t="s">
        <v>2241</v>
      </c>
      <c r="P780" t="s">
        <v>1473</v>
      </c>
      <c r="T780" t="s">
        <v>1127</v>
      </c>
      <c r="U780" t="s">
        <v>1127</v>
      </c>
      <c r="V780" t="s">
        <v>1127</v>
      </c>
      <c r="W780" t="s">
        <v>1127</v>
      </c>
      <c r="X780" t="s">
        <v>1128</v>
      </c>
      <c r="AB780" t="s">
        <v>1454</v>
      </c>
    </row>
    <row r="781" spans="1:28">
      <c r="A781" s="39" t="s">
        <v>2213</v>
      </c>
      <c r="B781" t="s">
        <v>798</v>
      </c>
      <c r="D781" t="s">
        <v>1801</v>
      </c>
      <c r="E781" s="70" t="s">
        <v>2370</v>
      </c>
      <c r="F781" t="s">
        <v>1604</v>
      </c>
      <c r="G781" s="70" t="s">
        <v>2358</v>
      </c>
      <c r="H781" t="s">
        <v>1524</v>
      </c>
      <c r="I781" t="s">
        <v>1683</v>
      </c>
      <c r="J781" t="s">
        <v>1687</v>
      </c>
      <c r="K781" t="s">
        <v>1604</v>
      </c>
      <c r="L781" t="s">
        <v>1604</v>
      </c>
      <c r="M781" t="s">
        <v>1604</v>
      </c>
      <c r="N781" t="s">
        <v>2241</v>
      </c>
      <c r="O781" t="s">
        <v>2241</v>
      </c>
      <c r="P781" t="s">
        <v>1473</v>
      </c>
      <c r="T781" t="s">
        <v>1127</v>
      </c>
      <c r="U781" t="s">
        <v>1127</v>
      </c>
      <c r="V781" t="s">
        <v>1127</v>
      </c>
      <c r="W781" t="s">
        <v>1127</v>
      </c>
      <c r="X781" t="s">
        <v>1128</v>
      </c>
      <c r="AB781" t="s">
        <v>1454</v>
      </c>
    </row>
    <row r="782" spans="1:28">
      <c r="A782" s="39" t="s">
        <v>2213</v>
      </c>
      <c r="B782" t="s">
        <v>798</v>
      </c>
      <c r="D782" t="s">
        <v>1779</v>
      </c>
      <c r="E782" s="70" t="s">
        <v>2210</v>
      </c>
      <c r="F782" t="s">
        <v>1604</v>
      </c>
      <c r="G782" s="70" t="s">
        <v>2358</v>
      </c>
      <c r="H782" t="s">
        <v>1524</v>
      </c>
      <c r="I782" t="s">
        <v>1683</v>
      </c>
      <c r="J782" t="s">
        <v>1687</v>
      </c>
      <c r="K782" t="s">
        <v>1604</v>
      </c>
      <c r="L782" t="s">
        <v>1604</v>
      </c>
      <c r="M782" t="s">
        <v>1604</v>
      </c>
      <c r="N782" t="s">
        <v>2241</v>
      </c>
      <c r="O782" t="s">
        <v>2241</v>
      </c>
      <c r="P782" t="s">
        <v>1473</v>
      </c>
      <c r="T782" t="s">
        <v>1127</v>
      </c>
      <c r="U782" t="s">
        <v>1127</v>
      </c>
      <c r="V782" t="s">
        <v>1127</v>
      </c>
      <c r="W782" t="s">
        <v>1127</v>
      </c>
      <c r="X782" t="s">
        <v>1128</v>
      </c>
      <c r="AB782" t="s">
        <v>1454</v>
      </c>
    </row>
    <row r="783" spans="1:28">
      <c r="A783" s="39" t="s">
        <v>2213</v>
      </c>
      <c r="B783" t="s">
        <v>798</v>
      </c>
      <c r="D783" t="s">
        <v>1779</v>
      </c>
      <c r="E783" s="70" t="s">
        <v>2370</v>
      </c>
      <c r="F783" t="s">
        <v>1604</v>
      </c>
      <c r="G783" s="70" t="s">
        <v>2358</v>
      </c>
      <c r="H783" t="s">
        <v>1524</v>
      </c>
      <c r="I783" t="s">
        <v>1683</v>
      </c>
      <c r="J783" t="s">
        <v>1687</v>
      </c>
      <c r="K783" t="s">
        <v>1604</v>
      </c>
      <c r="L783" t="s">
        <v>1604</v>
      </c>
      <c r="M783" t="s">
        <v>1604</v>
      </c>
      <c r="N783" t="s">
        <v>2241</v>
      </c>
      <c r="O783" t="s">
        <v>2241</v>
      </c>
      <c r="P783" t="s">
        <v>1473</v>
      </c>
      <c r="T783" t="s">
        <v>1127</v>
      </c>
      <c r="U783" t="s">
        <v>1127</v>
      </c>
      <c r="V783" t="s">
        <v>1127</v>
      </c>
      <c r="W783" t="s">
        <v>1127</v>
      </c>
      <c r="X783" t="s">
        <v>1128</v>
      </c>
      <c r="AB783" t="s">
        <v>1454</v>
      </c>
    </row>
    <row r="784" spans="1:28">
      <c r="A784" s="39" t="s">
        <v>2213</v>
      </c>
      <c r="B784" t="s">
        <v>1926</v>
      </c>
      <c r="D784" t="s">
        <v>1775</v>
      </c>
      <c r="E784" s="70" t="s">
        <v>2383</v>
      </c>
      <c r="F784" t="s">
        <v>1604</v>
      </c>
      <c r="G784" s="70" t="s">
        <v>2357</v>
      </c>
      <c r="H784" t="s">
        <v>1524</v>
      </c>
      <c r="I784" t="s">
        <v>1683</v>
      </c>
      <c r="J784" t="s">
        <v>1687</v>
      </c>
      <c r="K784" t="s">
        <v>1604</v>
      </c>
      <c r="L784" t="s">
        <v>1604</v>
      </c>
      <c r="M784" t="s">
        <v>1604</v>
      </c>
      <c r="N784" t="s">
        <v>2238</v>
      </c>
      <c r="O784" t="s">
        <v>2238</v>
      </c>
      <c r="P784" t="s">
        <v>1473</v>
      </c>
      <c r="T784" t="s">
        <v>1127</v>
      </c>
      <c r="U784" t="s">
        <v>1127</v>
      </c>
      <c r="V784" t="s">
        <v>1127</v>
      </c>
      <c r="W784" t="s">
        <v>1127</v>
      </c>
      <c r="X784" t="s">
        <v>1128</v>
      </c>
      <c r="AB784" t="s">
        <v>1454</v>
      </c>
    </row>
    <row r="785" spans="1:28">
      <c r="A785" s="39" t="s">
        <v>2213</v>
      </c>
      <c r="B785" t="s">
        <v>1926</v>
      </c>
      <c r="D785" t="s">
        <v>1782</v>
      </c>
      <c r="E785" s="70" t="s">
        <v>2384</v>
      </c>
      <c r="F785" t="s">
        <v>1604</v>
      </c>
      <c r="G785" s="70" t="s">
        <v>2358</v>
      </c>
      <c r="H785" t="s">
        <v>1524</v>
      </c>
      <c r="I785" t="s">
        <v>1683</v>
      </c>
      <c r="J785" t="s">
        <v>1687</v>
      </c>
      <c r="K785" t="s">
        <v>1604</v>
      </c>
      <c r="L785" t="s">
        <v>1604</v>
      </c>
      <c r="M785" t="s">
        <v>1604</v>
      </c>
      <c r="N785" t="s">
        <v>2239</v>
      </c>
      <c r="O785" t="s">
        <v>2239</v>
      </c>
      <c r="P785" t="s">
        <v>1473</v>
      </c>
      <c r="T785" t="s">
        <v>1127</v>
      </c>
      <c r="U785" t="s">
        <v>1127</v>
      </c>
      <c r="V785" t="s">
        <v>1127</v>
      </c>
      <c r="W785" t="s">
        <v>1127</v>
      </c>
      <c r="X785" t="s">
        <v>1128</v>
      </c>
      <c r="AB785" t="s">
        <v>1454</v>
      </c>
    </row>
    <row r="786" spans="1:28">
      <c r="A786" s="39" t="s">
        <v>2213</v>
      </c>
      <c r="B786" t="s">
        <v>1926</v>
      </c>
      <c r="D786" t="s">
        <v>1810</v>
      </c>
      <c r="E786" s="70" t="s">
        <v>2384</v>
      </c>
      <c r="F786" t="s">
        <v>1604</v>
      </c>
      <c r="G786" s="70" t="s">
        <v>2358</v>
      </c>
      <c r="H786" t="s">
        <v>1524</v>
      </c>
      <c r="I786" t="s">
        <v>1683</v>
      </c>
      <c r="J786" t="s">
        <v>1687</v>
      </c>
      <c r="K786" t="s">
        <v>1604</v>
      </c>
      <c r="L786" t="s">
        <v>1604</v>
      </c>
      <c r="M786" t="s">
        <v>1604</v>
      </c>
      <c r="N786" t="s">
        <v>2240</v>
      </c>
      <c r="O786" t="s">
        <v>2240</v>
      </c>
      <c r="P786" t="s">
        <v>1473</v>
      </c>
      <c r="T786" t="s">
        <v>1127</v>
      </c>
      <c r="U786" t="s">
        <v>1127</v>
      </c>
      <c r="V786" t="s">
        <v>1127</v>
      </c>
      <c r="W786" t="s">
        <v>1127</v>
      </c>
      <c r="X786" t="s">
        <v>1128</v>
      </c>
      <c r="AB786" t="s">
        <v>1454</v>
      </c>
    </row>
    <row r="787" spans="1:28">
      <c r="A787" s="39" t="s">
        <v>2213</v>
      </c>
      <c r="B787" t="s">
        <v>1926</v>
      </c>
      <c r="D787" t="s">
        <v>1797</v>
      </c>
      <c r="E787" s="70" t="s">
        <v>2384</v>
      </c>
      <c r="F787" t="s">
        <v>1604</v>
      </c>
      <c r="G787" s="70" t="s">
        <v>2358</v>
      </c>
      <c r="H787" t="s">
        <v>1524</v>
      </c>
      <c r="I787" t="s">
        <v>1683</v>
      </c>
      <c r="J787" t="s">
        <v>1687</v>
      </c>
      <c r="K787" t="s">
        <v>1604</v>
      </c>
      <c r="L787" t="s">
        <v>1604</v>
      </c>
      <c r="M787" t="s">
        <v>1604</v>
      </c>
      <c r="N787" t="s">
        <v>2240</v>
      </c>
      <c r="O787" t="s">
        <v>2240</v>
      </c>
      <c r="P787" t="s">
        <v>1473</v>
      </c>
      <c r="T787" t="s">
        <v>1127</v>
      </c>
      <c r="U787" t="s">
        <v>1127</v>
      </c>
      <c r="V787" t="s">
        <v>1127</v>
      </c>
      <c r="W787" t="s">
        <v>1127</v>
      </c>
      <c r="X787" t="s">
        <v>1128</v>
      </c>
      <c r="AB787" t="s">
        <v>1454</v>
      </c>
    </row>
    <row r="788" spans="1:28">
      <c r="A788" s="39" t="s">
        <v>2213</v>
      </c>
      <c r="B788" t="s">
        <v>1926</v>
      </c>
      <c r="D788" t="s">
        <v>1784</v>
      </c>
      <c r="E788" s="70" t="s">
        <v>2384</v>
      </c>
      <c r="F788" t="s">
        <v>1604</v>
      </c>
      <c r="G788" s="70" t="s">
        <v>2358</v>
      </c>
      <c r="H788" t="s">
        <v>1524</v>
      </c>
      <c r="I788" t="s">
        <v>1683</v>
      </c>
      <c r="J788" t="s">
        <v>1687</v>
      </c>
      <c r="K788" t="s">
        <v>1604</v>
      </c>
      <c r="L788" t="s">
        <v>1604</v>
      </c>
      <c r="M788" t="s">
        <v>1604</v>
      </c>
      <c r="N788" t="s">
        <v>2218</v>
      </c>
      <c r="O788" t="s">
        <v>2218</v>
      </c>
      <c r="P788" t="s">
        <v>1473</v>
      </c>
      <c r="T788" t="s">
        <v>1127</v>
      </c>
      <c r="U788" t="s">
        <v>1127</v>
      </c>
      <c r="V788" t="s">
        <v>1127</v>
      </c>
      <c r="W788" t="s">
        <v>1127</v>
      </c>
      <c r="X788" t="s">
        <v>1128</v>
      </c>
      <c r="AB788" t="s">
        <v>1454</v>
      </c>
    </row>
    <row r="789" spans="1:28">
      <c r="A789" s="39" t="s">
        <v>2213</v>
      </c>
      <c r="B789" t="s">
        <v>1926</v>
      </c>
      <c r="D789" t="s">
        <v>1787</v>
      </c>
      <c r="E789" s="70" t="s">
        <v>2384</v>
      </c>
      <c r="F789" t="s">
        <v>1604</v>
      </c>
      <c r="G789" s="70" t="s">
        <v>2358</v>
      </c>
      <c r="H789" t="s">
        <v>1524</v>
      </c>
      <c r="I789" t="s">
        <v>1683</v>
      </c>
      <c r="J789" t="s">
        <v>1687</v>
      </c>
      <c r="K789" t="s">
        <v>1604</v>
      </c>
      <c r="L789" t="s">
        <v>1604</v>
      </c>
      <c r="M789" t="s">
        <v>1604</v>
      </c>
      <c r="N789" t="s">
        <v>2218</v>
      </c>
      <c r="O789" t="s">
        <v>2218</v>
      </c>
      <c r="P789" t="s">
        <v>1473</v>
      </c>
      <c r="T789" t="s">
        <v>1127</v>
      </c>
      <c r="U789" t="s">
        <v>1127</v>
      </c>
      <c r="V789" t="s">
        <v>1127</v>
      </c>
      <c r="W789" t="s">
        <v>1127</v>
      </c>
      <c r="X789" t="s">
        <v>1128</v>
      </c>
      <c r="AB789" t="s">
        <v>1454</v>
      </c>
    </row>
    <row r="790" spans="1:28">
      <c r="A790" s="39" t="s">
        <v>2213</v>
      </c>
      <c r="B790" t="s">
        <v>1926</v>
      </c>
      <c r="D790" t="s">
        <v>1801</v>
      </c>
      <c r="E790" s="70" t="s">
        <v>2385</v>
      </c>
      <c r="F790" t="s">
        <v>1604</v>
      </c>
      <c r="G790" s="70" t="s">
        <v>2358</v>
      </c>
      <c r="H790" t="s">
        <v>1524</v>
      </c>
      <c r="I790" t="s">
        <v>1683</v>
      </c>
      <c r="J790" t="s">
        <v>1687</v>
      </c>
      <c r="K790" t="s">
        <v>1604</v>
      </c>
      <c r="L790" t="s">
        <v>1604</v>
      </c>
      <c r="M790" t="s">
        <v>1604</v>
      </c>
      <c r="N790" t="s">
        <v>2241</v>
      </c>
      <c r="O790" t="s">
        <v>2241</v>
      </c>
      <c r="P790" t="s">
        <v>1473</v>
      </c>
      <c r="T790" t="s">
        <v>1127</v>
      </c>
      <c r="U790" t="s">
        <v>1127</v>
      </c>
      <c r="V790" t="s">
        <v>1127</v>
      </c>
      <c r="W790" t="s">
        <v>1127</v>
      </c>
      <c r="X790" t="s">
        <v>1128</v>
      </c>
      <c r="AB790" t="s">
        <v>1454</v>
      </c>
    </row>
    <row r="791" spans="1:28">
      <c r="A791" s="39" t="s">
        <v>2213</v>
      </c>
      <c r="B791" t="s">
        <v>1926</v>
      </c>
      <c r="D791" t="s">
        <v>1779</v>
      </c>
      <c r="E791" s="70" t="s">
        <v>2211</v>
      </c>
      <c r="F791" t="s">
        <v>1604</v>
      </c>
      <c r="G791" s="70" t="s">
        <v>2358</v>
      </c>
      <c r="H791" t="s">
        <v>1524</v>
      </c>
      <c r="I791" t="s">
        <v>1683</v>
      </c>
      <c r="J791" t="s">
        <v>1687</v>
      </c>
      <c r="K791" t="s">
        <v>1604</v>
      </c>
      <c r="L791" t="s">
        <v>1604</v>
      </c>
      <c r="M791" t="s">
        <v>1604</v>
      </c>
      <c r="N791" t="s">
        <v>2241</v>
      </c>
      <c r="O791" t="s">
        <v>2241</v>
      </c>
      <c r="P791" t="s">
        <v>1473</v>
      </c>
      <c r="T791" t="s">
        <v>1127</v>
      </c>
      <c r="U791" t="s">
        <v>1127</v>
      </c>
      <c r="V791" t="s">
        <v>1127</v>
      </c>
      <c r="W791" t="s">
        <v>1127</v>
      </c>
      <c r="X791" t="s">
        <v>1128</v>
      </c>
      <c r="AB791" t="s">
        <v>1454</v>
      </c>
    </row>
    <row r="792" spans="1:28">
      <c r="A792" s="39" t="s">
        <v>2213</v>
      </c>
      <c r="B792" t="s">
        <v>750</v>
      </c>
      <c r="D792" t="s">
        <v>1775</v>
      </c>
      <c r="E792" s="70" t="s">
        <v>2366</v>
      </c>
      <c r="F792" t="s">
        <v>1604</v>
      </c>
      <c r="G792" s="70" t="s">
        <v>2357</v>
      </c>
      <c r="H792" t="s">
        <v>1524</v>
      </c>
      <c r="I792" t="s">
        <v>1683</v>
      </c>
      <c r="J792" t="s">
        <v>1687</v>
      </c>
      <c r="K792" t="s">
        <v>1604</v>
      </c>
      <c r="L792" t="s">
        <v>1604</v>
      </c>
      <c r="M792" t="s">
        <v>1604</v>
      </c>
      <c r="N792" t="s">
        <v>2238</v>
      </c>
      <c r="O792" t="s">
        <v>2238</v>
      </c>
      <c r="P792" t="s">
        <v>1473</v>
      </c>
      <c r="T792" t="s">
        <v>1127</v>
      </c>
      <c r="U792" t="s">
        <v>1127</v>
      </c>
      <c r="V792" t="s">
        <v>1127</v>
      </c>
      <c r="W792" t="s">
        <v>1127</v>
      </c>
      <c r="X792" t="s">
        <v>1128</v>
      </c>
      <c r="AB792" t="s">
        <v>1454</v>
      </c>
    </row>
    <row r="793" spans="1:28">
      <c r="A793" s="39" t="s">
        <v>2213</v>
      </c>
      <c r="B793" t="s">
        <v>750</v>
      </c>
      <c r="D793" t="s">
        <v>1782</v>
      </c>
      <c r="E793" s="70" t="s">
        <v>2367</v>
      </c>
      <c r="F793" t="s">
        <v>1604</v>
      </c>
      <c r="G793" s="70" t="s">
        <v>2358</v>
      </c>
      <c r="H793" t="s">
        <v>1524</v>
      </c>
      <c r="I793" t="s">
        <v>1683</v>
      </c>
      <c r="J793" t="s">
        <v>1687</v>
      </c>
      <c r="K793" t="s">
        <v>1604</v>
      </c>
      <c r="L793" t="s">
        <v>1604</v>
      </c>
      <c r="M793" t="s">
        <v>1604</v>
      </c>
      <c r="N793" t="s">
        <v>2239</v>
      </c>
      <c r="O793" t="s">
        <v>2239</v>
      </c>
      <c r="P793" t="s">
        <v>1473</v>
      </c>
      <c r="T793" t="s">
        <v>1127</v>
      </c>
      <c r="U793" t="s">
        <v>1127</v>
      </c>
      <c r="V793" t="s">
        <v>1127</v>
      </c>
      <c r="W793" t="s">
        <v>1127</v>
      </c>
      <c r="X793" t="s">
        <v>1128</v>
      </c>
      <c r="AB793" t="s">
        <v>1454</v>
      </c>
    </row>
    <row r="794" spans="1:28">
      <c r="A794" s="39" t="s">
        <v>2213</v>
      </c>
      <c r="B794" t="s">
        <v>750</v>
      </c>
      <c r="D794" t="s">
        <v>1810</v>
      </c>
      <c r="E794" s="70" t="s">
        <v>2368</v>
      </c>
      <c r="F794" t="s">
        <v>1604</v>
      </c>
      <c r="G794" s="70" t="s">
        <v>2358</v>
      </c>
      <c r="H794" t="s">
        <v>1524</v>
      </c>
      <c r="I794" t="s">
        <v>1683</v>
      </c>
      <c r="J794" t="s">
        <v>1687</v>
      </c>
      <c r="K794" t="s">
        <v>1604</v>
      </c>
      <c r="L794" t="s">
        <v>1604</v>
      </c>
      <c r="M794" t="s">
        <v>1604</v>
      </c>
      <c r="N794" t="s">
        <v>2240</v>
      </c>
      <c r="O794" t="s">
        <v>2240</v>
      </c>
      <c r="P794" t="s">
        <v>1473</v>
      </c>
      <c r="T794" t="s">
        <v>1127</v>
      </c>
      <c r="U794" t="s">
        <v>1127</v>
      </c>
      <c r="V794" t="s">
        <v>1127</v>
      </c>
      <c r="W794" t="s">
        <v>1127</v>
      </c>
      <c r="X794" t="s">
        <v>1128</v>
      </c>
      <c r="AB794" t="s">
        <v>1454</v>
      </c>
    </row>
    <row r="795" spans="1:28">
      <c r="A795" s="39" t="s">
        <v>2213</v>
      </c>
      <c r="B795" t="s">
        <v>750</v>
      </c>
      <c r="D795" t="s">
        <v>1797</v>
      </c>
      <c r="E795" s="70" t="s">
        <v>2368</v>
      </c>
      <c r="F795" t="s">
        <v>1604</v>
      </c>
      <c r="G795" s="70" t="s">
        <v>2358</v>
      </c>
      <c r="H795" t="s">
        <v>1524</v>
      </c>
      <c r="I795" t="s">
        <v>1683</v>
      </c>
      <c r="J795" t="s">
        <v>1687</v>
      </c>
      <c r="K795" t="s">
        <v>1604</v>
      </c>
      <c r="L795" t="s">
        <v>1604</v>
      </c>
      <c r="M795" t="s">
        <v>1604</v>
      </c>
      <c r="N795" t="s">
        <v>2240</v>
      </c>
      <c r="O795" t="s">
        <v>2240</v>
      </c>
      <c r="P795" t="s">
        <v>1473</v>
      </c>
      <c r="T795" t="s">
        <v>1127</v>
      </c>
      <c r="U795" t="s">
        <v>1127</v>
      </c>
      <c r="V795" t="s">
        <v>1127</v>
      </c>
      <c r="W795" t="s">
        <v>1127</v>
      </c>
      <c r="X795" t="s">
        <v>1128</v>
      </c>
      <c r="AB795" t="s">
        <v>1454</v>
      </c>
    </row>
    <row r="796" spans="1:28">
      <c r="A796" s="39" t="s">
        <v>2213</v>
      </c>
      <c r="B796" t="s">
        <v>750</v>
      </c>
      <c r="D796" t="s">
        <v>1784</v>
      </c>
      <c r="E796" s="70" t="s">
        <v>2369</v>
      </c>
      <c r="F796" t="s">
        <v>1604</v>
      </c>
      <c r="G796" s="70" t="s">
        <v>2358</v>
      </c>
      <c r="H796" t="s">
        <v>1524</v>
      </c>
      <c r="I796" t="s">
        <v>1683</v>
      </c>
      <c r="J796" t="s">
        <v>1687</v>
      </c>
      <c r="K796" t="s">
        <v>1604</v>
      </c>
      <c r="L796" t="s">
        <v>1604</v>
      </c>
      <c r="M796" t="s">
        <v>1604</v>
      </c>
      <c r="N796" t="s">
        <v>2218</v>
      </c>
      <c r="O796" t="s">
        <v>2218</v>
      </c>
      <c r="P796" t="s">
        <v>1473</v>
      </c>
      <c r="T796" t="s">
        <v>1127</v>
      </c>
      <c r="U796" t="s">
        <v>1127</v>
      </c>
      <c r="V796" t="s">
        <v>1127</v>
      </c>
      <c r="W796" t="s">
        <v>1127</v>
      </c>
      <c r="X796" t="s">
        <v>1128</v>
      </c>
      <c r="AB796" t="s">
        <v>1454</v>
      </c>
    </row>
    <row r="797" spans="1:28">
      <c r="A797" s="39" t="s">
        <v>2213</v>
      </c>
      <c r="B797" t="s">
        <v>750</v>
      </c>
      <c r="D797" t="s">
        <v>1785</v>
      </c>
      <c r="E797" s="70" t="s">
        <v>2206</v>
      </c>
      <c r="F797" t="s">
        <v>1604</v>
      </c>
      <c r="G797" s="70" t="s">
        <v>2358</v>
      </c>
      <c r="H797" t="s">
        <v>1524</v>
      </c>
      <c r="I797" t="s">
        <v>1683</v>
      </c>
      <c r="J797" t="s">
        <v>1687</v>
      </c>
      <c r="K797" t="s">
        <v>1604</v>
      </c>
      <c r="L797" t="s">
        <v>1604</v>
      </c>
      <c r="M797" t="s">
        <v>1604</v>
      </c>
      <c r="N797" t="s">
        <v>2218</v>
      </c>
      <c r="O797" t="s">
        <v>2218</v>
      </c>
      <c r="P797" t="s">
        <v>1473</v>
      </c>
      <c r="T797" t="s">
        <v>1127</v>
      </c>
      <c r="U797" t="s">
        <v>1127</v>
      </c>
      <c r="V797" t="s">
        <v>1127</v>
      </c>
      <c r="W797" t="s">
        <v>1127</v>
      </c>
      <c r="X797" t="s">
        <v>1128</v>
      </c>
      <c r="AB797" t="s">
        <v>1454</v>
      </c>
    </row>
    <row r="798" spans="1:28">
      <c r="A798" s="39" t="s">
        <v>2213</v>
      </c>
      <c r="B798" t="s">
        <v>750</v>
      </c>
      <c r="D798" t="s">
        <v>1777</v>
      </c>
      <c r="E798" s="70" t="s">
        <v>2207</v>
      </c>
      <c r="F798" t="s">
        <v>1604</v>
      </c>
      <c r="G798" s="70" t="s">
        <v>2358</v>
      </c>
      <c r="H798" t="s">
        <v>1524</v>
      </c>
      <c r="I798" t="s">
        <v>1683</v>
      </c>
      <c r="J798" t="s">
        <v>1687</v>
      </c>
      <c r="K798" t="s">
        <v>1604</v>
      </c>
      <c r="L798" t="s">
        <v>1604</v>
      </c>
      <c r="M798" t="s">
        <v>1604</v>
      </c>
      <c r="N798" t="s">
        <v>2218</v>
      </c>
      <c r="O798" t="s">
        <v>2218</v>
      </c>
      <c r="P798" t="s">
        <v>1473</v>
      </c>
      <c r="T798" t="s">
        <v>1127</v>
      </c>
      <c r="U798" t="s">
        <v>1127</v>
      </c>
      <c r="V798" t="s">
        <v>1127</v>
      </c>
      <c r="W798" t="s">
        <v>1127</v>
      </c>
      <c r="X798" t="s">
        <v>1128</v>
      </c>
      <c r="AB798" t="s">
        <v>1454</v>
      </c>
    </row>
    <row r="799" spans="1:28">
      <c r="A799" s="39" t="s">
        <v>2213</v>
      </c>
      <c r="B799" t="s">
        <v>750</v>
      </c>
      <c r="D799" t="s">
        <v>1801</v>
      </c>
      <c r="E799" s="70" t="s">
        <v>2370</v>
      </c>
      <c r="F799" t="s">
        <v>1604</v>
      </c>
      <c r="G799" s="70" t="s">
        <v>2358</v>
      </c>
      <c r="H799" t="s">
        <v>1524</v>
      </c>
      <c r="I799" t="s">
        <v>1683</v>
      </c>
      <c r="J799" t="s">
        <v>1687</v>
      </c>
      <c r="K799" t="s">
        <v>1604</v>
      </c>
      <c r="L799" t="s">
        <v>1604</v>
      </c>
      <c r="M799" t="s">
        <v>1604</v>
      </c>
      <c r="N799" t="s">
        <v>2241</v>
      </c>
      <c r="O799" t="s">
        <v>2241</v>
      </c>
      <c r="P799" t="s">
        <v>1473</v>
      </c>
      <c r="T799" t="s">
        <v>1127</v>
      </c>
      <c r="U799" t="s">
        <v>1127</v>
      </c>
      <c r="V799" t="s">
        <v>1127</v>
      </c>
      <c r="W799" t="s">
        <v>1127</v>
      </c>
      <c r="X799" t="s">
        <v>1128</v>
      </c>
      <c r="AB799" t="s">
        <v>1454</v>
      </c>
    </row>
    <row r="800" spans="1:28">
      <c r="A800" s="39" t="s">
        <v>2213</v>
      </c>
      <c r="B800" t="s">
        <v>750</v>
      </c>
      <c r="D800" t="s">
        <v>1779</v>
      </c>
      <c r="E800" s="70" t="s">
        <v>2370</v>
      </c>
      <c r="F800" t="s">
        <v>1604</v>
      </c>
      <c r="G800" s="70" t="s">
        <v>2358</v>
      </c>
      <c r="H800" t="s">
        <v>1524</v>
      </c>
      <c r="I800" t="s">
        <v>1683</v>
      </c>
      <c r="J800" t="s">
        <v>1687</v>
      </c>
      <c r="K800" t="s">
        <v>1604</v>
      </c>
      <c r="L800" t="s">
        <v>1604</v>
      </c>
      <c r="M800" t="s">
        <v>1604</v>
      </c>
      <c r="N800" t="s">
        <v>2241</v>
      </c>
      <c r="O800" t="s">
        <v>2241</v>
      </c>
      <c r="P800" t="s">
        <v>1473</v>
      </c>
      <c r="T800" t="s">
        <v>1127</v>
      </c>
      <c r="U800" t="s">
        <v>1127</v>
      </c>
      <c r="V800" t="s">
        <v>1127</v>
      </c>
      <c r="W800" t="s">
        <v>1127</v>
      </c>
      <c r="X800" t="s">
        <v>1128</v>
      </c>
      <c r="AB800" t="s">
        <v>1454</v>
      </c>
    </row>
    <row r="801" spans="1:28">
      <c r="A801" s="39" t="s">
        <v>2213</v>
      </c>
      <c r="B801" t="s">
        <v>793</v>
      </c>
      <c r="D801" t="s">
        <v>1775</v>
      </c>
      <c r="E801" s="70" t="s">
        <v>2380</v>
      </c>
      <c r="F801" t="s">
        <v>1619</v>
      </c>
      <c r="G801" s="70" t="s">
        <v>2357</v>
      </c>
      <c r="H801" t="s">
        <v>1524</v>
      </c>
      <c r="I801" t="s">
        <v>1683</v>
      </c>
      <c r="J801" t="s">
        <v>1687</v>
      </c>
      <c r="K801" t="s">
        <v>1619</v>
      </c>
      <c r="L801" t="s">
        <v>1619</v>
      </c>
      <c r="M801" t="s">
        <v>1619</v>
      </c>
      <c r="N801" t="s">
        <v>2238</v>
      </c>
      <c r="O801" t="s">
        <v>2238</v>
      </c>
      <c r="P801" t="s">
        <v>1473</v>
      </c>
      <c r="T801" t="s">
        <v>1127</v>
      </c>
      <c r="U801" t="s">
        <v>1127</v>
      </c>
      <c r="V801" t="s">
        <v>1127</v>
      </c>
      <c r="W801" t="s">
        <v>1127</v>
      </c>
      <c r="X801" t="s">
        <v>1128</v>
      </c>
      <c r="AB801" t="s">
        <v>1454</v>
      </c>
    </row>
    <row r="802" spans="1:28">
      <c r="A802" s="39" t="s">
        <v>2213</v>
      </c>
      <c r="B802" t="s">
        <v>793</v>
      </c>
      <c r="D802" t="s">
        <v>1782</v>
      </c>
      <c r="E802" s="70" t="s">
        <v>2380</v>
      </c>
      <c r="F802" t="s">
        <v>1619</v>
      </c>
      <c r="G802" s="70" t="s">
        <v>2358</v>
      </c>
      <c r="H802" t="s">
        <v>1524</v>
      </c>
      <c r="I802" t="s">
        <v>1683</v>
      </c>
      <c r="J802" t="s">
        <v>1687</v>
      </c>
      <c r="K802" t="s">
        <v>1619</v>
      </c>
      <c r="L802" t="s">
        <v>1619</v>
      </c>
      <c r="M802" t="s">
        <v>1619</v>
      </c>
      <c r="N802" t="s">
        <v>2239</v>
      </c>
      <c r="O802" t="s">
        <v>2239</v>
      </c>
      <c r="P802" t="s">
        <v>1473</v>
      </c>
      <c r="T802" t="s">
        <v>1127</v>
      </c>
      <c r="U802" t="s">
        <v>1127</v>
      </c>
      <c r="V802" t="s">
        <v>1127</v>
      </c>
      <c r="W802" t="s">
        <v>1127</v>
      </c>
      <c r="X802" t="s">
        <v>1128</v>
      </c>
      <c r="AB802" t="s">
        <v>1454</v>
      </c>
    </row>
    <row r="803" spans="1:28">
      <c r="A803" s="39" t="s">
        <v>2213</v>
      </c>
      <c r="B803" t="s">
        <v>793</v>
      </c>
      <c r="D803" t="s">
        <v>1810</v>
      </c>
      <c r="E803" s="70" t="s">
        <v>2381</v>
      </c>
      <c r="F803" t="s">
        <v>1619</v>
      </c>
      <c r="G803" s="70" t="s">
        <v>2358</v>
      </c>
      <c r="H803" t="s">
        <v>1524</v>
      </c>
      <c r="I803" t="s">
        <v>1683</v>
      </c>
      <c r="J803" t="s">
        <v>1687</v>
      </c>
      <c r="K803" t="s">
        <v>1619</v>
      </c>
      <c r="L803" t="s">
        <v>1619</v>
      </c>
      <c r="M803" t="s">
        <v>1619</v>
      </c>
      <c r="N803" t="s">
        <v>2240</v>
      </c>
      <c r="O803" t="s">
        <v>2240</v>
      </c>
      <c r="P803" t="s">
        <v>1473</v>
      </c>
      <c r="T803" t="s">
        <v>1127</v>
      </c>
      <c r="U803" t="s">
        <v>1127</v>
      </c>
      <c r="V803" t="s">
        <v>1127</v>
      </c>
      <c r="W803" t="s">
        <v>1127</v>
      </c>
      <c r="X803" t="s">
        <v>1128</v>
      </c>
      <c r="AB803" t="s">
        <v>1454</v>
      </c>
    </row>
    <row r="804" spans="1:28">
      <c r="A804" s="39" t="s">
        <v>2213</v>
      </c>
      <c r="B804" t="s">
        <v>793</v>
      </c>
      <c r="D804" t="s">
        <v>1797</v>
      </c>
      <c r="E804" s="70" t="s">
        <v>2381</v>
      </c>
      <c r="F804" t="s">
        <v>1619</v>
      </c>
      <c r="G804" s="70" t="s">
        <v>2358</v>
      </c>
      <c r="H804" t="s">
        <v>1524</v>
      </c>
      <c r="I804" t="s">
        <v>1683</v>
      </c>
      <c r="J804" t="s">
        <v>1687</v>
      </c>
      <c r="K804" t="s">
        <v>1619</v>
      </c>
      <c r="L804" t="s">
        <v>1619</v>
      </c>
      <c r="M804" t="s">
        <v>1619</v>
      </c>
      <c r="N804" t="s">
        <v>2240</v>
      </c>
      <c r="O804" t="s">
        <v>2240</v>
      </c>
      <c r="P804" t="s">
        <v>1473</v>
      </c>
      <c r="T804" t="s">
        <v>1127</v>
      </c>
      <c r="U804" t="s">
        <v>1127</v>
      </c>
      <c r="V804" t="s">
        <v>1127</v>
      </c>
      <c r="W804" t="s">
        <v>1127</v>
      </c>
      <c r="X804" t="s">
        <v>1128</v>
      </c>
      <c r="AB804" t="s">
        <v>1454</v>
      </c>
    </row>
    <row r="805" spans="1:28">
      <c r="A805" s="39" t="s">
        <v>2213</v>
      </c>
      <c r="B805" t="s">
        <v>793</v>
      </c>
      <c r="D805" t="s">
        <v>1784</v>
      </c>
      <c r="E805" s="70" t="s">
        <v>2382</v>
      </c>
      <c r="F805" t="s">
        <v>1619</v>
      </c>
      <c r="G805" s="70" t="s">
        <v>2358</v>
      </c>
      <c r="H805" t="s">
        <v>1524</v>
      </c>
      <c r="I805" t="s">
        <v>1683</v>
      </c>
      <c r="J805" t="s">
        <v>1687</v>
      </c>
      <c r="K805" t="s">
        <v>1619</v>
      </c>
      <c r="L805" t="s">
        <v>1619</v>
      </c>
      <c r="M805" t="s">
        <v>1619</v>
      </c>
      <c r="N805" t="s">
        <v>2218</v>
      </c>
      <c r="O805" t="s">
        <v>2218</v>
      </c>
      <c r="P805" t="s">
        <v>1473</v>
      </c>
      <c r="T805" t="s">
        <v>1127</v>
      </c>
      <c r="U805" t="s">
        <v>1127</v>
      </c>
      <c r="V805" t="s">
        <v>1127</v>
      </c>
      <c r="W805" t="s">
        <v>1127</v>
      </c>
      <c r="X805" t="s">
        <v>1128</v>
      </c>
      <c r="AB805" t="s">
        <v>1454</v>
      </c>
    </row>
    <row r="806" spans="1:28">
      <c r="A806" s="39" t="s">
        <v>2213</v>
      </c>
      <c r="B806" t="s">
        <v>793</v>
      </c>
      <c r="D806" t="s">
        <v>1787</v>
      </c>
      <c r="E806" s="70" t="s">
        <v>2382</v>
      </c>
      <c r="F806" t="s">
        <v>1619</v>
      </c>
      <c r="G806" s="70" t="s">
        <v>2358</v>
      </c>
      <c r="H806" t="s">
        <v>1524</v>
      </c>
      <c r="I806" t="s">
        <v>1683</v>
      </c>
      <c r="J806" t="s">
        <v>1687</v>
      </c>
      <c r="K806" t="s">
        <v>1619</v>
      </c>
      <c r="L806" t="s">
        <v>1619</v>
      </c>
      <c r="M806" t="s">
        <v>1619</v>
      </c>
      <c r="N806" t="s">
        <v>2218</v>
      </c>
      <c r="O806" t="s">
        <v>2218</v>
      </c>
      <c r="P806" t="s">
        <v>1473</v>
      </c>
      <c r="T806" t="s">
        <v>1127</v>
      </c>
      <c r="U806" t="s">
        <v>1127</v>
      </c>
      <c r="V806" t="s">
        <v>1127</v>
      </c>
      <c r="W806" t="s">
        <v>1127</v>
      </c>
      <c r="X806" t="s">
        <v>1128</v>
      </c>
      <c r="AB806" t="s">
        <v>1454</v>
      </c>
    </row>
    <row r="807" spans="1:28">
      <c r="A807" s="39" t="s">
        <v>2213</v>
      </c>
      <c r="B807" t="s">
        <v>793</v>
      </c>
      <c r="D807" t="s">
        <v>1801</v>
      </c>
      <c r="E807" s="70" t="s">
        <v>2382</v>
      </c>
      <c r="F807" t="s">
        <v>1619</v>
      </c>
      <c r="G807" s="70" t="s">
        <v>2358</v>
      </c>
      <c r="H807" t="s">
        <v>1524</v>
      </c>
      <c r="I807" t="s">
        <v>1683</v>
      </c>
      <c r="J807" t="s">
        <v>1687</v>
      </c>
      <c r="K807" t="s">
        <v>1619</v>
      </c>
      <c r="L807" t="s">
        <v>1619</v>
      </c>
      <c r="M807" t="s">
        <v>1619</v>
      </c>
      <c r="N807" t="s">
        <v>2241</v>
      </c>
      <c r="O807" t="s">
        <v>2241</v>
      </c>
      <c r="P807" t="s">
        <v>1473</v>
      </c>
      <c r="T807" t="s">
        <v>1127</v>
      </c>
      <c r="U807" t="s">
        <v>1127</v>
      </c>
      <c r="V807" t="s">
        <v>1127</v>
      </c>
      <c r="W807" t="s">
        <v>1127</v>
      </c>
      <c r="X807" t="s">
        <v>1128</v>
      </c>
      <c r="AB807" t="s">
        <v>1454</v>
      </c>
    </row>
    <row r="808" spans="1:28">
      <c r="A808" s="39" t="s">
        <v>2213</v>
      </c>
      <c r="B808" t="s">
        <v>793</v>
      </c>
      <c r="D808" t="s">
        <v>1779</v>
      </c>
      <c r="E808" s="70" t="s">
        <v>2382</v>
      </c>
      <c r="F808" t="s">
        <v>1619</v>
      </c>
      <c r="G808" s="70" t="s">
        <v>2358</v>
      </c>
      <c r="H808" t="s">
        <v>1524</v>
      </c>
      <c r="I808" t="s">
        <v>1683</v>
      </c>
      <c r="J808" t="s">
        <v>1687</v>
      </c>
      <c r="K808" t="s">
        <v>1619</v>
      </c>
      <c r="L808" t="s">
        <v>1619</v>
      </c>
      <c r="M808" t="s">
        <v>1619</v>
      </c>
      <c r="N808" t="s">
        <v>2241</v>
      </c>
      <c r="O808" t="s">
        <v>2241</v>
      </c>
      <c r="P808" t="s">
        <v>1473</v>
      </c>
      <c r="T808" t="s">
        <v>1127</v>
      </c>
      <c r="U808" t="s">
        <v>1127</v>
      </c>
      <c r="V808" t="s">
        <v>1127</v>
      </c>
      <c r="W808" t="s">
        <v>1127</v>
      </c>
      <c r="X808" t="s">
        <v>1128</v>
      </c>
      <c r="AB808" t="s">
        <v>1454</v>
      </c>
    </row>
    <row r="809" spans="1:28">
      <c r="A809" s="39" t="s">
        <v>2213</v>
      </c>
      <c r="B809" t="s">
        <v>796</v>
      </c>
      <c r="D809" t="s">
        <v>1775</v>
      </c>
      <c r="E809" s="70" t="s">
        <v>2380</v>
      </c>
      <c r="F809" t="s">
        <v>1604</v>
      </c>
      <c r="G809" s="70" t="s">
        <v>2357</v>
      </c>
      <c r="H809" t="s">
        <v>1524</v>
      </c>
      <c r="I809" t="s">
        <v>1683</v>
      </c>
      <c r="J809" t="s">
        <v>1687</v>
      </c>
      <c r="K809" t="s">
        <v>1604</v>
      </c>
      <c r="L809" t="s">
        <v>1604</v>
      </c>
      <c r="M809" t="s">
        <v>1604</v>
      </c>
      <c r="N809" t="s">
        <v>2238</v>
      </c>
      <c r="O809" t="s">
        <v>2238</v>
      </c>
      <c r="P809" t="s">
        <v>1473</v>
      </c>
      <c r="T809" t="s">
        <v>1127</v>
      </c>
      <c r="U809" t="s">
        <v>1127</v>
      </c>
      <c r="V809" t="s">
        <v>1127</v>
      </c>
      <c r="W809" t="s">
        <v>1127</v>
      </c>
      <c r="X809" t="s">
        <v>1128</v>
      </c>
      <c r="AB809" t="s">
        <v>1454</v>
      </c>
    </row>
    <row r="810" spans="1:28">
      <c r="A810" s="39" t="s">
        <v>2213</v>
      </c>
      <c r="B810" t="s">
        <v>796</v>
      </c>
      <c r="D810" t="s">
        <v>1782</v>
      </c>
      <c r="E810" s="70" t="s">
        <v>2380</v>
      </c>
      <c r="F810" t="s">
        <v>1604</v>
      </c>
      <c r="G810" s="70" t="s">
        <v>2358</v>
      </c>
      <c r="H810" t="s">
        <v>1524</v>
      </c>
      <c r="I810" t="s">
        <v>1683</v>
      </c>
      <c r="J810" t="s">
        <v>1687</v>
      </c>
      <c r="K810" t="s">
        <v>1604</v>
      </c>
      <c r="L810" t="s">
        <v>1604</v>
      </c>
      <c r="M810" t="s">
        <v>1604</v>
      </c>
      <c r="N810" t="s">
        <v>2239</v>
      </c>
      <c r="O810" t="s">
        <v>2239</v>
      </c>
      <c r="P810" t="s">
        <v>1473</v>
      </c>
      <c r="T810" t="s">
        <v>1127</v>
      </c>
      <c r="U810" t="s">
        <v>1127</v>
      </c>
      <c r="V810" t="s">
        <v>1127</v>
      </c>
      <c r="W810" t="s">
        <v>1127</v>
      </c>
      <c r="X810" t="s">
        <v>1128</v>
      </c>
      <c r="AB810" t="s">
        <v>1454</v>
      </c>
    </row>
    <row r="811" spans="1:28">
      <c r="A811" s="39" t="s">
        <v>2213</v>
      </c>
      <c r="B811" t="s">
        <v>796</v>
      </c>
      <c r="D811" t="s">
        <v>1810</v>
      </c>
      <c r="E811" s="70" t="s">
        <v>2381</v>
      </c>
      <c r="F811" t="s">
        <v>1604</v>
      </c>
      <c r="G811" s="70" t="s">
        <v>2358</v>
      </c>
      <c r="H811" t="s">
        <v>1524</v>
      </c>
      <c r="I811" t="s">
        <v>1683</v>
      </c>
      <c r="J811" t="s">
        <v>1687</v>
      </c>
      <c r="K811" t="s">
        <v>1604</v>
      </c>
      <c r="L811" t="s">
        <v>1604</v>
      </c>
      <c r="M811" t="s">
        <v>1604</v>
      </c>
      <c r="N811" t="s">
        <v>2240</v>
      </c>
      <c r="O811" t="s">
        <v>2240</v>
      </c>
      <c r="P811" t="s">
        <v>1473</v>
      </c>
      <c r="T811" t="s">
        <v>1127</v>
      </c>
      <c r="U811" t="s">
        <v>1127</v>
      </c>
      <c r="V811" t="s">
        <v>1127</v>
      </c>
      <c r="W811" t="s">
        <v>1127</v>
      </c>
      <c r="X811" t="s">
        <v>1128</v>
      </c>
      <c r="AB811" t="s">
        <v>1454</v>
      </c>
    </row>
    <row r="812" spans="1:28">
      <c r="A812" s="39" t="s">
        <v>2213</v>
      </c>
      <c r="B812" t="s">
        <v>796</v>
      </c>
      <c r="D812" t="s">
        <v>1797</v>
      </c>
      <c r="E812" s="70" t="s">
        <v>2381</v>
      </c>
      <c r="F812" t="s">
        <v>1604</v>
      </c>
      <c r="G812" s="70" t="s">
        <v>2358</v>
      </c>
      <c r="H812" t="s">
        <v>1524</v>
      </c>
      <c r="I812" t="s">
        <v>1683</v>
      </c>
      <c r="J812" t="s">
        <v>1687</v>
      </c>
      <c r="K812" t="s">
        <v>1604</v>
      </c>
      <c r="L812" t="s">
        <v>1604</v>
      </c>
      <c r="M812" t="s">
        <v>1604</v>
      </c>
      <c r="N812" t="s">
        <v>2240</v>
      </c>
      <c r="O812" t="s">
        <v>2240</v>
      </c>
      <c r="P812" t="s">
        <v>1473</v>
      </c>
      <c r="T812" t="s">
        <v>1127</v>
      </c>
      <c r="U812" t="s">
        <v>1127</v>
      </c>
      <c r="V812" t="s">
        <v>1127</v>
      </c>
      <c r="W812" t="s">
        <v>1127</v>
      </c>
      <c r="X812" t="s">
        <v>1128</v>
      </c>
      <c r="AB812" t="s">
        <v>1454</v>
      </c>
    </row>
    <row r="813" spans="1:28">
      <c r="A813" s="39" t="s">
        <v>2213</v>
      </c>
      <c r="B813" t="s">
        <v>796</v>
      </c>
      <c r="D813" t="s">
        <v>1784</v>
      </c>
      <c r="E813" s="70" t="s">
        <v>2382</v>
      </c>
      <c r="F813" t="s">
        <v>1604</v>
      </c>
      <c r="G813" s="70" t="s">
        <v>2358</v>
      </c>
      <c r="H813" t="s">
        <v>1524</v>
      </c>
      <c r="I813" t="s">
        <v>1683</v>
      </c>
      <c r="J813" t="s">
        <v>1687</v>
      </c>
      <c r="K813" t="s">
        <v>1604</v>
      </c>
      <c r="L813" t="s">
        <v>1604</v>
      </c>
      <c r="M813" t="s">
        <v>1604</v>
      </c>
      <c r="N813" t="s">
        <v>2218</v>
      </c>
      <c r="O813" t="s">
        <v>2218</v>
      </c>
      <c r="P813" t="s">
        <v>1473</v>
      </c>
      <c r="T813" t="s">
        <v>1127</v>
      </c>
      <c r="U813" t="s">
        <v>1127</v>
      </c>
      <c r="V813" t="s">
        <v>1127</v>
      </c>
      <c r="W813" t="s">
        <v>1127</v>
      </c>
      <c r="X813" t="s">
        <v>1128</v>
      </c>
      <c r="AB813" t="s">
        <v>1454</v>
      </c>
    </row>
    <row r="814" spans="1:28">
      <c r="A814" s="39" t="s">
        <v>2213</v>
      </c>
      <c r="B814" t="s">
        <v>796</v>
      </c>
      <c r="D814" t="s">
        <v>1787</v>
      </c>
      <c r="E814" s="70" t="s">
        <v>2382</v>
      </c>
      <c r="F814" t="s">
        <v>1604</v>
      </c>
      <c r="G814" s="70" t="s">
        <v>2358</v>
      </c>
      <c r="H814" t="s">
        <v>1524</v>
      </c>
      <c r="I814" t="s">
        <v>1683</v>
      </c>
      <c r="J814" t="s">
        <v>1687</v>
      </c>
      <c r="K814" t="s">
        <v>1604</v>
      </c>
      <c r="L814" t="s">
        <v>1604</v>
      </c>
      <c r="M814" t="s">
        <v>1604</v>
      </c>
      <c r="N814" t="s">
        <v>2218</v>
      </c>
      <c r="O814" t="s">
        <v>2218</v>
      </c>
      <c r="P814" t="s">
        <v>1473</v>
      </c>
      <c r="T814" t="s">
        <v>1127</v>
      </c>
      <c r="U814" t="s">
        <v>1127</v>
      </c>
      <c r="V814" t="s">
        <v>1127</v>
      </c>
      <c r="W814" t="s">
        <v>1127</v>
      </c>
      <c r="X814" t="s">
        <v>1128</v>
      </c>
      <c r="AB814" t="s">
        <v>1454</v>
      </c>
    </row>
    <row r="815" spans="1:28">
      <c r="A815" s="39" t="s">
        <v>2213</v>
      </c>
      <c r="B815" t="s">
        <v>796</v>
      </c>
      <c r="D815" t="s">
        <v>1801</v>
      </c>
      <c r="E815" s="70" t="s">
        <v>2382</v>
      </c>
      <c r="F815" t="s">
        <v>1604</v>
      </c>
      <c r="G815" s="70" t="s">
        <v>2358</v>
      </c>
      <c r="H815" t="s">
        <v>1524</v>
      </c>
      <c r="I815" t="s">
        <v>1683</v>
      </c>
      <c r="J815" t="s">
        <v>1687</v>
      </c>
      <c r="K815" t="s">
        <v>1604</v>
      </c>
      <c r="L815" t="s">
        <v>1604</v>
      </c>
      <c r="M815" t="s">
        <v>1604</v>
      </c>
      <c r="N815" t="s">
        <v>2241</v>
      </c>
      <c r="O815" t="s">
        <v>2241</v>
      </c>
      <c r="P815" t="s">
        <v>1473</v>
      </c>
      <c r="T815" t="s">
        <v>1127</v>
      </c>
      <c r="U815" t="s">
        <v>1127</v>
      </c>
      <c r="V815" t="s">
        <v>1127</v>
      </c>
      <c r="W815" t="s">
        <v>1127</v>
      </c>
      <c r="X815" t="s">
        <v>1128</v>
      </c>
      <c r="AB815" t="s">
        <v>1454</v>
      </c>
    </row>
    <row r="816" spans="1:28">
      <c r="A816" s="39" t="s">
        <v>2213</v>
      </c>
      <c r="B816" t="s">
        <v>796</v>
      </c>
      <c r="D816" t="s">
        <v>1779</v>
      </c>
      <c r="E816" s="70" t="s">
        <v>2382</v>
      </c>
      <c r="F816" t="s">
        <v>1604</v>
      </c>
      <c r="G816" s="70" t="s">
        <v>2358</v>
      </c>
      <c r="H816" t="s">
        <v>1524</v>
      </c>
      <c r="I816" t="s">
        <v>1683</v>
      </c>
      <c r="J816" t="s">
        <v>1687</v>
      </c>
      <c r="K816" t="s">
        <v>1604</v>
      </c>
      <c r="L816" t="s">
        <v>1604</v>
      </c>
      <c r="M816" t="s">
        <v>1604</v>
      </c>
      <c r="N816" t="s">
        <v>2241</v>
      </c>
      <c r="O816" t="s">
        <v>2241</v>
      </c>
      <c r="P816" t="s">
        <v>1473</v>
      </c>
      <c r="T816" t="s">
        <v>1127</v>
      </c>
      <c r="U816" t="s">
        <v>1127</v>
      </c>
      <c r="V816" t="s">
        <v>1127</v>
      </c>
      <c r="W816" t="s">
        <v>1127</v>
      </c>
      <c r="X816" t="s">
        <v>1128</v>
      </c>
      <c r="AB816" t="s">
        <v>1454</v>
      </c>
    </row>
    <row r="817" spans="1:28">
      <c r="A817" s="39" t="s">
        <v>2213</v>
      </c>
      <c r="B817" t="s">
        <v>800</v>
      </c>
      <c r="D817" t="s">
        <v>1775</v>
      </c>
      <c r="E817" t="s">
        <v>2389</v>
      </c>
      <c r="F817" t="s">
        <v>1535</v>
      </c>
      <c r="G817" s="70" t="s">
        <v>2357</v>
      </c>
      <c r="H817" t="s">
        <v>1524</v>
      </c>
      <c r="I817" t="s">
        <v>1683</v>
      </c>
      <c r="J817" t="s">
        <v>1687</v>
      </c>
      <c r="K817" t="s">
        <v>1535</v>
      </c>
      <c r="L817" t="s">
        <v>1535</v>
      </c>
      <c r="M817" t="s">
        <v>1535</v>
      </c>
      <c r="N817" t="s">
        <v>2238</v>
      </c>
      <c r="O817" t="s">
        <v>2238</v>
      </c>
      <c r="P817" t="s">
        <v>1473</v>
      </c>
      <c r="T817" t="s">
        <v>1127</v>
      </c>
      <c r="U817" t="s">
        <v>1127</v>
      </c>
      <c r="V817" t="s">
        <v>1127</v>
      </c>
      <c r="W817" t="s">
        <v>1127</v>
      </c>
      <c r="X817" t="s">
        <v>1128</v>
      </c>
      <c r="AB817" t="s">
        <v>1454</v>
      </c>
    </row>
    <row r="818" spans="1:28">
      <c r="A818" s="39" t="s">
        <v>2213</v>
      </c>
      <c r="B818" t="s">
        <v>800</v>
      </c>
      <c r="D818" t="s">
        <v>1782</v>
      </c>
      <c r="E818" s="70" t="s">
        <v>2389</v>
      </c>
      <c r="F818" t="s">
        <v>1535</v>
      </c>
      <c r="G818" s="70" t="s">
        <v>2358</v>
      </c>
      <c r="H818" t="s">
        <v>1524</v>
      </c>
      <c r="I818" t="s">
        <v>1683</v>
      </c>
      <c r="J818" t="s">
        <v>1687</v>
      </c>
      <c r="K818" t="s">
        <v>1535</v>
      </c>
      <c r="L818" t="s">
        <v>1535</v>
      </c>
      <c r="M818" t="s">
        <v>1535</v>
      </c>
      <c r="N818" t="s">
        <v>2239</v>
      </c>
      <c r="O818" t="s">
        <v>2239</v>
      </c>
      <c r="P818" t="s">
        <v>1473</v>
      </c>
      <c r="T818" t="s">
        <v>1127</v>
      </c>
      <c r="U818" t="s">
        <v>1127</v>
      </c>
      <c r="V818" t="s">
        <v>1127</v>
      </c>
      <c r="W818" t="s">
        <v>1127</v>
      </c>
      <c r="X818" t="s">
        <v>1128</v>
      </c>
      <c r="AB818" t="s">
        <v>1454</v>
      </c>
    </row>
    <row r="819" spans="1:28">
      <c r="A819" s="39" t="s">
        <v>2213</v>
      </c>
      <c r="B819" t="s">
        <v>800</v>
      </c>
      <c r="D819" t="s">
        <v>1810</v>
      </c>
      <c r="E819" s="70" t="s">
        <v>2389</v>
      </c>
      <c r="F819" t="s">
        <v>1535</v>
      </c>
      <c r="G819" s="70" t="s">
        <v>2358</v>
      </c>
      <c r="H819" t="s">
        <v>1524</v>
      </c>
      <c r="I819" t="s">
        <v>1683</v>
      </c>
      <c r="J819" t="s">
        <v>1687</v>
      </c>
      <c r="K819" t="s">
        <v>1535</v>
      </c>
      <c r="L819" t="s">
        <v>1535</v>
      </c>
      <c r="M819" t="s">
        <v>1535</v>
      </c>
      <c r="N819" t="s">
        <v>2240</v>
      </c>
      <c r="O819" t="s">
        <v>2240</v>
      </c>
      <c r="P819" t="s">
        <v>1473</v>
      </c>
      <c r="T819" t="s">
        <v>1127</v>
      </c>
      <c r="U819" t="s">
        <v>1127</v>
      </c>
      <c r="V819" t="s">
        <v>1127</v>
      </c>
      <c r="W819" t="s">
        <v>1127</v>
      </c>
      <c r="X819" t="s">
        <v>1128</v>
      </c>
      <c r="AB819" t="s">
        <v>1454</v>
      </c>
    </row>
    <row r="820" spans="1:28">
      <c r="A820" s="39" t="s">
        <v>2213</v>
      </c>
      <c r="B820" t="s">
        <v>800</v>
      </c>
      <c r="D820" t="s">
        <v>1797</v>
      </c>
      <c r="E820" s="70" t="s">
        <v>2389</v>
      </c>
      <c r="F820" t="s">
        <v>1535</v>
      </c>
      <c r="G820" s="70" t="s">
        <v>2358</v>
      </c>
      <c r="H820" t="s">
        <v>1524</v>
      </c>
      <c r="I820" t="s">
        <v>1683</v>
      </c>
      <c r="J820" t="s">
        <v>1687</v>
      </c>
      <c r="K820" t="s">
        <v>1535</v>
      </c>
      <c r="L820" t="s">
        <v>1535</v>
      </c>
      <c r="M820" t="s">
        <v>1535</v>
      </c>
      <c r="N820" t="s">
        <v>2240</v>
      </c>
      <c r="O820" t="s">
        <v>2240</v>
      </c>
      <c r="P820" t="s">
        <v>1473</v>
      </c>
      <c r="T820" t="s">
        <v>1127</v>
      </c>
      <c r="U820" t="s">
        <v>1127</v>
      </c>
      <c r="V820" t="s">
        <v>1127</v>
      </c>
      <c r="W820" t="s">
        <v>1127</v>
      </c>
      <c r="X820" t="s">
        <v>1128</v>
      </c>
      <c r="AB820" t="s">
        <v>1454</v>
      </c>
    </row>
    <row r="821" spans="1:28">
      <c r="A821" s="39" t="s">
        <v>2213</v>
      </c>
      <c r="B821" t="s">
        <v>800</v>
      </c>
      <c r="D821" t="s">
        <v>1784</v>
      </c>
      <c r="E821" s="70" t="s">
        <v>2389</v>
      </c>
      <c r="F821" t="s">
        <v>1535</v>
      </c>
      <c r="G821" s="70" t="s">
        <v>2358</v>
      </c>
      <c r="H821" t="s">
        <v>1524</v>
      </c>
      <c r="I821" t="s">
        <v>1683</v>
      </c>
      <c r="J821" t="s">
        <v>1687</v>
      </c>
      <c r="K821" t="s">
        <v>1535</v>
      </c>
      <c r="L821" t="s">
        <v>1535</v>
      </c>
      <c r="M821" t="s">
        <v>1535</v>
      </c>
      <c r="N821" t="s">
        <v>2218</v>
      </c>
      <c r="O821" t="s">
        <v>2218</v>
      </c>
      <c r="P821" t="s">
        <v>1473</v>
      </c>
      <c r="T821" t="s">
        <v>1127</v>
      </c>
      <c r="U821" t="s">
        <v>1127</v>
      </c>
      <c r="V821" t="s">
        <v>1127</v>
      </c>
      <c r="W821" t="s">
        <v>1127</v>
      </c>
      <c r="X821" t="s">
        <v>1128</v>
      </c>
      <c r="AB821" t="s">
        <v>1454</v>
      </c>
    </row>
    <row r="822" spans="1:28">
      <c r="A822" s="39" t="s">
        <v>2213</v>
      </c>
      <c r="B822" t="s">
        <v>800</v>
      </c>
      <c r="D822" t="s">
        <v>1785</v>
      </c>
      <c r="E822" s="70" t="s">
        <v>2390</v>
      </c>
      <c r="F822" t="s">
        <v>1535</v>
      </c>
      <c r="G822" s="70" t="s">
        <v>2358</v>
      </c>
      <c r="H822" t="s">
        <v>1524</v>
      </c>
      <c r="I822" t="s">
        <v>1683</v>
      </c>
      <c r="J822" t="s">
        <v>1687</v>
      </c>
      <c r="K822" t="s">
        <v>1535</v>
      </c>
      <c r="L822" t="s">
        <v>1535</v>
      </c>
      <c r="M822" t="s">
        <v>1535</v>
      </c>
      <c r="N822" t="s">
        <v>2218</v>
      </c>
      <c r="O822" t="s">
        <v>2218</v>
      </c>
      <c r="P822" t="s">
        <v>1473</v>
      </c>
      <c r="T822" t="s">
        <v>1127</v>
      </c>
      <c r="U822" t="s">
        <v>1127</v>
      </c>
      <c r="V822" t="s">
        <v>1127</v>
      </c>
      <c r="W822" t="s">
        <v>1127</v>
      </c>
      <c r="X822" t="s">
        <v>1128</v>
      </c>
      <c r="AB822" t="s">
        <v>1454</v>
      </c>
    </row>
    <row r="823" spans="1:28" s="70" customFormat="1">
      <c r="A823" s="39" t="s">
        <v>2213</v>
      </c>
      <c r="B823" s="70" t="s">
        <v>800</v>
      </c>
      <c r="D823" s="70" t="s">
        <v>1777</v>
      </c>
      <c r="E823" s="70" t="s">
        <v>2391</v>
      </c>
      <c r="F823" s="70" t="s">
        <v>1535</v>
      </c>
      <c r="G823" s="70" t="s">
        <v>2358</v>
      </c>
      <c r="H823" s="70" t="s">
        <v>1524</v>
      </c>
      <c r="I823" s="70" t="s">
        <v>1683</v>
      </c>
      <c r="J823" s="70" t="s">
        <v>1687</v>
      </c>
      <c r="K823" s="70" t="s">
        <v>1535</v>
      </c>
      <c r="L823" s="70" t="s">
        <v>1535</v>
      </c>
      <c r="M823" s="70" t="s">
        <v>1535</v>
      </c>
      <c r="N823" s="70" t="s">
        <v>2218</v>
      </c>
      <c r="O823" s="70" t="s">
        <v>2218</v>
      </c>
      <c r="P823" s="70" t="s">
        <v>1473</v>
      </c>
      <c r="T823" s="70" t="s">
        <v>1127</v>
      </c>
      <c r="U823" s="70" t="s">
        <v>1127</v>
      </c>
      <c r="V823" s="70" t="s">
        <v>1127</v>
      </c>
      <c r="W823" s="70" t="s">
        <v>1127</v>
      </c>
      <c r="X823" s="70" t="s">
        <v>1128</v>
      </c>
      <c r="AB823" s="70" t="s">
        <v>1454</v>
      </c>
    </row>
    <row r="824" spans="1:28">
      <c r="A824" s="39" t="s">
        <v>2213</v>
      </c>
      <c r="B824" t="s">
        <v>800</v>
      </c>
      <c r="D824" t="s">
        <v>1801</v>
      </c>
      <c r="E824" s="70" t="s">
        <v>2391</v>
      </c>
      <c r="F824" t="s">
        <v>1535</v>
      </c>
      <c r="G824" s="70" t="s">
        <v>2358</v>
      </c>
      <c r="H824" t="s">
        <v>1524</v>
      </c>
      <c r="I824" t="s">
        <v>1683</v>
      </c>
      <c r="J824" t="s">
        <v>1687</v>
      </c>
      <c r="K824" t="s">
        <v>1535</v>
      </c>
      <c r="L824" t="s">
        <v>1535</v>
      </c>
      <c r="M824" t="s">
        <v>1535</v>
      </c>
      <c r="N824" t="s">
        <v>2241</v>
      </c>
      <c r="O824" t="s">
        <v>2241</v>
      </c>
      <c r="P824" t="s">
        <v>1473</v>
      </c>
      <c r="T824" t="s">
        <v>1127</v>
      </c>
      <c r="U824" t="s">
        <v>1127</v>
      </c>
      <c r="V824" t="s">
        <v>1127</v>
      </c>
      <c r="W824" t="s">
        <v>1127</v>
      </c>
      <c r="X824" t="s">
        <v>1128</v>
      </c>
      <c r="AB824" t="s">
        <v>1454</v>
      </c>
    </row>
    <row r="825" spans="1:28">
      <c r="A825" s="39" t="s">
        <v>2213</v>
      </c>
      <c r="B825" t="s">
        <v>800</v>
      </c>
      <c r="D825" t="s">
        <v>1779</v>
      </c>
      <c r="E825" s="70" t="s">
        <v>2212</v>
      </c>
      <c r="F825" t="s">
        <v>1535</v>
      </c>
      <c r="G825" s="70" t="s">
        <v>2358</v>
      </c>
      <c r="H825" t="s">
        <v>1524</v>
      </c>
      <c r="I825" t="s">
        <v>1683</v>
      </c>
      <c r="J825" t="s">
        <v>1687</v>
      </c>
      <c r="K825" t="s">
        <v>1535</v>
      </c>
      <c r="L825" t="s">
        <v>1535</v>
      </c>
      <c r="M825" t="s">
        <v>1535</v>
      </c>
      <c r="N825" t="s">
        <v>2241</v>
      </c>
      <c r="O825" t="s">
        <v>2241</v>
      </c>
      <c r="P825" t="s">
        <v>1473</v>
      </c>
      <c r="T825" t="s">
        <v>1127</v>
      </c>
      <c r="U825" t="s">
        <v>1127</v>
      </c>
      <c r="V825" t="s">
        <v>1127</v>
      </c>
      <c r="W825" t="s">
        <v>1127</v>
      </c>
      <c r="X825" t="s">
        <v>1128</v>
      </c>
      <c r="AB825" t="s">
        <v>1454</v>
      </c>
    </row>
    <row r="826" spans="1:28">
      <c r="A826" s="39" t="s">
        <v>2213</v>
      </c>
      <c r="B826" t="s">
        <v>766</v>
      </c>
      <c r="D826" t="s">
        <v>1775</v>
      </c>
      <c r="E826" s="70" t="s">
        <v>2366</v>
      </c>
      <c r="F826" t="s">
        <v>1535</v>
      </c>
      <c r="G826" s="70" t="s">
        <v>2357</v>
      </c>
      <c r="H826" t="s">
        <v>1524</v>
      </c>
      <c r="I826" t="s">
        <v>1683</v>
      </c>
      <c r="J826" t="s">
        <v>1687</v>
      </c>
      <c r="K826" t="s">
        <v>1535</v>
      </c>
      <c r="L826" t="s">
        <v>1535</v>
      </c>
      <c r="M826" t="s">
        <v>1535</v>
      </c>
      <c r="N826" t="s">
        <v>2238</v>
      </c>
      <c r="O826" t="s">
        <v>2238</v>
      </c>
      <c r="P826" t="s">
        <v>1473</v>
      </c>
      <c r="T826" t="s">
        <v>1127</v>
      </c>
      <c r="U826" t="s">
        <v>1127</v>
      </c>
      <c r="V826" t="s">
        <v>1127</v>
      </c>
      <c r="W826" t="s">
        <v>1127</v>
      </c>
      <c r="X826" t="s">
        <v>1128</v>
      </c>
      <c r="AB826" t="s">
        <v>1454</v>
      </c>
    </row>
    <row r="827" spans="1:28">
      <c r="A827" s="39" t="s">
        <v>2213</v>
      </c>
      <c r="B827" t="s">
        <v>766</v>
      </c>
      <c r="D827" t="s">
        <v>1782</v>
      </c>
      <c r="E827" s="70" t="s">
        <v>2367</v>
      </c>
      <c r="F827" t="s">
        <v>1535</v>
      </c>
      <c r="G827" s="70" t="s">
        <v>2358</v>
      </c>
      <c r="H827" t="s">
        <v>1524</v>
      </c>
      <c r="I827" t="s">
        <v>1683</v>
      </c>
      <c r="J827" t="s">
        <v>1687</v>
      </c>
      <c r="K827" t="s">
        <v>1535</v>
      </c>
      <c r="L827" t="s">
        <v>1535</v>
      </c>
      <c r="M827" t="s">
        <v>1535</v>
      </c>
      <c r="N827" t="s">
        <v>2239</v>
      </c>
      <c r="O827" t="s">
        <v>2239</v>
      </c>
      <c r="P827" t="s">
        <v>1473</v>
      </c>
      <c r="T827" t="s">
        <v>1127</v>
      </c>
      <c r="U827" t="s">
        <v>1127</v>
      </c>
      <c r="V827" t="s">
        <v>1127</v>
      </c>
      <c r="W827" t="s">
        <v>1127</v>
      </c>
      <c r="X827" t="s">
        <v>1128</v>
      </c>
      <c r="AB827" t="s">
        <v>1454</v>
      </c>
    </row>
    <row r="828" spans="1:28">
      <c r="A828" s="39" t="s">
        <v>2213</v>
      </c>
      <c r="B828" t="s">
        <v>766</v>
      </c>
      <c r="D828" t="s">
        <v>1810</v>
      </c>
      <c r="E828" s="70" t="s">
        <v>2368</v>
      </c>
      <c r="F828" t="s">
        <v>1535</v>
      </c>
      <c r="G828" s="70" t="s">
        <v>2358</v>
      </c>
      <c r="H828" t="s">
        <v>1524</v>
      </c>
      <c r="I828" t="s">
        <v>1683</v>
      </c>
      <c r="J828" t="s">
        <v>1687</v>
      </c>
      <c r="K828" t="s">
        <v>1535</v>
      </c>
      <c r="L828" t="s">
        <v>1535</v>
      </c>
      <c r="M828" t="s">
        <v>1535</v>
      </c>
      <c r="N828" t="s">
        <v>2240</v>
      </c>
      <c r="O828" t="s">
        <v>2240</v>
      </c>
      <c r="P828" t="s">
        <v>1473</v>
      </c>
      <c r="T828" t="s">
        <v>1127</v>
      </c>
      <c r="U828" t="s">
        <v>1127</v>
      </c>
      <c r="V828" t="s">
        <v>1127</v>
      </c>
      <c r="W828" t="s">
        <v>1127</v>
      </c>
      <c r="X828" t="s">
        <v>1128</v>
      </c>
      <c r="AB828" t="s">
        <v>1454</v>
      </c>
    </row>
    <row r="829" spans="1:28">
      <c r="A829" s="39" t="s">
        <v>2213</v>
      </c>
      <c r="B829" t="s">
        <v>766</v>
      </c>
      <c r="D829" t="s">
        <v>1797</v>
      </c>
      <c r="E829" s="70" t="s">
        <v>2368</v>
      </c>
      <c r="F829" t="s">
        <v>1535</v>
      </c>
      <c r="G829" s="70" t="s">
        <v>2358</v>
      </c>
      <c r="H829" t="s">
        <v>1524</v>
      </c>
      <c r="I829" t="s">
        <v>1683</v>
      </c>
      <c r="J829" t="s">
        <v>1687</v>
      </c>
      <c r="K829" t="s">
        <v>1535</v>
      </c>
      <c r="L829" t="s">
        <v>1535</v>
      </c>
      <c r="M829" t="s">
        <v>1535</v>
      </c>
      <c r="N829" t="s">
        <v>2240</v>
      </c>
      <c r="O829" t="s">
        <v>2240</v>
      </c>
      <c r="P829" t="s">
        <v>1473</v>
      </c>
      <c r="T829" t="s">
        <v>1127</v>
      </c>
      <c r="U829" t="s">
        <v>1127</v>
      </c>
      <c r="V829" t="s">
        <v>1127</v>
      </c>
      <c r="W829" t="s">
        <v>1127</v>
      </c>
      <c r="X829" t="s">
        <v>1128</v>
      </c>
      <c r="AB829" t="s">
        <v>1454</v>
      </c>
    </row>
    <row r="830" spans="1:28">
      <c r="A830" s="39" t="s">
        <v>2213</v>
      </c>
      <c r="B830" t="s">
        <v>766</v>
      </c>
      <c r="D830" t="s">
        <v>1784</v>
      </c>
      <c r="E830" s="70" t="s">
        <v>2369</v>
      </c>
      <c r="F830" t="s">
        <v>1535</v>
      </c>
      <c r="G830" s="70" t="s">
        <v>2358</v>
      </c>
      <c r="H830" t="s">
        <v>1524</v>
      </c>
      <c r="I830" t="s">
        <v>1683</v>
      </c>
      <c r="J830" t="s">
        <v>1687</v>
      </c>
      <c r="K830" t="s">
        <v>1535</v>
      </c>
      <c r="L830" t="s">
        <v>1535</v>
      </c>
      <c r="M830" t="s">
        <v>1535</v>
      </c>
      <c r="N830" t="s">
        <v>2218</v>
      </c>
      <c r="O830" t="s">
        <v>2218</v>
      </c>
      <c r="P830" t="s">
        <v>1473</v>
      </c>
      <c r="T830" t="s">
        <v>1127</v>
      </c>
      <c r="U830" t="s">
        <v>1127</v>
      </c>
      <c r="V830" t="s">
        <v>1127</v>
      </c>
      <c r="W830" t="s">
        <v>1127</v>
      </c>
      <c r="X830" t="s">
        <v>1128</v>
      </c>
      <c r="AB830" t="s">
        <v>1454</v>
      </c>
    </row>
    <row r="831" spans="1:28">
      <c r="A831" s="39" t="s">
        <v>2213</v>
      </c>
      <c r="B831" t="s">
        <v>766</v>
      </c>
      <c r="D831" t="s">
        <v>1785</v>
      </c>
      <c r="E831" s="70" t="s">
        <v>2206</v>
      </c>
      <c r="F831" t="s">
        <v>1535</v>
      </c>
      <c r="G831" s="70" t="s">
        <v>2358</v>
      </c>
      <c r="H831" t="s">
        <v>1524</v>
      </c>
      <c r="I831" t="s">
        <v>1683</v>
      </c>
      <c r="J831" t="s">
        <v>1687</v>
      </c>
      <c r="K831" t="s">
        <v>1535</v>
      </c>
      <c r="L831" t="s">
        <v>1535</v>
      </c>
      <c r="M831" t="s">
        <v>1535</v>
      </c>
      <c r="N831" t="s">
        <v>2218</v>
      </c>
      <c r="O831" t="s">
        <v>2218</v>
      </c>
      <c r="P831" t="s">
        <v>1473</v>
      </c>
      <c r="T831" t="s">
        <v>1127</v>
      </c>
      <c r="U831" t="s">
        <v>1127</v>
      </c>
      <c r="V831" t="s">
        <v>1127</v>
      </c>
      <c r="W831" t="s">
        <v>1127</v>
      </c>
      <c r="X831" t="s">
        <v>1128</v>
      </c>
      <c r="AB831" t="s">
        <v>1454</v>
      </c>
    </row>
    <row r="832" spans="1:28">
      <c r="A832" s="39" t="s">
        <v>2213</v>
      </c>
      <c r="B832" t="s">
        <v>766</v>
      </c>
      <c r="D832" t="s">
        <v>1777</v>
      </c>
      <c r="E832" s="70" t="s">
        <v>2207</v>
      </c>
      <c r="F832" t="s">
        <v>1535</v>
      </c>
      <c r="G832" s="70" t="s">
        <v>2358</v>
      </c>
      <c r="H832" t="s">
        <v>1524</v>
      </c>
      <c r="I832" t="s">
        <v>1683</v>
      </c>
      <c r="J832" t="s">
        <v>1687</v>
      </c>
      <c r="K832" t="s">
        <v>1535</v>
      </c>
      <c r="L832" t="s">
        <v>1535</v>
      </c>
      <c r="M832" t="s">
        <v>1535</v>
      </c>
      <c r="N832" t="s">
        <v>2218</v>
      </c>
      <c r="O832" t="s">
        <v>2218</v>
      </c>
      <c r="P832" t="s">
        <v>1473</v>
      </c>
      <c r="T832" t="s">
        <v>1127</v>
      </c>
      <c r="U832" t="s">
        <v>1127</v>
      </c>
      <c r="V832" t="s">
        <v>1127</v>
      </c>
      <c r="W832" t="s">
        <v>1127</v>
      </c>
      <c r="X832" t="s">
        <v>1128</v>
      </c>
      <c r="AB832" t="s">
        <v>1454</v>
      </c>
    </row>
    <row r="833" spans="1:28">
      <c r="A833" s="39" t="s">
        <v>2213</v>
      </c>
      <c r="B833" t="s">
        <v>766</v>
      </c>
      <c r="D833" t="s">
        <v>1801</v>
      </c>
      <c r="E833" s="70" t="s">
        <v>2370</v>
      </c>
      <c r="F833" t="s">
        <v>1535</v>
      </c>
      <c r="G833" s="70" t="s">
        <v>2358</v>
      </c>
      <c r="H833" t="s">
        <v>1524</v>
      </c>
      <c r="I833" t="s">
        <v>1683</v>
      </c>
      <c r="J833" t="s">
        <v>1687</v>
      </c>
      <c r="K833" t="s">
        <v>1535</v>
      </c>
      <c r="L833" t="s">
        <v>1535</v>
      </c>
      <c r="M833" t="s">
        <v>1535</v>
      </c>
      <c r="N833" t="s">
        <v>2241</v>
      </c>
      <c r="O833" t="s">
        <v>2241</v>
      </c>
      <c r="P833" t="s">
        <v>1473</v>
      </c>
      <c r="T833" t="s">
        <v>1127</v>
      </c>
      <c r="U833" t="s">
        <v>1127</v>
      </c>
      <c r="V833" t="s">
        <v>1127</v>
      </c>
      <c r="W833" t="s">
        <v>1127</v>
      </c>
      <c r="X833" t="s">
        <v>1128</v>
      </c>
      <c r="AB833" t="s">
        <v>1454</v>
      </c>
    </row>
    <row r="834" spans="1:28">
      <c r="A834" s="39" t="s">
        <v>2213</v>
      </c>
      <c r="B834" t="s">
        <v>766</v>
      </c>
      <c r="D834" t="s">
        <v>1779</v>
      </c>
      <c r="E834" s="70" t="s">
        <v>2370</v>
      </c>
      <c r="F834" t="s">
        <v>1535</v>
      </c>
      <c r="G834" s="70" t="s">
        <v>2358</v>
      </c>
      <c r="H834" t="s">
        <v>1524</v>
      </c>
      <c r="I834" t="s">
        <v>1683</v>
      </c>
      <c r="J834" t="s">
        <v>1687</v>
      </c>
      <c r="K834" t="s">
        <v>1535</v>
      </c>
      <c r="L834" t="s">
        <v>1535</v>
      </c>
      <c r="M834" t="s">
        <v>1535</v>
      </c>
      <c r="N834" t="s">
        <v>2241</v>
      </c>
      <c r="O834" t="s">
        <v>2241</v>
      </c>
      <c r="P834" t="s">
        <v>1473</v>
      </c>
      <c r="T834" t="s">
        <v>1127</v>
      </c>
      <c r="U834" t="s">
        <v>1127</v>
      </c>
      <c r="V834" t="s">
        <v>1127</v>
      </c>
      <c r="W834" t="s">
        <v>1127</v>
      </c>
      <c r="X834" t="s">
        <v>1128</v>
      </c>
      <c r="AB834" t="s">
        <v>1454</v>
      </c>
    </row>
    <row r="835" spans="1:28">
      <c r="A835" s="39" t="s">
        <v>2213</v>
      </c>
      <c r="B835" t="s">
        <v>799</v>
      </c>
      <c r="D835" t="s">
        <v>1775</v>
      </c>
      <c r="E835" s="70" t="s">
        <v>2380</v>
      </c>
      <c r="F835" t="s">
        <v>1604</v>
      </c>
      <c r="G835" s="70" t="s">
        <v>2357</v>
      </c>
      <c r="H835" t="s">
        <v>1524</v>
      </c>
      <c r="I835" t="s">
        <v>1683</v>
      </c>
      <c r="J835" t="s">
        <v>1687</v>
      </c>
      <c r="K835" t="s">
        <v>1604</v>
      </c>
      <c r="L835" t="s">
        <v>1604</v>
      </c>
      <c r="M835" t="s">
        <v>1604</v>
      </c>
      <c r="N835" t="s">
        <v>2238</v>
      </c>
      <c r="O835" t="s">
        <v>2238</v>
      </c>
      <c r="P835" t="s">
        <v>1473</v>
      </c>
      <c r="T835" t="s">
        <v>1127</v>
      </c>
      <c r="U835" t="s">
        <v>1127</v>
      </c>
      <c r="V835" t="s">
        <v>1127</v>
      </c>
      <c r="W835" t="s">
        <v>1127</v>
      </c>
      <c r="X835" t="s">
        <v>1128</v>
      </c>
      <c r="AB835" t="s">
        <v>1454</v>
      </c>
    </row>
    <row r="836" spans="1:28">
      <c r="A836" s="39" t="s">
        <v>2213</v>
      </c>
      <c r="B836" t="s">
        <v>799</v>
      </c>
      <c r="D836" t="s">
        <v>1782</v>
      </c>
      <c r="E836" s="70" t="s">
        <v>2380</v>
      </c>
      <c r="F836" t="s">
        <v>1604</v>
      </c>
      <c r="G836" s="70" t="s">
        <v>2358</v>
      </c>
      <c r="H836" t="s">
        <v>1524</v>
      </c>
      <c r="I836" t="s">
        <v>1683</v>
      </c>
      <c r="J836" t="s">
        <v>1687</v>
      </c>
      <c r="K836" t="s">
        <v>1604</v>
      </c>
      <c r="L836" t="s">
        <v>1604</v>
      </c>
      <c r="M836" t="s">
        <v>1604</v>
      </c>
      <c r="N836" t="s">
        <v>2239</v>
      </c>
      <c r="O836" t="s">
        <v>2239</v>
      </c>
      <c r="P836" t="s">
        <v>1473</v>
      </c>
      <c r="T836" t="s">
        <v>1127</v>
      </c>
      <c r="U836" t="s">
        <v>1127</v>
      </c>
      <c r="V836" t="s">
        <v>1127</v>
      </c>
      <c r="W836" t="s">
        <v>1127</v>
      </c>
      <c r="X836" t="s">
        <v>1128</v>
      </c>
      <c r="AB836" t="s">
        <v>1454</v>
      </c>
    </row>
    <row r="837" spans="1:28">
      <c r="A837" s="39" t="s">
        <v>2213</v>
      </c>
      <c r="B837" t="s">
        <v>799</v>
      </c>
      <c r="D837" t="s">
        <v>1810</v>
      </c>
      <c r="E837" s="70" t="s">
        <v>2381</v>
      </c>
      <c r="F837" t="s">
        <v>1604</v>
      </c>
      <c r="G837" s="70" t="s">
        <v>2358</v>
      </c>
      <c r="H837" t="s">
        <v>1524</v>
      </c>
      <c r="I837" t="s">
        <v>1683</v>
      </c>
      <c r="J837" t="s">
        <v>1687</v>
      </c>
      <c r="K837" t="s">
        <v>1604</v>
      </c>
      <c r="L837" t="s">
        <v>1604</v>
      </c>
      <c r="M837" t="s">
        <v>1604</v>
      </c>
      <c r="N837" t="s">
        <v>2240</v>
      </c>
      <c r="O837" t="s">
        <v>2240</v>
      </c>
      <c r="P837" t="s">
        <v>1473</v>
      </c>
      <c r="T837" t="s">
        <v>1127</v>
      </c>
      <c r="U837" t="s">
        <v>1127</v>
      </c>
      <c r="V837" t="s">
        <v>1127</v>
      </c>
      <c r="W837" t="s">
        <v>1127</v>
      </c>
      <c r="X837" t="s">
        <v>1128</v>
      </c>
      <c r="AB837" t="s">
        <v>1454</v>
      </c>
    </row>
    <row r="838" spans="1:28">
      <c r="A838" s="39" t="s">
        <v>2213</v>
      </c>
      <c r="B838" t="s">
        <v>799</v>
      </c>
      <c r="D838" t="s">
        <v>1797</v>
      </c>
      <c r="E838" s="70" t="s">
        <v>2381</v>
      </c>
      <c r="F838" t="s">
        <v>1604</v>
      </c>
      <c r="G838" s="70" t="s">
        <v>2358</v>
      </c>
      <c r="H838" t="s">
        <v>1524</v>
      </c>
      <c r="I838" t="s">
        <v>1683</v>
      </c>
      <c r="J838" t="s">
        <v>1687</v>
      </c>
      <c r="K838" t="s">
        <v>1604</v>
      </c>
      <c r="L838" t="s">
        <v>1604</v>
      </c>
      <c r="M838" t="s">
        <v>1604</v>
      </c>
      <c r="N838" t="s">
        <v>2240</v>
      </c>
      <c r="O838" t="s">
        <v>2240</v>
      </c>
      <c r="P838" t="s">
        <v>1473</v>
      </c>
      <c r="T838" t="s">
        <v>1127</v>
      </c>
      <c r="U838" t="s">
        <v>1127</v>
      </c>
      <c r="V838" t="s">
        <v>1127</v>
      </c>
      <c r="W838" t="s">
        <v>1127</v>
      </c>
      <c r="X838" t="s">
        <v>1128</v>
      </c>
      <c r="AB838" t="s">
        <v>1454</v>
      </c>
    </row>
    <row r="839" spans="1:28">
      <c r="A839" s="39" t="s">
        <v>2213</v>
      </c>
      <c r="B839" t="s">
        <v>799</v>
      </c>
      <c r="D839" t="s">
        <v>1784</v>
      </c>
      <c r="E839" s="70" t="s">
        <v>2382</v>
      </c>
      <c r="F839" t="s">
        <v>1604</v>
      </c>
      <c r="G839" s="70" t="s">
        <v>2358</v>
      </c>
      <c r="H839" t="s">
        <v>1524</v>
      </c>
      <c r="I839" t="s">
        <v>1683</v>
      </c>
      <c r="J839" t="s">
        <v>1687</v>
      </c>
      <c r="K839" t="s">
        <v>1604</v>
      </c>
      <c r="L839" t="s">
        <v>1604</v>
      </c>
      <c r="M839" t="s">
        <v>1604</v>
      </c>
      <c r="N839" t="s">
        <v>2218</v>
      </c>
      <c r="O839" t="s">
        <v>2218</v>
      </c>
      <c r="P839" t="s">
        <v>1473</v>
      </c>
      <c r="T839" t="s">
        <v>1127</v>
      </c>
      <c r="U839" t="s">
        <v>1127</v>
      </c>
      <c r="V839" t="s">
        <v>1127</v>
      </c>
      <c r="W839" t="s">
        <v>1127</v>
      </c>
      <c r="X839" t="s">
        <v>1128</v>
      </c>
      <c r="AB839" t="s">
        <v>1454</v>
      </c>
    </row>
    <row r="840" spans="1:28">
      <c r="A840" s="39" t="s">
        <v>2213</v>
      </c>
      <c r="B840" t="s">
        <v>799</v>
      </c>
      <c r="D840" t="s">
        <v>1787</v>
      </c>
      <c r="E840" s="70" t="s">
        <v>2382</v>
      </c>
      <c r="F840" t="s">
        <v>1604</v>
      </c>
      <c r="G840" s="70" t="s">
        <v>2358</v>
      </c>
      <c r="H840" t="s">
        <v>1524</v>
      </c>
      <c r="I840" t="s">
        <v>1683</v>
      </c>
      <c r="J840" t="s">
        <v>1687</v>
      </c>
      <c r="K840" t="s">
        <v>1604</v>
      </c>
      <c r="L840" t="s">
        <v>1604</v>
      </c>
      <c r="M840" t="s">
        <v>1604</v>
      </c>
      <c r="N840" t="s">
        <v>2218</v>
      </c>
      <c r="O840" t="s">
        <v>2218</v>
      </c>
      <c r="P840" t="s">
        <v>1473</v>
      </c>
      <c r="T840" t="s">
        <v>1127</v>
      </c>
      <c r="U840" t="s">
        <v>1127</v>
      </c>
      <c r="V840" t="s">
        <v>1127</v>
      </c>
      <c r="W840" t="s">
        <v>1127</v>
      </c>
      <c r="X840" t="s">
        <v>1128</v>
      </c>
      <c r="AB840" t="s">
        <v>1454</v>
      </c>
    </row>
    <row r="841" spans="1:28">
      <c r="A841" s="39" t="s">
        <v>2213</v>
      </c>
      <c r="B841" t="s">
        <v>799</v>
      </c>
      <c r="D841" t="s">
        <v>1801</v>
      </c>
      <c r="E841" s="70" t="s">
        <v>2382</v>
      </c>
      <c r="F841" t="s">
        <v>1604</v>
      </c>
      <c r="G841" s="70" t="s">
        <v>2358</v>
      </c>
      <c r="H841" t="s">
        <v>1524</v>
      </c>
      <c r="I841" t="s">
        <v>1683</v>
      </c>
      <c r="J841" t="s">
        <v>1687</v>
      </c>
      <c r="K841" t="s">
        <v>1604</v>
      </c>
      <c r="L841" t="s">
        <v>1604</v>
      </c>
      <c r="M841" t="s">
        <v>1604</v>
      </c>
      <c r="N841" t="s">
        <v>2241</v>
      </c>
      <c r="O841" t="s">
        <v>2241</v>
      </c>
      <c r="P841" t="s">
        <v>1473</v>
      </c>
      <c r="T841" t="s">
        <v>1127</v>
      </c>
      <c r="U841" t="s">
        <v>1127</v>
      </c>
      <c r="V841" t="s">
        <v>1127</v>
      </c>
      <c r="W841" t="s">
        <v>1127</v>
      </c>
      <c r="X841" t="s">
        <v>1128</v>
      </c>
      <c r="AB841" t="s">
        <v>1454</v>
      </c>
    </row>
    <row r="842" spans="1:28">
      <c r="A842" s="39" t="s">
        <v>2213</v>
      </c>
      <c r="B842" t="s">
        <v>799</v>
      </c>
      <c r="D842" t="s">
        <v>1779</v>
      </c>
      <c r="E842" s="70" t="s">
        <v>2382</v>
      </c>
      <c r="F842" t="s">
        <v>1604</v>
      </c>
      <c r="G842" s="70" t="s">
        <v>2358</v>
      </c>
      <c r="H842" t="s">
        <v>1524</v>
      </c>
      <c r="I842" t="s">
        <v>1683</v>
      </c>
      <c r="J842" t="s">
        <v>1687</v>
      </c>
      <c r="K842" t="s">
        <v>1604</v>
      </c>
      <c r="L842" t="s">
        <v>1604</v>
      </c>
      <c r="M842" t="s">
        <v>1604</v>
      </c>
      <c r="N842" t="s">
        <v>2241</v>
      </c>
      <c r="O842" t="s">
        <v>2241</v>
      </c>
      <c r="P842" t="s">
        <v>1473</v>
      </c>
      <c r="T842" t="s">
        <v>1127</v>
      </c>
      <c r="U842" t="s">
        <v>1127</v>
      </c>
      <c r="V842" t="s">
        <v>1127</v>
      </c>
      <c r="W842" t="s">
        <v>1127</v>
      </c>
      <c r="X842" t="s">
        <v>1128</v>
      </c>
      <c r="AB842" t="s">
        <v>1454</v>
      </c>
    </row>
    <row r="843" spans="1:28">
      <c r="A843" s="39" t="s">
        <v>2213</v>
      </c>
      <c r="B843" t="s">
        <v>794</v>
      </c>
      <c r="D843" t="s">
        <v>1775</v>
      </c>
      <c r="E843" t="s">
        <v>2383</v>
      </c>
      <c r="F843" t="s">
        <v>1604</v>
      </c>
      <c r="G843" s="70" t="s">
        <v>2357</v>
      </c>
      <c r="H843" t="s">
        <v>1524</v>
      </c>
      <c r="I843" t="s">
        <v>1683</v>
      </c>
      <c r="J843" t="s">
        <v>1687</v>
      </c>
      <c r="K843" t="s">
        <v>1604</v>
      </c>
      <c r="L843" t="s">
        <v>1604</v>
      </c>
      <c r="M843" t="s">
        <v>1604</v>
      </c>
      <c r="N843" t="s">
        <v>2238</v>
      </c>
      <c r="O843" t="s">
        <v>2238</v>
      </c>
      <c r="P843" t="s">
        <v>1473</v>
      </c>
      <c r="T843" t="s">
        <v>1127</v>
      </c>
      <c r="U843" t="s">
        <v>1127</v>
      </c>
      <c r="V843" t="s">
        <v>1127</v>
      </c>
      <c r="W843" t="s">
        <v>1127</v>
      </c>
      <c r="X843" t="s">
        <v>1128</v>
      </c>
      <c r="AB843" t="s">
        <v>1454</v>
      </c>
    </row>
    <row r="844" spans="1:28">
      <c r="A844" s="39" t="s">
        <v>2213</v>
      </c>
      <c r="B844" t="s">
        <v>794</v>
      </c>
      <c r="D844" t="s">
        <v>1782</v>
      </c>
      <c r="E844" s="70" t="s">
        <v>2384</v>
      </c>
      <c r="F844" t="s">
        <v>1604</v>
      </c>
      <c r="G844" s="70" t="s">
        <v>2358</v>
      </c>
      <c r="H844" t="s">
        <v>1524</v>
      </c>
      <c r="I844" t="s">
        <v>1683</v>
      </c>
      <c r="J844" t="s">
        <v>1687</v>
      </c>
      <c r="K844" t="s">
        <v>1604</v>
      </c>
      <c r="L844" t="s">
        <v>1604</v>
      </c>
      <c r="M844" t="s">
        <v>1604</v>
      </c>
      <c r="N844" t="s">
        <v>2239</v>
      </c>
      <c r="O844" t="s">
        <v>2239</v>
      </c>
      <c r="P844" t="s">
        <v>1473</v>
      </c>
      <c r="T844" t="s">
        <v>1127</v>
      </c>
      <c r="U844" t="s">
        <v>1127</v>
      </c>
      <c r="V844" t="s">
        <v>1127</v>
      </c>
      <c r="W844" t="s">
        <v>1127</v>
      </c>
      <c r="X844" t="s">
        <v>1128</v>
      </c>
      <c r="AB844" t="s">
        <v>1454</v>
      </c>
    </row>
    <row r="845" spans="1:28">
      <c r="A845" s="39" t="s">
        <v>2213</v>
      </c>
      <c r="B845" t="s">
        <v>794</v>
      </c>
      <c r="D845" t="s">
        <v>1810</v>
      </c>
      <c r="E845" s="70" t="s">
        <v>2384</v>
      </c>
      <c r="F845" t="s">
        <v>1604</v>
      </c>
      <c r="G845" s="70" t="s">
        <v>2358</v>
      </c>
      <c r="H845" t="s">
        <v>1524</v>
      </c>
      <c r="I845" t="s">
        <v>1683</v>
      </c>
      <c r="J845" t="s">
        <v>1687</v>
      </c>
      <c r="K845" t="s">
        <v>1604</v>
      </c>
      <c r="L845" t="s">
        <v>1604</v>
      </c>
      <c r="M845" t="s">
        <v>1604</v>
      </c>
      <c r="N845" t="s">
        <v>2240</v>
      </c>
      <c r="O845" t="s">
        <v>2240</v>
      </c>
      <c r="P845" t="s">
        <v>1473</v>
      </c>
      <c r="T845" t="s">
        <v>1127</v>
      </c>
      <c r="U845" t="s">
        <v>1127</v>
      </c>
      <c r="V845" t="s">
        <v>1127</v>
      </c>
      <c r="W845" t="s">
        <v>1127</v>
      </c>
      <c r="X845" t="s">
        <v>1128</v>
      </c>
      <c r="AB845" t="s">
        <v>1454</v>
      </c>
    </row>
    <row r="846" spans="1:28">
      <c r="A846" s="39" t="s">
        <v>2213</v>
      </c>
      <c r="B846" t="s">
        <v>794</v>
      </c>
      <c r="D846" t="s">
        <v>1797</v>
      </c>
      <c r="E846" s="70" t="s">
        <v>2384</v>
      </c>
      <c r="F846" t="s">
        <v>1604</v>
      </c>
      <c r="G846" s="70" t="s">
        <v>2358</v>
      </c>
      <c r="H846" t="s">
        <v>1524</v>
      </c>
      <c r="I846" t="s">
        <v>1683</v>
      </c>
      <c r="J846" t="s">
        <v>1687</v>
      </c>
      <c r="K846" t="s">
        <v>1604</v>
      </c>
      <c r="L846" t="s">
        <v>1604</v>
      </c>
      <c r="M846" t="s">
        <v>1604</v>
      </c>
      <c r="N846" t="s">
        <v>2240</v>
      </c>
      <c r="O846" t="s">
        <v>2240</v>
      </c>
      <c r="P846" t="s">
        <v>1473</v>
      </c>
      <c r="T846" t="s">
        <v>1127</v>
      </c>
      <c r="U846" t="s">
        <v>1127</v>
      </c>
      <c r="V846" t="s">
        <v>1127</v>
      </c>
      <c r="W846" t="s">
        <v>1127</v>
      </c>
      <c r="X846" t="s">
        <v>1128</v>
      </c>
      <c r="AB846" t="s">
        <v>1454</v>
      </c>
    </row>
    <row r="847" spans="1:28">
      <c r="A847" s="39" t="s">
        <v>2213</v>
      </c>
      <c r="B847" t="s">
        <v>794</v>
      </c>
      <c r="D847" t="s">
        <v>1784</v>
      </c>
      <c r="E847" s="70" t="s">
        <v>2384</v>
      </c>
      <c r="F847" t="s">
        <v>1604</v>
      </c>
      <c r="G847" s="70" t="s">
        <v>2358</v>
      </c>
      <c r="H847" t="s">
        <v>1524</v>
      </c>
      <c r="I847" t="s">
        <v>1683</v>
      </c>
      <c r="J847" t="s">
        <v>1687</v>
      </c>
      <c r="K847" t="s">
        <v>1604</v>
      </c>
      <c r="L847" t="s">
        <v>1604</v>
      </c>
      <c r="M847" t="s">
        <v>1604</v>
      </c>
      <c r="N847" t="s">
        <v>2218</v>
      </c>
      <c r="O847" t="s">
        <v>2218</v>
      </c>
      <c r="P847" t="s">
        <v>1473</v>
      </c>
      <c r="T847" t="s">
        <v>1127</v>
      </c>
      <c r="U847" t="s">
        <v>1127</v>
      </c>
      <c r="V847" t="s">
        <v>1127</v>
      </c>
      <c r="W847" t="s">
        <v>1127</v>
      </c>
      <c r="X847" t="s">
        <v>1128</v>
      </c>
      <c r="AB847" t="s">
        <v>1454</v>
      </c>
    </row>
    <row r="848" spans="1:28">
      <c r="A848" s="39" t="s">
        <v>2213</v>
      </c>
      <c r="B848" t="s">
        <v>794</v>
      </c>
      <c r="D848" t="s">
        <v>1787</v>
      </c>
      <c r="E848" s="70" t="s">
        <v>2384</v>
      </c>
      <c r="F848" t="s">
        <v>1604</v>
      </c>
      <c r="G848" s="70" t="s">
        <v>2358</v>
      </c>
      <c r="H848" t="s">
        <v>1524</v>
      </c>
      <c r="I848" t="s">
        <v>1683</v>
      </c>
      <c r="J848" t="s">
        <v>1687</v>
      </c>
      <c r="K848" t="s">
        <v>1604</v>
      </c>
      <c r="L848" t="s">
        <v>1604</v>
      </c>
      <c r="M848" t="s">
        <v>1604</v>
      </c>
      <c r="N848" t="s">
        <v>2218</v>
      </c>
      <c r="O848" t="s">
        <v>2218</v>
      </c>
      <c r="P848" t="s">
        <v>1473</v>
      </c>
      <c r="T848" t="s">
        <v>1127</v>
      </c>
      <c r="U848" t="s">
        <v>1127</v>
      </c>
      <c r="V848" t="s">
        <v>1127</v>
      </c>
      <c r="W848" t="s">
        <v>1127</v>
      </c>
      <c r="X848" t="s">
        <v>1128</v>
      </c>
      <c r="AB848" t="s">
        <v>1454</v>
      </c>
    </row>
    <row r="849" spans="1:28">
      <c r="A849" s="39" t="s">
        <v>2213</v>
      </c>
      <c r="B849" t="s">
        <v>794</v>
      </c>
      <c r="D849" t="s">
        <v>1801</v>
      </c>
      <c r="E849" s="70" t="s">
        <v>2385</v>
      </c>
      <c r="F849" t="s">
        <v>1604</v>
      </c>
      <c r="G849" s="70" t="s">
        <v>2358</v>
      </c>
      <c r="H849" t="s">
        <v>1524</v>
      </c>
      <c r="I849" t="s">
        <v>1683</v>
      </c>
      <c r="J849" t="s">
        <v>1687</v>
      </c>
      <c r="K849" t="s">
        <v>1604</v>
      </c>
      <c r="L849" t="s">
        <v>1604</v>
      </c>
      <c r="M849" t="s">
        <v>1604</v>
      </c>
      <c r="N849" t="s">
        <v>2241</v>
      </c>
      <c r="O849" t="s">
        <v>2241</v>
      </c>
      <c r="P849" t="s">
        <v>1473</v>
      </c>
      <c r="T849" t="s">
        <v>1127</v>
      </c>
      <c r="U849" t="s">
        <v>1127</v>
      </c>
      <c r="V849" t="s">
        <v>1127</v>
      </c>
      <c r="W849" t="s">
        <v>1127</v>
      </c>
      <c r="X849" t="s">
        <v>1128</v>
      </c>
      <c r="AB849" t="s">
        <v>1454</v>
      </c>
    </row>
    <row r="850" spans="1:28">
      <c r="A850" s="39" t="s">
        <v>2213</v>
      </c>
      <c r="B850" t="s">
        <v>794</v>
      </c>
      <c r="D850" t="s">
        <v>1779</v>
      </c>
      <c r="E850" s="70" t="s">
        <v>2211</v>
      </c>
      <c r="F850" t="s">
        <v>1604</v>
      </c>
      <c r="G850" s="70" t="s">
        <v>2358</v>
      </c>
      <c r="H850" t="s">
        <v>1524</v>
      </c>
      <c r="I850" t="s">
        <v>1683</v>
      </c>
      <c r="J850" t="s">
        <v>1687</v>
      </c>
      <c r="K850" t="s">
        <v>1604</v>
      </c>
      <c r="L850" t="s">
        <v>1604</v>
      </c>
      <c r="M850" t="s">
        <v>1604</v>
      </c>
      <c r="N850" t="s">
        <v>2241</v>
      </c>
      <c r="O850" t="s">
        <v>2241</v>
      </c>
      <c r="P850" t="s">
        <v>1473</v>
      </c>
      <c r="T850" t="s">
        <v>1127</v>
      </c>
      <c r="U850" t="s">
        <v>1127</v>
      </c>
      <c r="V850" t="s">
        <v>1127</v>
      </c>
      <c r="W850" t="s">
        <v>1127</v>
      </c>
      <c r="X850" t="s">
        <v>1128</v>
      </c>
      <c r="AB850" t="s">
        <v>1454</v>
      </c>
    </row>
    <row r="851" spans="1:28">
      <c r="A851" s="39" t="s">
        <v>2213</v>
      </c>
      <c r="B851" t="s">
        <v>801</v>
      </c>
      <c r="D851" t="s">
        <v>1775</v>
      </c>
      <c r="E851" s="70" t="s">
        <v>2380</v>
      </c>
      <c r="F851" t="s">
        <v>1535</v>
      </c>
      <c r="G851" s="70" t="s">
        <v>2357</v>
      </c>
      <c r="H851" t="s">
        <v>1524</v>
      </c>
      <c r="I851" t="s">
        <v>1683</v>
      </c>
      <c r="J851" t="s">
        <v>1687</v>
      </c>
      <c r="K851" t="s">
        <v>1535</v>
      </c>
      <c r="L851" t="s">
        <v>1535</v>
      </c>
      <c r="M851" t="s">
        <v>1535</v>
      </c>
      <c r="N851" t="s">
        <v>2238</v>
      </c>
      <c r="O851" t="s">
        <v>2238</v>
      </c>
      <c r="P851" t="s">
        <v>1473</v>
      </c>
      <c r="T851" t="s">
        <v>1127</v>
      </c>
      <c r="U851" t="s">
        <v>1127</v>
      </c>
      <c r="V851" t="s">
        <v>1127</v>
      </c>
      <c r="W851" t="s">
        <v>1127</v>
      </c>
      <c r="X851" t="s">
        <v>1128</v>
      </c>
      <c r="AB851" t="s">
        <v>1454</v>
      </c>
    </row>
    <row r="852" spans="1:28">
      <c r="A852" s="39" t="s">
        <v>2213</v>
      </c>
      <c r="B852" t="s">
        <v>801</v>
      </c>
      <c r="D852" t="s">
        <v>1782</v>
      </c>
      <c r="E852" s="70" t="s">
        <v>2380</v>
      </c>
      <c r="F852" t="s">
        <v>1535</v>
      </c>
      <c r="G852" s="70" t="s">
        <v>2358</v>
      </c>
      <c r="H852" t="s">
        <v>1524</v>
      </c>
      <c r="I852" t="s">
        <v>1683</v>
      </c>
      <c r="J852" t="s">
        <v>1687</v>
      </c>
      <c r="K852" t="s">
        <v>1535</v>
      </c>
      <c r="L852" t="s">
        <v>1535</v>
      </c>
      <c r="M852" t="s">
        <v>1535</v>
      </c>
      <c r="N852" t="s">
        <v>2239</v>
      </c>
      <c r="O852" t="s">
        <v>2239</v>
      </c>
      <c r="P852" t="s">
        <v>1473</v>
      </c>
      <c r="T852" t="s">
        <v>1127</v>
      </c>
      <c r="U852" t="s">
        <v>1127</v>
      </c>
      <c r="V852" t="s">
        <v>1127</v>
      </c>
      <c r="W852" t="s">
        <v>1127</v>
      </c>
      <c r="X852" t="s">
        <v>1128</v>
      </c>
      <c r="AB852" t="s">
        <v>1454</v>
      </c>
    </row>
    <row r="853" spans="1:28">
      <c r="A853" s="39" t="s">
        <v>2213</v>
      </c>
      <c r="B853" t="s">
        <v>801</v>
      </c>
      <c r="D853" t="s">
        <v>1810</v>
      </c>
      <c r="E853" s="70" t="s">
        <v>2381</v>
      </c>
      <c r="F853" t="s">
        <v>1535</v>
      </c>
      <c r="G853" s="70" t="s">
        <v>2358</v>
      </c>
      <c r="H853" t="s">
        <v>1524</v>
      </c>
      <c r="I853" t="s">
        <v>1683</v>
      </c>
      <c r="J853" t="s">
        <v>1687</v>
      </c>
      <c r="K853" t="s">
        <v>1535</v>
      </c>
      <c r="L853" t="s">
        <v>1535</v>
      </c>
      <c r="M853" t="s">
        <v>1535</v>
      </c>
      <c r="N853" t="s">
        <v>2240</v>
      </c>
      <c r="O853" t="s">
        <v>2240</v>
      </c>
      <c r="P853" t="s">
        <v>1473</v>
      </c>
      <c r="T853" t="s">
        <v>1127</v>
      </c>
      <c r="U853" t="s">
        <v>1127</v>
      </c>
      <c r="V853" t="s">
        <v>1127</v>
      </c>
      <c r="W853" t="s">
        <v>1127</v>
      </c>
      <c r="X853" t="s">
        <v>1128</v>
      </c>
      <c r="AB853" t="s">
        <v>1454</v>
      </c>
    </row>
    <row r="854" spans="1:28">
      <c r="A854" s="39" t="s">
        <v>2213</v>
      </c>
      <c r="B854" t="s">
        <v>801</v>
      </c>
      <c r="D854" t="s">
        <v>1797</v>
      </c>
      <c r="E854" s="70" t="s">
        <v>2381</v>
      </c>
      <c r="F854" t="s">
        <v>1535</v>
      </c>
      <c r="G854" s="70" t="s">
        <v>2358</v>
      </c>
      <c r="H854" t="s">
        <v>1524</v>
      </c>
      <c r="I854" t="s">
        <v>1683</v>
      </c>
      <c r="J854" t="s">
        <v>1687</v>
      </c>
      <c r="K854" t="s">
        <v>1535</v>
      </c>
      <c r="L854" t="s">
        <v>1535</v>
      </c>
      <c r="M854" t="s">
        <v>1535</v>
      </c>
      <c r="N854" t="s">
        <v>2240</v>
      </c>
      <c r="O854" t="s">
        <v>2240</v>
      </c>
      <c r="P854" t="s">
        <v>1473</v>
      </c>
      <c r="T854" t="s">
        <v>1127</v>
      </c>
      <c r="U854" t="s">
        <v>1127</v>
      </c>
      <c r="V854" t="s">
        <v>1127</v>
      </c>
      <c r="W854" t="s">
        <v>1127</v>
      </c>
      <c r="X854" t="s">
        <v>1128</v>
      </c>
      <c r="AB854" t="s">
        <v>1454</v>
      </c>
    </row>
    <row r="855" spans="1:28">
      <c r="A855" s="39" t="s">
        <v>2213</v>
      </c>
      <c r="B855" t="s">
        <v>801</v>
      </c>
      <c r="D855" t="s">
        <v>1784</v>
      </c>
      <c r="E855" s="70" t="s">
        <v>2382</v>
      </c>
      <c r="F855" t="s">
        <v>1535</v>
      </c>
      <c r="G855" s="70" t="s">
        <v>2358</v>
      </c>
      <c r="H855" t="s">
        <v>1524</v>
      </c>
      <c r="I855" t="s">
        <v>1683</v>
      </c>
      <c r="J855" t="s">
        <v>1687</v>
      </c>
      <c r="K855" t="s">
        <v>1535</v>
      </c>
      <c r="L855" t="s">
        <v>1535</v>
      </c>
      <c r="M855" t="s">
        <v>1535</v>
      </c>
      <c r="N855" t="s">
        <v>2218</v>
      </c>
      <c r="O855" t="s">
        <v>2218</v>
      </c>
      <c r="P855" t="s">
        <v>1473</v>
      </c>
      <c r="T855" t="s">
        <v>1127</v>
      </c>
      <c r="U855" t="s">
        <v>1127</v>
      </c>
      <c r="V855" t="s">
        <v>1127</v>
      </c>
      <c r="W855" t="s">
        <v>1127</v>
      </c>
      <c r="X855" t="s">
        <v>1128</v>
      </c>
      <c r="AB855" t="s">
        <v>1454</v>
      </c>
    </row>
    <row r="856" spans="1:28">
      <c r="A856" s="39" t="s">
        <v>2213</v>
      </c>
      <c r="B856" t="s">
        <v>801</v>
      </c>
      <c r="D856" t="s">
        <v>1787</v>
      </c>
      <c r="E856" s="70" t="s">
        <v>2382</v>
      </c>
      <c r="F856" t="s">
        <v>1535</v>
      </c>
      <c r="G856" s="70" t="s">
        <v>2358</v>
      </c>
      <c r="H856" t="s">
        <v>1524</v>
      </c>
      <c r="I856" t="s">
        <v>1683</v>
      </c>
      <c r="J856" t="s">
        <v>1687</v>
      </c>
      <c r="K856" t="s">
        <v>1535</v>
      </c>
      <c r="L856" t="s">
        <v>1535</v>
      </c>
      <c r="M856" t="s">
        <v>1535</v>
      </c>
      <c r="N856" t="s">
        <v>2218</v>
      </c>
      <c r="O856" t="s">
        <v>2218</v>
      </c>
      <c r="P856" t="s">
        <v>1473</v>
      </c>
      <c r="T856" t="s">
        <v>1127</v>
      </c>
      <c r="U856" t="s">
        <v>1127</v>
      </c>
      <c r="V856" t="s">
        <v>1127</v>
      </c>
      <c r="W856" t="s">
        <v>1127</v>
      </c>
      <c r="X856" t="s">
        <v>1128</v>
      </c>
      <c r="AB856" t="s">
        <v>1454</v>
      </c>
    </row>
    <row r="857" spans="1:28">
      <c r="A857" s="39" t="s">
        <v>2213</v>
      </c>
      <c r="B857" t="s">
        <v>801</v>
      </c>
      <c r="D857" t="s">
        <v>1801</v>
      </c>
      <c r="E857" s="70" t="s">
        <v>2382</v>
      </c>
      <c r="F857" t="s">
        <v>1535</v>
      </c>
      <c r="G857" s="70" t="s">
        <v>2358</v>
      </c>
      <c r="H857" t="s">
        <v>1524</v>
      </c>
      <c r="I857" t="s">
        <v>1683</v>
      </c>
      <c r="J857" t="s">
        <v>1687</v>
      </c>
      <c r="K857" t="s">
        <v>1535</v>
      </c>
      <c r="L857" t="s">
        <v>1535</v>
      </c>
      <c r="M857" t="s">
        <v>1535</v>
      </c>
      <c r="N857" t="s">
        <v>2241</v>
      </c>
      <c r="O857" t="s">
        <v>2241</v>
      </c>
      <c r="P857" t="s">
        <v>1473</v>
      </c>
      <c r="T857" t="s">
        <v>1127</v>
      </c>
      <c r="U857" t="s">
        <v>1127</v>
      </c>
      <c r="V857" t="s">
        <v>1127</v>
      </c>
      <c r="W857" t="s">
        <v>1127</v>
      </c>
      <c r="X857" t="s">
        <v>1128</v>
      </c>
      <c r="AB857" t="s">
        <v>1454</v>
      </c>
    </row>
    <row r="858" spans="1:28">
      <c r="A858" s="39" t="s">
        <v>2213</v>
      </c>
      <c r="B858" t="s">
        <v>801</v>
      </c>
      <c r="D858" t="s">
        <v>1779</v>
      </c>
      <c r="E858" s="70" t="s">
        <v>2382</v>
      </c>
      <c r="F858" t="s">
        <v>1535</v>
      </c>
      <c r="G858" s="70" t="s">
        <v>2358</v>
      </c>
      <c r="H858" t="s">
        <v>1524</v>
      </c>
      <c r="I858" t="s">
        <v>1683</v>
      </c>
      <c r="J858" t="s">
        <v>1687</v>
      </c>
      <c r="K858" t="s">
        <v>1535</v>
      </c>
      <c r="L858" t="s">
        <v>1535</v>
      </c>
      <c r="M858" t="s">
        <v>1535</v>
      </c>
      <c r="N858" t="s">
        <v>2241</v>
      </c>
      <c r="O858" t="s">
        <v>2241</v>
      </c>
      <c r="P858" t="s">
        <v>1473</v>
      </c>
      <c r="T858" t="s">
        <v>1127</v>
      </c>
      <c r="U858" t="s">
        <v>1127</v>
      </c>
      <c r="V858" t="s">
        <v>1127</v>
      </c>
      <c r="W858" t="s">
        <v>1127</v>
      </c>
      <c r="X858" t="s">
        <v>1128</v>
      </c>
      <c r="AB858" t="s">
        <v>1454</v>
      </c>
    </row>
    <row r="859" spans="1:28">
      <c r="A859" s="39" t="s">
        <v>2213</v>
      </c>
      <c r="B859" t="s">
        <v>795</v>
      </c>
      <c r="D859" t="s">
        <v>1775</v>
      </c>
      <c r="E859" s="70" t="s">
        <v>2366</v>
      </c>
      <c r="F859" t="s">
        <v>1535</v>
      </c>
      <c r="G859" s="70" t="s">
        <v>2357</v>
      </c>
      <c r="H859" t="s">
        <v>1524</v>
      </c>
      <c r="I859" t="s">
        <v>1683</v>
      </c>
      <c r="J859" t="s">
        <v>1687</v>
      </c>
      <c r="K859" t="s">
        <v>1535</v>
      </c>
      <c r="L859" t="s">
        <v>1535</v>
      </c>
      <c r="M859" t="s">
        <v>1535</v>
      </c>
      <c r="N859" t="s">
        <v>2238</v>
      </c>
      <c r="O859" t="s">
        <v>2238</v>
      </c>
      <c r="P859" t="s">
        <v>1473</v>
      </c>
      <c r="T859" t="s">
        <v>1127</v>
      </c>
      <c r="U859" t="s">
        <v>1127</v>
      </c>
      <c r="V859" t="s">
        <v>1127</v>
      </c>
      <c r="W859" t="s">
        <v>1127</v>
      </c>
      <c r="X859" t="s">
        <v>1128</v>
      </c>
      <c r="AB859" t="s">
        <v>1454</v>
      </c>
    </row>
    <row r="860" spans="1:28">
      <c r="A860" s="39" t="s">
        <v>2213</v>
      </c>
      <c r="B860" t="s">
        <v>795</v>
      </c>
      <c r="D860" t="s">
        <v>1782</v>
      </c>
      <c r="E860" s="70" t="s">
        <v>2367</v>
      </c>
      <c r="F860" t="s">
        <v>1535</v>
      </c>
      <c r="G860" s="70" t="s">
        <v>2358</v>
      </c>
      <c r="H860" t="s">
        <v>1524</v>
      </c>
      <c r="I860" t="s">
        <v>1683</v>
      </c>
      <c r="J860" t="s">
        <v>1687</v>
      </c>
      <c r="K860" t="s">
        <v>1535</v>
      </c>
      <c r="L860" t="s">
        <v>1535</v>
      </c>
      <c r="M860" t="s">
        <v>1535</v>
      </c>
      <c r="N860" t="s">
        <v>2239</v>
      </c>
      <c r="O860" t="s">
        <v>2239</v>
      </c>
      <c r="P860" t="s">
        <v>1473</v>
      </c>
      <c r="T860" t="s">
        <v>1127</v>
      </c>
      <c r="U860" t="s">
        <v>1127</v>
      </c>
      <c r="V860" t="s">
        <v>1127</v>
      </c>
      <c r="W860" t="s">
        <v>1127</v>
      </c>
      <c r="X860" t="s">
        <v>1128</v>
      </c>
      <c r="AB860" t="s">
        <v>1454</v>
      </c>
    </row>
    <row r="861" spans="1:28">
      <c r="A861" s="39" t="s">
        <v>2213</v>
      </c>
      <c r="B861" t="s">
        <v>795</v>
      </c>
      <c r="D861" t="s">
        <v>1810</v>
      </c>
      <c r="E861" s="70" t="s">
        <v>2368</v>
      </c>
      <c r="F861" t="s">
        <v>1535</v>
      </c>
      <c r="G861" s="70" t="s">
        <v>2358</v>
      </c>
      <c r="H861" t="s">
        <v>1524</v>
      </c>
      <c r="I861" t="s">
        <v>1683</v>
      </c>
      <c r="J861" t="s">
        <v>1687</v>
      </c>
      <c r="K861" t="s">
        <v>1535</v>
      </c>
      <c r="L861" t="s">
        <v>1535</v>
      </c>
      <c r="M861" t="s">
        <v>1535</v>
      </c>
      <c r="N861" t="s">
        <v>2240</v>
      </c>
      <c r="O861" t="s">
        <v>2240</v>
      </c>
      <c r="P861" t="s">
        <v>1473</v>
      </c>
      <c r="T861" t="s">
        <v>1127</v>
      </c>
      <c r="U861" t="s">
        <v>1127</v>
      </c>
      <c r="V861" t="s">
        <v>1127</v>
      </c>
      <c r="W861" t="s">
        <v>1127</v>
      </c>
      <c r="X861" t="s">
        <v>1128</v>
      </c>
      <c r="AB861" t="s">
        <v>1454</v>
      </c>
    </row>
    <row r="862" spans="1:28">
      <c r="A862" s="39" t="s">
        <v>2213</v>
      </c>
      <c r="B862" t="s">
        <v>795</v>
      </c>
      <c r="D862" t="s">
        <v>1797</v>
      </c>
      <c r="E862" s="70" t="s">
        <v>2368</v>
      </c>
      <c r="F862" t="s">
        <v>1535</v>
      </c>
      <c r="G862" s="70" t="s">
        <v>2358</v>
      </c>
      <c r="H862" t="s">
        <v>1524</v>
      </c>
      <c r="I862" t="s">
        <v>1683</v>
      </c>
      <c r="J862" t="s">
        <v>1687</v>
      </c>
      <c r="K862" t="s">
        <v>1535</v>
      </c>
      <c r="L862" t="s">
        <v>1535</v>
      </c>
      <c r="M862" t="s">
        <v>1535</v>
      </c>
      <c r="N862" t="s">
        <v>2240</v>
      </c>
      <c r="O862" t="s">
        <v>2240</v>
      </c>
      <c r="P862" t="s">
        <v>1473</v>
      </c>
      <c r="T862" t="s">
        <v>1127</v>
      </c>
      <c r="U862" t="s">
        <v>1127</v>
      </c>
      <c r="V862" t="s">
        <v>1127</v>
      </c>
      <c r="W862" t="s">
        <v>1127</v>
      </c>
      <c r="X862" t="s">
        <v>1128</v>
      </c>
      <c r="AB862" t="s">
        <v>1454</v>
      </c>
    </row>
    <row r="863" spans="1:28">
      <c r="A863" s="39" t="s">
        <v>2213</v>
      </c>
      <c r="B863" t="s">
        <v>795</v>
      </c>
      <c r="D863" t="s">
        <v>1784</v>
      </c>
      <c r="E863" s="70" t="s">
        <v>2369</v>
      </c>
      <c r="F863" t="s">
        <v>1535</v>
      </c>
      <c r="G863" s="70" t="s">
        <v>2358</v>
      </c>
      <c r="H863" t="s">
        <v>1524</v>
      </c>
      <c r="I863" t="s">
        <v>1683</v>
      </c>
      <c r="J863" t="s">
        <v>1687</v>
      </c>
      <c r="K863" t="s">
        <v>1535</v>
      </c>
      <c r="L863" t="s">
        <v>1535</v>
      </c>
      <c r="M863" t="s">
        <v>1535</v>
      </c>
      <c r="N863" t="s">
        <v>2218</v>
      </c>
      <c r="O863" t="s">
        <v>2218</v>
      </c>
      <c r="P863" t="s">
        <v>1473</v>
      </c>
      <c r="T863" t="s">
        <v>1127</v>
      </c>
      <c r="U863" t="s">
        <v>1127</v>
      </c>
      <c r="V863" t="s">
        <v>1127</v>
      </c>
      <c r="W863" t="s">
        <v>1127</v>
      </c>
      <c r="X863" t="s">
        <v>1128</v>
      </c>
      <c r="AB863" t="s">
        <v>1454</v>
      </c>
    </row>
    <row r="864" spans="1:28">
      <c r="A864" s="39" t="s">
        <v>2213</v>
      </c>
      <c r="B864" t="s">
        <v>795</v>
      </c>
      <c r="D864" t="s">
        <v>1785</v>
      </c>
      <c r="E864" s="70" t="s">
        <v>2206</v>
      </c>
      <c r="F864" t="s">
        <v>1535</v>
      </c>
      <c r="G864" s="70" t="s">
        <v>2358</v>
      </c>
      <c r="H864" t="s">
        <v>1524</v>
      </c>
      <c r="I864" t="s">
        <v>1683</v>
      </c>
      <c r="J864" t="s">
        <v>1687</v>
      </c>
      <c r="K864" t="s">
        <v>1535</v>
      </c>
      <c r="L864" t="s">
        <v>1535</v>
      </c>
      <c r="M864" t="s">
        <v>1535</v>
      </c>
      <c r="N864" t="s">
        <v>2218</v>
      </c>
      <c r="O864" t="s">
        <v>2218</v>
      </c>
      <c r="P864" t="s">
        <v>1473</v>
      </c>
      <c r="T864" t="s">
        <v>1127</v>
      </c>
      <c r="U864" t="s">
        <v>1127</v>
      </c>
      <c r="V864" t="s">
        <v>1127</v>
      </c>
      <c r="W864" t="s">
        <v>1127</v>
      </c>
      <c r="X864" t="s">
        <v>1128</v>
      </c>
      <c r="AB864" t="s">
        <v>1454</v>
      </c>
    </row>
    <row r="865" spans="1:28">
      <c r="A865" s="39" t="s">
        <v>2213</v>
      </c>
      <c r="B865" t="s">
        <v>795</v>
      </c>
      <c r="D865" t="s">
        <v>1777</v>
      </c>
      <c r="E865" s="70" t="s">
        <v>2207</v>
      </c>
      <c r="F865" t="s">
        <v>1535</v>
      </c>
      <c r="G865" s="70" t="s">
        <v>2358</v>
      </c>
      <c r="H865" t="s">
        <v>1524</v>
      </c>
      <c r="I865" t="s">
        <v>1683</v>
      </c>
      <c r="J865" t="s">
        <v>1687</v>
      </c>
      <c r="K865" t="s">
        <v>1535</v>
      </c>
      <c r="L865" t="s">
        <v>1535</v>
      </c>
      <c r="M865" t="s">
        <v>1535</v>
      </c>
      <c r="N865" t="s">
        <v>2218</v>
      </c>
      <c r="O865" t="s">
        <v>2218</v>
      </c>
      <c r="P865" t="s">
        <v>1473</v>
      </c>
      <c r="T865" t="s">
        <v>1127</v>
      </c>
      <c r="U865" t="s">
        <v>1127</v>
      </c>
      <c r="V865" t="s">
        <v>1127</v>
      </c>
      <c r="W865" t="s">
        <v>1127</v>
      </c>
      <c r="X865" t="s">
        <v>1128</v>
      </c>
      <c r="AB865" t="s">
        <v>1454</v>
      </c>
    </row>
    <row r="866" spans="1:28">
      <c r="A866" s="39" t="s">
        <v>2213</v>
      </c>
      <c r="B866" t="s">
        <v>795</v>
      </c>
      <c r="D866" t="s">
        <v>1801</v>
      </c>
      <c r="E866" s="70" t="s">
        <v>2370</v>
      </c>
      <c r="F866" t="s">
        <v>1535</v>
      </c>
      <c r="G866" s="70" t="s">
        <v>2358</v>
      </c>
      <c r="H866" t="s">
        <v>1524</v>
      </c>
      <c r="I866" t="s">
        <v>1683</v>
      </c>
      <c r="J866" t="s">
        <v>1687</v>
      </c>
      <c r="K866" t="s">
        <v>1535</v>
      </c>
      <c r="L866" t="s">
        <v>1535</v>
      </c>
      <c r="M866" t="s">
        <v>1535</v>
      </c>
      <c r="N866" t="s">
        <v>2241</v>
      </c>
      <c r="O866" t="s">
        <v>2241</v>
      </c>
      <c r="P866" t="s">
        <v>1473</v>
      </c>
      <c r="T866" t="s">
        <v>1127</v>
      </c>
      <c r="U866" t="s">
        <v>1127</v>
      </c>
      <c r="V866" t="s">
        <v>1127</v>
      </c>
      <c r="W866" t="s">
        <v>1127</v>
      </c>
      <c r="X866" t="s">
        <v>1128</v>
      </c>
      <c r="AB866" t="s">
        <v>1454</v>
      </c>
    </row>
    <row r="867" spans="1:28">
      <c r="A867" s="39" t="s">
        <v>2213</v>
      </c>
      <c r="B867" t="s">
        <v>795</v>
      </c>
      <c r="D867" t="s">
        <v>1779</v>
      </c>
      <c r="E867" s="70" t="s">
        <v>2370</v>
      </c>
      <c r="F867" t="s">
        <v>1535</v>
      </c>
      <c r="G867" s="70" t="s">
        <v>2358</v>
      </c>
      <c r="H867" t="s">
        <v>1524</v>
      </c>
      <c r="I867" t="s">
        <v>1683</v>
      </c>
      <c r="J867" t="s">
        <v>1687</v>
      </c>
      <c r="K867" t="s">
        <v>1535</v>
      </c>
      <c r="L867" t="s">
        <v>1535</v>
      </c>
      <c r="M867" t="s">
        <v>1535</v>
      </c>
      <c r="N867" t="s">
        <v>2241</v>
      </c>
      <c r="O867" t="s">
        <v>2241</v>
      </c>
      <c r="P867" t="s">
        <v>1473</v>
      </c>
      <c r="T867" t="s">
        <v>1127</v>
      </c>
      <c r="U867" t="s">
        <v>1127</v>
      </c>
      <c r="V867" t="s">
        <v>1127</v>
      </c>
      <c r="W867" t="s">
        <v>1127</v>
      </c>
      <c r="X867" t="s">
        <v>1128</v>
      </c>
      <c r="AB867" t="s">
        <v>1454</v>
      </c>
    </row>
    <row r="868" spans="1:28">
      <c r="A868" s="39" t="s">
        <v>2213</v>
      </c>
      <c r="B868" t="s">
        <v>769</v>
      </c>
      <c r="D868" t="s">
        <v>1775</v>
      </c>
      <c r="E868" t="s">
        <v>2405</v>
      </c>
      <c r="F868" t="s">
        <v>1480</v>
      </c>
      <c r="G868" t="s">
        <v>2364</v>
      </c>
      <c r="H868" t="s">
        <v>1524</v>
      </c>
      <c r="I868" t="s">
        <v>1683</v>
      </c>
      <c r="J868" t="s">
        <v>1687</v>
      </c>
      <c r="K868" t="s">
        <v>1480</v>
      </c>
      <c r="L868" t="s">
        <v>1480</v>
      </c>
      <c r="M868" t="s">
        <v>1480</v>
      </c>
      <c r="N868" t="s">
        <v>2252</v>
      </c>
      <c r="O868" s="70" t="s">
        <v>2252</v>
      </c>
      <c r="P868" t="s">
        <v>1473</v>
      </c>
      <c r="T868" t="s">
        <v>1127</v>
      </c>
      <c r="U868" t="s">
        <v>1127</v>
      </c>
      <c r="V868" t="s">
        <v>1127</v>
      </c>
      <c r="W868" t="s">
        <v>1127</v>
      </c>
      <c r="X868" t="s">
        <v>1128</v>
      </c>
      <c r="AB868" t="s">
        <v>1454</v>
      </c>
    </row>
    <row r="869" spans="1:28">
      <c r="A869" s="39" t="s">
        <v>2213</v>
      </c>
      <c r="B869" t="s">
        <v>769</v>
      </c>
      <c r="D869" t="s">
        <v>1782</v>
      </c>
      <c r="E869" s="70" t="s">
        <v>2405</v>
      </c>
      <c r="F869" t="s">
        <v>1480</v>
      </c>
      <c r="G869" s="70" t="s">
        <v>2398</v>
      </c>
      <c r="H869" t="s">
        <v>1524</v>
      </c>
      <c r="I869" t="s">
        <v>1683</v>
      </c>
      <c r="J869" t="s">
        <v>1687</v>
      </c>
      <c r="K869" t="s">
        <v>1480</v>
      </c>
      <c r="L869" t="s">
        <v>1480</v>
      </c>
      <c r="M869" t="s">
        <v>1480</v>
      </c>
      <c r="N869" s="70" t="s">
        <v>2252</v>
      </c>
      <c r="O869" s="70" t="s">
        <v>2252</v>
      </c>
      <c r="P869" t="s">
        <v>1473</v>
      </c>
      <c r="T869" t="s">
        <v>1127</v>
      </c>
      <c r="U869" t="s">
        <v>1127</v>
      </c>
      <c r="V869" t="s">
        <v>1127</v>
      </c>
      <c r="W869" t="s">
        <v>1127</v>
      </c>
      <c r="X869" t="s">
        <v>1128</v>
      </c>
      <c r="AB869" t="s">
        <v>1454</v>
      </c>
    </row>
    <row r="870" spans="1:28">
      <c r="A870" s="39" t="s">
        <v>2213</v>
      </c>
      <c r="B870" t="s">
        <v>769</v>
      </c>
      <c r="D870" t="s">
        <v>1783</v>
      </c>
      <c r="E870" s="70" t="s">
        <v>2405</v>
      </c>
      <c r="F870" t="s">
        <v>1480</v>
      </c>
      <c r="G870" s="70" t="s">
        <v>2398</v>
      </c>
      <c r="H870" t="s">
        <v>1524</v>
      </c>
      <c r="I870" t="s">
        <v>1683</v>
      </c>
      <c r="J870" t="s">
        <v>1687</v>
      </c>
      <c r="K870" t="s">
        <v>1480</v>
      </c>
      <c r="L870" t="s">
        <v>1480</v>
      </c>
      <c r="M870" t="s">
        <v>1480</v>
      </c>
      <c r="N870" s="70" t="s">
        <v>2252</v>
      </c>
      <c r="O870" s="70" t="s">
        <v>2252</v>
      </c>
      <c r="P870" t="s">
        <v>1473</v>
      </c>
      <c r="T870" t="s">
        <v>1127</v>
      </c>
      <c r="U870" t="s">
        <v>1127</v>
      </c>
      <c r="V870" t="s">
        <v>1127</v>
      </c>
      <c r="W870" t="s">
        <v>1127</v>
      </c>
      <c r="X870" t="s">
        <v>1128</v>
      </c>
      <c r="AB870" t="s">
        <v>1454</v>
      </c>
    </row>
    <row r="871" spans="1:28">
      <c r="A871" s="39" t="s">
        <v>2213</v>
      </c>
      <c r="B871" t="s">
        <v>769</v>
      </c>
      <c r="D871" t="s">
        <v>1784</v>
      </c>
      <c r="E871" s="70" t="s">
        <v>2405</v>
      </c>
      <c r="F871" t="s">
        <v>1480</v>
      </c>
      <c r="G871" s="70" t="s">
        <v>2398</v>
      </c>
      <c r="H871" t="s">
        <v>1524</v>
      </c>
      <c r="I871" t="s">
        <v>1683</v>
      </c>
      <c r="J871" t="s">
        <v>1687</v>
      </c>
      <c r="K871" t="s">
        <v>1480</v>
      </c>
      <c r="L871" t="s">
        <v>1480</v>
      </c>
      <c r="M871" t="s">
        <v>1480</v>
      </c>
      <c r="N871" s="70" t="s">
        <v>2252</v>
      </c>
      <c r="O871" s="70" t="s">
        <v>2252</v>
      </c>
      <c r="P871" t="s">
        <v>1473</v>
      </c>
      <c r="T871" t="s">
        <v>1127</v>
      </c>
      <c r="U871" t="s">
        <v>1127</v>
      </c>
      <c r="V871" t="s">
        <v>1127</v>
      </c>
      <c r="W871" t="s">
        <v>1127</v>
      </c>
      <c r="X871" t="s">
        <v>1128</v>
      </c>
      <c r="AB871" t="s">
        <v>1454</v>
      </c>
    </row>
    <row r="872" spans="1:28">
      <c r="A872" s="39" t="s">
        <v>2213</v>
      </c>
      <c r="B872" t="s">
        <v>769</v>
      </c>
      <c r="D872" t="s">
        <v>1785</v>
      </c>
      <c r="E872" s="70" t="s">
        <v>2405</v>
      </c>
      <c r="F872" t="s">
        <v>1480</v>
      </c>
      <c r="G872" s="70" t="s">
        <v>2399</v>
      </c>
      <c r="H872" t="s">
        <v>1524</v>
      </c>
      <c r="I872" t="s">
        <v>1683</v>
      </c>
      <c r="J872" t="s">
        <v>1687</v>
      </c>
      <c r="K872" t="s">
        <v>1480</v>
      </c>
      <c r="L872" t="s">
        <v>1480</v>
      </c>
      <c r="M872" t="s">
        <v>1480</v>
      </c>
      <c r="N872" s="70" t="s">
        <v>2252</v>
      </c>
      <c r="O872" s="70" t="s">
        <v>2252</v>
      </c>
      <c r="P872" t="s">
        <v>1473</v>
      </c>
      <c r="T872" t="s">
        <v>1127</v>
      </c>
      <c r="U872" t="s">
        <v>1127</v>
      </c>
      <c r="V872" t="s">
        <v>1127</v>
      </c>
      <c r="W872" t="s">
        <v>1127</v>
      </c>
      <c r="X872" t="s">
        <v>1128</v>
      </c>
      <c r="AB872" t="s">
        <v>1454</v>
      </c>
    </row>
    <row r="873" spans="1:28">
      <c r="A873" s="39" t="s">
        <v>2213</v>
      </c>
      <c r="B873" t="s">
        <v>769</v>
      </c>
      <c r="D873" t="s">
        <v>1777</v>
      </c>
      <c r="E873" s="70" t="s">
        <v>2405</v>
      </c>
      <c r="F873" t="s">
        <v>1480</v>
      </c>
      <c r="G873" s="70" t="s">
        <v>2400</v>
      </c>
      <c r="H873" t="s">
        <v>1524</v>
      </c>
      <c r="I873" t="s">
        <v>1683</v>
      </c>
      <c r="J873" t="s">
        <v>1687</v>
      </c>
      <c r="K873" t="s">
        <v>1480</v>
      </c>
      <c r="L873" t="s">
        <v>1480</v>
      </c>
      <c r="M873" t="s">
        <v>1480</v>
      </c>
      <c r="N873" s="70" t="s">
        <v>2253</v>
      </c>
      <c r="O873" s="70" t="s">
        <v>2253</v>
      </c>
      <c r="P873" t="s">
        <v>1473</v>
      </c>
      <c r="T873" t="s">
        <v>1127</v>
      </c>
      <c r="U873" t="s">
        <v>1127</v>
      </c>
      <c r="V873" t="s">
        <v>1127</v>
      </c>
      <c r="W873" t="s">
        <v>1127</v>
      </c>
      <c r="X873" t="s">
        <v>1128</v>
      </c>
      <c r="AB873" t="s">
        <v>1454</v>
      </c>
    </row>
    <row r="874" spans="1:28">
      <c r="A874" s="39" t="s">
        <v>2213</v>
      </c>
      <c r="B874" t="s">
        <v>769</v>
      </c>
      <c r="D874" t="s">
        <v>1801</v>
      </c>
      <c r="E874" s="70" t="s">
        <v>2405</v>
      </c>
      <c r="F874" t="s">
        <v>1480</v>
      </c>
      <c r="G874" s="70" t="s">
        <v>2400</v>
      </c>
      <c r="H874" t="s">
        <v>1524</v>
      </c>
      <c r="I874" t="s">
        <v>1683</v>
      </c>
      <c r="J874" t="s">
        <v>1687</v>
      </c>
      <c r="K874" t="s">
        <v>1480</v>
      </c>
      <c r="L874" t="s">
        <v>1480</v>
      </c>
      <c r="M874" t="s">
        <v>1480</v>
      </c>
      <c r="N874" s="70" t="s">
        <v>2253</v>
      </c>
      <c r="O874" s="70" t="s">
        <v>2253</v>
      </c>
      <c r="P874" t="s">
        <v>1473</v>
      </c>
      <c r="T874" t="s">
        <v>1127</v>
      </c>
      <c r="U874" t="s">
        <v>1127</v>
      </c>
      <c r="V874" t="s">
        <v>1127</v>
      </c>
      <c r="W874" t="s">
        <v>1127</v>
      </c>
      <c r="X874" t="s">
        <v>1128</v>
      </c>
      <c r="AB874" t="s">
        <v>1454</v>
      </c>
    </row>
    <row r="875" spans="1:28">
      <c r="A875" s="39" t="s">
        <v>2213</v>
      </c>
      <c r="B875" t="s">
        <v>769</v>
      </c>
      <c r="D875" t="s">
        <v>1779</v>
      </c>
      <c r="E875" s="70" t="s">
        <v>2405</v>
      </c>
      <c r="F875" t="s">
        <v>1480</v>
      </c>
      <c r="G875" s="70" t="s">
        <v>2365</v>
      </c>
      <c r="H875" t="s">
        <v>1524</v>
      </c>
      <c r="I875" t="s">
        <v>1683</v>
      </c>
      <c r="J875" t="s">
        <v>1687</v>
      </c>
      <c r="K875" t="s">
        <v>1480</v>
      </c>
      <c r="L875" t="s">
        <v>1480</v>
      </c>
      <c r="M875" t="s">
        <v>1480</v>
      </c>
      <c r="N875" s="70" t="s">
        <v>2253</v>
      </c>
      <c r="O875" s="70" t="s">
        <v>2253</v>
      </c>
      <c r="P875" t="s">
        <v>1473</v>
      </c>
      <c r="T875" t="s">
        <v>1127</v>
      </c>
      <c r="U875" t="s">
        <v>1127</v>
      </c>
      <c r="V875" t="s">
        <v>1127</v>
      </c>
      <c r="W875" t="s">
        <v>1127</v>
      </c>
      <c r="X875" t="s">
        <v>1128</v>
      </c>
      <c r="AB875" t="s">
        <v>1454</v>
      </c>
    </row>
    <row r="876" spans="1:28" s="39" customFormat="1">
      <c r="A876" s="39" t="s">
        <v>2213</v>
      </c>
      <c r="C876" s="39" t="s">
        <v>1724</v>
      </c>
      <c r="D876" s="39" t="s">
        <v>1775</v>
      </c>
      <c r="E876" s="39" t="s">
        <v>1559</v>
      </c>
      <c r="F876" s="39" t="s">
        <v>1559</v>
      </c>
      <c r="G876" s="39" t="s">
        <v>1559</v>
      </c>
      <c r="H876" s="39" t="s">
        <v>2352</v>
      </c>
      <c r="I876" s="39" t="s">
        <v>2352</v>
      </c>
      <c r="J876" s="39" t="s">
        <v>2352</v>
      </c>
    </row>
    <row r="877" spans="1:28" s="39" customFormat="1">
      <c r="A877" s="39" t="s">
        <v>2213</v>
      </c>
      <c r="C877" s="39" t="s">
        <v>1724</v>
      </c>
      <c r="D877" s="39" t="s">
        <v>2410</v>
      </c>
      <c r="E877" s="39" t="s">
        <v>1559</v>
      </c>
      <c r="F877" s="39" t="s">
        <v>1559</v>
      </c>
      <c r="G877" s="39" t="s">
        <v>1559</v>
      </c>
      <c r="H877" s="39" t="s">
        <v>2353</v>
      </c>
      <c r="I877" s="39" t="s">
        <v>2353</v>
      </c>
      <c r="J877" s="39" t="s">
        <v>2353</v>
      </c>
    </row>
    <row r="878" spans="1:28" s="39" customFormat="1">
      <c r="A878" s="39" t="s">
        <v>2213</v>
      </c>
      <c r="C878" s="39" t="s">
        <v>1724</v>
      </c>
      <c r="D878" s="39" t="s">
        <v>1779</v>
      </c>
      <c r="E878" s="39" t="s">
        <v>1559</v>
      </c>
      <c r="F878" s="39" t="s">
        <v>1559</v>
      </c>
      <c r="G878" s="39" t="s">
        <v>1559</v>
      </c>
      <c r="H878" s="39" t="s">
        <v>2394</v>
      </c>
      <c r="I878" s="39" t="s">
        <v>2394</v>
      </c>
      <c r="J878" s="39" t="s">
        <v>2394</v>
      </c>
    </row>
  </sheetData>
  <dataValidations count="4">
    <dataValidation type="list" allowBlank="1" showInputMessage="1" showErrorMessage="1" sqref="B5:B878">
      <formula1>INDIRECT("BuildingTypeLookup[Name]")</formula1>
    </dataValidation>
    <dataValidation type="list" allowBlank="1" showInputMessage="1" showErrorMessage="1" sqref="C5:C878">
      <formula1>INDIRECT("SpaceTypeLookup[Name]")</formula1>
    </dataValidation>
    <dataValidation type="list" allowBlank="1" showInputMessage="1" showErrorMessage="1" sqref="D5:D878">
      <formula1>INDIRECT("ClimateZoneSetsTable[Name]")</formula1>
    </dataValidation>
    <dataValidation type="list" allowBlank="1" showInputMessage="1" showErrorMessage="1" sqref="E5:AB591 E619:AB878">
      <formula1>INDIRECT("ConstructionsTable[Name]")</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Templates</vt:lpstr>
      <vt:lpstr>Standards</vt:lpstr>
      <vt:lpstr>ClimateZones</vt:lpstr>
      <vt:lpstr>ClimateZoneSets</vt:lpstr>
      <vt:lpstr>SpaceTypes</vt:lpstr>
      <vt:lpstr>Ventilation</vt:lpstr>
      <vt:lpstr>Occupancy</vt:lpstr>
      <vt:lpstr>InteriorLighting</vt:lpstr>
      <vt:lpstr>ConstructionSets</vt:lpstr>
      <vt:lpstr>Constructions</vt:lpstr>
      <vt:lpstr>Materials</vt:lpstr>
      <vt:lpstr>Lookups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aparker</dc:creator>
  <cp:lastModifiedBy>David Goldwasser</cp:lastModifiedBy>
  <cp:lastPrinted>2012-04-25T22:50:59Z</cp:lastPrinted>
  <dcterms:created xsi:type="dcterms:W3CDTF">2012-04-03T17:28:57Z</dcterms:created>
  <dcterms:modified xsi:type="dcterms:W3CDTF">2014-11-19T17:41:17Z</dcterms:modified>
</cp:coreProperties>
</file>