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5095" windowHeight="11340" tabRatio="664" firstSheet="1"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N873" i="1" l="1"/>
  <c r="K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2" i="19"/>
  <c r="F251" i="19"/>
  <c r="F143" i="19"/>
  <c r="F32" i="19"/>
  <c r="F31" i="19"/>
  <c r="F292" i="19"/>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<sst xmlns="http://schemas.openxmlformats.org/spreadsheetml/2006/main" count="45894" uniqueCount="3249">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</sst>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434" totalsRowShown="0">
  <autoFilter ref="A4:K434"/>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93" totalsRowShown="0" headerRowDxfId="2">
  <autoFilter ref="A4:AA293"/>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8">
  <autoFilter ref="A5:BF873"/>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zoomScale="85" zoomScaleNormal="85" workbookViewId="0">
      <pane ySplit="4" topLeftCell="A331" activePane="bottomLeft" state="frozen"/>
      <selection pane="bottomLeft" activeCell="F349" sqref="F349"/>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6">
      <c r="A433" t="s">
        <v>2254</v>
      </c>
      <c r="B433" t="s">
        <v>2195</v>
      </c>
      <c r="C433" t="s">
        <v>1808</v>
      </c>
      <c r="D433" t="s">
        <v>1078</v>
      </c>
      <c r="E433" t="s">
        <v>2214</v>
      </c>
      <c r="F433" s="39" t="s">
        <v>1345</v>
      </c>
    </row>
    <row r="434" spans="1:6">
      <c r="A434" t="s">
        <v>2255</v>
      </c>
      <c r="B434" t="s">
        <v>2195</v>
      </c>
      <c r="C434" t="s">
        <v>1796</v>
      </c>
      <c r="D434" t="s">
        <v>1078</v>
      </c>
      <c r="E434" t="s">
        <v>2214</v>
      </c>
      <c r="F434" s="39" t="s">
        <v>2233</v>
      </c>
    </row>
  </sheetData>
  <dataValidations count="5">
    <dataValidation type="list" allowBlank="1" showInputMessage="1" showErrorMessage="1" sqref="B5:B93 B284:B434">
      <formula1>INDIRECT("StandardsTable[Name]")</formula1>
    </dataValidation>
    <dataValidation type="list" allowBlank="1" showInputMessage="1" showErrorMessage="1" sqref="F5:K434">
      <formula1>INDIRECT("MaterialsTable[Name]")</formula1>
    </dataValidation>
    <dataValidation type="list" allowBlank="1" showInputMessage="1" showErrorMessage="1" sqref="E5:E434">
      <formula1>INDIRECT("StandardsConstructionTypeLookup[Name]")</formula1>
    </dataValidation>
    <dataValidation type="list" allowBlank="1" showInputMessage="1" showErrorMessage="1" sqref="D5:D434">
      <formula1>INDIRECT("IntendedSurfaceTypeLookup[Name]")</formula1>
    </dataValidation>
    <dataValidation type="list" allowBlank="1" showInputMessage="1" showErrorMessage="1" sqref="C5:C434">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workbookViewId="0">
      <pane xSplit="1" ySplit="4" topLeftCell="B44" activePane="bottomRight" state="frozen"/>
      <selection pane="topRight" activeCell="B1" sqref="B1"/>
      <selection pane="bottomLeft" activeCell="A5" sqref="A5"/>
      <selection pane="bottomRight" activeCell="A71" sqref="A71"/>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1911</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row>
    <row r="4" spans="1:2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row>
    <row r="5" spans="1:2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2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2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2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27">
      <c r="A9" t="s">
        <v>1404</v>
      </c>
      <c r="B9" t="s">
        <v>1917</v>
      </c>
      <c r="D9">
        <v>0.5</v>
      </c>
      <c r="L9" t="s">
        <v>1405</v>
      </c>
    </row>
    <row r="10" spans="1:2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2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2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2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2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2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2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1359</v>
      </c>
      <c r="B37" t="s">
        <v>1304</v>
      </c>
      <c r="E37">
        <v>6.24012461866438</v>
      </c>
      <c r="F37">
        <v>0.16025320984920299</v>
      </c>
      <c r="G37">
        <v>4.3699572403301197E-2</v>
      </c>
      <c r="H37">
        <v>1.91076717301997E-4</v>
      </c>
      <c r="I37">
        <v>0.9</v>
      </c>
      <c r="J37">
        <v>0.8</v>
      </c>
      <c r="K37">
        <v>0.8</v>
      </c>
    </row>
    <row r="38" spans="1:27">
      <c r="A38" t="s">
        <v>1419</v>
      </c>
      <c r="B38" t="s">
        <v>1387</v>
      </c>
      <c r="E38">
        <v>46.223145323439901</v>
      </c>
      <c r="F38">
        <v>2.1634183329642401E-2</v>
      </c>
    </row>
    <row r="39" spans="1:27">
      <c r="A39" t="s">
        <v>1386</v>
      </c>
      <c r="B39" t="s">
        <v>1387</v>
      </c>
      <c r="E39">
        <v>38.5192877695332</v>
      </c>
      <c r="F39">
        <v>2.5961019995570898E-2</v>
      </c>
    </row>
    <row r="40" spans="1:27">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2232</v>
      </c>
      <c r="B42" t="s">
        <v>1210</v>
      </c>
      <c r="M42">
        <v>0.35</v>
      </c>
      <c r="N42">
        <v>0.4</v>
      </c>
      <c r="O42">
        <v>0.31</v>
      </c>
    </row>
    <row r="43" spans="1:27">
      <c r="A43" t="s">
        <v>2237</v>
      </c>
      <c r="B43" t="s">
        <v>1210</v>
      </c>
      <c r="M43">
        <v>0.35</v>
      </c>
      <c r="N43">
        <v>0.45</v>
      </c>
      <c r="O43">
        <v>0.35</v>
      </c>
    </row>
    <row r="44" spans="1:27">
      <c r="A44" t="s">
        <v>2231</v>
      </c>
      <c r="B44" t="s">
        <v>1210</v>
      </c>
      <c r="M44">
        <v>0.4</v>
      </c>
      <c r="N44">
        <v>0.4</v>
      </c>
      <c r="O44">
        <v>0.31</v>
      </c>
    </row>
    <row r="45" spans="1:27">
      <c r="A45" t="s">
        <v>2236</v>
      </c>
      <c r="B45" t="s">
        <v>1210</v>
      </c>
      <c r="M45">
        <v>0.45</v>
      </c>
      <c r="N45">
        <v>0.45</v>
      </c>
      <c r="O45">
        <v>0.35</v>
      </c>
    </row>
    <row r="46" spans="1:27">
      <c r="A46" t="s">
        <v>1336</v>
      </c>
      <c r="B46" t="s">
        <v>1210</v>
      </c>
      <c r="M46">
        <v>0.459978666556141</v>
      </c>
      <c r="N46">
        <v>0.3</v>
      </c>
      <c r="O46">
        <v>0.21</v>
      </c>
    </row>
    <row r="47" spans="1:27">
      <c r="A47" t="s">
        <v>1209</v>
      </c>
      <c r="B47" t="s">
        <v>1210</v>
      </c>
      <c r="M47">
        <v>0.46997820278562202</v>
      </c>
      <c r="N47">
        <v>0.49</v>
      </c>
      <c r="O47">
        <v>0.38</v>
      </c>
    </row>
    <row r="48" spans="1:27">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11"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11"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11"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11"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11">
      <c r="A293" t="s">
        <v>1318</v>
      </c>
      <c r="B293" t="s">
        <v>1206</v>
      </c>
      <c r="C293" t="s">
        <v>1920</v>
      </c>
      <c r="D293">
        <v>0.39370078740157499</v>
      </c>
      <c r="E293">
        <v>0.76268189783675799</v>
      </c>
      <c r="F293" s="68">
        <f>MaterialsTable[[#This Row],[Thickness (in)]]/MaterialsTable[[#This Row],[Conductivity (Btu*in/hr*ft^2*F)]]</f>
        <v>0.51620575828304427</v>
      </c>
      <c r="G293">
        <v>33.9995158889799</v>
      </c>
      <c r="H293">
        <v>0.28900353491927</v>
      </c>
      <c r="I293">
        <v>0.9</v>
      </c>
      <c r="J293">
        <v>0.78</v>
      </c>
      <c r="K293">
        <v>0.78</v>
      </c>
    </row>
  </sheetData>
  <dataValidations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L12" sqref="L12"/>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abSelected="1" topLeftCell="C2" workbookViewId="0">
      <pane xSplit="4" ySplit="4" topLeftCell="G6" activePane="bottomRight" state="frozen"/>
      <selection activeCell="C2" sqref="C2"/>
      <selection pane="topRight" activeCell="G2" sqref="G2"/>
      <selection pane="bottomLeft" activeCell="C6" sqref="C6"/>
      <selection pane="bottomRight" activeCell="U871" sqref="U871"/>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lapsed="1"/>
    <col min="9" max="9" width="19.85546875" hidden="1" customWidth="1" outlineLevel="1"/>
    <col min="10" max="10" width="21.42578125" hidden="1" customWidth="1" outlineLevel="1"/>
    <col min="11" max="11" width="45.285156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40.14062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2014-11-04T19:27:25Z</dcterms:modified>
</cp:coreProperties>
</file>